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ENWARE\Documents\3. Gober_Putumayo\Precontractual\Peritaje Acueducto fase II-Valle Guame\Documentos definitivos secop II\"/>
    </mc:Choice>
  </mc:AlternateContent>
  <xr:revisionPtr revIDLastSave="0" documentId="13_ncr:1_{56923359-129E-4522-9B66-ED240CCD8F13}" xr6:coauthVersionLast="47" xr6:coauthVersionMax="47" xr10:uidLastSave="{00000000-0000-0000-0000-000000000000}"/>
  <bookViews>
    <workbookView xWindow="12710" yWindow="0" windowWidth="12980" windowHeight="15370" tabRatio="586" xr2:uid="{5882C526-E058-4B1D-999C-2E5CF6BCFFB9}"/>
  </bookViews>
  <sheets>
    <sheet name="presupuesto general" sheetId="2" r:id="rId1"/>
    <sheet name="Desglose Presupuesto" sheetId="1" r:id="rId2"/>
  </sheets>
  <externalReferences>
    <externalReference r:id="rId3"/>
  </externalReferences>
  <definedNames>
    <definedName name="__123Graph_A" localSheetId="1" hidden="1">[1]G.G!#REF!</definedName>
    <definedName name="__123Graph_A" hidden="1">[1]G.G!#REF!</definedName>
    <definedName name="__123Graph_AGraph2" localSheetId="1" hidden="1">[1]G.G!#REF!</definedName>
    <definedName name="__123Graph_AGraph2" hidden="1">[1]G.G!#REF!</definedName>
    <definedName name="__123Graph_X" localSheetId="1" hidden="1">[1]G.G!#REF!</definedName>
    <definedName name="__123Graph_X" hidden="1">[1]G.G!#REF!</definedName>
    <definedName name="__xlfn.BAHTTEXT" hidden="1">#NAME?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1" hidden="1">#REF!</definedName>
    <definedName name="_Fill" hidden="1">#REF!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1" hidden="1">#REF!</definedName>
    <definedName name="_Parse_Out" hidden="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1" hidden="1">#REF!</definedName>
    <definedName name="_Sort" hidden="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'Desglose Presupuesto'!$B$5:$L$60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AC" localSheetId="1" hidden="1">#REF!</definedName>
    <definedName name="FAC" hidden="1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localSheetId="1" hidden="1">#REF!</definedName>
    <definedName name="PROG" hidden="1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2" l="1"/>
  <c r="E12" i="2"/>
  <c r="E7" i="2"/>
  <c r="E5" i="2"/>
  <c r="D17" i="2"/>
  <c r="E17" i="2" s="1"/>
  <c r="D16" i="2"/>
  <c r="E16" i="2" s="1"/>
  <c r="D15" i="2"/>
  <c r="D14" i="2"/>
  <c r="D13" i="2"/>
  <c r="D12" i="2"/>
  <c r="D11" i="2"/>
  <c r="D10" i="2"/>
  <c r="D9" i="2"/>
  <c r="D8" i="2"/>
  <c r="D7" i="2"/>
  <c r="D6" i="2"/>
  <c r="D5" i="2"/>
  <c r="E19" i="2" s="1"/>
  <c r="E21" i="2" l="1"/>
  <c r="L19" i="1"/>
  <c r="N46" i="1"/>
  <c r="K46" i="1"/>
  <c r="J46" i="1"/>
  <c r="N45" i="1"/>
  <c r="K45" i="1"/>
  <c r="J45" i="1"/>
  <c r="N44" i="1"/>
  <c r="N43" i="1"/>
  <c r="K43" i="1"/>
  <c r="F43" i="1"/>
  <c r="J43" i="1" s="1"/>
  <c r="N42" i="1"/>
  <c r="K42" i="1"/>
  <c r="F42" i="1"/>
  <c r="J42" i="1" s="1"/>
  <c r="L40" i="1"/>
  <c r="K40" i="1"/>
  <c r="K39" i="1"/>
  <c r="J39" i="1"/>
  <c r="L39" i="1" s="1"/>
  <c r="K38" i="1"/>
  <c r="J38" i="1"/>
  <c r="L38" i="1" s="1"/>
  <c r="K37" i="1"/>
  <c r="J37" i="1"/>
  <c r="L37" i="1" s="1"/>
  <c r="K36" i="1"/>
  <c r="J36" i="1"/>
  <c r="L36" i="1" s="1"/>
  <c r="K35" i="1"/>
  <c r="J35" i="1"/>
  <c r="L35" i="1" s="1"/>
  <c r="K34" i="1"/>
  <c r="J34" i="1"/>
  <c r="L34" i="1" s="1"/>
  <c r="F32" i="1"/>
  <c r="J32" i="1" s="1"/>
  <c r="L32" i="1" s="1"/>
  <c r="J31" i="1"/>
  <c r="L31" i="1" s="1"/>
  <c r="J30" i="1"/>
  <c r="L30" i="1" s="1"/>
  <c r="J29" i="1"/>
  <c r="L29" i="1" s="1"/>
  <c r="J28" i="1"/>
  <c r="L28" i="1" s="1"/>
  <c r="J23" i="1"/>
  <c r="L23" i="1" s="1"/>
  <c r="J22" i="1"/>
  <c r="J20" i="1"/>
  <c r="L20" i="1" s="1"/>
  <c r="J19" i="1"/>
  <c r="J17" i="1"/>
  <c r="L17" i="1" s="1"/>
  <c r="J15" i="1"/>
  <c r="L15" i="1" s="1"/>
  <c r="J13" i="1"/>
  <c r="L13" i="1" s="1"/>
  <c r="J10" i="1"/>
  <c r="L10" i="1" s="1"/>
  <c r="J9" i="1"/>
  <c r="L9" i="1" s="1"/>
  <c r="L24" i="1" l="1"/>
  <c r="L47" i="1"/>
  <c r="L48" i="1" s="1"/>
  <c r="L52" i="1" l="1"/>
  <c r="L51" i="1"/>
  <c r="L50" i="1"/>
  <c r="L49" i="1"/>
  <c r="L54" i="1" l="1"/>
  <c r="C1" i="1" s="1"/>
</calcChain>
</file>

<file path=xl/sharedStrings.xml><?xml version="1.0" encoding="utf-8"?>
<sst xmlns="http://schemas.openxmlformats.org/spreadsheetml/2006/main" count="110" uniqueCount="92">
  <si>
    <t>PRESUPUESTO TOTAL (IVA INCLUIDO):</t>
  </si>
  <si>
    <t xml:space="preserve">DURACION (meses): </t>
  </si>
  <si>
    <t>ESTUDIOS Y DISEÑOS</t>
  </si>
  <si>
    <t>F.M.</t>
  </si>
  <si>
    <t>DESGLOSE DE PRESUPUESTO</t>
  </si>
  <si>
    <t>PERSONAL ESPECIALISTA, PROFESIONAL O DE APOYO / DESCRIPCION</t>
  </si>
  <si>
    <t>CANTIDAD</t>
  </si>
  <si>
    <t xml:space="preserve">CATEGORIA </t>
  </si>
  <si>
    <t>Vr. H/MES $ SEGÚN CATEGORIA  / VR. UNIT</t>
  </si>
  <si>
    <t>Mes 1</t>
  </si>
  <si>
    <t>Mes 2</t>
  </si>
  <si>
    <t>Mes 3</t>
  </si>
  <si>
    <t>liquidación</t>
  </si>
  <si>
    <t>TOTAL PERITAJE</t>
  </si>
  <si>
    <t>FACTOR MULTIPLICADOR</t>
  </si>
  <si>
    <t>COSTO ($) TOTAL HOMBRES ETAPA - EYD</t>
  </si>
  <si>
    <t>DIRECTOR/COORDINACIÓN</t>
  </si>
  <si>
    <t>Director de peritaje</t>
  </si>
  <si>
    <t xml:space="preserve">Ingeniero </t>
  </si>
  <si>
    <t>ESPECIALISTAS Y/O PROFESIONALES</t>
  </si>
  <si>
    <t>PATOLOGO</t>
  </si>
  <si>
    <t>Especialista en Estructuras</t>
  </si>
  <si>
    <t>HIDRAULICA</t>
  </si>
  <si>
    <t>Especialista en Hidrología e Hidráulica</t>
  </si>
  <si>
    <t>VERIFICACIÓN DE PRESUPUESTOS</t>
  </si>
  <si>
    <t>Ingeniero esp en presupuestos</t>
  </si>
  <si>
    <t>COMISION TOPOGRAFÍA</t>
  </si>
  <si>
    <t>Ingeniero Topográfico</t>
  </si>
  <si>
    <t>Cadenero 1</t>
  </si>
  <si>
    <t>PERSONAL ADMINISTRATIVO</t>
  </si>
  <si>
    <t>Secretaría</t>
  </si>
  <si>
    <t>Auxiliar administrativo</t>
  </si>
  <si>
    <t>SUBTOTAL 1</t>
  </si>
  <si>
    <t>OTROS COSTOS</t>
  </si>
  <si>
    <t>UNIDAD</t>
  </si>
  <si>
    <t>COSTO UNITARIO SIN IVA($)</t>
  </si>
  <si>
    <t>TOTAL ESTUDIOS Y DISEÑOS</t>
  </si>
  <si>
    <t>Laboratorios</t>
  </si>
  <si>
    <t>Ferroscan</t>
  </si>
  <si>
    <t>Und</t>
  </si>
  <si>
    <t>Ultrasonido</t>
  </si>
  <si>
    <t>esclerometria</t>
  </si>
  <si>
    <t>extracción de nucleos (incluye sellado)</t>
  </si>
  <si>
    <t>Apiques a Cielo Abierto</t>
  </si>
  <si>
    <t>COSTOS ADMINISTRATIVOS CONSULTOR</t>
  </si>
  <si>
    <t>Alquiler de oficina y pago de servicios públicos</t>
  </si>
  <si>
    <t>Mes</t>
  </si>
  <si>
    <t>Mantenimiento y operación de oficina</t>
  </si>
  <si>
    <t>Papelería y utiles</t>
  </si>
  <si>
    <t>Equipos de computo y mobiliario</t>
  </si>
  <si>
    <t>Comunicaciones (Servicio de internet, telefonía movil, radios)</t>
  </si>
  <si>
    <t>Camioneta Transporte personal consultoría</t>
  </si>
  <si>
    <t>Transportes aereos (ida y regreso)</t>
  </si>
  <si>
    <t>Viajes</t>
  </si>
  <si>
    <t>Viáticos</t>
  </si>
  <si>
    <t>Global</t>
  </si>
  <si>
    <t>Pasajes</t>
  </si>
  <si>
    <t>Administrativas</t>
  </si>
  <si>
    <t>Personal Administrativo</t>
  </si>
  <si>
    <t>Papelería</t>
  </si>
  <si>
    <t>SUBTOTAL</t>
  </si>
  <si>
    <t>TOTAL COSTOS DIRECTOS E INDIRECTOS</t>
  </si>
  <si>
    <t>ESTAMPILLA ADULTO MAYOR</t>
  </si>
  <si>
    <t>ESTAMPILLA PRO ITP</t>
  </si>
  <si>
    <t>ESTAMPILLA PRO DEPORTE</t>
  </si>
  <si>
    <t>IVA</t>
  </si>
  <si>
    <t>TOTAL</t>
  </si>
  <si>
    <t xml:space="preserve">Oferente </t>
  </si>
  <si>
    <t>ITEM</t>
  </si>
  <si>
    <t>ACTIVIDAD</t>
  </si>
  <si>
    <t>V. Unitario</t>
  </si>
  <si>
    <t>V. de producto</t>
  </si>
  <si>
    <t>Valor capitulo</t>
  </si>
  <si>
    <t>Informe de reconocimiento inicial</t>
  </si>
  <si>
    <t>levantamiento topográfico</t>
  </si>
  <si>
    <t>verificación desarenador</t>
  </si>
  <si>
    <t>verificación filtros</t>
  </si>
  <si>
    <t>verificación lechos de secado</t>
  </si>
  <si>
    <t>verificación tanque de cloración</t>
  </si>
  <si>
    <t>verificación tanque de almacenamiento</t>
  </si>
  <si>
    <t>informe de revisión de aceros</t>
  </si>
  <si>
    <t xml:space="preserve">Ensayos de resistencia de concreto </t>
  </si>
  <si>
    <t xml:space="preserve">verificación de redes </t>
  </si>
  <si>
    <t>Diagnostico de materiales suministrados</t>
  </si>
  <si>
    <t>presupuesto y obra</t>
  </si>
  <si>
    <t>Informe de entrega final</t>
  </si>
  <si>
    <t>TOTAL SIN IVA</t>
  </si>
  <si>
    <t>IVA/ COSTO</t>
  </si>
  <si>
    <t>TOTAL INCLUIDO IVA</t>
  </si>
  <si>
    <t>Oferente</t>
  </si>
  <si>
    <t>FORMATO No. 4 
PROPUESTA ECONÓMICA</t>
  </si>
  <si>
    <t>PRESUPUESTO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</si>
</sst>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"/>
    <numFmt numFmtId="166" formatCode="_-* #,##0.00\ _P_t_a_-;\-* #,##0.00\ _P_t_a_-;_-* &quot;-&quot;??\ _P_t_a_-;_-@_-"/>
    <numFmt numFmtId="167" formatCode="_-* #,##0\ _P_t_a_-;\-* #,##0\ _P_t_a_-;_-* &quot;-&quot;??\ _P_t_a_-;_-@_-"/>
    <numFmt numFmtId="168" formatCode="[$$-240A]\ #,##0.00"/>
    <numFmt numFmtId="169" formatCode="[$$-240A]\ #,##0.0"/>
    <numFmt numFmtId="170" formatCode="0.000"/>
    <numFmt numFmtId="171" formatCode="&quot;$&quot;#,##0.00"/>
    <numFmt numFmtId="172" formatCode="_(&quot;$&quot;\ * #,##0.00_);_(&quot;$&quot;\ * \(#,##0.00\);_(&quot;$&quot;\ * &quot;-&quot;??_);_(@_)"/>
    <numFmt numFmtId="173" formatCode="_(&quot;$&quot;\ * #,##0_);_(&quot;$&quot;\ * \(#,##0\);_(&quot;$&quot;\ * &quot;-&quot;??_);_(@_)"/>
    <numFmt numFmtId="174" formatCode="_(&quot;$&quot;\ #,##0.0_);_(&quot;$&quot;\ \(#,##0.0\);_(&quot;$&quot;\ &quot;-&quot;??_);_(@_)"/>
    <numFmt numFmtId="175" formatCode="[$$-240A]\ #,##0"/>
    <numFmt numFmtId="176" formatCode="&quot;$&quot;\ #,##0"/>
    <numFmt numFmtId="177" formatCode="\$\ #,##0.00"/>
    <numFmt numFmtId="178" formatCode="0.0"/>
    <numFmt numFmtId="179" formatCode="\$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2" fillId="0" borderId="0"/>
    <xf numFmtId="44" fontId="12" fillId="0" borderId="0"/>
  </cellStyleXfs>
  <cellXfs count="130">
    <xf numFmtId="0" fontId="0" fillId="0" borderId="0" xfId="0"/>
    <xf numFmtId="0" fontId="2" fillId="0" borderId="0" xfId="4"/>
    <xf numFmtId="1" fontId="3" fillId="0" borderId="1" xfId="5" applyNumberFormat="1" applyFont="1" applyBorder="1" applyAlignment="1">
      <alignment horizontal="center" vertical="center" wrapText="1"/>
    </xf>
    <xf numFmtId="1" fontId="3" fillId="0" borderId="0" xfId="5" applyNumberFormat="1" applyFont="1" applyAlignment="1">
      <alignment vertical="center" wrapText="1"/>
    </xf>
    <xf numFmtId="167" fontId="3" fillId="0" borderId="0" xfId="7" applyNumberFormat="1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3" fontId="3" fillId="0" borderId="0" xfId="5" applyNumberFormat="1" applyFont="1" applyAlignment="1">
      <alignment horizontal="center" vertical="center"/>
    </xf>
    <xf numFmtId="168" fontId="2" fillId="0" borderId="0" xfId="5" applyNumberFormat="1" applyAlignment="1">
      <alignment vertical="center"/>
    </xf>
    <xf numFmtId="0" fontId="4" fillId="0" borderId="0" xfId="5" applyFont="1" applyAlignment="1">
      <alignment horizontal="center" vertical="center" wrapText="1"/>
    </xf>
    <xf numFmtId="0" fontId="2" fillId="0" borderId="0" xfId="5" applyAlignment="1">
      <alignment vertical="center"/>
    </xf>
    <xf numFmtId="0" fontId="2" fillId="0" borderId="0" xfId="4" applyAlignment="1">
      <alignment horizontal="center"/>
    </xf>
    <xf numFmtId="0" fontId="5" fillId="0" borderId="1" xfId="5" applyFont="1" applyBorder="1" applyAlignment="1">
      <alignment horizontal="justify" vertical="center" wrapText="1"/>
    </xf>
    <xf numFmtId="0" fontId="6" fillId="0" borderId="1" xfId="5" applyFont="1" applyBorder="1" applyAlignment="1">
      <alignment horizontal="center" vertical="center" wrapText="1"/>
    </xf>
    <xf numFmtId="3" fontId="6" fillId="0" borderId="1" xfId="5" applyNumberFormat="1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2" fontId="6" fillId="0" borderId="1" xfId="5" applyNumberFormat="1" applyFont="1" applyBorder="1" applyAlignment="1">
      <alignment horizontal="center" vertical="center" wrapText="1"/>
    </xf>
    <xf numFmtId="2" fontId="2" fillId="0" borderId="0" xfId="4" applyNumberFormat="1" applyAlignment="1">
      <alignment horizontal="center" vertical="center"/>
    </xf>
    <xf numFmtId="0" fontId="3" fillId="0" borderId="1" xfId="5" applyFont="1" applyBorder="1" applyAlignment="1">
      <alignment horizontal="left" vertical="center" wrapText="1"/>
    </xf>
    <xf numFmtId="0" fontId="2" fillId="0" borderId="1" xfId="5" applyBorder="1" applyAlignment="1">
      <alignment vertical="center"/>
    </xf>
    <xf numFmtId="0" fontId="2" fillId="0" borderId="1" xfId="5" applyBorder="1" applyAlignment="1">
      <alignment horizontal="center" vertical="center"/>
    </xf>
    <xf numFmtId="2" fontId="2" fillId="0" borderId="1" xfId="5" applyNumberFormat="1" applyBorder="1" applyAlignment="1">
      <alignment horizontal="center" vertical="center"/>
    </xf>
    <xf numFmtId="167" fontId="2" fillId="0" borderId="1" xfId="7" applyNumberFormat="1" applyFont="1" applyFill="1" applyBorder="1" applyAlignment="1">
      <alignment horizontal="left" vertical="center" wrapText="1"/>
    </xf>
    <xf numFmtId="0" fontId="2" fillId="0" borderId="1" xfId="5" applyBorder="1" applyAlignment="1">
      <alignment horizontal="center" vertical="center" wrapText="1"/>
    </xf>
    <xf numFmtId="1" fontId="2" fillId="0" borderId="1" xfId="7" applyNumberFormat="1" applyFont="1" applyFill="1" applyBorder="1" applyAlignment="1">
      <alignment horizontal="center" vertical="center"/>
    </xf>
    <xf numFmtId="169" fontId="2" fillId="0" borderId="1" xfId="5" applyNumberFormat="1" applyBorder="1" applyAlignment="1">
      <alignment horizontal="right" vertical="center"/>
    </xf>
    <xf numFmtId="4" fontId="2" fillId="0" borderId="1" xfId="5" applyNumberFormat="1" applyBorder="1" applyAlignment="1">
      <alignment horizontal="center" vertical="center"/>
    </xf>
    <xf numFmtId="0" fontId="3" fillId="0" borderId="1" xfId="5" applyFont="1" applyBorder="1" applyAlignment="1">
      <alignment vertical="center" wrapText="1"/>
    </xf>
    <xf numFmtId="167" fontId="2" fillId="0" borderId="1" xfId="7" applyNumberFormat="1" applyFont="1" applyFill="1" applyBorder="1" applyAlignment="1">
      <alignment vertical="center" wrapText="1"/>
    </xf>
    <xf numFmtId="0" fontId="2" fillId="0" borderId="0" xfId="5" applyAlignment="1">
      <alignment horizontal="right" vertical="center"/>
    </xf>
    <xf numFmtId="168" fontId="2" fillId="0" borderId="1" xfId="5" applyNumberFormat="1" applyBorder="1" applyAlignment="1">
      <alignment horizontal="right" vertical="center"/>
    </xf>
    <xf numFmtId="169" fontId="2" fillId="0" borderId="0" xfId="4" applyNumberFormat="1"/>
    <xf numFmtId="0" fontId="3" fillId="0" borderId="1" xfId="5" applyFont="1" applyBorder="1" applyAlignment="1">
      <alignment horizontal="justify" vertical="center" wrapText="1"/>
    </xf>
    <xf numFmtId="170" fontId="2" fillId="0" borderId="1" xfId="5" applyNumberFormat="1" applyBorder="1" applyAlignment="1">
      <alignment horizontal="center" vertical="center"/>
    </xf>
    <xf numFmtId="165" fontId="3" fillId="0" borderId="1" xfId="5" applyNumberFormat="1" applyFont="1" applyBorder="1" applyAlignment="1">
      <alignment horizontal="right" vertical="center" wrapText="1"/>
    </xf>
    <xf numFmtId="171" fontId="2" fillId="0" borderId="0" xfId="4" applyNumberFormat="1"/>
    <xf numFmtId="173" fontId="2" fillId="0" borderId="1" xfId="8" applyNumberFormat="1" applyFont="1" applyFill="1" applyBorder="1" applyAlignment="1">
      <alignment horizontal="center" vertical="center"/>
    </xf>
    <xf numFmtId="0" fontId="2" fillId="0" borderId="0" xfId="5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9" fontId="2" fillId="0" borderId="0" xfId="3" applyFont="1" applyFill="1"/>
    <xf numFmtId="174" fontId="8" fillId="0" borderId="1" xfId="6" applyNumberFormat="1" applyFont="1" applyFill="1" applyBorder="1" applyAlignment="1">
      <alignment horizontal="center" vertical="center" wrapText="1"/>
    </xf>
    <xf numFmtId="175" fontId="2" fillId="0" borderId="1" xfId="5" applyNumberFormat="1" applyBorder="1" applyAlignment="1">
      <alignment horizontal="right" vertical="center"/>
    </xf>
    <xf numFmtId="2" fontId="2" fillId="0" borderId="3" xfId="5" applyNumberFormat="1" applyBorder="1" applyAlignment="1">
      <alignment horizontal="center" vertical="center"/>
    </xf>
    <xf numFmtId="0" fontId="2" fillId="0" borderId="1" xfId="5" applyBorder="1" applyAlignment="1">
      <alignment horizontal="justify" vertical="center" wrapText="1"/>
    </xf>
    <xf numFmtId="1" fontId="2" fillId="0" borderId="1" xfId="5" applyNumberFormat="1" applyBorder="1" applyAlignment="1">
      <alignment horizontal="center" vertical="center"/>
    </xf>
    <xf numFmtId="43" fontId="2" fillId="0" borderId="0" xfId="1" applyFont="1" applyFill="1"/>
    <xf numFmtId="175" fontId="2" fillId="0" borderId="0" xfId="4" applyNumberFormat="1"/>
    <xf numFmtId="167" fontId="9" fillId="0" borderId="1" xfId="7" applyNumberFormat="1" applyFont="1" applyFill="1" applyBorder="1" applyAlignment="1">
      <alignment horizontal="left" vertical="center" wrapText="1"/>
    </xf>
    <xf numFmtId="1" fontId="9" fillId="0" borderId="1" xfId="5" applyNumberFormat="1" applyFont="1" applyBorder="1" applyAlignment="1">
      <alignment horizontal="center" vertical="center"/>
    </xf>
    <xf numFmtId="174" fontId="10" fillId="0" borderId="1" xfId="6" applyNumberFormat="1" applyFont="1" applyFill="1" applyBorder="1" applyAlignment="1">
      <alignment horizontal="center" vertical="center" wrapText="1"/>
    </xf>
    <xf numFmtId="175" fontId="9" fillId="0" borderId="1" xfId="5" applyNumberFormat="1" applyFont="1" applyBorder="1" applyAlignment="1">
      <alignment horizontal="right" vertical="center"/>
    </xf>
    <xf numFmtId="2" fontId="9" fillId="0" borderId="1" xfId="5" applyNumberFormat="1" applyFont="1" applyBorder="1" applyAlignment="1">
      <alignment horizontal="center" vertical="center"/>
    </xf>
    <xf numFmtId="0" fontId="11" fillId="0" borderId="1" xfId="5" applyFont="1" applyBorder="1" applyAlignment="1">
      <alignment horizontal="justify" vertical="center" wrapText="1"/>
    </xf>
    <xf numFmtId="44" fontId="2" fillId="0" borderId="0" xfId="4" applyNumberFormat="1"/>
    <xf numFmtId="170" fontId="2" fillId="0" borderId="3" xfId="5" applyNumberFormat="1" applyBorder="1" applyAlignment="1">
      <alignment horizontal="center" vertical="center"/>
    </xf>
    <xf numFmtId="176" fontId="3" fillId="0" borderId="1" xfId="5" applyNumberFormat="1" applyFont="1" applyBorder="1" applyAlignment="1">
      <alignment horizontal="right" vertical="center" wrapText="1"/>
    </xf>
    <xf numFmtId="176" fontId="2" fillId="0" borderId="0" xfId="4" applyNumberFormat="1"/>
    <xf numFmtId="42" fontId="2" fillId="0" borderId="0" xfId="2" applyFont="1" applyFill="1"/>
    <xf numFmtId="0" fontId="2" fillId="0" borderId="0" xfId="4" applyAlignment="1">
      <alignment wrapText="1"/>
    </xf>
    <xf numFmtId="165" fontId="3" fillId="2" borderId="1" xfId="5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2" fillId="0" borderId="2" xfId="4" applyBorder="1" applyAlignment="1">
      <alignment wrapText="1"/>
    </xf>
    <xf numFmtId="0" fontId="2" fillId="0" borderId="2" xfId="4" applyBorder="1"/>
    <xf numFmtId="165" fontId="2" fillId="0" borderId="0" xfId="4" applyNumberFormat="1"/>
    <xf numFmtId="0" fontId="6" fillId="0" borderId="3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165" fontId="3" fillId="0" borderId="1" xfId="6" applyNumberFormat="1" applyFont="1" applyFill="1" applyBorder="1" applyAlignment="1">
      <alignment horizontal="center" vertical="center" wrapText="1"/>
    </xf>
    <xf numFmtId="167" fontId="3" fillId="0" borderId="0" xfId="7" applyNumberFormat="1" applyFont="1" applyFill="1" applyBorder="1" applyAlignment="1">
      <alignment horizontal="center" vertical="center"/>
    </xf>
    <xf numFmtId="0" fontId="4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2" fontId="2" fillId="0" borderId="3" xfId="5" applyNumberFormat="1" applyBorder="1" applyAlignment="1">
      <alignment horizontal="center" vertical="center"/>
    </xf>
    <xf numFmtId="2" fontId="2" fillId="0" borderId="4" xfId="5" applyNumberFormat="1" applyBorder="1" applyAlignment="1">
      <alignment horizontal="center" vertical="center"/>
    </xf>
    <xf numFmtId="0" fontId="3" fillId="0" borderId="3" xfId="5" applyFont="1" applyBorder="1" applyAlignment="1">
      <alignment horizontal="center" vertical="center" wrapText="1"/>
    </xf>
    <xf numFmtId="0" fontId="3" fillId="0" borderId="5" xfId="5" applyFont="1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 wrapText="1"/>
    </xf>
    <xf numFmtId="0" fontId="3" fillId="0" borderId="3" xfId="5" applyFont="1" applyBorder="1" applyAlignment="1">
      <alignment horizontal="left" vertical="center" wrapText="1"/>
    </xf>
    <xf numFmtId="0" fontId="3" fillId="0" borderId="5" xfId="5" applyFont="1" applyBorder="1" applyAlignment="1">
      <alignment horizontal="left" vertical="center" wrapText="1"/>
    </xf>
    <xf numFmtId="0" fontId="3" fillId="0" borderId="4" xfId="5" applyFont="1" applyBorder="1" applyAlignment="1">
      <alignment horizontal="left" vertical="center" wrapText="1"/>
    </xf>
    <xf numFmtId="10" fontId="3" fillId="0" borderId="3" xfId="3" applyNumberFormat="1" applyFont="1" applyBorder="1" applyAlignment="1">
      <alignment horizontal="center" vertical="center" wrapText="1"/>
    </xf>
    <xf numFmtId="10" fontId="3" fillId="0" borderId="5" xfId="3" applyNumberFormat="1" applyFont="1" applyBorder="1" applyAlignment="1">
      <alignment horizontal="center" vertical="center" wrapText="1"/>
    </xf>
    <xf numFmtId="10" fontId="3" fillId="0" borderId="4" xfId="3" applyNumberFormat="1" applyFont="1" applyBorder="1" applyAlignment="1">
      <alignment horizontal="center" vertical="center" wrapText="1"/>
    </xf>
    <xf numFmtId="175" fontId="2" fillId="0" borderId="0" xfId="4" applyNumberFormat="1" applyAlignment="1">
      <alignment horizontal="center"/>
    </xf>
    <xf numFmtId="9" fontId="3" fillId="0" borderId="3" xfId="3" applyFont="1" applyBorder="1" applyAlignment="1">
      <alignment horizontal="center" vertical="center"/>
    </xf>
    <xf numFmtId="9" fontId="3" fillId="0" borderId="5" xfId="3" applyFont="1" applyBorder="1" applyAlignment="1">
      <alignment horizontal="center" vertical="center"/>
    </xf>
    <xf numFmtId="9" fontId="3" fillId="0" borderId="4" xfId="3" applyFont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 wrapText="1"/>
    </xf>
    <xf numFmtId="0" fontId="2" fillId="0" borderId="0" xfId="4" applyAlignment="1">
      <alignment horizontal="center" vertical="top" wrapText="1"/>
    </xf>
    <xf numFmtId="0" fontId="2" fillId="0" borderId="0" xfId="4" applyAlignment="1">
      <alignment horizontal="center"/>
    </xf>
    <xf numFmtId="0" fontId="12" fillId="0" borderId="0" xfId="9"/>
    <xf numFmtId="0" fontId="12" fillId="3" borderId="6" xfId="9" applyFill="1" applyBorder="1" applyAlignment="1">
      <alignment horizontal="center"/>
    </xf>
    <xf numFmtId="0" fontId="12" fillId="3" borderId="7" xfId="9" applyFill="1" applyBorder="1" applyAlignment="1">
      <alignment horizontal="center"/>
    </xf>
    <xf numFmtId="0" fontId="12" fillId="0" borderId="1" xfId="9" applyBorder="1" applyAlignment="1">
      <alignment vertical="center" wrapText="1"/>
    </xf>
    <xf numFmtId="177" fontId="0" fillId="0" borderId="1" xfId="10" applyNumberFormat="1" applyFont="1" applyBorder="1"/>
    <xf numFmtId="177" fontId="12" fillId="0" borderId="1" xfId="9" applyNumberFormat="1" applyBorder="1"/>
    <xf numFmtId="0" fontId="12" fillId="0" borderId="8" xfId="9" applyBorder="1" applyAlignment="1">
      <alignment vertical="center" wrapText="1"/>
    </xf>
    <xf numFmtId="177" fontId="12" fillId="0" borderId="8" xfId="9" applyNumberFormat="1" applyBorder="1"/>
    <xf numFmtId="2" fontId="12" fillId="0" borderId="0" xfId="9" applyNumberFormat="1"/>
    <xf numFmtId="0" fontId="14" fillId="4" borderId="9" xfId="9" applyFont="1" applyFill="1" applyBorder="1"/>
    <xf numFmtId="0" fontId="14" fillId="4" borderId="10" xfId="9" applyFont="1" applyFill="1" applyBorder="1"/>
    <xf numFmtId="0" fontId="14" fillId="4" borderId="11" xfId="9" applyFont="1" applyFill="1" applyBorder="1"/>
    <xf numFmtId="179" fontId="15" fillId="0" borderId="12" xfId="9" applyNumberFormat="1" applyFont="1" applyBorder="1"/>
    <xf numFmtId="0" fontId="14" fillId="4" borderId="13" xfId="9" applyFont="1" applyFill="1" applyBorder="1"/>
    <xf numFmtId="179" fontId="15" fillId="0" borderId="14" xfId="9" applyNumberFormat="1" applyFont="1" applyBorder="1"/>
    <xf numFmtId="0" fontId="14" fillId="4" borderId="15" xfId="9" applyFont="1" applyFill="1" applyBorder="1"/>
    <xf numFmtId="0" fontId="14" fillId="4" borderId="12" xfId="9" applyFont="1" applyFill="1" applyBorder="1"/>
    <xf numFmtId="0" fontId="12" fillId="0" borderId="2" xfId="9" applyBorder="1"/>
    <xf numFmtId="0" fontId="12" fillId="0" borderId="16" xfId="9" applyBorder="1" applyAlignment="1">
      <alignment horizontal="center"/>
    </xf>
    <xf numFmtId="0" fontId="3" fillId="0" borderId="2" xfId="5" applyFont="1" applyBorder="1" applyAlignment="1">
      <alignment horizontal="center" vertical="center" wrapText="1"/>
    </xf>
    <xf numFmtId="0" fontId="3" fillId="0" borderId="2" xfId="5" applyFont="1" applyBorder="1" applyAlignment="1">
      <alignment horizontal="center" vertical="center"/>
    </xf>
    <xf numFmtId="0" fontId="4" fillId="0" borderId="2" xfId="5" applyFont="1" applyBorder="1" applyAlignment="1">
      <alignment horizontal="center" vertical="center" wrapText="1"/>
    </xf>
    <xf numFmtId="0" fontId="12" fillId="3" borderId="18" xfId="9" applyFill="1" applyBorder="1" applyAlignment="1">
      <alignment horizontal="center"/>
    </xf>
    <xf numFmtId="0" fontId="13" fillId="0" borderId="19" xfId="9" applyFont="1" applyBorder="1" applyAlignment="1">
      <alignment horizontal="left" vertical="center"/>
    </xf>
    <xf numFmtId="0" fontId="13" fillId="0" borderId="19" xfId="9" applyFont="1" applyBorder="1" applyAlignment="1">
      <alignment horizontal="left"/>
    </xf>
    <xf numFmtId="178" fontId="13" fillId="0" borderId="19" xfId="9" applyNumberFormat="1" applyFont="1" applyBorder="1" applyAlignment="1">
      <alignment horizontal="left"/>
    </xf>
    <xf numFmtId="2" fontId="13" fillId="0" borderId="20" xfId="9" applyNumberFormat="1" applyFont="1" applyBorder="1" applyAlignment="1">
      <alignment horizontal="left"/>
    </xf>
    <xf numFmtId="0" fontId="12" fillId="3" borderId="21" xfId="9" applyFill="1" applyBorder="1" applyAlignment="1">
      <alignment horizontal="center"/>
    </xf>
    <xf numFmtId="0" fontId="12" fillId="3" borderId="22" xfId="9" applyFill="1" applyBorder="1" applyAlignment="1">
      <alignment horizontal="center"/>
    </xf>
    <xf numFmtId="0" fontId="12" fillId="3" borderId="23" xfId="9" applyFill="1" applyBorder="1" applyAlignment="1">
      <alignment horizontal="center"/>
    </xf>
    <xf numFmtId="177" fontId="0" fillId="0" borderId="24" xfId="10" applyNumberFormat="1" applyFont="1" applyBorder="1" applyAlignment="1">
      <alignment horizontal="center" vertical="center"/>
    </xf>
    <xf numFmtId="177" fontId="12" fillId="0" borderId="24" xfId="9" applyNumberFormat="1" applyBorder="1" applyAlignment="1">
      <alignment horizontal="center" vertical="center" wrapText="1"/>
    </xf>
    <xf numFmtId="177" fontId="12" fillId="0" borderId="24" xfId="9" applyNumberFormat="1" applyBorder="1"/>
    <xf numFmtId="177" fontId="0" fillId="0" borderId="8" xfId="10" applyNumberFormat="1" applyFont="1" applyBorder="1"/>
    <xf numFmtId="177" fontId="12" fillId="0" borderId="25" xfId="9" applyNumberFormat="1" applyBorder="1"/>
    <xf numFmtId="0" fontId="13" fillId="0" borderId="0" xfId="9" applyFont="1" applyAlignment="1">
      <alignment horizontal="center" wrapText="1"/>
    </xf>
    <xf numFmtId="0" fontId="13" fillId="0" borderId="0" xfId="9" applyFont="1" applyAlignment="1">
      <alignment horizontal="center"/>
    </xf>
    <xf numFmtId="0" fontId="13" fillId="0" borderId="17" xfId="9" applyFont="1" applyBorder="1" applyAlignment="1">
      <alignment horizontal="center"/>
    </xf>
    <xf numFmtId="0" fontId="3" fillId="0" borderId="2" xfId="4" applyFont="1" applyBorder="1" applyAlignment="1">
      <alignment horizontal="center" wrapText="1"/>
    </xf>
    <xf numFmtId="0" fontId="3" fillId="0" borderId="2" xfId="4" applyFont="1" applyBorder="1" applyAlignment="1">
      <alignment horizontal="center"/>
    </xf>
    <xf numFmtId="0" fontId="2" fillId="0" borderId="0" xfId="4" applyFont="1" applyAlignment="1">
      <alignment horizontal="center" wrapText="1"/>
    </xf>
  </cellXfs>
  <cellStyles count="11">
    <cellStyle name="Millares" xfId="1" builtinId="3"/>
    <cellStyle name="Millares 16" xfId="7" xr:uid="{C4154E29-1BD8-4C6F-A1AE-D049AB1CF88B}"/>
    <cellStyle name="Moneda [0]" xfId="2" builtinId="7"/>
    <cellStyle name="Moneda 14" xfId="6" xr:uid="{48A50C0D-7A96-474E-960A-83457DD97179}"/>
    <cellStyle name="Moneda 17" xfId="8" xr:uid="{5D2812EC-3976-48DB-A25B-52BE88DACC64}"/>
    <cellStyle name="Moneda 55" xfId="10" xr:uid="{0EDA45CF-E8E1-4CEC-B736-4850B0103C59}"/>
    <cellStyle name="Normal" xfId="0" builtinId="0"/>
    <cellStyle name="Normal 12" xfId="4" xr:uid="{4130A51B-A531-44CE-A31D-A842DF17A102}"/>
    <cellStyle name="Normal 12 2" xfId="5" xr:uid="{1BCB483B-F40C-4071-A64D-6D88FABE5CDD}"/>
    <cellStyle name="Normal 2" xfId="9" xr:uid="{7F294A0F-24FE-4600-A0CC-ACF9D7902DA2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JTORRES\Mis%20documentos\Documents%20and%20Settings\LUZ%20MARY\Configuraci&#243;n%20local\Temp\hgg\0bra%20552\PPTO%20ADMINISTRATIVO%2013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82A60-AB05-4D0C-B062-CEE69D9C6274}">
  <sheetPr>
    <pageSetUpPr fitToPage="1"/>
  </sheetPr>
  <dimension ref="A1:E26"/>
  <sheetViews>
    <sheetView tabSelected="1" zoomScale="71" zoomScaleNormal="71" workbookViewId="0">
      <selection activeCell="B25" sqref="B25"/>
    </sheetView>
  </sheetViews>
  <sheetFormatPr baseColWidth="10" defaultColWidth="11.54296875" defaultRowHeight="14.5" x14ac:dyDescent="0.35"/>
  <cols>
    <col min="1" max="1" width="11.54296875" style="89"/>
    <col min="2" max="2" width="31" style="89" customWidth="1"/>
    <col min="3" max="3" width="22.54296875" style="89" customWidth="1"/>
    <col min="4" max="4" width="17.453125" style="89" customWidth="1"/>
    <col min="5" max="5" width="17.36328125" style="89" customWidth="1"/>
    <col min="6" max="16384" width="11.54296875" style="89"/>
  </cols>
  <sheetData>
    <row r="1" spans="1:5" ht="40.5" customHeight="1" x14ac:dyDescent="0.35">
      <c r="A1" s="124" t="s">
        <v>90</v>
      </c>
      <c r="B1" s="125"/>
      <c r="C1" s="125"/>
      <c r="D1" s="125"/>
      <c r="E1" s="125"/>
    </row>
    <row r="2" spans="1:5" ht="31" customHeight="1" thickBot="1" x14ac:dyDescent="0.4">
      <c r="A2" s="126" t="s">
        <v>91</v>
      </c>
      <c r="B2" s="126"/>
      <c r="C2" s="126"/>
      <c r="D2" s="126"/>
      <c r="E2" s="126"/>
    </row>
    <row r="3" spans="1:5" x14ac:dyDescent="0.35">
      <c r="A3" s="111" t="s">
        <v>68</v>
      </c>
      <c r="B3" s="90" t="s">
        <v>69</v>
      </c>
      <c r="C3" s="90" t="s">
        <v>70</v>
      </c>
      <c r="D3" s="90" t="s">
        <v>71</v>
      </c>
      <c r="E3" s="91" t="s">
        <v>72</v>
      </c>
    </row>
    <row r="4" spans="1:5" ht="15.75" customHeight="1" x14ac:dyDescent="0.35">
      <c r="A4" s="116"/>
      <c r="B4" s="117"/>
      <c r="C4" s="117"/>
      <c r="D4" s="117"/>
      <c r="E4" s="118"/>
    </row>
    <row r="5" spans="1:5" ht="29.4" customHeight="1" x14ac:dyDescent="0.35">
      <c r="A5" s="112">
        <v>1.1000000000000001</v>
      </c>
      <c r="B5" s="92" t="s">
        <v>73</v>
      </c>
      <c r="C5" s="93"/>
      <c r="D5" s="93">
        <f>+C5</f>
        <v>0</v>
      </c>
      <c r="E5" s="119">
        <f>+D5+D6</f>
        <v>0</v>
      </c>
    </row>
    <row r="6" spans="1:5" ht="29.4" customHeight="1" x14ac:dyDescent="0.35">
      <c r="A6" s="112">
        <v>1.2</v>
      </c>
      <c r="B6" s="92" t="s">
        <v>74</v>
      </c>
      <c r="C6" s="93"/>
      <c r="D6" s="93">
        <f t="shared" ref="D6:D17" si="0">+C6</f>
        <v>0</v>
      </c>
      <c r="E6" s="119"/>
    </row>
    <row r="7" spans="1:5" ht="29.4" customHeight="1" x14ac:dyDescent="0.35">
      <c r="A7" s="113">
        <v>2.1</v>
      </c>
      <c r="B7" s="92" t="s">
        <v>75</v>
      </c>
      <c r="C7" s="93"/>
      <c r="D7" s="93">
        <f t="shared" si="0"/>
        <v>0</v>
      </c>
      <c r="E7" s="120">
        <f>+D7+D8+D9+D10+D11</f>
        <v>0</v>
      </c>
    </row>
    <row r="8" spans="1:5" ht="29.4" customHeight="1" x14ac:dyDescent="0.35">
      <c r="A8" s="113">
        <v>2.2000000000000002</v>
      </c>
      <c r="B8" s="92" t="s">
        <v>76</v>
      </c>
      <c r="C8" s="93"/>
      <c r="D8" s="93">
        <f t="shared" si="0"/>
        <v>0</v>
      </c>
      <c r="E8" s="120"/>
    </row>
    <row r="9" spans="1:5" ht="29.4" customHeight="1" x14ac:dyDescent="0.35">
      <c r="A9" s="113">
        <v>2.2999999999999998</v>
      </c>
      <c r="B9" s="92" t="s">
        <v>77</v>
      </c>
      <c r="C9" s="93"/>
      <c r="D9" s="93">
        <f t="shared" si="0"/>
        <v>0</v>
      </c>
      <c r="E9" s="120"/>
    </row>
    <row r="10" spans="1:5" ht="29.4" customHeight="1" x14ac:dyDescent="0.35">
      <c r="A10" s="113">
        <v>2.4</v>
      </c>
      <c r="B10" s="92" t="s">
        <v>78</v>
      </c>
      <c r="C10" s="93"/>
      <c r="D10" s="93">
        <f t="shared" si="0"/>
        <v>0</v>
      </c>
      <c r="E10" s="120"/>
    </row>
    <row r="11" spans="1:5" ht="29.4" customHeight="1" x14ac:dyDescent="0.35">
      <c r="A11" s="113">
        <v>2.5</v>
      </c>
      <c r="B11" s="92" t="s">
        <v>79</v>
      </c>
      <c r="C11" s="93"/>
      <c r="D11" s="93">
        <f t="shared" si="0"/>
        <v>0</v>
      </c>
      <c r="E11" s="120"/>
    </row>
    <row r="12" spans="1:5" ht="29.4" customHeight="1" x14ac:dyDescent="0.35">
      <c r="A12" s="113">
        <v>3.1</v>
      </c>
      <c r="B12" s="92" t="s">
        <v>80</v>
      </c>
      <c r="C12" s="93"/>
      <c r="D12" s="93">
        <f t="shared" si="0"/>
        <v>0</v>
      </c>
      <c r="E12" s="120">
        <f>+D12+D13+D15+D14</f>
        <v>0</v>
      </c>
    </row>
    <row r="13" spans="1:5" ht="29.4" customHeight="1" x14ac:dyDescent="0.35">
      <c r="A13" s="113">
        <v>3.2</v>
      </c>
      <c r="B13" s="92" t="s">
        <v>81</v>
      </c>
      <c r="C13" s="93"/>
      <c r="D13" s="93">
        <f t="shared" si="0"/>
        <v>0</v>
      </c>
      <c r="E13" s="120"/>
    </row>
    <row r="14" spans="1:5" ht="29.4" customHeight="1" x14ac:dyDescent="0.35">
      <c r="A14" s="114">
        <v>3.3</v>
      </c>
      <c r="B14" s="92" t="s">
        <v>82</v>
      </c>
      <c r="C14" s="93"/>
      <c r="D14" s="93">
        <f t="shared" si="0"/>
        <v>0</v>
      </c>
      <c r="E14" s="120"/>
    </row>
    <row r="15" spans="1:5" ht="29.4" customHeight="1" x14ac:dyDescent="0.35">
      <c r="A15" s="114">
        <v>3.4</v>
      </c>
      <c r="B15" s="92" t="s">
        <v>83</v>
      </c>
      <c r="C15" s="93"/>
      <c r="D15" s="93">
        <f t="shared" si="0"/>
        <v>0</v>
      </c>
      <c r="E15" s="120"/>
    </row>
    <row r="16" spans="1:5" ht="29.4" customHeight="1" x14ac:dyDescent="0.35">
      <c r="A16" s="114">
        <v>4.0999999999999996</v>
      </c>
      <c r="B16" s="92" t="s">
        <v>84</v>
      </c>
      <c r="C16" s="94"/>
      <c r="D16" s="93">
        <f t="shared" si="0"/>
        <v>0</v>
      </c>
      <c r="E16" s="121">
        <f>+D16</f>
        <v>0</v>
      </c>
    </row>
    <row r="17" spans="1:5" ht="29.4" customHeight="1" thickBot="1" x14ac:dyDescent="0.4">
      <c r="A17" s="115">
        <v>5.0999999999999996</v>
      </c>
      <c r="B17" s="95" t="s">
        <v>85</v>
      </c>
      <c r="C17" s="96"/>
      <c r="D17" s="122">
        <f t="shared" si="0"/>
        <v>0</v>
      </c>
      <c r="E17" s="123">
        <f>+D17</f>
        <v>0</v>
      </c>
    </row>
    <row r="18" spans="1:5" ht="15.75" customHeight="1" thickBot="1" x14ac:dyDescent="0.4">
      <c r="A18" s="97"/>
    </row>
    <row r="19" spans="1:5" ht="41.25" customHeight="1" thickBot="1" x14ac:dyDescent="0.55000000000000004">
      <c r="A19" s="98" t="s">
        <v>86</v>
      </c>
      <c r="B19" s="99"/>
      <c r="C19" s="99"/>
      <c r="D19" s="100"/>
      <c r="E19" s="101">
        <f>SUM(E5,E6,F7,F12,F16,F17)</f>
        <v>0</v>
      </c>
    </row>
    <row r="20" spans="1:5" ht="27" customHeight="1" thickBot="1" x14ac:dyDescent="0.55000000000000004">
      <c r="A20" s="99" t="s">
        <v>87</v>
      </c>
      <c r="B20" s="99"/>
      <c r="C20" s="99"/>
      <c r="D20" s="102"/>
      <c r="E20" s="103">
        <f>(E19*19/100)</f>
        <v>0</v>
      </c>
    </row>
    <row r="21" spans="1:5" ht="36" customHeight="1" x14ac:dyDescent="0.5">
      <c r="A21" s="104" t="s">
        <v>88</v>
      </c>
      <c r="B21" s="104"/>
      <c r="C21" s="104"/>
      <c r="D21" s="105"/>
      <c r="E21" s="103">
        <f>SUM(E19:F20)</f>
        <v>0</v>
      </c>
    </row>
    <row r="25" spans="1:5" x14ac:dyDescent="0.35">
      <c r="A25" s="106"/>
      <c r="B25" s="106"/>
      <c r="C25" s="106"/>
    </row>
    <row r="26" spans="1:5" x14ac:dyDescent="0.35">
      <c r="A26" s="107" t="s">
        <v>89</v>
      </c>
      <c r="B26" s="107"/>
      <c r="C26" s="107"/>
    </row>
  </sheetData>
  <mergeCells count="14">
    <mergeCell ref="A1:E1"/>
    <mergeCell ref="A2:E2"/>
    <mergeCell ref="E7:E11"/>
    <mergeCell ref="E12:E15"/>
    <mergeCell ref="A19:D19"/>
    <mergeCell ref="A20:D20"/>
    <mergeCell ref="A21:D21"/>
    <mergeCell ref="A26:C26"/>
    <mergeCell ref="A3:A4"/>
    <mergeCell ref="B3:B4"/>
    <mergeCell ref="C3:C4"/>
    <mergeCell ref="D3:D4"/>
    <mergeCell ref="E3:E4"/>
    <mergeCell ref="E5:E6"/>
  </mergeCells>
  <pageMargins left="0.70866141732283472" right="0.70866141732283472" top="0.74803149606299213" bottom="0.74803149606299213" header="0.31496062992125984" footer="0.31496062992125984"/>
  <pageSetup scale="9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E1CD6-DCC3-49EA-8FF4-D61704077949}">
  <sheetPr codeName="Hoja2">
    <tabColor theme="5" tint="-0.249977111117893"/>
    <pageSetUpPr fitToPage="1"/>
  </sheetPr>
  <dimension ref="A1:P74"/>
  <sheetViews>
    <sheetView showGridLines="0" view="pageBreakPreview" topLeftCell="A4" zoomScale="70" zoomScaleNormal="100" zoomScaleSheetLayoutView="70" workbookViewId="0">
      <selection activeCell="B51" sqref="B51:H51"/>
    </sheetView>
  </sheetViews>
  <sheetFormatPr baseColWidth="10" defaultColWidth="11.453125" defaultRowHeight="12.5" x14ac:dyDescent="0.25"/>
  <cols>
    <col min="1" max="1" width="5.08984375" style="1" bestFit="1" customWidth="1"/>
    <col min="2" max="2" width="42.54296875" style="59" customWidth="1"/>
    <col min="3" max="3" width="7.08984375" style="1" customWidth="1"/>
    <col min="4" max="4" width="10.36328125" style="1" customWidth="1"/>
    <col min="5" max="5" width="14.54296875" style="1" bestFit="1" customWidth="1"/>
    <col min="6" max="6" width="8.453125" style="1" customWidth="1"/>
    <col min="7" max="8" width="5.90625" style="1" bestFit="1" customWidth="1"/>
    <col min="9" max="9" width="5.90625" style="1" customWidth="1"/>
    <col min="10" max="11" width="7.54296875" style="1" customWidth="1"/>
    <col min="12" max="12" width="21.36328125" style="1" customWidth="1"/>
    <col min="13" max="13" width="14.6328125" style="1" customWidth="1"/>
    <col min="14" max="16384" width="11.453125" style="1"/>
  </cols>
  <sheetData>
    <row r="1" spans="1:13" ht="13" hidden="1" x14ac:dyDescent="0.25">
      <c r="B1" s="2" t="s">
        <v>0</v>
      </c>
      <c r="C1" s="67">
        <f>+L54</f>
        <v>0</v>
      </c>
      <c r="D1" s="67"/>
      <c r="E1" s="3"/>
      <c r="F1" s="68"/>
      <c r="G1" s="68"/>
      <c r="H1" s="68"/>
      <c r="I1" s="4"/>
      <c r="J1" s="3"/>
      <c r="K1" s="3"/>
      <c r="L1" s="3"/>
    </row>
    <row r="2" spans="1:13" customFormat="1" ht="24" hidden="1" customHeight="1" x14ac:dyDescent="0.35"/>
    <row r="3" spans="1:13" ht="24" hidden="1" customHeight="1" x14ac:dyDescent="0.35">
      <c r="B3" s="5" t="s">
        <v>1</v>
      </c>
      <c r="C3" s="6">
        <v>3.5</v>
      </c>
      <c r="D3" s="7"/>
      <c r="E3" s="8"/>
      <c r="F3" s="69" t="s">
        <v>2</v>
      </c>
      <c r="G3" s="69"/>
      <c r="H3" s="69"/>
      <c r="I3" s="9"/>
      <c r="J3" s="3"/>
      <c r="K3" s="10"/>
      <c r="L3"/>
      <c r="M3" s="11" t="s">
        <v>3</v>
      </c>
    </row>
    <row r="4" spans="1:13" ht="24" customHeight="1" x14ac:dyDescent="0.35">
      <c r="B4" s="108"/>
      <c r="C4" s="109"/>
      <c r="D4" s="7"/>
      <c r="E4" s="8"/>
      <c r="F4" s="110"/>
      <c r="G4" s="110"/>
      <c r="H4" s="110"/>
      <c r="I4" s="9"/>
      <c r="J4" s="3"/>
      <c r="K4" s="10"/>
      <c r="L4"/>
      <c r="M4" s="11"/>
    </row>
    <row r="5" spans="1:13" ht="32" customHeight="1" x14ac:dyDescent="0.3">
      <c r="B5" s="127" t="s">
        <v>90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</row>
    <row r="6" spans="1:13" ht="19.5" customHeight="1" x14ac:dyDescent="0.25">
      <c r="B6" s="70" t="s">
        <v>4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11"/>
    </row>
    <row r="7" spans="1:13" ht="36" customHeight="1" x14ac:dyDescent="0.25">
      <c r="B7" s="12" t="s">
        <v>5</v>
      </c>
      <c r="C7" s="13" t="s">
        <v>6</v>
      </c>
      <c r="D7" s="13" t="s">
        <v>7</v>
      </c>
      <c r="E7" s="14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3" t="s">
        <v>13</v>
      </c>
      <c r="K7" s="16" t="s">
        <v>14</v>
      </c>
      <c r="L7" s="13" t="s">
        <v>15</v>
      </c>
      <c r="M7" s="17"/>
    </row>
    <row r="8" spans="1:13" ht="13" x14ac:dyDescent="0.25">
      <c r="B8" s="18" t="s">
        <v>16</v>
      </c>
      <c r="C8" s="19"/>
      <c r="D8" s="19"/>
      <c r="E8" s="19"/>
      <c r="F8" s="20"/>
      <c r="G8" s="20"/>
      <c r="H8" s="20"/>
      <c r="I8" s="20"/>
      <c r="J8" s="20"/>
      <c r="K8" s="21"/>
      <c r="L8" s="21"/>
    </row>
    <row r="9" spans="1:13" x14ac:dyDescent="0.25">
      <c r="A9" s="10"/>
      <c r="B9" s="22" t="s">
        <v>17</v>
      </c>
      <c r="C9" s="23">
        <v>1</v>
      </c>
      <c r="D9" s="24">
        <v>2</v>
      </c>
      <c r="E9" s="25"/>
      <c r="F9" s="26">
        <v>1</v>
      </c>
      <c r="G9" s="26">
        <v>1</v>
      </c>
      <c r="H9" s="26">
        <v>1</v>
      </c>
      <c r="I9" s="26">
        <v>1</v>
      </c>
      <c r="J9" s="26">
        <f>C9*SUM(F9:I9)</f>
        <v>4</v>
      </c>
      <c r="K9" s="21"/>
      <c r="L9" s="25">
        <f>ROUND(E9*J9*K9,0)</f>
        <v>0</v>
      </c>
    </row>
    <row r="10" spans="1:13" x14ac:dyDescent="0.25">
      <c r="A10" s="10"/>
      <c r="B10" s="22" t="s">
        <v>18</v>
      </c>
      <c r="C10" s="23">
        <v>1</v>
      </c>
      <c r="D10" s="24">
        <v>7</v>
      </c>
      <c r="E10" s="25"/>
      <c r="F10" s="26">
        <v>1</v>
      </c>
      <c r="G10" s="26">
        <v>1</v>
      </c>
      <c r="H10" s="26">
        <v>1</v>
      </c>
      <c r="I10" s="26">
        <v>1</v>
      </c>
      <c r="J10" s="26">
        <f>C10*SUM(F10:I10)</f>
        <v>4</v>
      </c>
      <c r="K10" s="21"/>
      <c r="L10" s="25">
        <f>ROUND(E10*J10*K10,0)</f>
        <v>0</v>
      </c>
    </row>
    <row r="11" spans="1:13" ht="13" x14ac:dyDescent="0.25">
      <c r="A11" s="10"/>
      <c r="B11" s="18" t="s">
        <v>19</v>
      </c>
      <c r="C11" s="19"/>
      <c r="D11" s="24"/>
      <c r="E11" s="25"/>
      <c r="F11" s="26"/>
      <c r="G11" s="26"/>
      <c r="H11" s="26"/>
      <c r="I11" s="26"/>
      <c r="J11" s="26"/>
      <c r="K11" s="21"/>
      <c r="L11" s="25"/>
    </row>
    <row r="12" spans="1:13" ht="13" x14ac:dyDescent="0.25">
      <c r="A12" s="10"/>
      <c r="B12" s="27" t="s">
        <v>20</v>
      </c>
      <c r="C12" s="19"/>
      <c r="D12" s="24"/>
      <c r="E12" s="25"/>
      <c r="F12" s="26"/>
      <c r="G12" s="26"/>
      <c r="H12" s="26"/>
      <c r="I12" s="26"/>
      <c r="J12" s="26"/>
      <c r="K12" s="21"/>
      <c r="L12" s="25"/>
    </row>
    <row r="13" spans="1:13" x14ac:dyDescent="0.25">
      <c r="A13" s="10"/>
      <c r="B13" s="28" t="s">
        <v>21</v>
      </c>
      <c r="C13" s="23">
        <v>1</v>
      </c>
      <c r="D13" s="24">
        <v>2</v>
      </c>
      <c r="E13" s="25"/>
      <c r="F13" s="26">
        <v>1</v>
      </c>
      <c r="G13" s="26">
        <v>1</v>
      </c>
      <c r="H13" s="26">
        <v>1</v>
      </c>
      <c r="I13" s="26"/>
      <c r="J13" s="26">
        <f>C13*SUM(F13:H13)</f>
        <v>3</v>
      </c>
      <c r="K13" s="21"/>
      <c r="L13" s="25">
        <f>ROUND(E13*J13*K13,0)</f>
        <v>0</v>
      </c>
    </row>
    <row r="14" spans="1:13" ht="13" x14ac:dyDescent="0.25">
      <c r="A14" s="10"/>
      <c r="B14" s="27" t="s">
        <v>22</v>
      </c>
      <c r="C14" s="19"/>
      <c r="D14" s="24"/>
      <c r="E14" s="25"/>
      <c r="F14" s="26"/>
      <c r="G14" s="26"/>
      <c r="H14" s="26"/>
      <c r="I14" s="26"/>
      <c r="J14" s="26"/>
      <c r="K14" s="21"/>
      <c r="L14" s="25"/>
    </row>
    <row r="15" spans="1:13" x14ac:dyDescent="0.25">
      <c r="A15" s="10"/>
      <c r="B15" s="28" t="s">
        <v>23</v>
      </c>
      <c r="C15" s="23">
        <v>1</v>
      </c>
      <c r="D15" s="24">
        <v>2</v>
      </c>
      <c r="E15" s="25"/>
      <c r="F15" s="26">
        <v>1</v>
      </c>
      <c r="G15" s="26">
        <v>1</v>
      </c>
      <c r="H15" s="26">
        <v>1</v>
      </c>
      <c r="I15" s="26"/>
      <c r="J15" s="26">
        <f>C15*SUM(F15:H15)</f>
        <v>3</v>
      </c>
      <c r="K15" s="21"/>
      <c r="L15" s="25">
        <f>ROUND(E15*J15*K15,0)</f>
        <v>0</v>
      </c>
    </row>
    <row r="16" spans="1:13" ht="13" x14ac:dyDescent="0.25">
      <c r="A16" s="10"/>
      <c r="B16" s="27" t="s">
        <v>24</v>
      </c>
      <c r="C16" s="19"/>
      <c r="D16" s="24"/>
      <c r="E16" s="25"/>
      <c r="F16" s="26"/>
      <c r="G16" s="26"/>
      <c r="H16" s="26"/>
      <c r="I16" s="26"/>
      <c r="J16" s="26"/>
      <c r="K16" s="21"/>
      <c r="L16" s="25"/>
    </row>
    <row r="17" spans="1:16" x14ac:dyDescent="0.25">
      <c r="A17" s="10"/>
      <c r="B17" s="28" t="s">
        <v>25</v>
      </c>
      <c r="C17" s="23">
        <v>1</v>
      </c>
      <c r="D17" s="24">
        <v>2</v>
      </c>
      <c r="E17" s="25"/>
      <c r="F17" s="26">
        <v>1</v>
      </c>
      <c r="G17" s="26">
        <v>1</v>
      </c>
      <c r="H17" s="26">
        <v>1</v>
      </c>
      <c r="I17" s="26"/>
      <c r="J17" s="26">
        <f>C17*SUM(F17:H17)</f>
        <v>3</v>
      </c>
      <c r="K17" s="21"/>
      <c r="L17" s="25">
        <f>ROUND(E17*J17*K17,0)</f>
        <v>0</v>
      </c>
    </row>
    <row r="18" spans="1:16" ht="13" x14ac:dyDescent="0.25">
      <c r="A18" s="10"/>
      <c r="B18" s="18" t="s">
        <v>26</v>
      </c>
      <c r="C18" s="19"/>
      <c r="D18" s="24"/>
      <c r="E18" s="25"/>
      <c r="F18" s="26"/>
      <c r="G18" s="26"/>
      <c r="H18" s="26"/>
      <c r="I18" s="26"/>
      <c r="J18" s="26"/>
      <c r="K18" s="21"/>
      <c r="L18" s="25"/>
    </row>
    <row r="19" spans="1:16" x14ac:dyDescent="0.25">
      <c r="A19" s="10"/>
      <c r="B19" s="22" t="s">
        <v>27</v>
      </c>
      <c r="C19" s="23">
        <v>1</v>
      </c>
      <c r="D19" s="24">
        <v>6</v>
      </c>
      <c r="E19" s="25"/>
      <c r="F19" s="26">
        <v>1</v>
      </c>
      <c r="G19" s="26">
        <v>1</v>
      </c>
      <c r="H19" s="26">
        <v>1</v>
      </c>
      <c r="I19" s="26"/>
      <c r="J19" s="26">
        <f>C19*SUM(F19:H19)</f>
        <v>3</v>
      </c>
      <c r="K19" s="21"/>
      <c r="L19" s="25">
        <f>ROUND(E19*J19*K19,0)</f>
        <v>0</v>
      </c>
    </row>
    <row r="20" spans="1:16" x14ac:dyDescent="0.25">
      <c r="A20" s="29"/>
      <c r="B20" s="22" t="s">
        <v>28</v>
      </c>
      <c r="C20" s="23">
        <v>1</v>
      </c>
      <c r="D20" s="24"/>
      <c r="E20" s="25"/>
      <c r="F20" s="26">
        <v>1</v>
      </c>
      <c r="G20" s="26">
        <v>1</v>
      </c>
      <c r="H20" s="26"/>
      <c r="I20" s="26"/>
      <c r="J20" s="26">
        <f>C20*SUM(F20:H20)</f>
        <v>2</v>
      </c>
      <c r="K20" s="21"/>
      <c r="L20" s="25">
        <f>ROUND(E20*J20*K20,0)</f>
        <v>0</v>
      </c>
    </row>
    <row r="21" spans="1:16" ht="13" x14ac:dyDescent="0.25">
      <c r="A21" s="29"/>
      <c r="B21" s="18" t="s">
        <v>29</v>
      </c>
      <c r="C21" s="23"/>
      <c r="D21" s="24"/>
      <c r="E21" s="25"/>
      <c r="F21" s="26"/>
      <c r="G21" s="26"/>
      <c r="H21" s="26"/>
      <c r="I21" s="26"/>
      <c r="J21" s="26"/>
      <c r="K21" s="21"/>
      <c r="L21" s="25"/>
    </row>
    <row r="22" spans="1:16" x14ac:dyDescent="0.25">
      <c r="A22" s="29"/>
      <c r="B22" s="22" t="s">
        <v>30</v>
      </c>
      <c r="C22" s="23">
        <v>1</v>
      </c>
      <c r="D22" s="24"/>
      <c r="E22" s="30"/>
      <c r="F22" s="26">
        <v>1</v>
      </c>
      <c r="G22" s="26">
        <v>1</v>
      </c>
      <c r="H22" s="26">
        <v>1</v>
      </c>
      <c r="I22" s="26">
        <v>1</v>
      </c>
      <c r="J22" s="26">
        <f>C22*SUM(F22:I22)</f>
        <v>4</v>
      </c>
      <c r="K22" s="21"/>
      <c r="L22" s="25"/>
      <c r="M22" s="31"/>
    </row>
    <row r="23" spans="1:16" x14ac:dyDescent="0.25">
      <c r="A23" s="29"/>
      <c r="B23" s="22" t="s">
        <v>31</v>
      </c>
      <c r="C23" s="23">
        <v>1</v>
      </c>
      <c r="D23" s="24"/>
      <c r="E23" s="30"/>
      <c r="F23" s="26">
        <v>1</v>
      </c>
      <c r="G23" s="26">
        <v>1</v>
      </c>
      <c r="H23" s="26">
        <v>1</v>
      </c>
      <c r="I23" s="26">
        <v>1</v>
      </c>
      <c r="J23" s="26">
        <f>C23*SUM(F23:I23)</f>
        <v>4</v>
      </c>
      <c r="K23" s="21"/>
      <c r="L23" s="25">
        <f>ROUND(E23*J23*K23,0)</f>
        <v>0</v>
      </c>
    </row>
    <row r="24" spans="1:16" ht="13" x14ac:dyDescent="0.25">
      <c r="A24" s="10"/>
      <c r="B24" s="32" t="s">
        <v>32</v>
      </c>
      <c r="C24" s="19"/>
      <c r="D24" s="19"/>
      <c r="E24" s="19"/>
      <c r="F24" s="33"/>
      <c r="G24" s="33"/>
      <c r="H24" s="33"/>
      <c r="I24" s="33"/>
      <c r="J24" s="33"/>
      <c r="K24" s="20"/>
      <c r="L24" s="34">
        <f>ROUND(SUM(L9:L23),2)</f>
        <v>0</v>
      </c>
      <c r="M24" s="35"/>
    </row>
    <row r="25" spans="1:16" ht="7.5" customHeight="1" x14ac:dyDescent="0.25">
      <c r="A25" s="10"/>
      <c r="B25" s="23"/>
      <c r="C25" s="20"/>
      <c r="D25" s="20"/>
      <c r="E25" s="20"/>
      <c r="F25" s="36"/>
      <c r="G25" s="36"/>
      <c r="H25" s="36"/>
      <c r="I25" s="36"/>
      <c r="J25" s="36"/>
      <c r="K25" s="20"/>
      <c r="L25" s="20"/>
    </row>
    <row r="26" spans="1:16" ht="34.75" customHeight="1" x14ac:dyDescent="0.25">
      <c r="A26" s="37"/>
      <c r="B26" s="32" t="s">
        <v>33</v>
      </c>
      <c r="C26" s="38" t="s">
        <v>6</v>
      </c>
      <c r="D26" s="38" t="s">
        <v>34</v>
      </c>
      <c r="E26" s="14" t="s">
        <v>35</v>
      </c>
      <c r="F26" s="15" t="s">
        <v>9</v>
      </c>
      <c r="G26" s="15" t="s">
        <v>10</v>
      </c>
      <c r="H26" s="15" t="s">
        <v>11</v>
      </c>
      <c r="I26" s="39"/>
      <c r="J26" s="65" t="s">
        <v>36</v>
      </c>
      <c r="K26" s="66"/>
      <c r="L26" s="13" t="s">
        <v>15</v>
      </c>
      <c r="M26" s="11"/>
      <c r="P26" s="40"/>
    </row>
    <row r="27" spans="1:16" ht="13" x14ac:dyDescent="0.25">
      <c r="B27" s="32" t="s">
        <v>37</v>
      </c>
      <c r="C27" s="21"/>
      <c r="D27" s="41"/>
      <c r="E27" s="42"/>
      <c r="F27" s="21"/>
      <c r="G27" s="21"/>
      <c r="H27" s="21"/>
      <c r="I27" s="43"/>
      <c r="J27" s="71"/>
      <c r="K27" s="72"/>
      <c r="L27" s="42"/>
      <c r="M27" s="11"/>
    </row>
    <row r="28" spans="1:16" x14ac:dyDescent="0.25">
      <c r="B28" s="44" t="s">
        <v>38</v>
      </c>
      <c r="C28" s="21">
        <v>35</v>
      </c>
      <c r="D28" s="41" t="s">
        <v>39</v>
      </c>
      <c r="E28" s="42"/>
      <c r="F28" s="21">
        <v>20</v>
      </c>
      <c r="G28" s="21">
        <v>15</v>
      </c>
      <c r="H28" s="21"/>
      <c r="I28" s="43"/>
      <c r="J28" s="71">
        <f t="shared" ref="J28" si="0">SUM(F28:H28)</f>
        <v>35</v>
      </c>
      <c r="K28" s="72"/>
      <c r="L28" s="42">
        <f>E28*J28</f>
        <v>0</v>
      </c>
      <c r="M28" s="11"/>
    </row>
    <row r="29" spans="1:16" x14ac:dyDescent="0.25">
      <c r="B29" s="44" t="s">
        <v>40</v>
      </c>
      <c r="C29" s="21">
        <v>15</v>
      </c>
      <c r="D29" s="41" t="s">
        <v>39</v>
      </c>
      <c r="E29" s="42"/>
      <c r="F29" s="21">
        <v>15</v>
      </c>
      <c r="G29" s="21"/>
      <c r="H29" s="21"/>
      <c r="I29" s="43"/>
      <c r="J29" s="71">
        <f t="shared" ref="J29:J31" si="1">SUM(F29:H29)</f>
        <v>15</v>
      </c>
      <c r="K29" s="72"/>
      <c r="L29" s="42">
        <f t="shared" ref="L29:L31" si="2">E29*J29</f>
        <v>0</v>
      </c>
      <c r="M29" s="11"/>
    </row>
    <row r="30" spans="1:16" x14ac:dyDescent="0.25">
      <c r="B30" s="44" t="s">
        <v>41</v>
      </c>
      <c r="C30" s="21">
        <v>30</v>
      </c>
      <c r="D30" s="41" t="s">
        <v>39</v>
      </c>
      <c r="E30" s="42"/>
      <c r="F30" s="21">
        <v>15</v>
      </c>
      <c r="G30" s="21">
        <v>15</v>
      </c>
      <c r="H30" s="21"/>
      <c r="I30" s="43"/>
      <c r="J30" s="71">
        <f t="shared" si="1"/>
        <v>30</v>
      </c>
      <c r="K30" s="72"/>
      <c r="L30" s="42">
        <f t="shared" si="2"/>
        <v>0</v>
      </c>
      <c r="M30" s="11"/>
    </row>
    <row r="31" spans="1:16" x14ac:dyDescent="0.25">
      <c r="B31" s="44" t="s">
        <v>42</v>
      </c>
      <c r="C31" s="21">
        <v>10</v>
      </c>
      <c r="D31" s="41" t="s">
        <v>39</v>
      </c>
      <c r="E31" s="42"/>
      <c r="F31" s="21">
        <v>5</v>
      </c>
      <c r="G31" s="21">
        <v>5</v>
      </c>
      <c r="H31" s="21"/>
      <c r="I31" s="43"/>
      <c r="J31" s="71">
        <f t="shared" si="1"/>
        <v>10</v>
      </c>
      <c r="K31" s="72"/>
      <c r="L31" s="42">
        <f t="shared" si="2"/>
        <v>0</v>
      </c>
      <c r="M31" s="11"/>
    </row>
    <row r="32" spans="1:16" x14ac:dyDescent="0.25">
      <c r="B32" s="22" t="s">
        <v>43</v>
      </c>
      <c r="C32" s="45">
        <v>45</v>
      </c>
      <c r="D32" s="41" t="s">
        <v>39</v>
      </c>
      <c r="E32" s="42"/>
      <c r="F32" s="21">
        <f>C32</f>
        <v>45</v>
      </c>
      <c r="G32" s="21"/>
      <c r="H32" s="21"/>
      <c r="I32" s="43"/>
      <c r="J32" s="71">
        <f>SUM(F32:H32)</f>
        <v>45</v>
      </c>
      <c r="K32" s="72"/>
      <c r="L32" s="42">
        <f>E32*J32</f>
        <v>0</v>
      </c>
      <c r="M32" s="46"/>
      <c r="N32" s="47"/>
    </row>
    <row r="33" spans="1:14" ht="13" x14ac:dyDescent="0.25">
      <c r="A33" s="10"/>
      <c r="B33" s="32" t="s">
        <v>44</v>
      </c>
      <c r="C33" s="45"/>
      <c r="D33" s="41"/>
      <c r="E33" s="42"/>
      <c r="F33" s="21"/>
      <c r="G33" s="21"/>
      <c r="H33" s="21"/>
      <c r="I33" s="43"/>
      <c r="J33" s="71"/>
      <c r="K33" s="72"/>
      <c r="L33" s="42"/>
      <c r="M33" s="46"/>
      <c r="N33" s="47"/>
    </row>
    <row r="34" spans="1:14" x14ac:dyDescent="0.25">
      <c r="A34" s="10"/>
      <c r="B34" s="44" t="s">
        <v>45</v>
      </c>
      <c r="C34" s="45">
        <v>3</v>
      </c>
      <c r="D34" s="41" t="s">
        <v>46</v>
      </c>
      <c r="E34" s="42"/>
      <c r="F34" s="21">
        <v>1</v>
      </c>
      <c r="G34" s="21">
        <v>1</v>
      </c>
      <c r="H34" s="21">
        <v>1</v>
      </c>
      <c r="I34" s="43">
        <v>1</v>
      </c>
      <c r="J34" s="71">
        <f>SUM(F34:I34)</f>
        <v>4</v>
      </c>
      <c r="K34" s="72">
        <f t="shared" ref="K34:K40" si="3">$K$32</f>
        <v>0</v>
      </c>
      <c r="L34" s="42">
        <f t="shared" ref="L34:L40" si="4">E34*J34</f>
        <v>0</v>
      </c>
      <c r="M34" s="46"/>
      <c r="N34" s="47"/>
    </row>
    <row r="35" spans="1:14" x14ac:dyDescent="0.25">
      <c r="A35" s="10"/>
      <c r="B35" s="44" t="s">
        <v>47</v>
      </c>
      <c r="C35" s="45">
        <v>3</v>
      </c>
      <c r="D35" s="41" t="s">
        <v>46</v>
      </c>
      <c r="E35" s="42"/>
      <c r="F35" s="21">
        <v>1</v>
      </c>
      <c r="G35" s="21">
        <v>1</v>
      </c>
      <c r="H35" s="21">
        <v>1</v>
      </c>
      <c r="I35" s="43">
        <v>1</v>
      </c>
      <c r="J35" s="71">
        <f t="shared" ref="J35:J38" si="5">SUM(F35:I35)</f>
        <v>4</v>
      </c>
      <c r="K35" s="72">
        <f t="shared" si="3"/>
        <v>0</v>
      </c>
      <c r="L35" s="42">
        <f t="shared" si="4"/>
        <v>0</v>
      </c>
      <c r="M35" s="46"/>
      <c r="N35" s="47"/>
    </row>
    <row r="36" spans="1:14" ht="15" customHeight="1" x14ac:dyDescent="0.25">
      <c r="A36" s="10"/>
      <c r="B36" s="44" t="s">
        <v>48</v>
      </c>
      <c r="C36" s="45">
        <v>3</v>
      </c>
      <c r="D36" s="41" t="s">
        <v>46</v>
      </c>
      <c r="E36" s="42"/>
      <c r="F36" s="21">
        <v>1</v>
      </c>
      <c r="G36" s="21">
        <v>1</v>
      </c>
      <c r="H36" s="21">
        <v>1</v>
      </c>
      <c r="I36" s="43">
        <v>1</v>
      </c>
      <c r="J36" s="71">
        <f t="shared" si="5"/>
        <v>4</v>
      </c>
      <c r="K36" s="72">
        <f t="shared" si="3"/>
        <v>0</v>
      </c>
      <c r="L36" s="42">
        <f t="shared" si="4"/>
        <v>0</v>
      </c>
      <c r="M36" s="46"/>
      <c r="N36" s="47"/>
    </row>
    <row r="37" spans="1:14" x14ac:dyDescent="0.25">
      <c r="A37" s="10"/>
      <c r="B37" s="44" t="s">
        <v>49</v>
      </c>
      <c r="C37" s="45">
        <v>3</v>
      </c>
      <c r="D37" s="41" t="s">
        <v>46</v>
      </c>
      <c r="E37" s="42"/>
      <c r="F37" s="21">
        <v>1</v>
      </c>
      <c r="G37" s="21">
        <v>1</v>
      </c>
      <c r="H37" s="21">
        <v>1</v>
      </c>
      <c r="I37" s="43">
        <v>1</v>
      </c>
      <c r="J37" s="71">
        <f t="shared" si="5"/>
        <v>4</v>
      </c>
      <c r="K37" s="72">
        <f t="shared" si="3"/>
        <v>0</v>
      </c>
      <c r="L37" s="42">
        <f t="shared" si="4"/>
        <v>0</v>
      </c>
      <c r="M37" s="46"/>
      <c r="N37" s="47"/>
    </row>
    <row r="38" spans="1:14" ht="25" x14ac:dyDescent="0.25">
      <c r="A38" s="10"/>
      <c r="B38" s="44" t="s">
        <v>50</v>
      </c>
      <c r="C38" s="45">
        <v>3</v>
      </c>
      <c r="D38" s="41" t="s">
        <v>46</v>
      </c>
      <c r="E38" s="42"/>
      <c r="F38" s="21">
        <v>1</v>
      </c>
      <c r="G38" s="21">
        <v>1</v>
      </c>
      <c r="H38" s="21">
        <v>1</v>
      </c>
      <c r="I38" s="43">
        <v>1</v>
      </c>
      <c r="J38" s="71">
        <f t="shared" si="5"/>
        <v>4</v>
      </c>
      <c r="K38" s="72">
        <f t="shared" si="3"/>
        <v>0</v>
      </c>
      <c r="L38" s="42">
        <f t="shared" si="4"/>
        <v>0</v>
      </c>
      <c r="M38" s="46"/>
      <c r="N38" s="47"/>
    </row>
    <row r="39" spans="1:14" x14ac:dyDescent="0.25">
      <c r="A39" s="10"/>
      <c r="B39" s="44" t="s">
        <v>51</v>
      </c>
      <c r="C39" s="45">
        <v>3</v>
      </c>
      <c r="D39" s="41" t="s">
        <v>46</v>
      </c>
      <c r="E39" s="42"/>
      <c r="F39" s="21">
        <v>1</v>
      </c>
      <c r="G39" s="21">
        <v>1</v>
      </c>
      <c r="H39" s="21">
        <v>1</v>
      </c>
      <c r="I39" s="43"/>
      <c r="J39" s="71">
        <f t="shared" ref="J39" si="6">SUM(F39:H39)</f>
        <v>3</v>
      </c>
      <c r="K39" s="72">
        <f t="shared" si="3"/>
        <v>0</v>
      </c>
      <c r="L39" s="42">
        <f t="shared" si="4"/>
        <v>0</v>
      </c>
      <c r="M39" s="46"/>
      <c r="N39" s="47"/>
    </row>
    <row r="40" spans="1:14" x14ac:dyDescent="0.25">
      <c r="A40" s="10"/>
      <c r="B40" s="44" t="s">
        <v>52</v>
      </c>
      <c r="C40" s="45">
        <v>11</v>
      </c>
      <c r="D40" s="41" t="s">
        <v>53</v>
      </c>
      <c r="E40" s="42"/>
      <c r="F40" s="21">
        <v>4</v>
      </c>
      <c r="G40" s="21">
        <v>3</v>
      </c>
      <c r="H40" s="21">
        <v>3</v>
      </c>
      <c r="I40" s="43">
        <v>1</v>
      </c>
      <c r="J40" s="71">
        <v>11</v>
      </c>
      <c r="K40" s="72">
        <f t="shared" si="3"/>
        <v>0</v>
      </c>
      <c r="L40" s="42">
        <f t="shared" si="4"/>
        <v>0</v>
      </c>
      <c r="M40" s="46"/>
      <c r="N40" s="47"/>
    </row>
    <row r="41" spans="1:14" ht="13" hidden="1" x14ac:dyDescent="0.25">
      <c r="A41" s="10"/>
      <c r="B41" s="32"/>
      <c r="C41" s="45"/>
      <c r="D41" s="41"/>
      <c r="E41" s="42"/>
      <c r="F41" s="21"/>
      <c r="G41" s="21"/>
      <c r="H41" s="21"/>
      <c r="I41" s="21"/>
      <c r="J41" s="21"/>
      <c r="K41" s="21"/>
      <c r="L41" s="42"/>
      <c r="M41" s="46"/>
      <c r="N41" s="47"/>
    </row>
    <row r="42" spans="1:14" hidden="1" x14ac:dyDescent="0.25">
      <c r="A42" s="10"/>
      <c r="B42" s="48" t="s">
        <v>54</v>
      </c>
      <c r="C42" s="49">
        <v>1</v>
      </c>
      <c r="D42" s="50" t="s">
        <v>55</v>
      </c>
      <c r="E42" s="51">
        <v>4000000</v>
      </c>
      <c r="F42" s="52">
        <f t="shared" ref="F42:F43" si="7">C42</f>
        <v>1</v>
      </c>
      <c r="G42" s="52"/>
      <c r="H42" s="52"/>
      <c r="I42" s="52"/>
      <c r="J42" s="52">
        <f>SUM(F42:H42)</f>
        <v>1</v>
      </c>
      <c r="K42" s="52">
        <f>$M$27</f>
        <v>0</v>
      </c>
      <c r="L42" s="42"/>
      <c r="N42" s="47" t="e">
        <f>+#REF!-E42</f>
        <v>#REF!</v>
      </c>
    </row>
    <row r="43" spans="1:14" hidden="1" x14ac:dyDescent="0.25">
      <c r="A43" s="10"/>
      <c r="B43" s="48" t="s">
        <v>56</v>
      </c>
      <c r="C43" s="49">
        <v>1</v>
      </c>
      <c r="D43" s="50" t="s">
        <v>55</v>
      </c>
      <c r="E43" s="51">
        <v>4000000</v>
      </c>
      <c r="F43" s="52">
        <f t="shared" si="7"/>
        <v>1</v>
      </c>
      <c r="G43" s="52"/>
      <c r="H43" s="52"/>
      <c r="I43" s="52"/>
      <c r="J43" s="52">
        <f>SUM(F43:H43)</f>
        <v>1</v>
      </c>
      <c r="K43" s="52">
        <f>$M$27</f>
        <v>0</v>
      </c>
      <c r="L43" s="42"/>
      <c r="N43" s="47" t="e">
        <f>+#REF!-E43</f>
        <v>#REF!</v>
      </c>
    </row>
    <row r="44" spans="1:14" ht="13" hidden="1" x14ac:dyDescent="0.25">
      <c r="A44" s="10"/>
      <c r="B44" s="53" t="s">
        <v>57</v>
      </c>
      <c r="C44" s="49"/>
      <c r="D44" s="50"/>
      <c r="E44" s="51"/>
      <c r="F44" s="52"/>
      <c r="G44" s="52"/>
      <c r="H44" s="52"/>
      <c r="I44" s="52"/>
      <c r="J44" s="52"/>
      <c r="K44" s="52"/>
      <c r="L44" s="42"/>
      <c r="N44" s="47" t="e">
        <f>+#REF!-E44</f>
        <v>#REF!</v>
      </c>
    </row>
    <row r="45" spans="1:14" hidden="1" x14ac:dyDescent="0.25">
      <c r="A45" s="10"/>
      <c r="B45" s="48" t="s">
        <v>58</v>
      </c>
      <c r="C45" s="49">
        <v>1</v>
      </c>
      <c r="D45" s="50" t="s">
        <v>55</v>
      </c>
      <c r="E45" s="51">
        <v>4000000</v>
      </c>
      <c r="F45" s="52">
        <v>0.25</v>
      </c>
      <c r="G45" s="52">
        <v>0.25</v>
      </c>
      <c r="H45" s="52">
        <v>0.5</v>
      </c>
      <c r="I45" s="52"/>
      <c r="J45" s="52">
        <f>SUM(F45:H45)</f>
        <v>1</v>
      </c>
      <c r="K45" s="52">
        <f>$M$27</f>
        <v>0</v>
      </c>
      <c r="L45" s="42"/>
      <c r="N45" s="47" t="e">
        <f>+#REF!-E45</f>
        <v>#REF!</v>
      </c>
    </row>
    <row r="46" spans="1:14" hidden="1" x14ac:dyDescent="0.25">
      <c r="A46" s="10"/>
      <c r="B46" s="48" t="s">
        <v>59</v>
      </c>
      <c r="C46" s="49">
        <v>1</v>
      </c>
      <c r="D46" s="50" t="s">
        <v>55</v>
      </c>
      <c r="E46" s="51">
        <v>2360000</v>
      </c>
      <c r="F46" s="52"/>
      <c r="G46" s="52"/>
      <c r="H46" s="52">
        <v>1</v>
      </c>
      <c r="I46" s="52"/>
      <c r="J46" s="52">
        <f>SUM(F46:H46)</f>
        <v>1</v>
      </c>
      <c r="K46" s="52">
        <f>$M$27</f>
        <v>0</v>
      </c>
      <c r="L46" s="42"/>
      <c r="M46" s="54"/>
      <c r="N46" s="47" t="e">
        <f>+#REF!-E46</f>
        <v>#REF!</v>
      </c>
    </row>
    <row r="47" spans="1:14" ht="13" x14ac:dyDescent="0.25">
      <c r="B47" s="32" t="s">
        <v>60</v>
      </c>
      <c r="C47" s="19"/>
      <c r="D47" s="19"/>
      <c r="E47" s="19"/>
      <c r="F47" s="33"/>
      <c r="G47" s="33"/>
      <c r="H47" s="33"/>
      <c r="I47" s="55"/>
      <c r="J47" s="71"/>
      <c r="K47" s="72"/>
      <c r="L47" s="56">
        <f>ROUND(SUM(L27:L46),0)</f>
        <v>0</v>
      </c>
      <c r="M47" s="57"/>
    </row>
    <row r="48" spans="1:14" ht="27.65" customHeight="1" x14ac:dyDescent="0.25">
      <c r="B48" s="73" t="s">
        <v>61</v>
      </c>
      <c r="C48" s="74"/>
      <c r="D48" s="74"/>
      <c r="E48" s="74"/>
      <c r="F48" s="74"/>
      <c r="G48" s="74"/>
      <c r="H48" s="74"/>
      <c r="I48" s="74"/>
      <c r="J48" s="74"/>
      <c r="K48" s="75"/>
      <c r="L48" s="34">
        <f>+L47+L24</f>
        <v>0</v>
      </c>
      <c r="M48" s="57"/>
    </row>
    <row r="49" spans="1:13" ht="27.65" customHeight="1" x14ac:dyDescent="0.25">
      <c r="A49" s="1">
        <v>3</v>
      </c>
      <c r="B49" s="76" t="s">
        <v>62</v>
      </c>
      <c r="C49" s="77"/>
      <c r="D49" s="77"/>
      <c r="E49" s="77"/>
      <c r="F49" s="77"/>
      <c r="G49" s="77"/>
      <c r="H49" s="78"/>
      <c r="I49" s="79">
        <v>0.05</v>
      </c>
      <c r="J49" s="80"/>
      <c r="K49" s="81"/>
      <c r="L49" s="56">
        <f>+$L$48*I49</f>
        <v>0</v>
      </c>
      <c r="M49" s="57"/>
    </row>
    <row r="50" spans="1:13" ht="27.65" customHeight="1" x14ac:dyDescent="0.25">
      <c r="B50" s="76" t="s">
        <v>63</v>
      </c>
      <c r="C50" s="77"/>
      <c r="D50" s="77"/>
      <c r="E50" s="77"/>
      <c r="F50" s="77"/>
      <c r="G50" s="77"/>
      <c r="H50" s="78"/>
      <c r="I50" s="79">
        <v>0.03</v>
      </c>
      <c r="J50" s="80"/>
      <c r="K50" s="81"/>
      <c r="L50" s="56">
        <f t="shared" ref="L50:L52" si="8">+$L$48*I50</f>
        <v>0</v>
      </c>
      <c r="M50" s="57"/>
    </row>
    <row r="51" spans="1:13" ht="27.65" customHeight="1" x14ac:dyDescent="0.25">
      <c r="B51" s="76" t="s">
        <v>64</v>
      </c>
      <c r="C51" s="77"/>
      <c r="D51" s="77"/>
      <c r="E51" s="77"/>
      <c r="F51" s="77"/>
      <c r="G51" s="77"/>
      <c r="H51" s="78"/>
      <c r="I51" s="79">
        <v>2.5000000000000001E-2</v>
      </c>
      <c r="J51" s="80"/>
      <c r="K51" s="81"/>
      <c r="L51" s="56">
        <f t="shared" si="8"/>
        <v>0</v>
      </c>
      <c r="M51" s="57"/>
    </row>
    <row r="52" spans="1:13" ht="15" customHeight="1" x14ac:dyDescent="0.25">
      <c r="B52" s="76" t="s">
        <v>65</v>
      </c>
      <c r="C52" s="77"/>
      <c r="D52" s="77"/>
      <c r="E52" s="77"/>
      <c r="F52" s="77"/>
      <c r="G52" s="77"/>
      <c r="H52" s="78"/>
      <c r="I52" s="83">
        <v>0.19</v>
      </c>
      <c r="J52" s="84"/>
      <c r="K52" s="85"/>
      <c r="L52" s="56">
        <f t="shared" si="8"/>
        <v>0</v>
      </c>
      <c r="M52" s="58"/>
    </row>
    <row r="53" spans="1:13" ht="14.5" x14ac:dyDescent="0.35">
      <c r="C53"/>
      <c r="D53"/>
      <c r="E53"/>
      <c r="F53"/>
      <c r="G53"/>
      <c r="H53"/>
      <c r="I53"/>
      <c r="J53" s="86"/>
      <c r="K53" s="86"/>
      <c r="L53" s="60"/>
      <c r="M53" s="58"/>
    </row>
    <row r="54" spans="1:13" ht="15" customHeight="1" x14ac:dyDescent="0.35">
      <c r="C54"/>
      <c r="D54"/>
      <c r="E54"/>
      <c r="F54"/>
      <c r="G54"/>
      <c r="H54"/>
      <c r="I54"/>
      <c r="J54" s="86" t="s">
        <v>66</v>
      </c>
      <c r="K54" s="86"/>
      <c r="L54" s="60">
        <f>+L52+L53+L51+L50+L49+L48</f>
        <v>0</v>
      </c>
      <c r="M54" s="58"/>
    </row>
    <row r="55" spans="1:13" customFormat="1" ht="15" customHeight="1" x14ac:dyDescent="0.35">
      <c r="B55" s="61"/>
    </row>
    <row r="56" spans="1:13" x14ac:dyDescent="0.25">
      <c r="B56" s="62"/>
      <c r="C56" s="63"/>
      <c r="D56" s="63"/>
    </row>
    <row r="57" spans="1:13" x14ac:dyDescent="0.25">
      <c r="B57" s="129" t="s">
        <v>67</v>
      </c>
      <c r="C57" s="129"/>
      <c r="D57" s="129"/>
    </row>
    <row r="58" spans="1:13" x14ac:dyDescent="0.25">
      <c r="B58" s="87"/>
      <c r="C58" s="87"/>
      <c r="D58" s="87"/>
    </row>
    <row r="66" spans="4:12" x14ac:dyDescent="0.25">
      <c r="D66" s="88"/>
      <c r="E66" s="88"/>
    </row>
    <row r="67" spans="4:12" x14ac:dyDescent="0.25">
      <c r="D67" s="82"/>
      <c r="E67" s="82"/>
    </row>
    <row r="74" spans="4:12" x14ac:dyDescent="0.25">
      <c r="L74" s="64"/>
    </row>
  </sheetData>
  <mergeCells count="36">
    <mergeCell ref="D67:E67"/>
    <mergeCell ref="B50:H50"/>
    <mergeCell ref="I50:K50"/>
    <mergeCell ref="B51:H51"/>
    <mergeCell ref="I51:K51"/>
    <mergeCell ref="B52:H52"/>
    <mergeCell ref="I52:K52"/>
    <mergeCell ref="J53:K53"/>
    <mergeCell ref="J54:K54"/>
    <mergeCell ref="B57:D57"/>
    <mergeCell ref="B58:D58"/>
    <mergeCell ref="D66:E66"/>
    <mergeCell ref="J39:K39"/>
    <mergeCell ref="J40:K40"/>
    <mergeCell ref="J47:K47"/>
    <mergeCell ref="B48:K48"/>
    <mergeCell ref="B49:H49"/>
    <mergeCell ref="I49:K49"/>
    <mergeCell ref="J38:K38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26:K26"/>
    <mergeCell ref="C1:D1"/>
    <mergeCell ref="F1:H1"/>
    <mergeCell ref="F3:H3"/>
    <mergeCell ref="B5:L5"/>
    <mergeCell ref="B6:L6"/>
  </mergeCells>
  <printOptions horizontalCentered="1"/>
  <pageMargins left="0.70866141732283472" right="0.70866141732283472" top="0.74803149606299213" bottom="0.74803149606299213" header="0.31496062992125984" footer="0.70866141732283472"/>
  <pageSetup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general</vt:lpstr>
      <vt:lpstr>Desglose Presupuesto</vt:lpstr>
      <vt:lpstr>'Desglose Presupuesto'!Área_de_impresión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luna</dc:creator>
  <cp:lastModifiedBy>Mauricio Alexander Jimenez Dueñas</cp:lastModifiedBy>
  <cp:lastPrinted>2026-09-25T22:04:35Z</cp:lastPrinted>
  <dcterms:created xsi:type="dcterms:W3CDTF">2026-09-25T17:23:19Z</dcterms:created>
  <dcterms:modified xsi:type="dcterms:W3CDTF">2026-09-25T22:06:36Z</dcterms:modified>
</cp:coreProperties>
</file>