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HERNANDEZ\Desktop\ALCALDIA 2026\CONTRATACION\ALARMAS\ALARMAS FINAL\"/>
    </mc:Choice>
  </mc:AlternateContent>
  <xr:revisionPtr revIDLastSave="0" documentId="8_{FADC40A9-621B-4782-908E-37FCF3E0DB2F}" xr6:coauthVersionLast="47" xr6:coauthVersionMax="47" xr10:uidLastSave="{00000000-0000-0000-0000-000000000000}"/>
  <bookViews>
    <workbookView xWindow="-120" yWindow="-120" windowWidth="20730" windowHeight="11160" xr2:uid="{770B839F-254E-44DF-927C-09A6C2C0D635}"/>
  </bookViews>
  <sheets>
    <sheet name="ANALISIS DEL MERCADO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4" l="1"/>
  <c r="M4" i="4" s="1"/>
  <c r="H4" i="4"/>
  <c r="I4" i="4" s="1"/>
  <c r="J4" i="4" s="1"/>
  <c r="D4" i="4"/>
  <c r="E4" i="4" s="1"/>
  <c r="F4" i="4" s="1"/>
  <c r="L5" i="4"/>
  <c r="M5" i="4" s="1"/>
  <c r="N5" i="4" s="1"/>
  <c r="L6" i="4"/>
  <c r="M6" i="4" s="1"/>
  <c r="N6" i="4" s="1"/>
  <c r="L7" i="4"/>
  <c r="M7" i="4" s="1"/>
  <c r="N7" i="4" s="1"/>
  <c r="L8" i="4"/>
  <c r="M8" i="4" s="1"/>
  <c r="N8" i="4" s="1"/>
  <c r="L3" i="4"/>
  <c r="H5" i="4"/>
  <c r="I5" i="4" s="1"/>
  <c r="J5" i="4" s="1"/>
  <c r="H6" i="4"/>
  <c r="I6" i="4" s="1"/>
  <c r="J6" i="4" s="1"/>
  <c r="H7" i="4"/>
  <c r="I7" i="4" s="1"/>
  <c r="J7" i="4" s="1"/>
  <c r="H8" i="4"/>
  <c r="I8" i="4" s="1"/>
  <c r="J8" i="4" s="1"/>
  <c r="H3" i="4"/>
  <c r="G9" i="4"/>
  <c r="C9" i="4"/>
  <c r="D8" i="4"/>
  <c r="E8" i="4" s="1"/>
  <c r="F8" i="4" s="1"/>
  <c r="D7" i="4"/>
  <c r="E7" i="4" s="1"/>
  <c r="F7" i="4" s="1"/>
  <c r="D6" i="4"/>
  <c r="E6" i="4" s="1"/>
  <c r="F6" i="4" s="1"/>
  <c r="D5" i="4"/>
  <c r="E5" i="4" s="1"/>
  <c r="F5" i="4" s="1"/>
  <c r="D3" i="4"/>
  <c r="E3" i="4" s="1"/>
  <c r="F3" i="4" s="1"/>
  <c r="N4" i="4" l="1"/>
  <c r="O4" i="4" s="1"/>
  <c r="K9" i="4"/>
  <c r="O6" i="4"/>
  <c r="O7" i="4"/>
  <c r="O8" i="4"/>
  <c r="O5" i="4"/>
  <c r="M3" i="4"/>
  <c r="N3" i="4" s="1"/>
  <c r="H9" i="4"/>
  <c r="I9" i="4" s="1"/>
  <c r="I3" i="4"/>
  <c r="J3" i="4" s="1"/>
  <c r="J9" i="4" s="1"/>
  <c r="F9" i="4"/>
  <c r="D9" i="4"/>
  <c r="E9" i="4" s="1"/>
  <c r="L9" i="4" l="1"/>
  <c r="M9" i="4" s="1"/>
  <c r="N9" i="4"/>
  <c r="O3" i="4"/>
  <c r="O9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anarvaez</author>
  </authors>
  <commentList>
    <comment ref="A13" authorId="0" shapeId="0" xr:uid="{F366F28C-A979-4B36-92BF-A09C25588F9F}">
      <text>
        <r>
          <rPr>
            <sz val="8"/>
            <color indexed="81"/>
            <rFont val="Tahoma"/>
            <family val="2"/>
          </rPr>
          <t>Observaciones al rendimiento, valor unitario, jornales, etc., o Manifestación de Acuerdo con el Valor Propuesto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<sst xmlns="http://schemas.openxmlformats.org/spreadsheetml/2006/main" count="27" uniqueCount="19">
  <si>
    <t>PRODUCTO</t>
  </si>
  <si>
    <t>CANTIDAD</t>
  </si>
  <si>
    <t>TOTAL</t>
  </si>
  <si>
    <t xml:space="preserve">Sim Card de 50 MB para datos 19 meses </t>
  </si>
  <si>
    <t xml:space="preserve">Mantenimiento y soporte </t>
  </si>
  <si>
    <t>VALOR UNIDAD</t>
  </si>
  <si>
    <t>SUBTOTAL</t>
  </si>
  <si>
    <t>19% IVA</t>
  </si>
  <si>
    <t xml:space="preserve">
Panel de alarma con los siguientes componentes: 
•	Tarjeta electrónica de control 
•	Modem 4G para transmisión de datos. 
•	Interfaz de red LAN ethernet para conexión, 
•	amplificador de audio estéreo, 
•	gabinete plástico para intemperie, 
•	fuente de alimentación regulada,
•	antena comunicación inalámbrica Wi- Fi</t>
  </si>
  <si>
    <t>VALOR TOTAL PROMEDIO</t>
  </si>
  <si>
    <t>Aplicativo movil APP con licencia para 19 meses</t>
  </si>
  <si>
    <t>ELEMENTOS ACCESORIOS, INCLUYE PARLANTES 100 W - BATERIA DE RESPALDO 12V/7A, CABLES Y MATERIALES  PASIVOS DE INSTALACIÓN (DETALLADOS EN APU ANEXA)</t>
  </si>
  <si>
    <t xml:space="preserve">Transporte </t>
  </si>
  <si>
    <t>LUYAN INGENIERIA S.A.S</t>
  </si>
  <si>
    <t>DAVISAN SEGURITY LTDA</t>
  </si>
  <si>
    <t>ELECTRO ALARMAS - SEGURIDAD  ELECTRONICA Y TECNOLOGIA S.A.S</t>
  </si>
  <si>
    <t>ALEXANDER MERCHAN CELY</t>
  </si>
  <si>
    <t>SECRETARIA DE SEGURIDAD Y CONVIVENCIA CIUDADANA</t>
  </si>
  <si>
    <t>Aprobo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</si>
</sst>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3" borderId="4" xfId="2" applyFont="1" applyBorder="1" applyAlignment="1">
      <alignment vertical="center" wrapText="1"/>
    </xf>
    <xf numFmtId="0" fontId="2" fillId="3" borderId="5" xfId="2" applyFont="1" applyBorder="1" applyAlignment="1">
      <alignment horizontal="center" vertical="center"/>
    </xf>
    <xf numFmtId="0" fontId="2" fillId="3" borderId="4" xfId="2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164" fontId="3" fillId="6" borderId="1" xfId="0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0" fontId="3" fillId="4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/>
    </xf>
    <xf numFmtId="164" fontId="0" fillId="0" borderId="1" xfId="0" applyNumberFormat="1" applyBorder="1"/>
    <xf numFmtId="0" fontId="3" fillId="2" borderId="2" xfId="1" applyFont="1" applyBorder="1" applyAlignment="1">
      <alignment horizontal="center"/>
    </xf>
    <xf numFmtId="0" fontId="3" fillId="2" borderId="6" xfId="1" applyFont="1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5" borderId="2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6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7" borderId="1" xfId="2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/>
    </xf>
  </cellXfs>
  <cellStyles count="3">
    <cellStyle name="20% - Énfasis2" xfId="1" builtinId="34"/>
    <cellStyle name="20% - Énfasis5" xfId="2" builtinId="4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1405166</xdr:colOff>
      <xdr:row>10</xdr:row>
      <xdr:rowOff>27708</xdr:rowOff>
    </xdr:from>
    <xdr:to>
      <xdr:col>8</xdr:col>
      <xdr:colOff>920212</xdr:colOff>
      <xdr:row>18</xdr:row>
      <xdr:rowOff>63503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DB220E-1099-4716-A2F4-6951EA9BA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626"/>
        <a:stretch>
          <a:fillRect/>
        </a:stretch>
      </xdr:blipFill>
      <xdr:spPr bwMode="auto">
        <a:xfrm>
          <a:off x="8476268" y="5290674"/>
          <a:ext cx="4584283" cy="1682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93C7-7499-4E47-82FD-580482C4233E}">
  <dimension ref="A1:O22"/>
  <sheetViews>
    <sheetView tabSelected="1" zoomScale="51" zoomScaleNormal="85" workbookViewId="0">
      <pane xSplit="1" topLeftCell="C1" activePane="topRight" state="frozen"/>
      <selection pane="topRight" activeCell="J32" sqref="J32"/>
    </sheetView>
  </sheetViews>
  <sheetFormatPr baseColWidth="10" defaultRowHeight="15" x14ac:dyDescent="0.25"/>
  <cols>
    <col min="1" max="1" width="33.140625" customWidth="1"/>
    <col min="3" max="3" width="20.140625" customWidth="1"/>
    <col min="4" max="4" width="19.7109375" customWidth="1"/>
    <col min="5" max="5" width="22.42578125" customWidth="1"/>
    <col min="6" max="7" width="24.85546875" customWidth="1"/>
    <col min="8" max="8" width="26.140625" customWidth="1"/>
    <col min="9" max="9" width="27.140625" customWidth="1"/>
    <col min="10" max="10" width="27.7109375" customWidth="1"/>
    <col min="11" max="11" width="27.28515625" customWidth="1"/>
    <col min="12" max="12" width="26.7109375" customWidth="1"/>
    <col min="13" max="13" width="31.42578125" customWidth="1"/>
    <col min="14" max="14" width="26" customWidth="1"/>
    <col min="15" max="15" width="18.140625" customWidth="1"/>
  </cols>
  <sheetData>
    <row r="1" spans="1:15" x14ac:dyDescent="0.25">
      <c r="A1" s="1"/>
      <c r="B1" s="2"/>
      <c r="C1" s="20" t="s">
        <v>14</v>
      </c>
      <c r="D1" s="21"/>
      <c r="E1" s="21"/>
      <c r="F1" s="22"/>
      <c r="G1" s="25" t="s">
        <v>15</v>
      </c>
      <c r="H1" s="26"/>
      <c r="I1" s="26"/>
      <c r="J1" s="27"/>
      <c r="K1" s="28" t="s">
        <v>13</v>
      </c>
      <c r="L1" s="29"/>
      <c r="M1" s="29"/>
      <c r="N1" s="30"/>
      <c r="O1" s="31" t="s">
        <v>9</v>
      </c>
    </row>
    <row r="2" spans="1:15" ht="22.5" customHeight="1" x14ac:dyDescent="0.25">
      <c r="A2" s="3" t="s">
        <v>0</v>
      </c>
      <c r="B2" s="4" t="s">
        <v>1</v>
      </c>
      <c r="C2" s="16" t="s">
        <v>5</v>
      </c>
      <c r="D2" s="16" t="s">
        <v>6</v>
      </c>
      <c r="E2" s="16" t="s">
        <v>7</v>
      </c>
      <c r="F2" s="16" t="s">
        <v>2</v>
      </c>
      <c r="G2" s="17" t="s">
        <v>5</v>
      </c>
      <c r="H2" s="17" t="s">
        <v>6</v>
      </c>
      <c r="I2" s="17" t="s">
        <v>7</v>
      </c>
      <c r="J2" s="17" t="s">
        <v>2</v>
      </c>
      <c r="K2" s="18" t="s">
        <v>5</v>
      </c>
      <c r="L2" s="18" t="s">
        <v>6</v>
      </c>
      <c r="M2" s="18" t="s">
        <v>7</v>
      </c>
      <c r="N2" s="18" t="s">
        <v>2</v>
      </c>
      <c r="O2" s="31"/>
    </row>
    <row r="3" spans="1:15" ht="138.75" customHeight="1" x14ac:dyDescent="0.25">
      <c r="A3" s="5" t="s">
        <v>8</v>
      </c>
      <c r="B3" s="6">
        <v>19</v>
      </c>
      <c r="C3" s="7">
        <v>3225900</v>
      </c>
      <c r="D3" s="7">
        <f>C3*B3</f>
        <v>61292100</v>
      </c>
      <c r="E3" s="7">
        <f>D3*19%</f>
        <v>11645499</v>
      </c>
      <c r="F3" s="7">
        <f>E3+D3</f>
        <v>72937599</v>
      </c>
      <c r="G3" s="10">
        <v>3450000</v>
      </c>
      <c r="H3" s="10">
        <f>G3*B3</f>
        <v>65550000</v>
      </c>
      <c r="I3" s="10">
        <f>H3*19%</f>
        <v>12454500</v>
      </c>
      <c r="J3" s="10">
        <f>I3+H3</f>
        <v>78004500</v>
      </c>
      <c r="K3" s="13">
        <v>3100000</v>
      </c>
      <c r="L3" s="13">
        <f>K3*B3</f>
        <v>58900000</v>
      </c>
      <c r="M3" s="13">
        <f>L3*19%</f>
        <v>11191000</v>
      </c>
      <c r="N3" s="13">
        <f t="shared" ref="N3:N8" si="0">M3+L3</f>
        <v>70091000</v>
      </c>
      <c r="O3" s="19">
        <f t="shared" ref="O3:O8" si="1">(F3+J3+N3)/3</f>
        <v>73677699.666666672</v>
      </c>
    </row>
    <row r="4" spans="1:15" ht="138.75" customHeight="1" x14ac:dyDescent="0.25">
      <c r="A4" s="5" t="s">
        <v>11</v>
      </c>
      <c r="B4" s="6">
        <v>19</v>
      </c>
      <c r="C4" s="7">
        <v>964396.26</v>
      </c>
      <c r="D4" s="7">
        <f>C4*B4</f>
        <v>18323528.940000001</v>
      </c>
      <c r="E4" s="7">
        <f>D4*19%</f>
        <v>3481470.4986000005</v>
      </c>
      <c r="F4" s="7">
        <f>E4+D4</f>
        <v>21804999.438600004</v>
      </c>
      <c r="G4" s="10">
        <v>964396.26</v>
      </c>
      <c r="H4" s="10">
        <f>G4*B4</f>
        <v>18323528.940000001</v>
      </c>
      <c r="I4" s="10">
        <f>H4*19%</f>
        <v>3481470.4986000005</v>
      </c>
      <c r="J4" s="10">
        <f>I4+H4</f>
        <v>21804999.438600004</v>
      </c>
      <c r="K4" s="13">
        <v>964396.26</v>
      </c>
      <c r="L4" s="13">
        <f>K4*B4</f>
        <v>18323528.940000001</v>
      </c>
      <c r="M4" s="13">
        <f>L4*19%</f>
        <v>3481470.4986000005</v>
      </c>
      <c r="N4" s="13">
        <f t="shared" si="0"/>
        <v>21804999.438600004</v>
      </c>
      <c r="O4" s="19">
        <f t="shared" si="1"/>
        <v>21804999.438600004</v>
      </c>
    </row>
    <row r="5" spans="1:15" ht="22.5" x14ac:dyDescent="0.25">
      <c r="A5" s="3" t="s">
        <v>10</v>
      </c>
      <c r="B5" s="6">
        <v>19</v>
      </c>
      <c r="C5" s="7">
        <v>560400</v>
      </c>
      <c r="D5" s="7">
        <f t="shared" ref="D5:D8" si="2">C5*B5</f>
        <v>10647600</v>
      </c>
      <c r="E5" s="7">
        <f t="shared" ref="E5:E8" si="3">D5*19%</f>
        <v>2023044</v>
      </c>
      <c r="F5" s="7">
        <f t="shared" ref="F5:F8" si="4">E5+D5</f>
        <v>12670644</v>
      </c>
      <c r="G5" s="10">
        <v>500000</v>
      </c>
      <c r="H5" s="10">
        <f t="shared" ref="H5:H8" si="5">G5*B5</f>
        <v>9500000</v>
      </c>
      <c r="I5" s="10">
        <f t="shared" ref="I5:I9" si="6">H5*19%</f>
        <v>1805000</v>
      </c>
      <c r="J5" s="10">
        <f t="shared" ref="J5:J8" si="7">I5+H5</f>
        <v>11305000</v>
      </c>
      <c r="K5" s="13">
        <v>550000</v>
      </c>
      <c r="L5" s="13">
        <f t="shared" ref="L5:L8" si="8">K5*B5</f>
        <v>10450000</v>
      </c>
      <c r="M5" s="13">
        <f t="shared" ref="M5:M9" si="9">L5*19%</f>
        <v>1985500</v>
      </c>
      <c r="N5" s="13">
        <f t="shared" si="0"/>
        <v>12435500</v>
      </c>
      <c r="O5" s="19">
        <f t="shared" si="1"/>
        <v>12137048</v>
      </c>
    </row>
    <row r="6" spans="1:15" x14ac:dyDescent="0.25">
      <c r="A6" s="3" t="s">
        <v>3</v>
      </c>
      <c r="B6" s="6">
        <v>19</v>
      </c>
      <c r="C6" s="7">
        <v>500000</v>
      </c>
      <c r="D6" s="7">
        <f t="shared" si="2"/>
        <v>9500000</v>
      </c>
      <c r="E6" s="7">
        <f t="shared" si="3"/>
        <v>1805000</v>
      </c>
      <c r="F6" s="7">
        <f t="shared" si="4"/>
        <v>11305000</v>
      </c>
      <c r="G6" s="10">
        <v>600000</v>
      </c>
      <c r="H6" s="10">
        <f t="shared" si="5"/>
        <v>11400000</v>
      </c>
      <c r="I6" s="10">
        <f t="shared" si="6"/>
        <v>2166000</v>
      </c>
      <c r="J6" s="10">
        <f t="shared" si="7"/>
        <v>13566000</v>
      </c>
      <c r="K6" s="13">
        <v>500000</v>
      </c>
      <c r="L6" s="13">
        <f t="shared" si="8"/>
        <v>9500000</v>
      </c>
      <c r="M6" s="13">
        <f t="shared" si="9"/>
        <v>1805000</v>
      </c>
      <c r="N6" s="13">
        <f t="shared" si="0"/>
        <v>11305000</v>
      </c>
      <c r="O6" s="19">
        <f t="shared" si="1"/>
        <v>12058666.666666666</v>
      </c>
    </row>
    <row r="7" spans="1:15" x14ac:dyDescent="0.25">
      <c r="A7" s="3" t="s">
        <v>12</v>
      </c>
      <c r="B7" s="6">
        <v>19</v>
      </c>
      <c r="C7" s="7">
        <v>400000</v>
      </c>
      <c r="D7" s="7">
        <f t="shared" si="2"/>
        <v>7600000</v>
      </c>
      <c r="E7" s="7">
        <f t="shared" si="3"/>
        <v>1444000</v>
      </c>
      <c r="F7" s="7">
        <f t="shared" si="4"/>
        <v>9044000</v>
      </c>
      <c r="G7" s="10">
        <v>350000</v>
      </c>
      <c r="H7" s="10">
        <f t="shared" si="5"/>
        <v>6650000</v>
      </c>
      <c r="I7" s="10">
        <f t="shared" si="6"/>
        <v>1263500</v>
      </c>
      <c r="J7" s="10">
        <f t="shared" si="7"/>
        <v>7913500</v>
      </c>
      <c r="K7" s="13">
        <v>400000</v>
      </c>
      <c r="L7" s="13">
        <f t="shared" si="8"/>
        <v>7600000</v>
      </c>
      <c r="M7" s="13">
        <f t="shared" si="9"/>
        <v>1444000</v>
      </c>
      <c r="N7" s="13">
        <f t="shared" si="0"/>
        <v>9044000</v>
      </c>
      <c r="O7" s="19">
        <f t="shared" si="1"/>
        <v>8667166.666666666</v>
      </c>
    </row>
    <row r="8" spans="1:15" x14ac:dyDescent="0.25">
      <c r="A8" s="3" t="s">
        <v>4</v>
      </c>
      <c r="B8" s="6">
        <v>19</v>
      </c>
      <c r="C8" s="7">
        <v>1000000</v>
      </c>
      <c r="D8" s="7">
        <f t="shared" si="2"/>
        <v>19000000</v>
      </c>
      <c r="E8" s="7">
        <f t="shared" si="3"/>
        <v>3610000</v>
      </c>
      <c r="F8" s="7">
        <f t="shared" si="4"/>
        <v>22610000</v>
      </c>
      <c r="G8" s="10">
        <v>900000</v>
      </c>
      <c r="H8" s="10">
        <f t="shared" si="5"/>
        <v>17100000</v>
      </c>
      <c r="I8" s="10">
        <f t="shared" si="6"/>
        <v>3249000</v>
      </c>
      <c r="J8" s="10">
        <f t="shared" si="7"/>
        <v>20349000</v>
      </c>
      <c r="K8" s="13">
        <v>950000</v>
      </c>
      <c r="L8" s="13">
        <f t="shared" si="8"/>
        <v>18050000</v>
      </c>
      <c r="M8" s="13">
        <f t="shared" si="9"/>
        <v>3429500</v>
      </c>
      <c r="N8" s="13">
        <f t="shared" si="0"/>
        <v>21479500</v>
      </c>
      <c r="O8" s="19">
        <f t="shared" si="1"/>
        <v>21479500</v>
      </c>
    </row>
    <row r="9" spans="1:15" x14ac:dyDescent="0.25">
      <c r="A9" s="23"/>
      <c r="B9" s="24"/>
      <c r="C9" s="8">
        <f>SUM(C3:C8)</f>
        <v>6650696.2599999998</v>
      </c>
      <c r="D9" s="9">
        <f>SUM(D3:D8)</f>
        <v>126363228.94</v>
      </c>
      <c r="E9" s="8">
        <f>D9*19%</f>
        <v>24009013.498599999</v>
      </c>
      <c r="F9" s="8">
        <f>SUM(F3:F8)</f>
        <v>150372242.4386</v>
      </c>
      <c r="G9" s="11">
        <f>SUM(G3:G8)</f>
        <v>6764396.2599999998</v>
      </c>
      <c r="H9" s="12">
        <f>SUM(H3:H8)</f>
        <v>128523528.94</v>
      </c>
      <c r="I9" s="11">
        <f t="shared" si="6"/>
        <v>24419470.498599999</v>
      </c>
      <c r="J9" s="11">
        <f>SUM(J3:J8)</f>
        <v>152942999.4386</v>
      </c>
      <c r="K9" s="14">
        <f>SUM(K3:K8)</f>
        <v>6464396.2599999998</v>
      </c>
      <c r="L9" s="15">
        <f>SUM(L3:L8)</f>
        <v>122823528.94</v>
      </c>
      <c r="M9" s="14">
        <f t="shared" si="9"/>
        <v>23336470.498599999</v>
      </c>
      <c r="N9" s="14">
        <f>SUM(N3:N8)</f>
        <v>146159999.4386</v>
      </c>
      <c r="O9" s="19">
        <f>SUM(O3:O8)</f>
        <v>149825080.4386</v>
      </c>
    </row>
    <row r="11" spans="1:15" x14ac:dyDescent="0.25">
      <c r="F11" s="39"/>
      <c r="G11" s="39"/>
      <c r="H11" s="39"/>
      <c r="I11" s="39"/>
    </row>
    <row r="12" spans="1:15" ht="16.5" x14ac:dyDescent="0.3">
      <c r="A12" s="38"/>
      <c r="B12" s="38"/>
      <c r="C12" s="38"/>
      <c r="D12" s="38"/>
      <c r="E12" s="38"/>
      <c r="F12" s="39"/>
      <c r="G12" s="39"/>
      <c r="H12" s="39"/>
      <c r="I12" s="39"/>
      <c r="J12" s="38"/>
      <c r="K12" s="38"/>
      <c r="L12" s="38"/>
    </row>
    <row r="13" spans="1:15" ht="16.5" x14ac:dyDescent="0.3">
      <c r="A13" s="32"/>
      <c r="B13" s="32"/>
      <c r="C13" s="32"/>
      <c r="D13" s="32"/>
      <c r="E13" s="32"/>
      <c r="F13" s="39"/>
      <c r="G13" s="39"/>
      <c r="H13" s="39"/>
      <c r="I13" s="39"/>
      <c r="J13" s="32"/>
      <c r="K13" s="32"/>
      <c r="L13" s="32"/>
    </row>
    <row r="14" spans="1:15" ht="16.5" x14ac:dyDescent="0.3">
      <c r="A14" s="32"/>
      <c r="B14" s="32"/>
      <c r="C14" s="32"/>
      <c r="D14" s="32"/>
      <c r="E14" s="32"/>
      <c r="F14" s="39"/>
      <c r="G14" s="39"/>
      <c r="H14" s="39"/>
      <c r="I14" s="39"/>
      <c r="J14" s="32"/>
      <c r="K14" s="32"/>
      <c r="L14" s="32"/>
    </row>
    <row r="15" spans="1:15" ht="16.5" x14ac:dyDescent="0.3">
      <c r="A15" s="32"/>
      <c r="B15" s="32"/>
      <c r="C15" s="32"/>
      <c r="D15" s="32"/>
      <c r="E15" s="32"/>
      <c r="F15" s="39"/>
      <c r="G15" s="39"/>
      <c r="H15" s="39"/>
      <c r="I15" s="39"/>
      <c r="J15" s="32"/>
      <c r="K15" s="32"/>
      <c r="L15" s="32"/>
    </row>
    <row r="16" spans="1:15" ht="16.5" x14ac:dyDescent="0.3">
      <c r="A16" s="32"/>
      <c r="B16" s="32"/>
      <c r="C16" s="32"/>
      <c r="D16" s="32"/>
      <c r="E16" s="32"/>
      <c r="F16" s="39"/>
      <c r="G16" s="39"/>
      <c r="H16" s="39"/>
      <c r="I16" s="39"/>
      <c r="J16" s="32"/>
      <c r="K16" s="32"/>
      <c r="L16" s="32"/>
    </row>
    <row r="17" spans="1:12" ht="16.5" x14ac:dyDescent="0.3">
      <c r="A17" s="32"/>
      <c r="B17" s="32"/>
      <c r="C17" s="32"/>
      <c r="D17" s="32"/>
      <c r="E17" s="32"/>
      <c r="F17" s="39"/>
      <c r="G17" s="39"/>
      <c r="H17" s="39"/>
      <c r="I17" s="39"/>
      <c r="J17" s="32"/>
      <c r="K17" s="32"/>
      <c r="L17" s="32"/>
    </row>
    <row r="18" spans="1:12" ht="15" customHeight="1" x14ac:dyDescent="0.25">
      <c r="A18" s="33"/>
      <c r="F18" s="39"/>
      <c r="G18" s="39"/>
      <c r="H18" s="39"/>
      <c r="I18" s="39"/>
    </row>
    <row r="19" spans="1:12" ht="15" customHeight="1" x14ac:dyDescent="0.25">
      <c r="A19" s="33"/>
      <c r="F19" s="39"/>
      <c r="G19" s="39"/>
      <c r="H19" s="39"/>
      <c r="I19" s="39"/>
    </row>
    <row r="20" spans="1:12" x14ac:dyDescent="0.25">
      <c r="A20" s="33"/>
      <c r="C20" s="34"/>
      <c r="D20" s="35"/>
      <c r="E20" s="35"/>
      <c r="F20" s="36" t="s">
        <v>16</v>
      </c>
      <c r="G20" s="36"/>
      <c r="H20" s="36"/>
      <c r="I20" s="36"/>
      <c r="J20" s="35"/>
      <c r="K20" s="35"/>
      <c r="L20" s="35"/>
    </row>
    <row r="21" spans="1:12" x14ac:dyDescent="0.25">
      <c r="A21" s="33"/>
      <c r="C21" s="34"/>
      <c r="D21" s="35"/>
      <c r="E21" s="35"/>
      <c r="F21" s="37" t="s">
        <v>17</v>
      </c>
      <c r="G21" s="37"/>
      <c r="H21" s="37"/>
      <c r="I21" s="37"/>
      <c r="J21" s="35"/>
      <c r="K21" s="35"/>
      <c r="L21" s="35"/>
    </row>
    <row r="22" spans="1:12" x14ac:dyDescent="0.25">
      <c r="A22" s="33"/>
      <c r="C22" s="34"/>
      <c r="D22" s="34"/>
      <c r="E22" s="34"/>
      <c r="F22" s="34"/>
      <c r="G22" s="36" t="s">
        <v>18</v>
      </c>
      <c r="H22" s="36"/>
      <c r="I22" s="34"/>
      <c r="J22" s="34"/>
      <c r="K22" s="34"/>
      <c r="L22" s="34"/>
    </row>
  </sheetData>
  <mergeCells count="9">
    <mergeCell ref="F20:I20"/>
    <mergeCell ref="F21:I21"/>
    <mergeCell ref="G22:H22"/>
    <mergeCell ref="F11:I19"/>
    <mergeCell ref="C1:F1"/>
    <mergeCell ref="A9:B9"/>
    <mergeCell ref="G1:J1"/>
    <mergeCell ref="K1:N1"/>
    <mergeCell ref="O1:O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LIZETH FERNANDEZ NEITA</dc:creator>
  <cp:lastModifiedBy>LAURA CAMILA HERNANDEZ SOTAQUIRA</cp:lastModifiedBy>
  <dcterms:created xsi:type="dcterms:W3CDTF">2025-05-27T16:49:56Z</dcterms:created>
  <dcterms:modified xsi:type="dcterms:W3CDTF">2026-09-15T21:43:58Z</dcterms:modified>
</cp:coreProperties>
</file>