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haciendagovco-my.sharepoint.com/personal/lsierra_minhacienda_gov_co/Documents/URF/Adquisicion de Bienes y Servicios/03. PROCESOS CONTRACTUALES/2026/PARQUE AUTOMOTOR/"/>
    </mc:Choice>
  </mc:AlternateContent>
  <xr:revisionPtr revIDLastSave="838" documentId="8_{D6FDB36B-3B19-4632-9751-5C2B17ABCC33}" xr6:coauthVersionLast="47" xr6:coauthVersionMax="47" xr10:uidLastSave="{D5412504-7C67-4292-ADEC-BF3AF81F7A4A}"/>
  <bookViews>
    <workbookView xWindow="-108" yWindow="-108" windowWidth="23256" windowHeight="12456" xr2:uid="{5D513D59-EF42-47A1-8565-3437A0B5EEE2}"/>
  </bookViews>
  <sheets>
    <sheet name="Unitarios Repuest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F32" i="1"/>
  <c r="F33" i="1"/>
  <c r="F34" i="1"/>
  <c r="E30" i="1"/>
  <c r="F30" i="1" s="1"/>
  <c r="E31" i="1"/>
  <c r="F31" i="1" s="1"/>
  <c r="E32" i="1"/>
  <c r="E33" i="1"/>
  <c r="E34" i="1"/>
  <c r="E29" i="1"/>
  <c r="F29" i="1" s="1"/>
  <c r="I12" i="1"/>
  <c r="I13" i="1"/>
  <c r="I21" i="1"/>
  <c r="I22" i="1"/>
  <c r="H16" i="1"/>
  <c r="I16" i="1" s="1"/>
  <c r="E16" i="1"/>
  <c r="F16" i="1" s="1"/>
  <c r="H10" i="1"/>
  <c r="I10" i="1" s="1"/>
  <c r="H9" i="1"/>
  <c r="I9" i="1" s="1"/>
  <c r="H11" i="1"/>
  <c r="I11" i="1" s="1"/>
  <c r="H12" i="1"/>
  <c r="H13" i="1"/>
  <c r="H14" i="1"/>
  <c r="I14" i="1" s="1"/>
  <c r="H15" i="1"/>
  <c r="I15" i="1" s="1"/>
  <c r="H17" i="1"/>
  <c r="I17" i="1" s="1"/>
  <c r="H18" i="1"/>
  <c r="I18" i="1" s="1"/>
  <c r="H19" i="1"/>
  <c r="I19" i="1" s="1"/>
  <c r="H20" i="1"/>
  <c r="I20" i="1" s="1"/>
  <c r="H21" i="1"/>
  <c r="H22" i="1"/>
  <c r="H23" i="1"/>
  <c r="I23" i="1" s="1"/>
  <c r="H24" i="1"/>
  <c r="I24" i="1" s="1"/>
  <c r="H25" i="1"/>
  <c r="I25" i="1" s="1"/>
  <c r="E10" i="1"/>
  <c r="F10" i="1" s="1"/>
  <c r="E21" i="1"/>
  <c r="F21" i="1" s="1"/>
  <c r="E22" i="1"/>
  <c r="F22" i="1" s="1"/>
  <c r="E23" i="1"/>
  <c r="F23" i="1" s="1"/>
  <c r="E24" i="1"/>
  <c r="F24" i="1" s="1"/>
  <c r="E25" i="1"/>
  <c r="F25" i="1" s="1"/>
  <c r="E20" i="1"/>
  <c r="F20" i="1" s="1"/>
  <c r="E19" i="1"/>
  <c r="F19" i="1" s="1"/>
  <c r="E18" i="1"/>
  <c r="F18" i="1" s="1"/>
  <c r="E17" i="1"/>
  <c r="F17" i="1" s="1"/>
  <c r="E15" i="1"/>
  <c r="F15" i="1" s="1"/>
  <c r="E14" i="1"/>
  <c r="F14" i="1"/>
  <c r="E13" i="1"/>
  <c r="F13" i="1" s="1"/>
  <c r="E12" i="1"/>
  <c r="F12" i="1" s="1"/>
  <c r="E11" i="1"/>
  <c r="F11" i="1" s="1"/>
  <c r="E9" i="1"/>
  <c r="F9" i="1" s="1"/>
  <c r="H8" i="1"/>
  <c r="I8" i="1" s="1"/>
  <c r="E8" i="1"/>
  <c r="F8" i="1" s="1"/>
  <c r="E7" i="1"/>
  <c r="F7" i="1" s="1"/>
  <c r="H7" i="1" l="1"/>
  <c r="I7" i="1" s="1"/>
</calcChain>
</file>

<file path=xl/sharedStrings.xml><?xml version="1.0" encoding="utf-8"?>
<sst xmlns="http://schemas.openxmlformats.org/spreadsheetml/2006/main" count="90" uniqueCount="48">
  <si>
    <t xml:space="preserve">Prestación del servicio de mantenimiento integral, preventivo y correctivo con suministro de repuestos, a todo costo incluida la mano de obra para los vehículos que conforman el parque automotor de la URF. </t>
  </si>
  <si>
    <t xml:space="preserve">SERVICIO </t>
  </si>
  <si>
    <t xml:space="preserve">ITEM </t>
  </si>
  <si>
    <t>Revisión tecnomecánica</t>
  </si>
  <si>
    <t>IVA</t>
  </si>
  <si>
    <t xml:space="preserve">Precio incluido IVA </t>
  </si>
  <si>
    <t xml:space="preserve">Filtro de aceite </t>
  </si>
  <si>
    <t xml:space="preserve">Filtro de aire </t>
  </si>
  <si>
    <t xml:space="preserve">Filtro de aire acondicionado </t>
  </si>
  <si>
    <t>UNIDAD DE MEDIDA</t>
  </si>
  <si>
    <t>Unidad</t>
  </si>
  <si>
    <t xml:space="preserve">Unidad </t>
  </si>
  <si>
    <t xml:space="preserve">Rotula inferior </t>
  </si>
  <si>
    <t xml:space="preserve">Rotura superior </t>
  </si>
  <si>
    <t xml:space="preserve">Limpia carburador </t>
  </si>
  <si>
    <t xml:space="preserve">Limpiador de inyectores </t>
  </si>
  <si>
    <t xml:space="preserve">Limpiador de partes eléctricas </t>
  </si>
  <si>
    <t xml:space="preserve">Kit de embrague (disco, prensa y balinera) </t>
  </si>
  <si>
    <t xml:space="preserve">Reten eje lado caja </t>
  </si>
  <si>
    <t xml:space="preserve">Reten selector </t>
  </si>
  <si>
    <t xml:space="preserve">Reten trasero cigüeñal </t>
  </si>
  <si>
    <t xml:space="preserve">Balinera volante motor </t>
  </si>
  <si>
    <t xml:space="preserve">Juego </t>
  </si>
  <si>
    <t>Pastillas de freno x 4 delanteras</t>
  </si>
  <si>
    <t>Pastillas de freno x 4 traseras</t>
  </si>
  <si>
    <t xml:space="preserve">REPUESTOS </t>
  </si>
  <si>
    <t xml:space="preserve">SERVICIOS PERIÓDICOS </t>
  </si>
  <si>
    <t>Lavado general</t>
  </si>
  <si>
    <t xml:space="preserve">Polichado </t>
  </si>
  <si>
    <t xml:space="preserve">Grafitado </t>
  </si>
  <si>
    <t>Lavado tapicería</t>
  </si>
  <si>
    <t>Lavado exterior</t>
  </si>
  <si>
    <t xml:space="preserve">Despinche </t>
  </si>
  <si>
    <t xml:space="preserve">REVISIONES TECNICO- MECÁNICAS </t>
  </si>
  <si>
    <t xml:space="preserve">ANEXO ANÁLISIS SECTOR- PRECIO TECHO - </t>
  </si>
  <si>
    <t>IPC 2025
5,10%</t>
  </si>
  <si>
    <t>Precio histórico de referencia 
IPMC-03-2025</t>
  </si>
  <si>
    <t xml:space="preserve">Promedio simple 
Precio unitario techo IVA incluido  </t>
  </si>
  <si>
    <t xml:space="preserve">Actualización del 23% incremento SMLMV </t>
  </si>
  <si>
    <t>Aceite de motor sintetico</t>
  </si>
  <si>
    <t xml:space="preserve">Kit </t>
  </si>
  <si>
    <t>Pernos con tuerca</t>
  </si>
  <si>
    <t>Juego</t>
  </si>
  <si>
    <t xml:space="preserve">Bateria </t>
  </si>
  <si>
    <t xml:space="preserve">Limpiador partes de freno </t>
  </si>
  <si>
    <t>Valor unitario antes de IVA</t>
  </si>
  <si>
    <t>VEHÍCULO AUTOMÓVIL MAZDA 3</t>
  </si>
  <si>
    <t>CAMIONETA TOYOTA FORTUNER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</si>
</sst>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name val="Arial"/>
      <family val="2"/>
    </font>
    <font>
      <sz val="11"/>
      <name val="Aptos Narrow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4" fontId="4" fillId="0" borderId="1" xfId="5" applyFont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44" fontId="4" fillId="0" borderId="1" xfId="5" applyFont="1" applyFill="1" applyBorder="1" applyAlignment="1">
      <alignment vertical="center"/>
    </xf>
    <xf numFmtId="44" fontId="4" fillId="0" borderId="1" xfId="5" applyFont="1" applyBorder="1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4" fontId="4" fillId="0" borderId="1" xfId="5" applyFont="1" applyFill="1" applyBorder="1" applyAlignment="1" applyProtection="1">
      <alignment vertical="center"/>
    </xf>
    <xf numFmtId="44" fontId="4" fillId="0" borderId="1" xfId="5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4" fillId="0" borderId="0" xfId="0" applyNumberFormat="1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9" fontId="4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6">
    <cellStyle name="Moneda" xfId="5" builtinId="4"/>
    <cellStyle name="Moneda 2" xfId="2" xr:uid="{0F60A8DA-BA49-4FF9-BBEA-DAC9FCF0CAB8}"/>
    <cellStyle name="Moneda 3" xfId="4" xr:uid="{E91E5EB8-EF31-4437-9110-9098646C20F2}"/>
    <cellStyle name="Normal" xfId="0" builtinId="0"/>
    <cellStyle name="Normal 2" xfId="1" xr:uid="{F11C270E-982B-4522-A8C6-31FAD0305455}"/>
    <cellStyle name="Normal 2 2" xfId="3" xr:uid="{79B55BFC-D099-4ECC-A08C-4FCB032EE4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114300</xdr:colOff>
      <xdr:row>0</xdr:row>
      <xdr:rowOff>815643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D988D33-FC81-B367-D327-CBE527E0D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4823460" cy="815642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8282F-B913-4234-B287-9D0AC92A0F0E}">
  <dimension ref="A1:I41"/>
  <sheetViews>
    <sheetView tabSelected="1" topLeftCell="A18" zoomScaleNormal="100" workbookViewId="0">
      <selection activeCell="F28" sqref="F28"/>
    </sheetView>
  </sheetViews>
  <sheetFormatPr baseColWidth="10" defaultColWidth="10.77734375" defaultRowHeight="14.4" x14ac:dyDescent="0.3"/>
  <cols>
    <col min="1" max="1" width="9.21875" style="1" customWidth="1"/>
    <col min="2" max="2" width="36.21875" style="1" customWidth="1"/>
    <col min="3" max="3" width="23.21875" style="1" customWidth="1"/>
    <col min="4" max="4" width="25.6640625" style="2" customWidth="1"/>
    <col min="5" max="5" width="16.21875" style="2" customWidth="1"/>
    <col min="6" max="6" width="23.77734375" style="2" customWidth="1"/>
    <col min="7" max="7" width="26.6640625" style="2" customWidth="1"/>
    <col min="8" max="8" width="21" style="2" customWidth="1"/>
    <col min="9" max="9" width="23.33203125" style="1" customWidth="1"/>
    <col min="10" max="16384" width="10.77734375" style="1"/>
  </cols>
  <sheetData>
    <row r="1" spans="1:9" ht="77.400000000000006" customHeight="1" x14ac:dyDescent="0.3">
      <c r="A1" s="19"/>
      <c r="B1" s="19"/>
      <c r="C1" s="19"/>
      <c r="D1" s="19"/>
      <c r="E1" s="19"/>
      <c r="F1" s="19"/>
      <c r="G1" s="19"/>
      <c r="H1" s="19"/>
      <c r="I1" s="19"/>
    </row>
    <row r="2" spans="1:9" ht="30" customHeight="1" x14ac:dyDescent="0.3">
      <c r="A2" s="20" t="s">
        <v>34</v>
      </c>
      <c r="B2" s="20"/>
      <c r="C2" s="20"/>
      <c r="D2" s="20"/>
      <c r="E2" s="20"/>
      <c r="F2" s="20"/>
      <c r="G2" s="20"/>
      <c r="H2" s="20"/>
      <c r="I2" s="20"/>
    </row>
    <row r="3" spans="1:9" ht="40.200000000000003" customHeight="1" x14ac:dyDescent="0.3">
      <c r="A3" s="21" t="s">
        <v>0</v>
      </c>
      <c r="B3" s="21"/>
      <c r="C3" s="21"/>
      <c r="D3" s="21"/>
      <c r="E3" s="21"/>
      <c r="F3" s="21"/>
      <c r="G3" s="21"/>
      <c r="H3" s="21"/>
      <c r="I3" s="21"/>
    </row>
    <row r="4" spans="1:9" ht="14.4" customHeight="1" x14ac:dyDescent="0.3">
      <c r="A4" s="20" t="s">
        <v>25</v>
      </c>
      <c r="B4" s="20"/>
      <c r="C4" s="20"/>
      <c r="D4" s="20"/>
      <c r="E4" s="20"/>
      <c r="F4" s="20"/>
      <c r="G4" s="20"/>
      <c r="H4" s="20"/>
      <c r="I4" s="20"/>
    </row>
    <row r="5" spans="1:9" ht="14.4" customHeight="1" x14ac:dyDescent="0.3">
      <c r="A5" s="23" t="s">
        <v>2</v>
      </c>
      <c r="B5" s="23" t="s">
        <v>1</v>
      </c>
      <c r="C5" s="23" t="s">
        <v>9</v>
      </c>
      <c r="D5" s="24" t="s">
        <v>46</v>
      </c>
      <c r="E5" s="24"/>
      <c r="F5" s="24"/>
      <c r="G5" s="22" t="s">
        <v>47</v>
      </c>
      <c r="H5" s="22"/>
      <c r="I5" s="22"/>
    </row>
    <row r="6" spans="1:9" ht="53.4" customHeight="1" x14ac:dyDescent="0.3">
      <c r="A6" s="23"/>
      <c r="B6" s="23"/>
      <c r="C6" s="23"/>
      <c r="D6" s="10" t="s">
        <v>36</v>
      </c>
      <c r="E6" s="10" t="s">
        <v>35</v>
      </c>
      <c r="F6" s="10" t="s">
        <v>37</v>
      </c>
      <c r="G6" s="12" t="s">
        <v>36</v>
      </c>
      <c r="H6" s="12" t="s">
        <v>35</v>
      </c>
      <c r="I6" s="12" t="s">
        <v>37</v>
      </c>
    </row>
    <row r="7" spans="1:9" x14ac:dyDescent="0.3">
      <c r="A7" s="4">
        <v>1</v>
      </c>
      <c r="B7" s="3" t="s">
        <v>6</v>
      </c>
      <c r="C7" s="5" t="s">
        <v>10</v>
      </c>
      <c r="D7" s="13">
        <v>122535</v>
      </c>
      <c r="E7" s="13">
        <f t="shared" ref="E7" si="0">D7*19%</f>
        <v>23281.65</v>
      </c>
      <c r="F7" s="13">
        <f t="shared" ref="F7" si="1">E7+D7</f>
        <v>145816.65</v>
      </c>
      <c r="G7" s="8">
        <v>45561</v>
      </c>
      <c r="H7" s="8">
        <f>G7*5.1/100</f>
        <v>2323.6109999999999</v>
      </c>
      <c r="I7" s="8">
        <f>G7+H7</f>
        <v>47884.610999999997</v>
      </c>
    </row>
    <row r="8" spans="1:9" x14ac:dyDescent="0.3">
      <c r="A8" s="4">
        <v>2</v>
      </c>
      <c r="B8" s="3" t="s">
        <v>7</v>
      </c>
      <c r="C8" s="5" t="s">
        <v>10</v>
      </c>
      <c r="D8" s="13">
        <v>94237</v>
      </c>
      <c r="E8" s="13">
        <f>D8*19%</f>
        <v>17905.03</v>
      </c>
      <c r="F8" s="13">
        <f>E8+D8</f>
        <v>112142.03</v>
      </c>
      <c r="G8" s="13">
        <v>193666</v>
      </c>
      <c r="H8" s="6">
        <f>G8*5.1/100</f>
        <v>9876.9660000000003</v>
      </c>
      <c r="I8" s="6">
        <f>G8+H8</f>
        <v>203542.96600000001</v>
      </c>
    </row>
    <row r="9" spans="1:9" x14ac:dyDescent="0.3">
      <c r="A9" s="4">
        <v>3</v>
      </c>
      <c r="B9" s="3" t="s">
        <v>8</v>
      </c>
      <c r="C9" s="5" t="s">
        <v>10</v>
      </c>
      <c r="D9" s="13">
        <v>94237</v>
      </c>
      <c r="E9" s="13">
        <f>D9*19%</f>
        <v>17905.03</v>
      </c>
      <c r="F9" s="13">
        <f>E9+D9</f>
        <v>112142.03</v>
      </c>
      <c r="G9" s="6">
        <v>51402</v>
      </c>
      <c r="H9" s="6">
        <f t="shared" ref="H9:H25" si="2">G9*5.1/100</f>
        <v>2621.5019999999995</v>
      </c>
      <c r="I9" s="6">
        <f>G9+H9</f>
        <v>54023.502</v>
      </c>
    </row>
    <row r="10" spans="1:9" x14ac:dyDescent="0.3">
      <c r="A10" s="4">
        <v>4</v>
      </c>
      <c r="B10" s="3" t="s">
        <v>43</v>
      </c>
      <c r="C10" s="5" t="s">
        <v>10</v>
      </c>
      <c r="D10" s="13">
        <v>715055</v>
      </c>
      <c r="E10" s="13">
        <f>D10*19%</f>
        <v>135860.45000000001</v>
      </c>
      <c r="F10" s="13">
        <f>E10+D10</f>
        <v>850915.45</v>
      </c>
      <c r="G10" s="13">
        <v>436432</v>
      </c>
      <c r="H10" s="8">
        <f>G10*5.1/100</f>
        <v>22258.031999999996</v>
      </c>
      <c r="I10" s="8">
        <f t="shared" ref="I10:I25" si="3">G10+H10</f>
        <v>458690.03200000001</v>
      </c>
    </row>
    <row r="11" spans="1:9" x14ac:dyDescent="0.3">
      <c r="A11" s="4">
        <v>5</v>
      </c>
      <c r="B11" s="3" t="s">
        <v>39</v>
      </c>
      <c r="C11" s="4" t="s">
        <v>10</v>
      </c>
      <c r="D11" s="8">
        <v>44710</v>
      </c>
      <c r="E11" s="13">
        <f t="shared" ref="E11:E21" si="4">D11*19%</f>
        <v>8494.9</v>
      </c>
      <c r="F11" s="13">
        <f t="shared" ref="F11:F21" si="5">E11+D11</f>
        <v>53204.9</v>
      </c>
      <c r="G11" s="8">
        <v>42960</v>
      </c>
      <c r="H11" s="8">
        <f t="shared" si="2"/>
        <v>2190.9599999999996</v>
      </c>
      <c r="I11" s="6">
        <f t="shared" si="3"/>
        <v>45150.96</v>
      </c>
    </row>
    <row r="12" spans="1:9" x14ac:dyDescent="0.3">
      <c r="A12" s="4">
        <v>6</v>
      </c>
      <c r="B12" s="3" t="s">
        <v>12</v>
      </c>
      <c r="C12" s="4" t="s">
        <v>11</v>
      </c>
      <c r="D12" s="8">
        <v>8956</v>
      </c>
      <c r="E12" s="13">
        <f t="shared" si="4"/>
        <v>1701.64</v>
      </c>
      <c r="F12" s="13">
        <f t="shared" si="5"/>
        <v>10657.64</v>
      </c>
      <c r="G12" s="8">
        <v>18380</v>
      </c>
      <c r="H12" s="8">
        <f t="shared" si="2"/>
        <v>937.38</v>
      </c>
      <c r="I12" s="6">
        <f t="shared" si="3"/>
        <v>19317.38</v>
      </c>
    </row>
    <row r="13" spans="1:9" x14ac:dyDescent="0.3">
      <c r="A13" s="4">
        <v>7</v>
      </c>
      <c r="B13" s="3" t="s">
        <v>13</v>
      </c>
      <c r="C13" s="5" t="s">
        <v>11</v>
      </c>
      <c r="D13" s="8">
        <v>18601</v>
      </c>
      <c r="E13" s="13">
        <f t="shared" si="4"/>
        <v>3534.19</v>
      </c>
      <c r="F13" s="13">
        <f t="shared" si="5"/>
        <v>22135.19</v>
      </c>
      <c r="G13" s="8">
        <v>18380</v>
      </c>
      <c r="H13" s="8">
        <f t="shared" si="2"/>
        <v>937.38</v>
      </c>
      <c r="I13" s="8">
        <f t="shared" si="3"/>
        <v>19317.38</v>
      </c>
    </row>
    <row r="14" spans="1:9" x14ac:dyDescent="0.3">
      <c r="A14" s="4">
        <v>8</v>
      </c>
      <c r="B14" s="3" t="s">
        <v>14</v>
      </c>
      <c r="C14" s="5" t="s">
        <v>11</v>
      </c>
      <c r="D14" s="8">
        <v>3180</v>
      </c>
      <c r="E14" s="8">
        <f t="shared" si="4"/>
        <v>604.20000000000005</v>
      </c>
      <c r="F14" s="8">
        <f t="shared" si="5"/>
        <v>3784.2</v>
      </c>
      <c r="G14" s="8">
        <v>3180</v>
      </c>
      <c r="H14" s="8">
        <f t="shared" si="2"/>
        <v>162.17999999999998</v>
      </c>
      <c r="I14" s="6">
        <f t="shared" si="3"/>
        <v>3342.18</v>
      </c>
    </row>
    <row r="15" spans="1:9" x14ac:dyDescent="0.3">
      <c r="A15" s="4">
        <v>9</v>
      </c>
      <c r="B15" s="3" t="s">
        <v>15</v>
      </c>
      <c r="C15" s="5" t="s">
        <v>11</v>
      </c>
      <c r="D15" s="8">
        <v>3180</v>
      </c>
      <c r="E15" s="8">
        <f t="shared" si="4"/>
        <v>604.20000000000005</v>
      </c>
      <c r="F15" s="8">
        <f t="shared" si="5"/>
        <v>3784.2</v>
      </c>
      <c r="G15" s="8">
        <v>3180</v>
      </c>
      <c r="H15" s="8">
        <f t="shared" si="2"/>
        <v>162.17999999999998</v>
      </c>
      <c r="I15" s="6">
        <f t="shared" si="3"/>
        <v>3342.18</v>
      </c>
    </row>
    <row r="16" spans="1:9" x14ac:dyDescent="0.3">
      <c r="A16" s="4">
        <v>10</v>
      </c>
      <c r="B16" s="3" t="s">
        <v>44</v>
      </c>
      <c r="C16" s="5" t="s">
        <v>11</v>
      </c>
      <c r="D16" s="8">
        <v>3180</v>
      </c>
      <c r="E16" s="8">
        <f t="shared" ref="E16" si="6">D16*19%</f>
        <v>604.20000000000005</v>
      </c>
      <c r="F16" s="8">
        <f t="shared" ref="F16" si="7">E16+D16</f>
        <v>3784.2</v>
      </c>
      <c r="G16" s="8">
        <v>3180</v>
      </c>
      <c r="H16" s="8">
        <f t="shared" si="2"/>
        <v>162.17999999999998</v>
      </c>
      <c r="I16" s="8">
        <f t="shared" si="3"/>
        <v>3342.18</v>
      </c>
    </row>
    <row r="17" spans="1:9" x14ac:dyDescent="0.3">
      <c r="A17" s="4">
        <v>11</v>
      </c>
      <c r="B17" s="3" t="s">
        <v>16</v>
      </c>
      <c r="C17" s="5" t="s">
        <v>11</v>
      </c>
      <c r="D17" s="8">
        <v>3180</v>
      </c>
      <c r="E17" s="8">
        <f t="shared" si="4"/>
        <v>604.20000000000005</v>
      </c>
      <c r="F17" s="8">
        <f t="shared" si="5"/>
        <v>3784.2</v>
      </c>
      <c r="G17" s="8">
        <v>3180</v>
      </c>
      <c r="H17" s="8">
        <f t="shared" si="2"/>
        <v>162.17999999999998</v>
      </c>
      <c r="I17" s="6">
        <f t="shared" si="3"/>
        <v>3342.18</v>
      </c>
    </row>
    <row r="18" spans="1:9" x14ac:dyDescent="0.3">
      <c r="A18" s="4">
        <v>12</v>
      </c>
      <c r="B18" s="3" t="s">
        <v>17</v>
      </c>
      <c r="C18" s="5" t="s">
        <v>40</v>
      </c>
      <c r="D18" s="8">
        <v>197548</v>
      </c>
      <c r="E18" s="8">
        <f t="shared" si="4"/>
        <v>37534.120000000003</v>
      </c>
      <c r="F18" s="8">
        <f t="shared" si="5"/>
        <v>235082.12</v>
      </c>
      <c r="G18" s="8">
        <v>103103</v>
      </c>
      <c r="H18" s="8">
        <f t="shared" si="2"/>
        <v>5258.2529999999997</v>
      </c>
      <c r="I18" s="6">
        <f t="shared" si="3"/>
        <v>108361.253</v>
      </c>
    </row>
    <row r="19" spans="1:9" x14ac:dyDescent="0.3">
      <c r="A19" s="4">
        <v>13</v>
      </c>
      <c r="B19" s="3" t="s">
        <v>18</v>
      </c>
      <c r="C19" s="5" t="s">
        <v>11</v>
      </c>
      <c r="D19" s="8">
        <v>13422</v>
      </c>
      <c r="E19" s="8">
        <f t="shared" si="4"/>
        <v>2550.1799999999998</v>
      </c>
      <c r="F19" s="8">
        <f t="shared" si="5"/>
        <v>15972.18</v>
      </c>
      <c r="G19" s="8">
        <v>6970</v>
      </c>
      <c r="H19" s="8">
        <f t="shared" si="2"/>
        <v>355.47</v>
      </c>
      <c r="I19" s="8">
        <f t="shared" si="3"/>
        <v>7325.47</v>
      </c>
    </row>
    <row r="20" spans="1:9" x14ac:dyDescent="0.3">
      <c r="A20" s="4">
        <v>14</v>
      </c>
      <c r="B20" s="3" t="s">
        <v>19</v>
      </c>
      <c r="C20" s="5" t="s">
        <v>11</v>
      </c>
      <c r="D20" s="8">
        <v>69017</v>
      </c>
      <c r="E20" s="8">
        <f t="shared" si="4"/>
        <v>13113.23</v>
      </c>
      <c r="F20" s="8">
        <f t="shared" si="5"/>
        <v>82130.23</v>
      </c>
      <c r="G20" s="8">
        <v>62916</v>
      </c>
      <c r="H20" s="8">
        <f t="shared" si="2"/>
        <v>3208.7159999999999</v>
      </c>
      <c r="I20" s="6">
        <f t="shared" si="3"/>
        <v>66124.716</v>
      </c>
    </row>
    <row r="21" spans="1:9" x14ac:dyDescent="0.3">
      <c r="A21" s="4">
        <v>15</v>
      </c>
      <c r="B21" s="3" t="s">
        <v>20</v>
      </c>
      <c r="C21" s="5" t="s">
        <v>11</v>
      </c>
      <c r="D21" s="8">
        <v>17030</v>
      </c>
      <c r="E21" s="13">
        <f t="shared" si="4"/>
        <v>3235.7</v>
      </c>
      <c r="F21" s="13">
        <f t="shared" si="5"/>
        <v>20265.7</v>
      </c>
      <c r="G21" s="8">
        <v>8827</v>
      </c>
      <c r="H21" s="8">
        <f t="shared" si="2"/>
        <v>450.17699999999996</v>
      </c>
      <c r="I21" s="6">
        <f t="shared" si="3"/>
        <v>9277.1769999999997</v>
      </c>
    </row>
    <row r="22" spans="1:9" x14ac:dyDescent="0.3">
      <c r="A22" s="4">
        <v>16</v>
      </c>
      <c r="B22" s="3" t="s">
        <v>21</v>
      </c>
      <c r="C22" s="5" t="s">
        <v>11</v>
      </c>
      <c r="D22" s="8">
        <v>40044</v>
      </c>
      <c r="E22" s="13">
        <f>D22*19%</f>
        <v>7608.36</v>
      </c>
      <c r="F22" s="13">
        <f>E22+D22</f>
        <v>47652.36</v>
      </c>
      <c r="G22" s="8">
        <v>28764</v>
      </c>
      <c r="H22" s="8">
        <f t="shared" si="2"/>
        <v>1466.9639999999999</v>
      </c>
      <c r="I22" s="8">
        <f t="shared" si="3"/>
        <v>30230.964</v>
      </c>
    </row>
    <row r="23" spans="1:9" x14ac:dyDescent="0.3">
      <c r="A23" s="4">
        <v>17</v>
      </c>
      <c r="B23" s="3" t="s">
        <v>41</v>
      </c>
      <c r="C23" s="5" t="s">
        <v>10</v>
      </c>
      <c r="D23" s="8">
        <v>11929</v>
      </c>
      <c r="E23" s="13">
        <f t="shared" ref="E23:E25" si="8">D23*19%</f>
        <v>2266.5100000000002</v>
      </c>
      <c r="F23" s="13">
        <f t="shared" ref="F23:F25" si="9">E23+D23</f>
        <v>14195.51</v>
      </c>
      <c r="G23" s="8">
        <v>9787</v>
      </c>
      <c r="H23" s="8">
        <f t="shared" si="2"/>
        <v>499.13699999999994</v>
      </c>
      <c r="I23" s="6">
        <f t="shared" si="3"/>
        <v>10286.137000000001</v>
      </c>
    </row>
    <row r="24" spans="1:9" x14ac:dyDescent="0.3">
      <c r="A24" s="4">
        <v>18</v>
      </c>
      <c r="B24" s="3" t="s">
        <v>23</v>
      </c>
      <c r="C24" s="5" t="s">
        <v>42</v>
      </c>
      <c r="D24" s="8">
        <v>580627</v>
      </c>
      <c r="E24" s="8">
        <f t="shared" si="8"/>
        <v>110319.13</v>
      </c>
      <c r="F24" s="8">
        <f t="shared" si="9"/>
        <v>690946.13</v>
      </c>
      <c r="G24" s="8">
        <v>289056</v>
      </c>
      <c r="H24" s="8">
        <f t="shared" si="2"/>
        <v>14741.855999999998</v>
      </c>
      <c r="I24" s="6">
        <f t="shared" si="3"/>
        <v>303797.85599999997</v>
      </c>
    </row>
    <row r="25" spans="1:9" x14ac:dyDescent="0.3">
      <c r="A25" s="4">
        <v>19</v>
      </c>
      <c r="B25" s="3" t="s">
        <v>24</v>
      </c>
      <c r="C25" s="5" t="s">
        <v>22</v>
      </c>
      <c r="D25" s="6">
        <v>421699</v>
      </c>
      <c r="E25" s="6">
        <f t="shared" si="8"/>
        <v>80122.81</v>
      </c>
      <c r="F25" s="6">
        <f t="shared" si="9"/>
        <v>501821.81</v>
      </c>
      <c r="G25" s="6">
        <v>262041</v>
      </c>
      <c r="H25" s="6">
        <f t="shared" si="2"/>
        <v>13364.090999999999</v>
      </c>
      <c r="I25" s="8">
        <f t="shared" si="3"/>
        <v>275405.09100000001</v>
      </c>
    </row>
    <row r="26" spans="1:9" x14ac:dyDescent="0.3">
      <c r="A26" s="20" t="s">
        <v>26</v>
      </c>
      <c r="B26" s="20"/>
      <c r="C26" s="20"/>
      <c r="D26" s="20"/>
      <c r="E26" s="20"/>
      <c r="F26" s="20"/>
      <c r="G26" s="20"/>
      <c r="H26" s="20"/>
      <c r="I26" s="20"/>
    </row>
    <row r="27" spans="1:9" x14ac:dyDescent="0.3">
      <c r="A27" s="23" t="s">
        <v>2</v>
      </c>
      <c r="B27" s="23" t="s">
        <v>1</v>
      </c>
      <c r="C27" s="23" t="s">
        <v>9</v>
      </c>
      <c r="D27" s="24" t="s">
        <v>46</v>
      </c>
      <c r="E27" s="24"/>
      <c r="F27" s="24"/>
      <c r="G27" s="22" t="s">
        <v>47</v>
      </c>
      <c r="H27" s="22"/>
      <c r="I27" s="22"/>
    </row>
    <row r="28" spans="1:9" ht="44.4" customHeight="1" x14ac:dyDescent="0.3">
      <c r="A28" s="23"/>
      <c r="B28" s="23"/>
      <c r="C28" s="23"/>
      <c r="D28" s="10" t="s">
        <v>36</v>
      </c>
      <c r="E28" s="10" t="s">
        <v>38</v>
      </c>
      <c r="F28" s="10" t="s">
        <v>37</v>
      </c>
      <c r="G28" s="12" t="s">
        <v>36</v>
      </c>
      <c r="H28" s="12" t="s">
        <v>38</v>
      </c>
      <c r="I28" s="12" t="s">
        <v>37</v>
      </c>
    </row>
    <row r="29" spans="1:9" x14ac:dyDescent="0.3">
      <c r="A29" s="5">
        <v>1</v>
      </c>
      <c r="B29" s="3" t="s">
        <v>27</v>
      </c>
      <c r="C29" s="4" t="s">
        <v>10</v>
      </c>
      <c r="D29" s="14">
        <v>49986.55</v>
      </c>
      <c r="E29" s="15">
        <f>D29*23/100</f>
        <v>11496.906500000001</v>
      </c>
      <c r="F29" s="15">
        <f>D29+E29</f>
        <v>61483.4565</v>
      </c>
      <c r="G29" s="14">
        <v>49986.55</v>
      </c>
      <c r="H29" s="15">
        <f>G29*23/100</f>
        <v>11496.906500000001</v>
      </c>
      <c r="I29" s="15">
        <f>G29+H29</f>
        <v>61483.4565</v>
      </c>
    </row>
    <row r="30" spans="1:9" x14ac:dyDescent="0.3">
      <c r="A30" s="4">
        <v>2</v>
      </c>
      <c r="B30" s="3" t="s">
        <v>30</v>
      </c>
      <c r="C30" s="5" t="s">
        <v>10</v>
      </c>
      <c r="D30" s="6">
        <v>147168</v>
      </c>
      <c r="E30" s="15">
        <f t="shared" ref="E30:E34" si="10">D30*23/100</f>
        <v>33848.639999999999</v>
      </c>
      <c r="F30" s="15">
        <f t="shared" ref="F30:F34" si="11">D30+E30</f>
        <v>181016.64</v>
      </c>
      <c r="G30" s="6">
        <v>147168</v>
      </c>
      <c r="H30" s="15">
        <f t="shared" ref="H30:H34" si="12">G30*23/100</f>
        <v>33848.639999999999</v>
      </c>
      <c r="I30" s="15">
        <f t="shared" ref="I30:I34" si="13">G30+H30</f>
        <v>181016.64</v>
      </c>
    </row>
    <row r="31" spans="1:9" x14ac:dyDescent="0.3">
      <c r="A31" s="4">
        <v>3</v>
      </c>
      <c r="B31" s="3" t="s">
        <v>31</v>
      </c>
      <c r="C31" s="5" t="s">
        <v>10</v>
      </c>
      <c r="D31" s="6">
        <v>27264.71</v>
      </c>
      <c r="E31" s="15">
        <f t="shared" si="10"/>
        <v>6270.8832999999995</v>
      </c>
      <c r="F31" s="15">
        <f t="shared" si="11"/>
        <v>33535.5933</v>
      </c>
      <c r="G31" s="6">
        <v>27264.71</v>
      </c>
      <c r="H31" s="15">
        <f t="shared" si="12"/>
        <v>6270.8832999999995</v>
      </c>
      <c r="I31" s="15">
        <f t="shared" si="13"/>
        <v>33535.5933</v>
      </c>
    </row>
    <row r="32" spans="1:9" x14ac:dyDescent="0.3">
      <c r="A32" s="4">
        <v>4</v>
      </c>
      <c r="B32" s="3" t="s">
        <v>28</v>
      </c>
      <c r="C32" s="5" t="s">
        <v>10</v>
      </c>
      <c r="D32" s="6">
        <v>81796.5</v>
      </c>
      <c r="E32" s="15">
        <f t="shared" si="10"/>
        <v>18813.195</v>
      </c>
      <c r="F32" s="15">
        <f t="shared" si="11"/>
        <v>100609.69500000001</v>
      </c>
      <c r="G32" s="6">
        <v>81796.5</v>
      </c>
      <c r="H32" s="15">
        <f t="shared" si="12"/>
        <v>18813.195</v>
      </c>
      <c r="I32" s="15">
        <f t="shared" si="13"/>
        <v>100609.69500000001</v>
      </c>
    </row>
    <row r="33" spans="1:9" x14ac:dyDescent="0.3">
      <c r="A33" s="4">
        <v>5</v>
      </c>
      <c r="B33" s="3" t="s">
        <v>32</v>
      </c>
      <c r="C33" s="4" t="s">
        <v>10</v>
      </c>
      <c r="D33" s="6">
        <v>72707.98</v>
      </c>
      <c r="E33" s="15">
        <f t="shared" si="10"/>
        <v>16722.835399999996</v>
      </c>
      <c r="F33" s="15">
        <f t="shared" si="11"/>
        <v>89430.815399999992</v>
      </c>
      <c r="G33" s="6">
        <v>72707.98</v>
      </c>
      <c r="H33" s="15">
        <f t="shared" si="12"/>
        <v>16722.835399999996</v>
      </c>
      <c r="I33" s="15">
        <f t="shared" si="13"/>
        <v>89430.815399999992</v>
      </c>
    </row>
    <row r="34" spans="1:9" x14ac:dyDescent="0.3">
      <c r="A34" s="4">
        <v>6</v>
      </c>
      <c r="B34" s="3" t="s">
        <v>29</v>
      </c>
      <c r="C34" s="4" t="s">
        <v>11</v>
      </c>
      <c r="D34" s="6">
        <v>45000</v>
      </c>
      <c r="E34" s="15">
        <f t="shared" si="10"/>
        <v>10350</v>
      </c>
      <c r="F34" s="15">
        <f t="shared" si="11"/>
        <v>55350</v>
      </c>
      <c r="G34" s="6">
        <v>45000</v>
      </c>
      <c r="H34" s="15">
        <f t="shared" si="12"/>
        <v>10350</v>
      </c>
      <c r="I34" s="15">
        <f t="shared" si="13"/>
        <v>55350</v>
      </c>
    </row>
    <row r="35" spans="1:9" x14ac:dyDescent="0.3">
      <c r="A35" s="20" t="s">
        <v>33</v>
      </c>
      <c r="B35" s="20"/>
      <c r="C35" s="20"/>
      <c r="D35" s="20"/>
      <c r="E35" s="20"/>
      <c r="F35" s="20"/>
      <c r="G35" s="20"/>
      <c r="H35" s="20"/>
      <c r="I35" s="20"/>
    </row>
    <row r="36" spans="1:9" x14ac:dyDescent="0.3">
      <c r="A36" s="23" t="s">
        <v>2</v>
      </c>
      <c r="B36" s="23" t="s">
        <v>1</v>
      </c>
      <c r="C36" s="23" t="s">
        <v>9</v>
      </c>
      <c r="D36" s="24" t="s">
        <v>46</v>
      </c>
      <c r="E36" s="24"/>
      <c r="F36" s="24"/>
      <c r="G36" s="22" t="s">
        <v>47</v>
      </c>
      <c r="H36" s="22"/>
      <c r="I36" s="22"/>
    </row>
    <row r="37" spans="1:9" x14ac:dyDescent="0.3">
      <c r="A37" s="23"/>
      <c r="B37" s="23"/>
      <c r="C37" s="23"/>
      <c r="D37" s="11" t="s">
        <v>45</v>
      </c>
      <c r="E37" s="11" t="s">
        <v>4</v>
      </c>
      <c r="F37" s="11" t="s">
        <v>5</v>
      </c>
      <c r="G37" s="17" t="s">
        <v>45</v>
      </c>
      <c r="H37" s="17" t="s">
        <v>4</v>
      </c>
      <c r="I37" s="17" t="s">
        <v>5</v>
      </c>
    </row>
    <row r="38" spans="1:9" x14ac:dyDescent="0.3">
      <c r="A38" s="5">
        <v>1</v>
      </c>
      <c r="B38" s="3" t="s">
        <v>3</v>
      </c>
      <c r="C38" s="4" t="s">
        <v>10</v>
      </c>
      <c r="D38" s="6">
        <v>357480</v>
      </c>
      <c r="E38" s="18">
        <v>0.19</v>
      </c>
      <c r="F38" s="7">
        <v>425401.2</v>
      </c>
      <c r="G38" s="6">
        <v>357880</v>
      </c>
      <c r="H38" s="18">
        <v>0.19</v>
      </c>
      <c r="I38" s="9">
        <v>425877.2</v>
      </c>
    </row>
    <row r="39" spans="1:9" x14ac:dyDescent="0.3">
      <c r="E39" s="16"/>
      <c r="H39" s="16"/>
    </row>
    <row r="40" spans="1:9" x14ac:dyDescent="0.3">
      <c r="E40" s="16"/>
      <c r="H40" s="16"/>
    </row>
    <row r="41" spans="1:9" x14ac:dyDescent="0.3">
      <c r="E41" s="16"/>
      <c r="F41" s="16"/>
    </row>
  </sheetData>
  <mergeCells count="21">
    <mergeCell ref="A26:I26"/>
    <mergeCell ref="D27:F27"/>
    <mergeCell ref="G27:I27"/>
    <mergeCell ref="A35:I35"/>
    <mergeCell ref="D36:F36"/>
    <mergeCell ref="G36:I36"/>
    <mergeCell ref="A27:A28"/>
    <mergeCell ref="B27:B28"/>
    <mergeCell ref="C27:C28"/>
    <mergeCell ref="A36:A37"/>
    <mergeCell ref="B36:B37"/>
    <mergeCell ref="C36:C37"/>
    <mergeCell ref="A1:I1"/>
    <mergeCell ref="A2:I2"/>
    <mergeCell ref="A3:I3"/>
    <mergeCell ref="D5:F5"/>
    <mergeCell ref="G5:I5"/>
    <mergeCell ref="A4:I4"/>
    <mergeCell ref="A5:A6"/>
    <mergeCell ref="B5:B6"/>
    <mergeCell ref="C5:C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Unitarios 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Sierra</dc:creator>
  <cp:lastModifiedBy>Luz Angelica Sierra Beltran</cp:lastModifiedBy>
  <dcterms:created xsi:type="dcterms:W3CDTF">2025-03-26T23:45:28Z</dcterms:created>
  <dcterms:modified xsi:type="dcterms:W3CDTF">2026-09-11T18:12:58Z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f58863d-b18f-495a-b538-b0c1f8318a5b_Enabled">
    <vt:lpwstr>true</vt:lpwstr>
  </property>
  <property fmtid="{D5CDD505-2E9C-101B-9397-08002B2CF9AE}" pid="3" name="MSIP_Label_3f58863d-b18f-495a-b538-b0c1f8318a5b_SetDate">
    <vt:lpwstr>2025-12-19T15:59:48Z</vt:lpwstr>
  </property>
  <property fmtid="{D5CDD505-2E9C-101B-9397-08002B2CF9AE}" pid="4" name="MSIP_Label_3f58863d-b18f-495a-b538-b0c1f8318a5b_Method">
    <vt:lpwstr>Privileged</vt:lpwstr>
  </property>
  <property fmtid="{D5CDD505-2E9C-101B-9397-08002B2CF9AE}" pid="5" name="MSIP_Label_3f58863d-b18f-495a-b538-b0c1f8318a5b_Name">
    <vt:lpwstr>Interna</vt:lpwstr>
  </property>
  <property fmtid="{D5CDD505-2E9C-101B-9397-08002B2CF9AE}" pid="6" name="MSIP_Label_3f58863d-b18f-495a-b538-b0c1f8318a5b_SiteId">
    <vt:lpwstr>b4ea60d8-be49-40bc-98c4-18c43bfd721e</vt:lpwstr>
  </property>
  <property fmtid="{D5CDD505-2E9C-101B-9397-08002B2CF9AE}" pid="7" name="MSIP_Label_3f58863d-b18f-495a-b538-b0c1f8318a5b_ActionId">
    <vt:lpwstr>a703a3ae-71e4-477d-84ae-1189c94cf769</vt:lpwstr>
  </property>
  <property fmtid="{D5CDD505-2E9C-101B-9397-08002B2CF9AE}" pid="8" name="MSIP_Label_3f58863d-b18f-495a-b538-b0c1f8318a5b_ContentBits">
    <vt:lpwstr>0</vt:lpwstr>
  </property>
  <property fmtid="{D5CDD505-2E9C-101B-9397-08002B2CF9AE}" pid="9" name="MSIP_Label_3f58863d-b18f-495a-b538-b0c1f8318a5b_Tag">
    <vt:lpwstr>10, 0, 1, 1</vt:lpwstr>
  </property>
</Properties>
</file>