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aural.munozp\Downloads\"/>
    </mc:Choice>
  </mc:AlternateContent>
  <xr:revisionPtr revIDLastSave="0" documentId="8_{8F92B32C-226B-4B1C-A8EF-D91915F8C15A}" xr6:coauthVersionLast="47" xr6:coauthVersionMax="47" xr10:uidLastSave="{00000000-0000-0000-0000-000000000000}"/>
  <bookViews>
    <workbookView xWindow="-120" yWindow="-120" windowWidth="29040" windowHeight="15720" activeTab="1" xr2:uid="{ED8A66AB-B35F-4861-8535-152B88ADF631}"/>
  </bookViews>
  <sheets>
    <sheet name="PPTO OFICIAL" sheetId="1" r:id="rId1"/>
    <sheet name="PROPUESTA ECONOMICA" sheetId="2" r:id="rId2"/>
  </sheets>
  <definedNames>
    <definedName name="_xlnm.Print_Area" localSheetId="0">'PPTO OFICIAL'!$A$1:$H$1384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2" l="1"/>
  <c r="I22" i="2"/>
  <c r="I24" i="2"/>
  <c r="I27" i="2"/>
  <c r="I28" i="2"/>
  <c r="I34" i="2"/>
  <c r="I39" i="2"/>
  <c r="I41" i="2"/>
  <c r="I47" i="2"/>
  <c r="I57" i="2"/>
  <c r="I58" i="2"/>
  <c r="I61" i="2"/>
  <c r="I62" i="2"/>
  <c r="I63" i="2"/>
  <c r="I65" i="2"/>
  <c r="I67" i="2"/>
  <c r="I68" i="2"/>
  <c r="I72" i="2"/>
  <c r="I79" i="2"/>
  <c r="I81" i="2"/>
  <c r="I83" i="2"/>
  <c r="I85" i="2"/>
  <c r="I86" i="2"/>
  <c r="I87" i="2"/>
  <c r="I88" i="2"/>
  <c r="I91" i="2"/>
  <c r="I92" i="2"/>
  <c r="I93" i="2"/>
  <c r="I99" i="2"/>
  <c r="I103" i="2"/>
  <c r="I108" i="2"/>
  <c r="I121" i="2"/>
  <c r="I123" i="2"/>
  <c r="I127" i="2"/>
  <c r="I128" i="2"/>
  <c r="I141" i="2"/>
  <c r="I142" i="2"/>
  <c r="I145" i="2"/>
  <c r="I147" i="2"/>
  <c r="I151" i="2"/>
  <c r="I158" i="2"/>
  <c r="I160" i="2"/>
  <c r="I163" i="2"/>
  <c r="I168" i="2"/>
  <c r="I171" i="2"/>
  <c r="I172" i="2"/>
  <c r="I181" i="2"/>
  <c r="I182" i="2"/>
  <c r="I184" i="2"/>
  <c r="I185" i="2"/>
  <c r="I186" i="2"/>
  <c r="I188" i="2"/>
  <c r="I193" i="2"/>
  <c r="I197" i="2"/>
  <c r="I199" i="2"/>
  <c r="I200" i="2"/>
  <c r="I201" i="2"/>
  <c r="I202" i="2"/>
  <c r="I203" i="2"/>
  <c r="I204" i="2"/>
  <c r="I205" i="2"/>
  <c r="I206" i="2"/>
  <c r="I207" i="2"/>
  <c r="I208" i="2"/>
  <c r="I213" i="2"/>
  <c r="I222" i="2"/>
  <c r="I223" i="2"/>
  <c r="I231" i="2"/>
  <c r="I232" i="2"/>
  <c r="I233" i="2"/>
  <c r="I234" i="2"/>
  <c r="I241" i="2"/>
  <c r="I242" i="2"/>
  <c r="I243" i="2"/>
  <c r="I244" i="2"/>
  <c r="I245" i="2"/>
  <c r="I247" i="2"/>
  <c r="I248" i="2"/>
  <c r="I253" i="2"/>
  <c r="I273" i="2"/>
  <c r="I277" i="2"/>
  <c r="I279" i="2"/>
  <c r="I280" i="2"/>
  <c r="I281" i="2"/>
  <c r="I282" i="2"/>
  <c r="I283" i="2"/>
  <c r="I285" i="2"/>
  <c r="I286" i="2"/>
  <c r="I287" i="2"/>
  <c r="I288" i="2"/>
  <c r="I318" i="2"/>
  <c r="I319" i="2"/>
  <c r="I320" i="2"/>
  <c r="I321" i="2"/>
  <c r="I322" i="2"/>
  <c r="I323" i="2"/>
  <c r="I327" i="2"/>
  <c r="I328" i="2"/>
  <c r="I331" i="2"/>
  <c r="I337" i="2"/>
  <c r="I340" i="2"/>
  <c r="I342" i="2"/>
  <c r="I343" i="2"/>
  <c r="I347" i="2"/>
  <c r="I348" i="2"/>
  <c r="I359" i="2"/>
  <c r="I360" i="2"/>
  <c r="I361" i="2"/>
  <c r="I362" i="2"/>
  <c r="I363" i="2"/>
  <c r="I365" i="2"/>
  <c r="I366" i="2"/>
  <c r="I367" i="2"/>
  <c r="I371" i="2"/>
  <c r="I372" i="2"/>
  <c r="I373" i="2"/>
  <c r="I377" i="2"/>
  <c r="I379" i="2"/>
  <c r="I380" i="2"/>
  <c r="I381" i="2"/>
  <c r="I382" i="2"/>
  <c r="I383" i="2"/>
  <c r="I388" i="2"/>
  <c r="I393" i="2"/>
  <c r="I394" i="2"/>
  <c r="I400" i="2"/>
  <c r="I401" i="2"/>
  <c r="I402" i="2"/>
  <c r="I403" i="2"/>
  <c r="I405" i="2"/>
  <c r="I407" i="2"/>
  <c r="I414" i="2"/>
  <c r="I420" i="2"/>
  <c r="I421" i="2"/>
  <c r="I422" i="2"/>
  <c r="I423" i="2"/>
  <c r="I428" i="2"/>
  <c r="I442" i="2"/>
  <c r="I443" i="2"/>
  <c r="I444" i="2"/>
  <c r="I447" i="2"/>
  <c r="I448" i="2"/>
  <c r="I453" i="2"/>
  <c r="I454" i="2"/>
  <c r="I459" i="2"/>
  <c r="I460" i="2"/>
  <c r="I461" i="2"/>
  <c r="I462" i="2"/>
  <c r="I463" i="2"/>
  <c r="I467" i="2"/>
  <c r="I468" i="2"/>
  <c r="I472" i="2"/>
  <c r="I473" i="2"/>
  <c r="I479" i="2"/>
  <c r="I483" i="2"/>
  <c r="I487" i="2"/>
  <c r="I488" i="2"/>
  <c r="I492" i="2"/>
  <c r="I500" i="2"/>
  <c r="I501" i="2"/>
  <c r="I502" i="2"/>
  <c r="I503" i="2"/>
  <c r="I507" i="2"/>
  <c r="I508" i="2"/>
  <c r="I520" i="2"/>
  <c r="I523" i="2"/>
  <c r="I524" i="2"/>
  <c r="I526" i="2"/>
  <c r="I527" i="2"/>
  <c r="I528" i="2"/>
  <c r="I537" i="2"/>
  <c r="I538" i="2"/>
  <c r="I539" i="2"/>
  <c r="I540" i="2"/>
  <c r="I541" i="2"/>
  <c r="I543" i="2"/>
  <c r="I544" i="2"/>
  <c r="I547" i="2"/>
  <c r="I548" i="2"/>
  <c r="I554" i="2"/>
  <c r="I557" i="2"/>
  <c r="I561" i="2"/>
  <c r="I562" i="2"/>
  <c r="I563" i="2"/>
  <c r="I567" i="2"/>
  <c r="I568" i="2"/>
  <c r="I577" i="2"/>
  <c r="I579" i="2"/>
  <c r="I580" i="2"/>
  <c r="I581" i="2"/>
  <c r="I582" i="2"/>
  <c r="I583" i="2"/>
  <c r="I584" i="2"/>
  <c r="I585" i="2"/>
  <c r="I587" i="2"/>
  <c r="I588" i="2"/>
  <c r="I593" i="2"/>
  <c r="I603" i="2"/>
  <c r="I608" i="2"/>
  <c r="I617" i="2"/>
  <c r="I618" i="2"/>
  <c r="I621" i="2"/>
  <c r="I622" i="2"/>
  <c r="I623" i="2"/>
  <c r="I624" i="2"/>
  <c r="I625" i="2"/>
  <c r="I627" i="2"/>
  <c r="I628" i="2"/>
  <c r="I642" i="2"/>
  <c r="I643" i="2"/>
  <c r="I644" i="2"/>
  <c r="I647" i="2"/>
  <c r="I648" i="2"/>
  <c r="I654" i="2"/>
  <c r="I660" i="2"/>
  <c r="I661" i="2"/>
  <c r="I662" i="2"/>
  <c r="I663" i="2"/>
  <c r="I667" i="2"/>
  <c r="I668" i="2"/>
  <c r="I672" i="2"/>
  <c r="I673" i="2"/>
  <c r="I674" i="2"/>
  <c r="I677" i="2"/>
  <c r="I678" i="2"/>
  <c r="I681" i="2"/>
  <c r="I682" i="2"/>
  <c r="I683" i="2"/>
  <c r="I685" i="2"/>
  <c r="I686" i="2"/>
  <c r="I688" i="2"/>
  <c r="I700" i="2"/>
  <c r="I701" i="2"/>
  <c r="I702" i="2"/>
  <c r="I703" i="2"/>
  <c r="I707" i="2"/>
  <c r="I708" i="2"/>
  <c r="I713" i="2"/>
  <c r="I721" i="2"/>
  <c r="I724" i="2"/>
  <c r="I725" i="2"/>
  <c r="I726" i="2"/>
  <c r="I727" i="2"/>
  <c r="I728" i="2"/>
  <c r="I731" i="2"/>
  <c r="I733" i="2"/>
  <c r="I740" i="2"/>
  <c r="I741" i="2"/>
  <c r="I742" i="2"/>
  <c r="I743" i="2"/>
  <c r="I747" i="2"/>
  <c r="I748" i="2"/>
  <c r="I758" i="2"/>
  <c r="I759" i="2"/>
  <c r="I761" i="2"/>
  <c r="I762" i="2"/>
  <c r="I763" i="2"/>
  <c r="I765" i="2"/>
  <c r="I767" i="2"/>
  <c r="I768" i="2"/>
  <c r="I773" i="2"/>
  <c r="I780" i="2"/>
  <c r="I781" i="2"/>
  <c r="I782" i="2"/>
  <c r="I787" i="2"/>
  <c r="I788" i="2"/>
  <c r="I792" i="2"/>
  <c r="I793" i="2"/>
  <c r="I799" i="2"/>
  <c r="I801" i="2"/>
  <c r="I802" i="2"/>
  <c r="I803" i="2"/>
  <c r="I807" i="2"/>
  <c r="I808" i="2"/>
  <c r="I811" i="2"/>
  <c r="I812" i="2"/>
  <c r="I814" i="2"/>
  <c r="I821" i="2"/>
  <c r="I823" i="2"/>
  <c r="I826" i="2"/>
  <c r="I827" i="2"/>
  <c r="I833" i="2"/>
  <c r="I840" i="2"/>
  <c r="I841" i="2"/>
  <c r="I842" i="2"/>
  <c r="I848" i="2"/>
  <c r="I852" i="2"/>
  <c r="I853" i="2"/>
  <c r="I859" i="2"/>
  <c r="I862" i="2"/>
  <c r="I864" i="2"/>
  <c r="I865" i="2"/>
  <c r="I867" i="2"/>
  <c r="I868" i="2"/>
  <c r="I880" i="2"/>
  <c r="I881" i="2"/>
  <c r="I882" i="2"/>
  <c r="I883" i="2"/>
  <c r="I888" i="2"/>
  <c r="I903" i="2"/>
  <c r="I904" i="2"/>
  <c r="I906" i="2"/>
  <c r="I907" i="2"/>
  <c r="I908" i="2"/>
  <c r="I913" i="2"/>
  <c r="I914" i="2"/>
  <c r="I917" i="2"/>
  <c r="I920" i="2"/>
  <c r="I927" i="2"/>
  <c r="I928" i="2"/>
  <c r="I932" i="2"/>
  <c r="I942" i="2"/>
  <c r="I947" i="2"/>
  <c r="I948" i="2"/>
  <c r="I962" i="2"/>
  <c r="I964" i="2"/>
  <c r="I965" i="2"/>
  <c r="I968" i="2"/>
  <c r="I982" i="2"/>
  <c r="I983" i="2"/>
  <c r="I985" i="2"/>
  <c r="I988" i="2"/>
  <c r="I994" i="2"/>
  <c r="I998" i="2"/>
  <c r="I1001" i="2"/>
  <c r="I1002" i="2"/>
  <c r="I1003" i="2"/>
  <c r="I1007" i="2"/>
  <c r="I1008" i="2"/>
  <c r="I1021" i="2"/>
  <c r="I1022" i="2"/>
  <c r="I1025" i="2"/>
  <c r="I1027" i="2"/>
  <c r="I1034" i="2"/>
  <c r="I1042" i="2"/>
  <c r="I1043" i="2"/>
  <c r="I1047" i="2"/>
  <c r="I1048" i="2"/>
  <c r="I1058" i="2"/>
  <c r="I1059" i="2"/>
  <c r="I1060" i="2"/>
  <c r="I1061" i="2"/>
  <c r="I1062" i="2"/>
  <c r="I1063" i="2"/>
  <c r="I1068" i="2"/>
  <c r="I1071" i="2"/>
  <c r="I1072" i="2"/>
  <c r="I1073" i="2"/>
  <c r="I1078" i="2"/>
  <c r="I1079" i="2"/>
  <c r="I1081" i="2"/>
  <c r="I1085" i="2"/>
  <c r="I1086" i="2"/>
  <c r="I1088" i="2"/>
  <c r="I1093" i="2"/>
  <c r="I1097" i="2"/>
  <c r="I1098" i="2"/>
  <c r="I1101" i="2"/>
  <c r="I1102" i="2"/>
  <c r="I1103" i="2"/>
  <c r="I1104" i="2"/>
  <c r="I1105" i="2"/>
  <c r="I1107" i="2"/>
  <c r="I1117" i="2"/>
  <c r="I1118" i="2"/>
  <c r="I1121" i="2"/>
  <c r="I1122" i="2"/>
  <c r="I1123" i="2"/>
  <c r="I1141" i="2"/>
  <c r="I1142" i="2"/>
  <c r="I1154" i="2"/>
  <c r="I1161" i="2"/>
  <c r="I1162" i="2"/>
  <c r="I1163" i="2"/>
  <c r="I1164" i="2"/>
  <c r="I1167" i="2"/>
  <c r="I1168" i="2"/>
  <c r="I1177" i="2"/>
  <c r="I1180" i="2"/>
  <c r="I1183" i="2"/>
  <c r="I1187" i="2"/>
  <c r="I1188" i="2"/>
  <c r="I1205" i="2"/>
  <c r="I1206" i="2"/>
  <c r="I1207" i="2"/>
  <c r="I1224" i="2"/>
  <c r="I1227" i="2"/>
  <c r="I1228" i="2"/>
  <c r="I1231" i="2"/>
  <c r="I1232" i="2"/>
  <c r="I1234" i="2"/>
  <c r="I1240" i="2"/>
  <c r="I1242" i="2"/>
  <c r="I1243" i="2"/>
  <c r="I1248" i="2"/>
  <c r="I1265" i="2"/>
  <c r="I1266" i="2"/>
  <c r="I1267" i="2"/>
  <c r="I1281" i="2"/>
  <c r="I1282" i="2"/>
  <c r="I1284" i="2"/>
  <c r="I1287" i="2"/>
  <c r="I1316" i="2"/>
  <c r="I1317" i="2"/>
  <c r="I1319" i="2"/>
  <c r="I1320" i="2"/>
  <c r="I1321" i="2"/>
  <c r="I1323" i="2"/>
  <c r="I1335" i="2"/>
  <c r="I1336" i="2"/>
  <c r="I1337" i="2"/>
  <c r="I1338" i="2"/>
  <c r="I1339" i="2"/>
  <c r="I1343" i="2"/>
  <c r="I1357" i="2"/>
  <c r="I1359" i="2"/>
  <c r="I1360" i="2"/>
  <c r="I1361" i="2"/>
  <c r="I1362" i="2"/>
  <c r="I1363" i="2"/>
  <c r="I1369" i="2"/>
  <c r="I1370" i="2"/>
  <c r="I1371" i="2"/>
  <c r="I1376" i="2"/>
  <c r="I1378" i="2"/>
  <c r="I1379" i="2"/>
  <c r="I12" i="2"/>
  <c r="I14" i="2"/>
  <c r="I15" i="2"/>
  <c r="I25" i="2"/>
  <c r="I26" i="2"/>
  <c r="I35" i="2"/>
  <c r="I36" i="2"/>
  <c r="I37" i="2"/>
  <c r="I44" i="2"/>
  <c r="I45" i="2"/>
  <c r="I46" i="2"/>
  <c r="I64" i="2"/>
  <c r="I95" i="2"/>
  <c r="I96" i="2"/>
  <c r="I97" i="2"/>
  <c r="I105" i="2"/>
  <c r="I107" i="2"/>
  <c r="I112" i="2"/>
  <c r="I126" i="2"/>
  <c r="I136" i="2"/>
  <c r="I144" i="2"/>
  <c r="I156" i="2"/>
  <c r="I159" i="2"/>
  <c r="I165" i="2"/>
  <c r="I174" i="2"/>
  <c r="I175" i="2"/>
  <c r="I179" i="2"/>
  <c r="I180" i="2"/>
  <c r="I183" i="2"/>
  <c r="I195" i="2"/>
  <c r="I216" i="2"/>
  <c r="I217" i="2"/>
  <c r="I220" i="2"/>
  <c r="I221" i="2"/>
  <c r="I225" i="2"/>
  <c r="I226" i="2"/>
  <c r="I227" i="2"/>
  <c r="I228" i="2"/>
  <c r="I235" i="2"/>
  <c r="I236" i="2"/>
  <c r="I237" i="2"/>
  <c r="I246" i="2"/>
  <c r="I252" i="2"/>
  <c r="I254" i="2"/>
  <c r="I263" i="2"/>
  <c r="I264" i="2"/>
  <c r="I265" i="2"/>
  <c r="I266" i="2"/>
  <c r="I267" i="2"/>
  <c r="I268" i="2"/>
  <c r="I276" i="2"/>
  <c r="I284" i="2"/>
  <c r="I295" i="2"/>
  <c r="I296" i="2"/>
  <c r="I300" i="2"/>
  <c r="I301" i="2"/>
  <c r="I302" i="2"/>
  <c r="I303" i="2"/>
  <c r="I304" i="2"/>
  <c r="I305" i="2"/>
  <c r="I306" i="2"/>
  <c r="I307" i="2"/>
  <c r="I308" i="2"/>
  <c r="I315" i="2"/>
  <c r="I316" i="2"/>
  <c r="I317" i="2"/>
  <c r="I335" i="2"/>
  <c r="I336" i="2"/>
  <c r="I352" i="2"/>
  <c r="I356" i="2"/>
  <c r="I357" i="2"/>
  <c r="I364" i="2"/>
  <c r="I374" i="2"/>
  <c r="I375" i="2"/>
  <c r="I376" i="2"/>
  <c r="I384" i="2"/>
  <c r="I385" i="2"/>
  <c r="I386" i="2"/>
  <c r="I396" i="2"/>
  <c r="I406" i="2"/>
  <c r="I408" i="2"/>
  <c r="I415" i="2"/>
  <c r="I416" i="2"/>
  <c r="I417" i="2"/>
  <c r="I418" i="2"/>
  <c r="I419" i="2"/>
  <c r="I424" i="2"/>
  <c r="I425" i="2"/>
  <c r="I426" i="2"/>
  <c r="I427" i="2"/>
  <c r="I432" i="2"/>
  <c r="I435" i="2"/>
  <c r="I436" i="2"/>
  <c r="I440" i="2"/>
  <c r="I441" i="2"/>
  <c r="I445" i="2"/>
  <c r="I446" i="2"/>
  <c r="I455" i="2"/>
  <c r="I456" i="2"/>
  <c r="I457" i="2"/>
  <c r="I464" i="2"/>
  <c r="I465" i="2"/>
  <c r="I466" i="2"/>
  <c r="I480" i="2"/>
  <c r="I482" i="2"/>
  <c r="I495" i="2"/>
  <c r="I497" i="2"/>
  <c r="I498" i="2"/>
  <c r="I499" i="2"/>
  <c r="I505" i="2"/>
  <c r="I506" i="2"/>
  <c r="I514" i="2"/>
  <c r="I515" i="2"/>
  <c r="I516" i="2"/>
  <c r="I517" i="2"/>
  <c r="I521" i="2"/>
  <c r="I522" i="2"/>
  <c r="I534" i="2"/>
  <c r="I535" i="2"/>
  <c r="I545" i="2"/>
  <c r="I546" i="2"/>
  <c r="I555" i="2"/>
  <c r="I556" i="2"/>
  <c r="I564" i="2"/>
  <c r="I565" i="2"/>
  <c r="I566" i="2"/>
  <c r="I576" i="2"/>
  <c r="I586" i="2"/>
  <c r="I592" i="2"/>
  <c r="I596" i="2"/>
  <c r="I599" i="2"/>
  <c r="I600" i="2"/>
  <c r="I612" i="2"/>
  <c r="I614" i="2"/>
  <c r="I615" i="2"/>
  <c r="I616" i="2"/>
  <c r="I619" i="2"/>
  <c r="I620" i="2"/>
  <c r="I626" i="2"/>
  <c r="I632" i="2"/>
  <c r="I633" i="2"/>
  <c r="I634" i="2"/>
  <c r="I635" i="2"/>
  <c r="I636" i="2"/>
  <c r="I639" i="2"/>
  <c r="I640" i="2"/>
  <c r="I641" i="2"/>
  <c r="I645" i="2"/>
  <c r="I646" i="2"/>
  <c r="I664" i="2"/>
  <c r="I665" i="2"/>
  <c r="I666" i="2"/>
  <c r="I675" i="2"/>
  <c r="I676" i="2"/>
  <c r="I684" i="2"/>
  <c r="I694" i="2"/>
  <c r="I696" i="2"/>
  <c r="I704" i="2"/>
  <c r="I705" i="2"/>
  <c r="I706" i="2"/>
  <c r="I715" i="2"/>
  <c r="I716" i="2"/>
  <c r="I720" i="2"/>
  <c r="I722" i="2"/>
  <c r="I723" i="2"/>
  <c r="I735" i="2"/>
  <c r="I736" i="2"/>
  <c r="I737" i="2"/>
  <c r="I744" i="2"/>
  <c r="I752" i="2"/>
  <c r="I755" i="2"/>
  <c r="I760" i="2"/>
  <c r="I764" i="2"/>
  <c r="I776" i="2"/>
  <c r="I778" i="2"/>
  <c r="I779" i="2"/>
  <c r="I784" i="2"/>
  <c r="I785" i="2"/>
  <c r="I786" i="2"/>
  <c r="I796" i="2"/>
  <c r="I800" i="2"/>
  <c r="I805" i="2"/>
  <c r="I815" i="2"/>
  <c r="I816" i="2"/>
  <c r="I824" i="2"/>
  <c r="I837" i="2"/>
  <c r="I844" i="2"/>
  <c r="I846" i="2"/>
  <c r="I847" i="2"/>
  <c r="I854" i="2"/>
  <c r="I857" i="2"/>
  <c r="I860" i="2"/>
  <c r="I861" i="2"/>
  <c r="I866" i="2"/>
  <c r="I875" i="2"/>
  <c r="I876" i="2"/>
  <c r="I884" i="2"/>
  <c r="I885" i="2"/>
  <c r="I887" i="2"/>
  <c r="I896" i="2"/>
  <c r="I897" i="2"/>
  <c r="I900" i="2"/>
  <c r="I901" i="2"/>
  <c r="I912" i="2"/>
  <c r="I933" i="2"/>
  <c r="I934" i="2"/>
  <c r="I935" i="2"/>
  <c r="I936" i="2"/>
  <c r="I944" i="2"/>
  <c r="I945" i="2"/>
  <c r="I956" i="2"/>
  <c r="I960" i="2"/>
  <c r="I980" i="2"/>
  <c r="I996" i="2"/>
  <c r="I1000" i="2"/>
  <c r="I1004" i="2"/>
  <c r="I1006" i="2"/>
  <c r="I1016" i="2"/>
  <c r="I1020" i="2"/>
  <c r="I1026" i="2"/>
  <c r="I1039" i="2"/>
  <c r="I1064" i="2"/>
  <c r="I1065" i="2"/>
  <c r="I1066" i="2"/>
  <c r="I1076" i="2"/>
  <c r="I1082" i="2"/>
  <c r="I1084" i="2"/>
  <c r="I1096" i="2"/>
  <c r="I1111" i="2"/>
  <c r="I1125" i="2"/>
  <c r="I1127" i="2"/>
  <c r="I1135" i="2"/>
  <c r="I1139" i="2"/>
  <c r="I1146" i="2"/>
  <c r="I1148" i="2"/>
  <c r="I1155" i="2"/>
  <c r="I1156" i="2"/>
  <c r="I1157" i="2"/>
  <c r="I1184" i="2"/>
  <c r="I1186" i="2"/>
  <c r="I1193" i="2"/>
  <c r="I1196" i="2"/>
  <c r="I1197" i="2"/>
  <c r="I1200" i="2"/>
  <c r="I1202" i="2"/>
  <c r="I1204" i="2"/>
  <c r="I1217" i="2"/>
  <c r="I1219" i="2"/>
  <c r="I1226" i="2"/>
  <c r="I1236" i="2"/>
  <c r="I1244" i="2"/>
  <c r="I1245" i="2"/>
  <c r="I1246" i="2"/>
  <c r="I1247" i="2"/>
  <c r="I1259" i="2"/>
  <c r="I1260" i="2"/>
  <c r="I1262" i="2"/>
  <c r="I1263" i="2"/>
  <c r="I1274" i="2"/>
  <c r="I1275" i="2"/>
  <c r="I1276" i="2"/>
  <c r="I1313" i="2"/>
  <c r="I1315" i="2"/>
  <c r="I1328" i="2"/>
  <c r="I1329" i="2"/>
  <c r="I1332" i="2"/>
  <c r="I1340" i="2"/>
  <c r="I1342" i="2"/>
  <c r="I1348" i="2"/>
  <c r="I1349" i="2"/>
  <c r="I1355" i="2"/>
  <c r="I16" i="2"/>
  <c r="I40" i="2"/>
  <c r="I54" i="2"/>
  <c r="I55" i="2"/>
  <c r="I100" i="2"/>
  <c r="I114" i="2"/>
  <c r="I115" i="2"/>
  <c r="I117" i="2"/>
  <c r="I118" i="2"/>
  <c r="I119" i="2"/>
  <c r="I120" i="2"/>
  <c r="I138" i="2"/>
  <c r="I139" i="2"/>
  <c r="I140" i="2"/>
  <c r="I155" i="2"/>
  <c r="I198" i="2"/>
  <c r="I214" i="2"/>
  <c r="I218" i="2"/>
  <c r="I238" i="2"/>
  <c r="I239" i="2"/>
  <c r="I240" i="2"/>
  <c r="I256" i="2"/>
  <c r="I257" i="2"/>
  <c r="I258" i="2"/>
  <c r="I259" i="2"/>
  <c r="I260" i="2"/>
  <c r="I261" i="2"/>
  <c r="I262" i="2"/>
  <c r="I297" i="2"/>
  <c r="I298" i="2"/>
  <c r="I299" i="2"/>
  <c r="I324" i="2"/>
  <c r="I325" i="2"/>
  <c r="I326" i="2"/>
  <c r="I338" i="2"/>
  <c r="I339" i="2"/>
  <c r="I354" i="2"/>
  <c r="I355" i="2"/>
  <c r="I358" i="2"/>
  <c r="I404" i="2"/>
  <c r="I437" i="2"/>
  <c r="I438" i="2"/>
  <c r="I439" i="2"/>
  <c r="I475" i="2"/>
  <c r="I484" i="2"/>
  <c r="I485" i="2"/>
  <c r="I486" i="2"/>
  <c r="I493" i="2"/>
  <c r="I518" i="2"/>
  <c r="I519" i="2"/>
  <c r="I536" i="2"/>
  <c r="I559" i="2"/>
  <c r="I594" i="2"/>
  <c r="I597" i="2"/>
  <c r="I598" i="2"/>
  <c r="I601" i="2"/>
  <c r="I602" i="2"/>
  <c r="I604" i="2"/>
  <c r="I605" i="2"/>
  <c r="I607" i="2"/>
  <c r="I653" i="2"/>
  <c r="I655" i="2"/>
  <c r="I656" i="2"/>
  <c r="I679" i="2"/>
  <c r="I680" i="2"/>
  <c r="I695" i="2"/>
  <c r="I698" i="2"/>
  <c r="I699" i="2"/>
  <c r="I714" i="2"/>
  <c r="I717" i="2"/>
  <c r="I718" i="2"/>
  <c r="I719" i="2"/>
  <c r="I745" i="2"/>
  <c r="I746" i="2"/>
  <c r="I795" i="2"/>
  <c r="I818" i="2"/>
  <c r="I819" i="2"/>
  <c r="I856" i="2"/>
  <c r="I877" i="2"/>
  <c r="I878" i="2"/>
  <c r="I879" i="2"/>
  <c r="I899" i="2"/>
  <c r="I922" i="2"/>
  <c r="I923" i="2"/>
  <c r="I926" i="2"/>
  <c r="I958" i="2"/>
  <c r="I977" i="2"/>
  <c r="I979" i="2"/>
  <c r="I1018" i="2"/>
  <c r="I1035" i="2"/>
  <c r="I1036" i="2"/>
  <c r="I1037" i="2"/>
  <c r="I1044" i="2"/>
  <c r="I1119" i="2"/>
  <c r="I1120" i="2"/>
  <c r="I1144" i="2"/>
  <c r="I1145" i="2"/>
  <c r="I1159" i="2"/>
  <c r="I1178" i="2"/>
  <c r="I1198" i="2"/>
  <c r="I1221" i="2"/>
  <c r="I1222" i="2"/>
  <c r="I1277" i="2"/>
  <c r="I1278" i="2"/>
  <c r="I1279" i="2"/>
  <c r="I1307" i="2"/>
  <c r="I1308" i="2"/>
  <c r="I1310" i="2"/>
  <c r="I1324" i="2"/>
  <c r="I1334" i="2"/>
  <c r="I1350" i="2"/>
  <c r="I1351" i="2"/>
  <c r="I1358" i="2"/>
  <c r="I1364" i="2"/>
  <c r="I19" i="2"/>
  <c r="I31" i="2"/>
  <c r="I32" i="2"/>
  <c r="I52" i="2"/>
  <c r="I66" i="2"/>
  <c r="I101" i="2"/>
  <c r="I178" i="2"/>
  <c r="I212" i="2"/>
  <c r="I278" i="2"/>
  <c r="I293" i="2"/>
  <c r="I294" i="2"/>
  <c r="I332" i="2"/>
  <c r="I333" i="2"/>
  <c r="I334" i="2"/>
  <c r="I344" i="2"/>
  <c r="I345" i="2"/>
  <c r="I346" i="2"/>
  <c r="I392" i="2"/>
  <c r="I395" i="2"/>
  <c r="I434" i="2"/>
  <c r="I458" i="2"/>
  <c r="I474" i="2"/>
  <c r="I494" i="2"/>
  <c r="I504" i="2"/>
  <c r="I560" i="2"/>
  <c r="I573" i="2"/>
  <c r="I574" i="2"/>
  <c r="I575" i="2"/>
  <c r="I578" i="2"/>
  <c r="I591" i="2"/>
  <c r="I697" i="2"/>
  <c r="I712" i="2"/>
  <c r="I738" i="2"/>
  <c r="I772" i="2"/>
  <c r="I834" i="2"/>
  <c r="I835" i="2"/>
  <c r="I873" i="2"/>
  <c r="I940" i="2"/>
  <c r="I941" i="2"/>
  <c r="I972" i="2"/>
  <c r="I975" i="2"/>
  <c r="I992" i="2"/>
  <c r="I993" i="2"/>
  <c r="I995" i="2"/>
  <c r="I1051" i="2"/>
  <c r="I1053" i="2"/>
  <c r="I1074" i="2"/>
  <c r="I1075" i="2"/>
  <c r="I1112" i="2"/>
  <c r="I1115" i="2"/>
  <c r="I1173" i="2"/>
  <c r="I1174" i="2"/>
  <c r="I1211" i="2"/>
  <c r="I1257" i="2"/>
  <c r="I1258" i="2"/>
  <c r="I1314" i="2"/>
  <c r="I1352" i="2"/>
  <c r="I1353" i="2"/>
  <c r="I1367" i="2"/>
  <c r="I1368" i="2"/>
  <c r="I1372" i="2"/>
  <c r="I1373" i="2"/>
  <c r="I1374" i="2"/>
  <c r="I1375" i="2"/>
  <c r="I1377" i="2"/>
  <c r="I1380" i="2"/>
  <c r="I69" i="2"/>
  <c r="I129" i="2"/>
  <c r="I189" i="2"/>
  <c r="I194" i="2"/>
  <c r="I215" i="2"/>
  <c r="I229" i="2"/>
  <c r="I274" i="2"/>
  <c r="I275" i="2"/>
  <c r="I329" i="2"/>
  <c r="I369" i="2"/>
  <c r="I389" i="2"/>
  <c r="I409" i="2"/>
  <c r="I429" i="2"/>
  <c r="I449" i="2"/>
  <c r="I469" i="2"/>
  <c r="I489" i="2"/>
  <c r="I496" i="2"/>
  <c r="I609" i="2"/>
  <c r="I669" i="2"/>
  <c r="I709" i="2"/>
  <c r="I729" i="2"/>
  <c r="I774" i="2"/>
  <c r="I775" i="2"/>
  <c r="I829" i="2"/>
  <c r="I909" i="2"/>
  <c r="I929" i="2"/>
  <c r="I939" i="2"/>
  <c r="I1009" i="2"/>
  <c r="I1029" i="2"/>
  <c r="I1055" i="2"/>
  <c r="I1069" i="2"/>
  <c r="I1114" i="2"/>
  <c r="I1116" i="2"/>
  <c r="I1169" i="2"/>
  <c r="I1189" i="2"/>
  <c r="I1235" i="2"/>
  <c r="I1238" i="2"/>
  <c r="I1269" i="2"/>
  <c r="I10" i="2"/>
  <c r="I11" i="2"/>
  <c r="I13" i="2"/>
  <c r="I17" i="2"/>
  <c r="I18" i="2"/>
  <c r="I29" i="2"/>
  <c r="I30" i="2"/>
  <c r="I49" i="2"/>
  <c r="I50" i="2"/>
  <c r="I70" i="2"/>
  <c r="I74" i="2"/>
  <c r="I76" i="2"/>
  <c r="I77" i="2"/>
  <c r="I110" i="2"/>
  <c r="I111" i="2"/>
  <c r="I133" i="2"/>
  <c r="I134" i="2"/>
  <c r="I153" i="2"/>
  <c r="I173" i="2"/>
  <c r="I176" i="2"/>
  <c r="I177" i="2"/>
  <c r="I191" i="2"/>
  <c r="I196" i="2"/>
  <c r="I210" i="2"/>
  <c r="I211" i="2"/>
  <c r="I224" i="2"/>
  <c r="I251" i="2"/>
  <c r="I269" i="2"/>
  <c r="I271" i="2"/>
  <c r="I272" i="2"/>
  <c r="I289" i="2"/>
  <c r="I290" i="2"/>
  <c r="I291" i="2"/>
  <c r="I292" i="2"/>
  <c r="I310" i="2"/>
  <c r="I311" i="2"/>
  <c r="I312" i="2"/>
  <c r="I313" i="2"/>
  <c r="I314" i="2"/>
  <c r="I330" i="2"/>
  <c r="I349" i="2"/>
  <c r="I350" i="2"/>
  <c r="I351" i="2"/>
  <c r="I353" i="2"/>
  <c r="I370" i="2"/>
  <c r="I390" i="2"/>
  <c r="I391" i="2"/>
  <c r="I397" i="2"/>
  <c r="I399" i="2"/>
  <c r="I410" i="2"/>
  <c r="I411" i="2"/>
  <c r="I412" i="2"/>
  <c r="I413" i="2"/>
  <c r="I430" i="2"/>
  <c r="I431" i="2"/>
  <c r="I433" i="2"/>
  <c r="I452" i="2"/>
  <c r="I476" i="2"/>
  <c r="I477" i="2"/>
  <c r="I478" i="2"/>
  <c r="I509" i="2"/>
  <c r="I511" i="2"/>
  <c r="I512" i="2"/>
  <c r="I513" i="2"/>
  <c r="I529" i="2"/>
  <c r="I531" i="2"/>
  <c r="I532" i="2"/>
  <c r="I533" i="2"/>
  <c r="I549" i="2"/>
  <c r="I551" i="2"/>
  <c r="I552" i="2"/>
  <c r="I553" i="2"/>
  <c r="I569" i="2"/>
  <c r="I571" i="2"/>
  <c r="I572" i="2"/>
  <c r="I589" i="2"/>
  <c r="I590" i="2"/>
  <c r="I595" i="2"/>
  <c r="I610" i="2"/>
  <c r="I611" i="2"/>
  <c r="I613" i="2"/>
  <c r="I631" i="2"/>
  <c r="I637" i="2"/>
  <c r="I638" i="2"/>
  <c r="I650" i="2"/>
  <c r="I651" i="2"/>
  <c r="I652" i="2"/>
  <c r="I657" i="2"/>
  <c r="I658" i="2"/>
  <c r="I659" i="2"/>
  <c r="I670" i="2"/>
  <c r="I691" i="2"/>
  <c r="I692" i="2"/>
  <c r="I693" i="2"/>
  <c r="I711" i="2"/>
  <c r="I730" i="2"/>
  <c r="I734" i="2"/>
  <c r="I750" i="2"/>
  <c r="I751" i="2"/>
  <c r="I753" i="2"/>
  <c r="I754" i="2"/>
  <c r="I757" i="2"/>
  <c r="I769" i="2"/>
  <c r="I789" i="2"/>
  <c r="I791" i="2"/>
  <c r="I794" i="2"/>
  <c r="I810" i="2"/>
  <c r="I830" i="2"/>
  <c r="I831" i="2"/>
  <c r="I832" i="2"/>
  <c r="I838" i="2"/>
  <c r="I849" i="2"/>
  <c r="I850" i="2"/>
  <c r="I870" i="2"/>
  <c r="I871" i="2"/>
  <c r="I872" i="2"/>
  <c r="I890" i="2"/>
  <c r="I892" i="2"/>
  <c r="I893" i="2"/>
  <c r="I894" i="2"/>
  <c r="I895" i="2"/>
  <c r="I898" i="2"/>
  <c r="I910" i="2"/>
  <c r="I915" i="2"/>
  <c r="I916" i="2"/>
  <c r="I919" i="2"/>
  <c r="I930" i="2"/>
  <c r="I950" i="2"/>
  <c r="I951" i="2"/>
  <c r="I952" i="2"/>
  <c r="I954" i="2"/>
  <c r="I970" i="2"/>
  <c r="I990" i="2"/>
  <c r="I991" i="2"/>
  <c r="I1011" i="2"/>
  <c r="I1013" i="2"/>
  <c r="I1014" i="2"/>
  <c r="I1030" i="2"/>
  <c r="I1032" i="2"/>
  <c r="I1049" i="2"/>
  <c r="I1070" i="2"/>
  <c r="I1090" i="2"/>
  <c r="I1091" i="2"/>
  <c r="I1099" i="2"/>
  <c r="I1109" i="2"/>
  <c r="I1110" i="2"/>
  <c r="I1129" i="2"/>
  <c r="I1132" i="2"/>
  <c r="I1133" i="2"/>
  <c r="I1138" i="2"/>
  <c r="I1150" i="2"/>
  <c r="I1151" i="2"/>
  <c r="I1170" i="2"/>
  <c r="I1171" i="2"/>
  <c r="I1175" i="2"/>
  <c r="I1190" i="2"/>
  <c r="I1191" i="2"/>
  <c r="I1210" i="2"/>
  <c r="I1213" i="2"/>
  <c r="I1215" i="2"/>
  <c r="I1249" i="2"/>
  <c r="I1250" i="2"/>
  <c r="I1252" i="2"/>
  <c r="I1253" i="2"/>
  <c r="I1255" i="2"/>
  <c r="I1271" i="2"/>
  <c r="I1272" i="2"/>
  <c r="I1289" i="2"/>
  <c r="I1304" i="2"/>
  <c r="I1305" i="2"/>
  <c r="I1306" i="2"/>
  <c r="I1312" i="2"/>
  <c r="I1326" i="2"/>
  <c r="I1331" i="2"/>
  <c r="I1345" i="2"/>
  <c r="I1346" i="2"/>
  <c r="I1365" i="2"/>
  <c r="I1366" i="2"/>
  <c r="I130" i="2"/>
  <c r="I131" i="2"/>
  <c r="I150" i="2"/>
  <c r="I152" i="2"/>
  <c r="I169" i="2"/>
  <c r="I170" i="2"/>
  <c r="I190" i="2"/>
  <c r="I192" i="2"/>
  <c r="I209" i="2"/>
  <c r="I230" i="2"/>
  <c r="I249" i="2"/>
  <c r="I250" i="2"/>
  <c r="I270" i="2"/>
  <c r="I450" i="2"/>
  <c r="I451" i="2"/>
  <c r="I470" i="2"/>
  <c r="I471" i="2"/>
  <c r="I550" i="2"/>
  <c r="I570" i="2"/>
  <c r="I630" i="2"/>
  <c r="I649" i="2"/>
  <c r="I689" i="2"/>
  <c r="I690" i="2"/>
  <c r="I749" i="2"/>
  <c r="I770" i="2"/>
  <c r="I790" i="2"/>
  <c r="I809" i="2"/>
  <c r="I1050" i="2"/>
  <c r="I9" i="2"/>
  <c r="H1319" i="2" l="1"/>
  <c r="H1320" i="2"/>
  <c r="H1321" i="2"/>
  <c r="H1323" i="2"/>
  <c r="H1324" i="2"/>
  <c r="H1331" i="2"/>
  <c r="H1340" i="2"/>
  <c r="H1342" i="2"/>
  <c r="H1343" i="2"/>
  <c r="H1345" i="2"/>
  <c r="H1348" i="2"/>
  <c r="H1349" i="2"/>
  <c r="H1351" i="2"/>
  <c r="H1357" i="2"/>
  <c r="H1358" i="2"/>
  <c r="H1361" i="2"/>
  <c r="H1362" i="2"/>
  <c r="H1363" i="2"/>
  <c r="H1364" i="2"/>
  <c r="H1368" i="2"/>
  <c r="H1369" i="2"/>
  <c r="H1370" i="2"/>
  <c r="H1371" i="2"/>
  <c r="H18" i="2"/>
  <c r="H19" i="2"/>
  <c r="H21" i="2"/>
  <c r="H24" i="2"/>
  <c r="H25" i="2"/>
  <c r="H26" i="2"/>
  <c r="H27" i="2"/>
  <c r="H34" i="2"/>
  <c r="H40" i="2"/>
  <c r="H41" i="2"/>
  <c r="H45" i="2"/>
  <c r="H47" i="2"/>
  <c r="H49" i="2"/>
  <c r="H54" i="2"/>
  <c r="H58" i="2"/>
  <c r="H61" i="2"/>
  <c r="H66" i="2"/>
  <c r="H67" i="2"/>
  <c r="H68" i="2"/>
  <c r="H69" i="2"/>
  <c r="H81" i="2"/>
  <c r="H83" i="2"/>
  <c r="H86" i="2"/>
  <c r="H87" i="2"/>
  <c r="H88" i="2"/>
  <c r="H99" i="2"/>
  <c r="H100" i="2"/>
  <c r="H101" i="2"/>
  <c r="H103" i="2"/>
  <c r="H107" i="2"/>
  <c r="H119" i="2"/>
  <c r="H120" i="2"/>
  <c r="H121" i="2"/>
  <c r="H126" i="2"/>
  <c r="H127" i="2"/>
  <c r="H128" i="2"/>
  <c r="H129" i="2"/>
  <c r="H141" i="2"/>
  <c r="H144" i="2"/>
  <c r="H145" i="2"/>
  <c r="H147" i="2"/>
  <c r="H160" i="2"/>
  <c r="H165" i="2"/>
  <c r="H168" i="2"/>
  <c r="H169" i="2"/>
  <c r="H178" i="2"/>
  <c r="H179" i="2"/>
  <c r="H180" i="2"/>
  <c r="H181" i="2"/>
  <c r="H184" i="2"/>
  <c r="H185" i="2"/>
  <c r="H186" i="2"/>
  <c r="H188" i="2"/>
  <c r="H189" i="2"/>
  <c r="H191" i="2"/>
  <c r="H195" i="2"/>
  <c r="H201" i="2"/>
  <c r="H204" i="2"/>
  <c r="H205" i="2"/>
  <c r="H206" i="2"/>
  <c r="H207" i="2"/>
  <c r="H208" i="2"/>
  <c r="H209" i="2"/>
  <c r="H211" i="2"/>
  <c r="H215" i="2"/>
  <c r="H221" i="2"/>
  <c r="H223" i="2"/>
  <c r="H224" i="2"/>
  <c r="H225" i="2"/>
  <c r="H226" i="2"/>
  <c r="H227" i="2"/>
  <c r="H228" i="2"/>
  <c r="H229" i="2"/>
  <c r="H238" i="2"/>
  <c r="H239" i="2"/>
  <c r="H243" i="2"/>
  <c r="H244" i="2"/>
  <c r="H245" i="2"/>
  <c r="H246" i="2"/>
  <c r="H247" i="2"/>
  <c r="H248" i="2"/>
  <c r="H249" i="2"/>
  <c r="H258" i="2"/>
  <c r="H259" i="2"/>
  <c r="H260" i="2"/>
  <c r="H261" i="2"/>
  <c r="H264" i="2"/>
  <c r="H265" i="2"/>
  <c r="H266" i="2"/>
  <c r="H267" i="2"/>
  <c r="H268" i="2"/>
  <c r="H269" i="2"/>
  <c r="H278" i="2"/>
  <c r="H281" i="2"/>
  <c r="H284" i="2"/>
  <c r="H285" i="2"/>
  <c r="H286" i="2"/>
  <c r="H287" i="2"/>
  <c r="H288" i="2"/>
  <c r="H289" i="2"/>
  <c r="H298" i="2"/>
  <c r="H299" i="2"/>
  <c r="H300" i="2"/>
  <c r="H306" i="2"/>
  <c r="H307" i="2"/>
  <c r="H308" i="2"/>
  <c r="H314" i="2"/>
  <c r="H318" i="2"/>
  <c r="H319" i="2"/>
  <c r="H320" i="2"/>
  <c r="H321" i="2"/>
  <c r="H324" i="2"/>
  <c r="H325" i="2"/>
  <c r="H326" i="2"/>
  <c r="H327" i="2"/>
  <c r="H328" i="2"/>
  <c r="H329" i="2"/>
  <c r="H334" i="2"/>
  <c r="H338" i="2"/>
  <c r="H339" i="2"/>
  <c r="H340" i="2"/>
  <c r="H347" i="2"/>
  <c r="H348" i="2"/>
  <c r="H349" i="2"/>
  <c r="H353" i="2"/>
  <c r="H354" i="2"/>
  <c r="H357" i="2"/>
  <c r="H358" i="2"/>
  <c r="H359" i="2"/>
  <c r="H360" i="2"/>
  <c r="H363" i="2"/>
  <c r="H364" i="2"/>
  <c r="H365" i="2"/>
  <c r="H366" i="2"/>
  <c r="H367" i="2"/>
  <c r="H369" i="2"/>
  <c r="H373" i="2"/>
  <c r="H374" i="2"/>
  <c r="H381" i="2"/>
  <c r="H383" i="2"/>
  <c r="H384" i="2"/>
  <c r="H385" i="2"/>
  <c r="H386" i="2"/>
  <c r="H388" i="2"/>
  <c r="H389" i="2"/>
  <c r="H395" i="2"/>
  <c r="H399" i="2"/>
  <c r="H400" i="2"/>
  <c r="H403" i="2"/>
  <c r="H404" i="2"/>
  <c r="H405" i="2"/>
  <c r="H406" i="2"/>
  <c r="H407" i="2"/>
  <c r="H408" i="2"/>
  <c r="H409" i="2"/>
  <c r="H418" i="2"/>
  <c r="H419" i="2"/>
  <c r="H420" i="2"/>
  <c r="H423" i="2"/>
  <c r="H424" i="2"/>
  <c r="H428" i="2"/>
  <c r="H429" i="2"/>
  <c r="H438" i="2"/>
  <c r="H439" i="2"/>
  <c r="H440" i="2"/>
  <c r="H441" i="2"/>
  <c r="H443" i="2"/>
  <c r="H444" i="2"/>
  <c r="H446" i="2"/>
  <c r="H447" i="2"/>
  <c r="H448" i="2"/>
  <c r="H449" i="2"/>
  <c r="H458" i="2"/>
  <c r="H459" i="2"/>
  <c r="H460" i="2"/>
  <c r="H461" i="2"/>
  <c r="H463" i="2"/>
  <c r="H464" i="2"/>
  <c r="H465" i="2"/>
  <c r="H466" i="2"/>
  <c r="H467" i="2"/>
  <c r="H468" i="2"/>
  <c r="H469" i="2"/>
  <c r="H478" i="2"/>
  <c r="H479" i="2"/>
  <c r="H480" i="2"/>
  <c r="H484" i="2"/>
  <c r="H485" i="2"/>
  <c r="H487" i="2"/>
  <c r="H488" i="2"/>
  <c r="H489" i="2"/>
  <c r="H497" i="2"/>
  <c r="H498" i="2"/>
  <c r="H499" i="2"/>
  <c r="H500" i="2"/>
  <c r="H501" i="2"/>
  <c r="H504" i="2"/>
  <c r="H505" i="2"/>
  <c r="H506" i="2"/>
  <c r="H507" i="2"/>
  <c r="H508" i="2"/>
  <c r="H509" i="2"/>
  <c r="H514" i="2"/>
  <c r="H520" i="2"/>
  <c r="H521" i="2"/>
  <c r="H524" i="2"/>
  <c r="H526" i="2"/>
  <c r="H527" i="2"/>
  <c r="H528" i="2"/>
  <c r="H529" i="2"/>
  <c r="H539" i="2"/>
  <c r="H540" i="2"/>
  <c r="H541" i="2"/>
  <c r="H544" i="2"/>
  <c r="H546" i="2"/>
  <c r="H547" i="2"/>
  <c r="H549" i="2"/>
  <c r="H551" i="2"/>
  <c r="H560" i="2"/>
  <c r="H561" i="2"/>
  <c r="H566" i="2"/>
  <c r="H567" i="2"/>
  <c r="H569" i="2"/>
  <c r="H574" i="2"/>
  <c r="H575" i="2"/>
  <c r="H579" i="2"/>
  <c r="H580" i="2"/>
  <c r="H581" i="2"/>
  <c r="H585" i="2"/>
  <c r="H586" i="2"/>
  <c r="H587" i="2"/>
  <c r="H588" i="2"/>
  <c r="H589" i="2"/>
  <c r="H594" i="2"/>
  <c r="H595" i="2"/>
  <c r="H599" i="2"/>
  <c r="H600" i="2"/>
  <c r="H601" i="2"/>
  <c r="H604" i="2"/>
  <c r="H605" i="2"/>
  <c r="H607" i="2"/>
  <c r="H608" i="2"/>
  <c r="H609" i="2"/>
  <c r="H617" i="2"/>
  <c r="H619" i="2"/>
  <c r="H620" i="2"/>
  <c r="H621" i="2"/>
  <c r="H624" i="2"/>
  <c r="H625" i="2"/>
  <c r="H626" i="2"/>
  <c r="H627" i="2"/>
  <c r="H628" i="2"/>
  <c r="H630" i="2"/>
  <c r="H634" i="2"/>
  <c r="H635" i="2"/>
  <c r="H639" i="2"/>
  <c r="H640" i="2"/>
  <c r="H641" i="2"/>
  <c r="H648" i="2"/>
  <c r="H649" i="2"/>
  <c r="H651" i="2"/>
  <c r="H655" i="2"/>
  <c r="H659" i="2"/>
  <c r="H660" i="2"/>
  <c r="H661" i="2"/>
  <c r="H664" i="2"/>
  <c r="H665" i="2"/>
  <c r="H666" i="2"/>
  <c r="H667" i="2"/>
  <c r="H669" i="2"/>
  <c r="H674" i="2"/>
  <c r="H675" i="2"/>
  <c r="H679" i="2"/>
  <c r="H680" i="2"/>
  <c r="H685" i="2"/>
  <c r="H686" i="2"/>
  <c r="H688" i="2"/>
  <c r="H689" i="2"/>
  <c r="H694" i="2"/>
  <c r="H699" i="2"/>
  <c r="H700" i="2"/>
  <c r="H701" i="2"/>
  <c r="H703" i="2"/>
  <c r="H704" i="2"/>
  <c r="H705" i="2"/>
  <c r="H706" i="2"/>
  <c r="H707" i="2"/>
  <c r="H708" i="2"/>
  <c r="H709" i="2"/>
  <c r="H717" i="2"/>
  <c r="H718" i="2"/>
  <c r="H721" i="2"/>
  <c r="H725" i="2"/>
  <c r="H726" i="2"/>
  <c r="H727" i="2"/>
  <c r="H728" i="2"/>
  <c r="H729" i="2"/>
  <c r="H731" i="2"/>
  <c r="H734" i="2"/>
  <c r="H737" i="2"/>
  <c r="H738" i="2"/>
  <c r="H740" i="2"/>
  <c r="H741" i="2"/>
  <c r="H743" i="2"/>
  <c r="H744" i="2"/>
  <c r="H745" i="2"/>
  <c r="H746" i="2"/>
  <c r="H747" i="2"/>
  <c r="H748" i="2"/>
  <c r="H749" i="2"/>
  <c r="H759" i="2"/>
  <c r="H760" i="2"/>
  <c r="H761" i="2"/>
  <c r="H765" i="2"/>
  <c r="H767" i="2"/>
  <c r="H768" i="2"/>
  <c r="H769" i="2"/>
  <c r="H778" i="2"/>
  <c r="H779" i="2"/>
  <c r="H784" i="2"/>
  <c r="H785" i="2"/>
  <c r="H786" i="2"/>
  <c r="H787" i="2"/>
  <c r="H788" i="2"/>
  <c r="H789" i="2"/>
  <c r="H791" i="2"/>
  <c r="H799" i="2"/>
  <c r="H800" i="2"/>
  <c r="H801" i="2"/>
  <c r="H802" i="2"/>
  <c r="H805" i="2"/>
  <c r="H807" i="2"/>
  <c r="H809" i="2"/>
  <c r="H819" i="2"/>
  <c r="H821" i="2"/>
  <c r="H826" i="2"/>
  <c r="H827" i="2"/>
  <c r="H829" i="2"/>
  <c r="H831" i="2"/>
  <c r="H835" i="2"/>
  <c r="H840" i="2"/>
  <c r="H841" i="2"/>
  <c r="H847" i="2"/>
  <c r="H849" i="2"/>
  <c r="H860" i="2"/>
  <c r="H861" i="2"/>
  <c r="H862" i="2"/>
  <c r="H864" i="2"/>
  <c r="H865" i="2"/>
  <c r="H866" i="2"/>
  <c r="H867" i="2"/>
  <c r="H868" i="2"/>
  <c r="H873" i="2"/>
  <c r="H879" i="2"/>
  <c r="H880" i="2"/>
  <c r="H881" i="2"/>
  <c r="H884" i="2"/>
  <c r="H885" i="2"/>
  <c r="H887" i="2"/>
  <c r="H888" i="2"/>
  <c r="H897" i="2"/>
  <c r="H898" i="2"/>
  <c r="H901" i="2"/>
  <c r="H903" i="2"/>
  <c r="H904" i="2"/>
  <c r="H906" i="2"/>
  <c r="H907" i="2"/>
  <c r="H908" i="2"/>
  <c r="H909" i="2"/>
  <c r="H920" i="2"/>
  <c r="H926" i="2"/>
  <c r="H927" i="2"/>
  <c r="H928" i="2"/>
  <c r="H929" i="2"/>
  <c r="H930" i="2"/>
  <c r="H934" i="2"/>
  <c r="H935" i="2"/>
  <c r="H939" i="2"/>
  <c r="H940" i="2"/>
  <c r="H941" i="2"/>
  <c r="H944" i="2"/>
  <c r="H945" i="2"/>
  <c r="H947" i="2"/>
  <c r="H948" i="2"/>
  <c r="H950" i="2"/>
  <c r="H958" i="2"/>
  <c r="H960" i="2"/>
  <c r="H964" i="2"/>
  <c r="H965" i="2"/>
  <c r="H968" i="2"/>
  <c r="H979" i="2"/>
  <c r="H980" i="2"/>
  <c r="H985" i="2"/>
  <c r="H988" i="2"/>
  <c r="H1000" i="2"/>
  <c r="H1001" i="2"/>
  <c r="H1003" i="2"/>
  <c r="H1004" i="2"/>
  <c r="H1007" i="2"/>
  <c r="H1009" i="2"/>
  <c r="H1014" i="2"/>
  <c r="H1021" i="2"/>
  <c r="H1025" i="2"/>
  <c r="H1026" i="2"/>
  <c r="H1027" i="2"/>
  <c r="H1029" i="2"/>
  <c r="H1030" i="2"/>
  <c r="H1034" i="2"/>
  <c r="H1039" i="2"/>
  <c r="H1044" i="2"/>
  <c r="H1047" i="2"/>
  <c r="H1055" i="2"/>
  <c r="H1060" i="2"/>
  <c r="H1061" i="2"/>
  <c r="H1065" i="2"/>
  <c r="H1066" i="2"/>
  <c r="H1068" i="2"/>
  <c r="H1069" i="2"/>
  <c r="H1073" i="2"/>
  <c r="H1074" i="2"/>
  <c r="H1078" i="2"/>
  <c r="H1079" i="2"/>
  <c r="H1081" i="2"/>
  <c r="H1084" i="2"/>
  <c r="H1085" i="2"/>
  <c r="H1086" i="2"/>
  <c r="H1101" i="2"/>
  <c r="H1105" i="2"/>
  <c r="H1107" i="2"/>
  <c r="H1109" i="2"/>
  <c r="H1114" i="2"/>
  <c r="H1115" i="2"/>
  <c r="H1118" i="2"/>
  <c r="H1119" i="2"/>
  <c r="H1120" i="2"/>
  <c r="H1121" i="2"/>
  <c r="H1125" i="2"/>
  <c r="H1129" i="2"/>
  <c r="H1139" i="2"/>
  <c r="H1141" i="2"/>
  <c r="H1145" i="2"/>
  <c r="H1146" i="2"/>
  <c r="H1148" i="2"/>
  <c r="H1154" i="2"/>
  <c r="H1159" i="2"/>
  <c r="H1161" i="2"/>
  <c r="H1164" i="2"/>
  <c r="H1167" i="2"/>
  <c r="H1168" i="2"/>
  <c r="H1169" i="2"/>
  <c r="H1175" i="2"/>
  <c r="H1180" i="2"/>
  <c r="H1184" i="2"/>
  <c r="H1186" i="2"/>
  <c r="H1187" i="2"/>
  <c r="H1188" i="2"/>
  <c r="H1189" i="2"/>
  <c r="H1190" i="2"/>
  <c r="H1200" i="2"/>
  <c r="H1204" i="2"/>
  <c r="H1205" i="2"/>
  <c r="H1206" i="2"/>
  <c r="H1207" i="2"/>
  <c r="H1215" i="2"/>
  <c r="H1221" i="2"/>
  <c r="H1224" i="2"/>
  <c r="H1226" i="2"/>
  <c r="H1227" i="2"/>
  <c r="H1228" i="2"/>
  <c r="H1240" i="2"/>
  <c r="H1244" i="2"/>
  <c r="H1245" i="2"/>
  <c r="H1246" i="2"/>
  <c r="H1247" i="2"/>
  <c r="H1248" i="2"/>
  <c r="H1249" i="2"/>
  <c r="H1259" i="2"/>
  <c r="H1260" i="2"/>
  <c r="H1265" i="2"/>
  <c r="H1266" i="2"/>
  <c r="H1267" i="2"/>
  <c r="H1269" i="2"/>
  <c r="H1278" i="2"/>
  <c r="H1279" i="2"/>
  <c r="H1281" i="2"/>
  <c r="H1284" i="2"/>
  <c r="H1287" i="2"/>
  <c r="H1289" i="2"/>
  <c r="H1359" i="2"/>
  <c r="H1360" i="2"/>
  <c r="H1365" i="2"/>
  <c r="H1366" i="2"/>
  <c r="H1367" i="2"/>
  <c r="H1372" i="2"/>
  <c r="H1373" i="2"/>
  <c r="H1374" i="2"/>
  <c r="H1375" i="2"/>
  <c r="H1376" i="2"/>
  <c r="H1377" i="2"/>
  <c r="H1378" i="2"/>
  <c r="H1379" i="2"/>
  <c r="H1380" i="2"/>
  <c r="H1355" i="2"/>
  <c r="H1353" i="2"/>
  <c r="H1352" i="2"/>
  <c r="H1350" i="2"/>
  <c r="H1346" i="2"/>
  <c r="H1339" i="2"/>
  <c r="H1338" i="2"/>
  <c r="H1337" i="2"/>
  <c r="H1332" i="2"/>
  <c r="H1329" i="2"/>
  <c r="H1328" i="2"/>
  <c r="H1326" i="2"/>
  <c r="H1336" i="2"/>
  <c r="H1335" i="2"/>
  <c r="H1334" i="2"/>
  <c r="H1313" i="2"/>
  <c r="H1314" i="2"/>
  <c r="H1315" i="2"/>
  <c r="H1316" i="2"/>
  <c r="H1317" i="2"/>
  <c r="H1312" i="2"/>
  <c r="H1310" i="2"/>
  <c r="H1305" i="2"/>
  <c r="H1306" i="2"/>
  <c r="H1307" i="2"/>
  <c r="H1308" i="2"/>
  <c r="H1304" i="2"/>
  <c r="H1282" i="2"/>
  <c r="H1275" i="2"/>
  <c r="H1276" i="2"/>
  <c r="H1277" i="2"/>
  <c r="H1272" i="2"/>
  <c r="H1274" i="2"/>
  <c r="H1271" i="2"/>
  <c r="H1133" i="2"/>
  <c r="H1142" i="2"/>
  <c r="H1151" i="2"/>
  <c r="H1155" i="2"/>
  <c r="H1156" i="2"/>
  <c r="H1157" i="2"/>
  <c r="H1162" i="2"/>
  <c r="H1163" i="2"/>
  <c r="H1174" i="2"/>
  <c r="H1170" i="2"/>
  <c r="H1171" i="2"/>
  <c r="H1178" i="2"/>
  <c r="H1191" i="2"/>
  <c r="H1197" i="2"/>
  <c r="H1198" i="2"/>
  <c r="H1211" i="2"/>
  <c r="H1222" i="2"/>
  <c r="H1232" i="2"/>
  <c r="H1235" i="2"/>
  <c r="H1236" i="2"/>
  <c r="H1253" i="2"/>
  <c r="H1243" i="2"/>
  <c r="H1250" i="2"/>
  <c r="H1258" i="2"/>
  <c r="H1263" i="2"/>
  <c r="H1262" i="2"/>
  <c r="H1257" i="2"/>
  <c r="H1255" i="2"/>
  <c r="H1252" i="2"/>
  <c r="H1242" i="2"/>
  <c r="H1238" i="2"/>
  <c r="H1234" i="2"/>
  <c r="H1231" i="2"/>
  <c r="H1219" i="2"/>
  <c r="H1217" i="2"/>
  <c r="H1213" i="2"/>
  <c r="H1210" i="2"/>
  <c r="H1202" i="2"/>
  <c r="H1196" i="2"/>
  <c r="H1193" i="2"/>
  <c r="H1183" i="2"/>
  <c r="H1177" i="2"/>
  <c r="H1173" i="2"/>
  <c r="H1150" i="2"/>
  <c r="H1144" i="2"/>
  <c r="H1132" i="2"/>
  <c r="H1138" i="2"/>
  <c r="H1135" i="2"/>
  <c r="H1127" i="2"/>
  <c r="H1122" i="2"/>
  <c r="H1123" i="2"/>
  <c r="H1117" i="2"/>
  <c r="H1116" i="2"/>
  <c r="H1110" i="2"/>
  <c r="H1111" i="2"/>
  <c r="H1112" i="2"/>
  <c r="H1104" i="2"/>
  <c r="H1103" i="2"/>
  <c r="H1102" i="2"/>
  <c r="H1097" i="2"/>
  <c r="H1098" i="2"/>
  <c r="H1099" i="2"/>
  <c r="H1096" i="2"/>
  <c r="H1093" i="2"/>
  <c r="H1088" i="2"/>
  <c r="H1091" i="2"/>
  <c r="H1090" i="2"/>
  <c r="H1082" i="2"/>
  <c r="H1071" i="2"/>
  <c r="H1070" i="2"/>
  <c r="H1072" i="2"/>
  <c r="H1075" i="2"/>
  <c r="H1076" i="2"/>
  <c r="H1062" i="2"/>
  <c r="H1063" i="2"/>
  <c r="H1064" i="2"/>
  <c r="H1059" i="2"/>
  <c r="H1058" i="2"/>
  <c r="H1053" i="2"/>
  <c r="H1048" i="2"/>
  <c r="H1049" i="2"/>
  <c r="H1050" i="2"/>
  <c r="H1051" i="2"/>
  <c r="H1043" i="2"/>
  <c r="H1042" i="2"/>
  <c r="H1035" i="2"/>
  <c r="H1036" i="2"/>
  <c r="H1037" i="2"/>
  <c r="H1032" i="2"/>
  <c r="H1022" i="2"/>
  <c r="H1020" i="2"/>
  <c r="H1018" i="2"/>
  <c r="H1016" i="2"/>
  <c r="H1013" i="2"/>
  <c r="H1011" i="2"/>
  <c r="H1008" i="2"/>
  <c r="H1006" i="2"/>
  <c r="H1002" i="2"/>
  <c r="H998" i="2"/>
  <c r="H991" i="2"/>
  <c r="H992" i="2"/>
  <c r="H993" i="2"/>
  <c r="H994" i="2"/>
  <c r="H995" i="2"/>
  <c r="H996" i="2"/>
  <c r="H990" i="2"/>
  <c r="H983" i="2"/>
  <c r="H982" i="2"/>
  <c r="H977" i="2"/>
  <c r="H975" i="2"/>
  <c r="H972" i="2"/>
  <c r="H970" i="2"/>
  <c r="H962" i="2"/>
  <c r="H956" i="2"/>
  <c r="H954" i="2"/>
  <c r="H952" i="2"/>
  <c r="H951" i="2"/>
  <c r="H942" i="2"/>
  <c r="H936" i="2"/>
  <c r="H933" i="2"/>
  <c r="H932" i="2"/>
  <c r="H923" i="2"/>
  <c r="H922" i="2"/>
  <c r="H919" i="2"/>
  <c r="H917" i="2"/>
  <c r="H916" i="2"/>
  <c r="H915" i="2"/>
  <c r="H914" i="2"/>
  <c r="H913" i="2"/>
  <c r="H912" i="2"/>
  <c r="H910" i="2"/>
  <c r="H893" i="2"/>
  <c r="H894" i="2"/>
  <c r="H895" i="2"/>
  <c r="H896" i="2"/>
  <c r="H899" i="2"/>
  <c r="H900" i="2"/>
  <c r="H892" i="2"/>
  <c r="H890" i="2"/>
  <c r="H882" i="2"/>
  <c r="H883" i="2"/>
  <c r="H878" i="2"/>
  <c r="H877" i="2"/>
  <c r="H876" i="2"/>
  <c r="H875" i="2"/>
  <c r="H872" i="2"/>
  <c r="H871" i="2"/>
  <c r="H870" i="2"/>
  <c r="H859" i="2"/>
  <c r="H857" i="2"/>
  <c r="H856" i="2"/>
  <c r="H853" i="2"/>
  <c r="H854" i="2"/>
  <c r="H852" i="2"/>
  <c r="H848" i="2"/>
  <c r="H850" i="2"/>
  <c r="H846" i="2"/>
  <c r="H844" i="2"/>
  <c r="H842" i="2"/>
  <c r="H838" i="2"/>
  <c r="H837" i="2"/>
  <c r="H830" i="2"/>
  <c r="H832" i="2"/>
  <c r="H833" i="2"/>
  <c r="H834" i="2"/>
  <c r="H824" i="2"/>
  <c r="H823" i="2"/>
  <c r="H818" i="2"/>
  <c r="H816" i="2"/>
  <c r="H815" i="2"/>
  <c r="H814" i="2"/>
  <c r="H808" i="2"/>
  <c r="H810" i="2"/>
  <c r="H811" i="2"/>
  <c r="H812" i="2"/>
  <c r="H803" i="2"/>
  <c r="H790" i="2"/>
  <c r="H792" i="2"/>
  <c r="H793" i="2"/>
  <c r="H794" i="2"/>
  <c r="H795" i="2"/>
  <c r="H796" i="2"/>
  <c r="H782" i="2"/>
  <c r="H781" i="2"/>
  <c r="H780" i="2"/>
  <c r="H776" i="2"/>
  <c r="H775" i="2"/>
  <c r="H774" i="2"/>
  <c r="H773" i="2"/>
  <c r="H772" i="2"/>
  <c r="H770" i="2"/>
  <c r="H762" i="2"/>
  <c r="H763" i="2"/>
  <c r="H764" i="2"/>
  <c r="H758" i="2"/>
  <c r="H757" i="2"/>
  <c r="H750" i="2"/>
  <c r="H751" i="2"/>
  <c r="H752" i="2"/>
  <c r="H753" i="2"/>
  <c r="H754" i="2"/>
  <c r="H755" i="2"/>
  <c r="H742" i="2"/>
  <c r="H736" i="2"/>
  <c r="H735" i="2"/>
  <c r="H733" i="2"/>
  <c r="H713" i="2"/>
  <c r="H714" i="2"/>
  <c r="H715" i="2"/>
  <c r="H716" i="2"/>
  <c r="H719" i="2"/>
  <c r="H720" i="2"/>
  <c r="H722" i="2"/>
  <c r="H723" i="2"/>
  <c r="H724" i="2"/>
  <c r="H730" i="2"/>
  <c r="H712" i="2"/>
  <c r="H711" i="2"/>
  <c r="H691" i="2"/>
  <c r="H692" i="2"/>
  <c r="H693" i="2"/>
  <c r="H695" i="2"/>
  <c r="H696" i="2"/>
  <c r="H697" i="2"/>
  <c r="H698" i="2"/>
  <c r="H702" i="2"/>
  <c r="H690" i="2"/>
  <c r="H681" i="2"/>
  <c r="H682" i="2"/>
  <c r="H683" i="2"/>
  <c r="H684" i="2"/>
  <c r="H678" i="2"/>
  <c r="H677" i="2"/>
  <c r="H676" i="2"/>
  <c r="H673" i="2"/>
  <c r="H672" i="2"/>
  <c r="H636" i="2"/>
  <c r="H637" i="2"/>
  <c r="H638" i="2"/>
  <c r="H642" i="2"/>
  <c r="H643" i="2"/>
  <c r="H644" i="2"/>
  <c r="H645" i="2"/>
  <c r="H646" i="2"/>
  <c r="H647" i="2"/>
  <c r="H650" i="2"/>
  <c r="H652" i="2"/>
  <c r="H653" i="2"/>
  <c r="H654" i="2"/>
  <c r="H656" i="2"/>
  <c r="H657" i="2"/>
  <c r="H658" i="2"/>
  <c r="H662" i="2"/>
  <c r="H663" i="2"/>
  <c r="H668" i="2"/>
  <c r="H670" i="2"/>
  <c r="H633" i="2"/>
  <c r="H632" i="2"/>
  <c r="H631" i="2"/>
  <c r="H612" i="2"/>
  <c r="H613" i="2"/>
  <c r="H614" i="2"/>
  <c r="H615" i="2"/>
  <c r="H616" i="2"/>
  <c r="H618" i="2"/>
  <c r="H622" i="2"/>
  <c r="H623" i="2"/>
  <c r="H611" i="2"/>
  <c r="H610" i="2"/>
  <c r="H563" i="2"/>
  <c r="H564" i="2"/>
  <c r="H565" i="2"/>
  <c r="H568" i="2"/>
  <c r="H570" i="2"/>
  <c r="H571" i="2"/>
  <c r="H572" i="2"/>
  <c r="H573" i="2"/>
  <c r="H576" i="2"/>
  <c r="H577" i="2"/>
  <c r="H578" i="2"/>
  <c r="H582" i="2"/>
  <c r="H583" i="2"/>
  <c r="H584" i="2"/>
  <c r="H590" i="2"/>
  <c r="H591" i="2"/>
  <c r="H592" i="2"/>
  <c r="H593" i="2"/>
  <c r="H596" i="2"/>
  <c r="H597" i="2"/>
  <c r="H598" i="2"/>
  <c r="H602" i="2"/>
  <c r="H603" i="2"/>
  <c r="H562" i="2"/>
  <c r="H559" i="2"/>
  <c r="H557" i="2"/>
  <c r="H556" i="2"/>
  <c r="H555" i="2"/>
  <c r="H554" i="2"/>
  <c r="H553" i="2"/>
  <c r="H552" i="2"/>
  <c r="H550" i="2"/>
  <c r="H548" i="2"/>
  <c r="H545" i="2"/>
  <c r="H543" i="2"/>
  <c r="H535" i="2"/>
  <c r="H536" i="2"/>
  <c r="H537" i="2"/>
  <c r="H538" i="2"/>
  <c r="H534" i="2"/>
  <c r="H533" i="2"/>
  <c r="H532" i="2"/>
  <c r="H531" i="2"/>
  <c r="H515" i="2"/>
  <c r="H516" i="2"/>
  <c r="H517" i="2"/>
  <c r="H518" i="2"/>
  <c r="H519" i="2"/>
  <c r="H522" i="2"/>
  <c r="H523" i="2"/>
  <c r="H513" i="2"/>
  <c r="H512" i="2"/>
  <c r="H511" i="2"/>
  <c r="H495" i="2"/>
  <c r="H496" i="2"/>
  <c r="H502" i="2"/>
  <c r="H503" i="2"/>
  <c r="H494" i="2"/>
  <c r="H493" i="2"/>
  <c r="H492" i="2"/>
  <c r="H486" i="2"/>
  <c r="H483" i="2"/>
  <c r="H482" i="2"/>
  <c r="H410" i="2"/>
  <c r="H411" i="2"/>
  <c r="H412" i="2"/>
  <c r="H413" i="2"/>
  <c r="H414" i="2"/>
  <c r="H415" i="2"/>
  <c r="H416" i="2"/>
  <c r="H417" i="2"/>
  <c r="H421" i="2"/>
  <c r="H422" i="2"/>
  <c r="H425" i="2"/>
  <c r="H426" i="2"/>
  <c r="H427" i="2"/>
  <c r="H430" i="2"/>
  <c r="H431" i="2"/>
  <c r="H432" i="2"/>
  <c r="H433" i="2"/>
  <c r="H434" i="2"/>
  <c r="H435" i="2"/>
  <c r="H436" i="2"/>
  <c r="H437" i="2"/>
  <c r="H442" i="2"/>
  <c r="H445" i="2"/>
  <c r="H450" i="2"/>
  <c r="H451" i="2"/>
  <c r="H452" i="2"/>
  <c r="H453" i="2"/>
  <c r="H454" i="2"/>
  <c r="H455" i="2"/>
  <c r="H456" i="2"/>
  <c r="H457" i="2"/>
  <c r="H462" i="2"/>
  <c r="H470" i="2"/>
  <c r="H471" i="2"/>
  <c r="H472" i="2"/>
  <c r="H473" i="2"/>
  <c r="H474" i="2"/>
  <c r="H475" i="2"/>
  <c r="H476" i="2"/>
  <c r="H477" i="2"/>
  <c r="H402" i="2"/>
  <c r="H401" i="2"/>
  <c r="H391" i="2"/>
  <c r="H392" i="2"/>
  <c r="H393" i="2"/>
  <c r="H394" i="2"/>
  <c r="H396" i="2"/>
  <c r="H397" i="2"/>
  <c r="H390" i="2"/>
  <c r="H382" i="2"/>
  <c r="H380" i="2"/>
  <c r="H379" i="2"/>
  <c r="H375" i="2"/>
  <c r="H376" i="2"/>
  <c r="H377" i="2"/>
  <c r="H372" i="2"/>
  <c r="H371" i="2"/>
  <c r="H370" i="2"/>
  <c r="H346" i="2"/>
  <c r="H350" i="2"/>
  <c r="H351" i="2"/>
  <c r="H352" i="2"/>
  <c r="H355" i="2"/>
  <c r="H356" i="2"/>
  <c r="H361" i="2"/>
  <c r="H362" i="2"/>
  <c r="H345" i="2"/>
  <c r="H344" i="2"/>
  <c r="H343" i="2"/>
  <c r="H342" i="2"/>
  <c r="H315" i="2"/>
  <c r="H316" i="2"/>
  <c r="H317" i="2"/>
  <c r="H322" i="2"/>
  <c r="H323" i="2"/>
  <c r="H330" i="2"/>
  <c r="H331" i="2"/>
  <c r="H332" i="2"/>
  <c r="H333" i="2"/>
  <c r="H335" i="2"/>
  <c r="H336" i="2"/>
  <c r="H337" i="2"/>
  <c r="H313" i="2"/>
  <c r="H312" i="2"/>
  <c r="H311" i="2"/>
  <c r="H310" i="2"/>
  <c r="H262" i="2"/>
  <c r="H263" i="2"/>
  <c r="H270" i="2"/>
  <c r="H271" i="2"/>
  <c r="H272" i="2"/>
  <c r="H273" i="2"/>
  <c r="H274" i="2"/>
  <c r="H275" i="2"/>
  <c r="H276" i="2"/>
  <c r="H277" i="2"/>
  <c r="H279" i="2"/>
  <c r="H280" i="2"/>
  <c r="H282" i="2"/>
  <c r="H283" i="2"/>
  <c r="H290" i="2"/>
  <c r="H291" i="2"/>
  <c r="H292" i="2"/>
  <c r="H293" i="2"/>
  <c r="H294" i="2"/>
  <c r="H295" i="2"/>
  <c r="H296" i="2"/>
  <c r="H297" i="2"/>
  <c r="H301" i="2"/>
  <c r="H302" i="2"/>
  <c r="H303" i="2"/>
  <c r="H304" i="2"/>
  <c r="H305" i="2"/>
  <c r="H257" i="2"/>
  <c r="H256" i="2"/>
  <c r="H222" i="2"/>
  <c r="H230" i="2"/>
  <c r="H231" i="2"/>
  <c r="H232" i="2"/>
  <c r="H233" i="2"/>
  <c r="H234" i="2"/>
  <c r="H235" i="2"/>
  <c r="H236" i="2"/>
  <c r="H237" i="2"/>
  <c r="H240" i="2"/>
  <c r="H241" i="2"/>
  <c r="H242" i="2"/>
  <c r="H250" i="2"/>
  <c r="H251" i="2"/>
  <c r="H252" i="2"/>
  <c r="H253" i="2"/>
  <c r="H254" i="2"/>
  <c r="H220" i="2"/>
  <c r="H190" i="2"/>
  <c r="H192" i="2"/>
  <c r="H193" i="2"/>
  <c r="H194" i="2"/>
  <c r="H196" i="2"/>
  <c r="H197" i="2"/>
  <c r="H198" i="2"/>
  <c r="H199" i="2"/>
  <c r="H200" i="2"/>
  <c r="H202" i="2"/>
  <c r="H203" i="2"/>
  <c r="H210" i="2"/>
  <c r="H212" i="2"/>
  <c r="H213" i="2"/>
  <c r="H214" i="2"/>
  <c r="H216" i="2"/>
  <c r="H217" i="2"/>
  <c r="H218" i="2"/>
  <c r="H171" i="2"/>
  <c r="H170" i="2"/>
  <c r="H172" i="2"/>
  <c r="H173" i="2"/>
  <c r="H174" i="2"/>
  <c r="H175" i="2"/>
  <c r="H176" i="2"/>
  <c r="H177" i="2"/>
  <c r="H182" i="2"/>
  <c r="H183" i="2"/>
  <c r="H163" i="2"/>
  <c r="H159" i="2"/>
  <c r="H158" i="2"/>
  <c r="H156" i="2"/>
  <c r="H155" i="2"/>
  <c r="H151" i="2"/>
  <c r="H152" i="2"/>
  <c r="H153" i="2"/>
  <c r="H150" i="2"/>
  <c r="H139" i="2"/>
  <c r="H140" i="2"/>
  <c r="H142" i="2"/>
  <c r="H138" i="2"/>
  <c r="H136" i="2"/>
  <c r="H134" i="2"/>
  <c r="H133" i="2"/>
  <c r="H130" i="2"/>
  <c r="H131" i="2"/>
  <c r="H123" i="2"/>
  <c r="H118" i="2"/>
  <c r="H117" i="2"/>
  <c r="H115" i="2"/>
  <c r="H114" i="2"/>
  <c r="H112" i="2"/>
  <c r="H111" i="2"/>
  <c r="H110" i="2"/>
  <c r="H108" i="2"/>
  <c r="H105" i="2"/>
  <c r="H97" i="2"/>
  <c r="H96" i="2"/>
  <c r="H95" i="2"/>
  <c r="H93" i="2"/>
  <c r="H92" i="2"/>
  <c r="H91" i="2"/>
  <c r="H85" i="2"/>
  <c r="H79" i="2"/>
  <c r="H77" i="2"/>
  <c r="H76" i="2"/>
  <c r="H74" i="2"/>
  <c r="H72" i="2"/>
  <c r="H62" i="2"/>
  <c r="H63" i="2"/>
  <c r="H64" i="2"/>
  <c r="H65" i="2"/>
  <c r="H70" i="2"/>
  <c r="H57" i="2"/>
  <c r="H55" i="2"/>
  <c r="H52" i="2"/>
  <c r="H50" i="2"/>
  <c r="H46" i="2"/>
  <c r="H44" i="2"/>
  <c r="H39" i="2"/>
  <c r="H35" i="2"/>
  <c r="H36" i="2"/>
  <c r="H37" i="2"/>
  <c r="H28" i="2"/>
  <c r="H29" i="2"/>
  <c r="H30" i="2"/>
  <c r="H31" i="2"/>
  <c r="H32" i="2"/>
  <c r="H22" i="2"/>
  <c r="H10" i="2"/>
  <c r="H11" i="2"/>
  <c r="H12" i="2"/>
  <c r="H13" i="2"/>
  <c r="H14" i="2"/>
  <c r="H15" i="2"/>
  <c r="H16" i="2"/>
  <c r="H17" i="2"/>
  <c r="H9" i="2"/>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57" i="1"/>
  <c r="G1355" i="1"/>
  <c r="G1353" i="1"/>
  <c r="G1352" i="1"/>
  <c r="G1351" i="1"/>
  <c r="G1350" i="1"/>
  <c r="G1349" i="1"/>
  <c r="G1348" i="1"/>
  <c r="G1346" i="1"/>
  <c r="G1345" i="1"/>
  <c r="G1343" i="1"/>
  <c r="G1342" i="1"/>
  <c r="G1335" i="1"/>
  <c r="G1336" i="1"/>
  <c r="G1337" i="1"/>
  <c r="G1338" i="1"/>
  <c r="G1339" i="1"/>
  <c r="G1340" i="1"/>
  <c r="G1334" i="1"/>
  <c r="G1332" i="1"/>
  <c r="G1331" i="1"/>
  <c r="G1329" i="1"/>
  <c r="G1328" i="1"/>
  <c r="G1326" i="1"/>
  <c r="G1324" i="1"/>
  <c r="G1323" i="1"/>
  <c r="G1321" i="1"/>
  <c r="G1320" i="1"/>
  <c r="G1319" i="1"/>
  <c r="G1317" i="1"/>
  <c r="G1316" i="1"/>
  <c r="G1315" i="1"/>
  <c r="G1314" i="1"/>
  <c r="G1313" i="1"/>
  <c r="G1312" i="1"/>
  <c r="G1310" i="1"/>
  <c r="G1305" i="1"/>
  <c r="G1306" i="1"/>
  <c r="G1307" i="1"/>
  <c r="G1308" i="1"/>
  <c r="G1304" i="1"/>
  <c r="G821" i="1"/>
  <c r="G10" i="1"/>
  <c r="G11" i="1"/>
  <c r="G12" i="1"/>
  <c r="G13" i="1"/>
  <c r="G14" i="1"/>
  <c r="G15" i="1"/>
  <c r="G16" i="1"/>
  <c r="G17" i="1"/>
  <c r="G18" i="1"/>
  <c r="G19" i="1"/>
  <c r="G21" i="1"/>
  <c r="G22" i="1"/>
  <c r="G24" i="1"/>
  <c r="G25" i="1"/>
  <c r="G26" i="1"/>
  <c r="G27" i="1"/>
  <c r="G28" i="1"/>
  <c r="G29" i="1"/>
  <c r="G30" i="1"/>
  <c r="G31" i="1"/>
  <c r="G32" i="1"/>
  <c r="G34" i="1"/>
  <c r="G35" i="1"/>
  <c r="G36" i="1"/>
  <c r="G37" i="1"/>
  <c r="G39" i="1"/>
  <c r="G40" i="1"/>
  <c r="G41" i="1"/>
  <c r="G44" i="1"/>
  <c r="G45" i="1"/>
  <c r="G46" i="1"/>
  <c r="G47" i="1"/>
  <c r="G49" i="1"/>
  <c r="G50" i="1"/>
  <c r="G52" i="1"/>
  <c r="G54" i="1"/>
  <c r="G55" i="1"/>
  <c r="G57" i="1"/>
  <c r="G58" i="1"/>
  <c r="G61" i="1"/>
  <c r="G62" i="1"/>
  <c r="G63" i="1"/>
  <c r="G64" i="1"/>
  <c r="G65" i="1"/>
  <c r="G66" i="1"/>
  <c r="G67" i="1"/>
  <c r="G68" i="1"/>
  <c r="G69" i="1"/>
  <c r="G70" i="1"/>
  <c r="G72" i="1"/>
  <c r="G74" i="1"/>
  <c r="G76" i="1"/>
  <c r="G77" i="1"/>
  <c r="G79" i="1"/>
  <c r="G81" i="1"/>
  <c r="G83" i="1"/>
  <c r="G85" i="1"/>
  <c r="G86" i="1"/>
  <c r="G87" i="1"/>
  <c r="G88" i="1"/>
  <c r="G91" i="1"/>
  <c r="G92" i="1"/>
  <c r="G93" i="1"/>
  <c r="G95" i="1"/>
  <c r="G96" i="1"/>
  <c r="G97" i="1"/>
  <c r="G99" i="1"/>
  <c r="G100" i="1"/>
  <c r="G101" i="1"/>
  <c r="G103" i="1"/>
  <c r="G105" i="1"/>
  <c r="G107" i="1"/>
  <c r="G108" i="1"/>
  <c r="G110" i="1"/>
  <c r="G111" i="1"/>
  <c r="G112" i="1"/>
  <c r="G114" i="1"/>
  <c r="G115" i="1"/>
  <c r="G117" i="1"/>
  <c r="G118" i="1"/>
  <c r="G119" i="1"/>
  <c r="G120" i="1"/>
  <c r="G121" i="1"/>
  <c r="G123" i="1"/>
  <c r="G126" i="1"/>
  <c r="G127" i="1"/>
  <c r="G128" i="1"/>
  <c r="G129" i="1"/>
  <c r="G130" i="1"/>
  <c r="G131" i="1"/>
  <c r="G133" i="1"/>
  <c r="G134" i="1"/>
  <c r="G136" i="1"/>
  <c r="G138" i="1"/>
  <c r="G139" i="1"/>
  <c r="G140" i="1"/>
  <c r="G141" i="1"/>
  <c r="G142" i="1"/>
  <c r="G144" i="1"/>
  <c r="G145" i="1"/>
  <c r="G147" i="1"/>
  <c r="G150" i="1"/>
  <c r="G151" i="1"/>
  <c r="G152" i="1"/>
  <c r="G153" i="1"/>
  <c r="G155" i="1"/>
  <c r="G156" i="1"/>
  <c r="G158" i="1"/>
  <c r="G159" i="1"/>
  <c r="G160" i="1"/>
  <c r="G163" i="1"/>
  <c r="G165" i="1"/>
  <c r="G168" i="1"/>
  <c r="G169" i="1"/>
  <c r="G170" i="1"/>
  <c r="G171" i="1"/>
  <c r="G172" i="1"/>
  <c r="G173" i="1"/>
  <c r="G174" i="1"/>
  <c r="G175" i="1"/>
  <c r="G176" i="1"/>
  <c r="G177" i="1"/>
  <c r="G178" i="1"/>
  <c r="G179" i="1"/>
  <c r="G180" i="1"/>
  <c r="G181" i="1"/>
  <c r="G182" i="1"/>
  <c r="G183" i="1"/>
  <c r="G184" i="1"/>
  <c r="G185" i="1"/>
  <c r="G186"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9" i="1"/>
  <c r="G370" i="1"/>
  <c r="G371" i="1"/>
  <c r="G372" i="1"/>
  <c r="G373" i="1"/>
  <c r="G374" i="1"/>
  <c r="G375" i="1"/>
  <c r="G376" i="1"/>
  <c r="G377" i="1"/>
  <c r="G379" i="1"/>
  <c r="G380" i="1"/>
  <c r="G381" i="1"/>
  <c r="G382" i="1"/>
  <c r="G383" i="1"/>
  <c r="G384" i="1"/>
  <c r="G385" i="1"/>
  <c r="G386" i="1"/>
  <c r="G388" i="1"/>
  <c r="G389" i="1"/>
  <c r="G390" i="1"/>
  <c r="G391" i="1"/>
  <c r="G392" i="1"/>
  <c r="G393" i="1"/>
  <c r="G394" i="1"/>
  <c r="G395" i="1"/>
  <c r="G396" i="1"/>
  <c r="G397"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2" i="1"/>
  <c r="G483" i="1"/>
  <c r="G484" i="1"/>
  <c r="G485" i="1"/>
  <c r="G486" i="1"/>
  <c r="G487" i="1"/>
  <c r="G488" i="1"/>
  <c r="G489" i="1"/>
  <c r="G492" i="1"/>
  <c r="G493" i="1"/>
  <c r="G494" i="1"/>
  <c r="G495" i="1"/>
  <c r="G496" i="1"/>
  <c r="G497" i="1"/>
  <c r="G498" i="1"/>
  <c r="G499" i="1"/>
  <c r="G500" i="1"/>
  <c r="G501" i="1"/>
  <c r="G502" i="1"/>
  <c r="G503" i="1"/>
  <c r="G504" i="1"/>
  <c r="G505" i="1"/>
  <c r="G506" i="1"/>
  <c r="G507" i="1"/>
  <c r="G508" i="1"/>
  <c r="G509" i="1"/>
  <c r="G511" i="1"/>
  <c r="G512" i="1"/>
  <c r="G513" i="1"/>
  <c r="G514" i="1"/>
  <c r="G515" i="1"/>
  <c r="G516" i="1"/>
  <c r="G517" i="1"/>
  <c r="G518" i="1"/>
  <c r="G519" i="1"/>
  <c r="G520" i="1"/>
  <c r="G521" i="1"/>
  <c r="G522" i="1"/>
  <c r="G523" i="1"/>
  <c r="G524" i="1"/>
  <c r="G526" i="1"/>
  <c r="G527" i="1"/>
  <c r="G528" i="1"/>
  <c r="G529" i="1"/>
  <c r="G531" i="1"/>
  <c r="G532" i="1"/>
  <c r="G533" i="1"/>
  <c r="G534" i="1"/>
  <c r="G535" i="1"/>
  <c r="G536" i="1"/>
  <c r="G537" i="1"/>
  <c r="G538" i="1"/>
  <c r="G539" i="1"/>
  <c r="G540" i="1"/>
  <c r="G541" i="1"/>
  <c r="G543" i="1"/>
  <c r="G544" i="1"/>
  <c r="G545" i="1"/>
  <c r="G546" i="1"/>
  <c r="G547" i="1"/>
  <c r="G548" i="1"/>
  <c r="G549" i="1"/>
  <c r="G550" i="1"/>
  <c r="G551" i="1"/>
  <c r="G552" i="1"/>
  <c r="G553" i="1"/>
  <c r="G554" i="1"/>
  <c r="G555" i="1"/>
  <c r="G556" i="1"/>
  <c r="G557"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7" i="1"/>
  <c r="G608" i="1"/>
  <c r="G609" i="1"/>
  <c r="G610" i="1"/>
  <c r="G611" i="1"/>
  <c r="G612" i="1"/>
  <c r="G613" i="1"/>
  <c r="G614" i="1"/>
  <c r="G615" i="1"/>
  <c r="G616" i="1"/>
  <c r="G617" i="1"/>
  <c r="G618" i="1"/>
  <c r="G619" i="1"/>
  <c r="G620" i="1"/>
  <c r="G621" i="1"/>
  <c r="G622" i="1"/>
  <c r="G623" i="1"/>
  <c r="G624" i="1"/>
  <c r="G625" i="1"/>
  <c r="G626" i="1"/>
  <c r="G627" i="1"/>
  <c r="G628"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2" i="1"/>
  <c r="G673" i="1"/>
  <c r="G674" i="1"/>
  <c r="G675" i="1"/>
  <c r="G676" i="1"/>
  <c r="G677" i="1"/>
  <c r="G678" i="1"/>
  <c r="G679" i="1"/>
  <c r="G680" i="1"/>
  <c r="G681" i="1"/>
  <c r="G682" i="1"/>
  <c r="G683" i="1"/>
  <c r="G684" i="1"/>
  <c r="G685" i="1"/>
  <c r="G686" i="1"/>
  <c r="G688" i="1"/>
  <c r="G689" i="1"/>
  <c r="G690" i="1"/>
  <c r="G691" i="1"/>
  <c r="G692" i="1"/>
  <c r="G693" i="1"/>
  <c r="G694" i="1"/>
  <c r="G695" i="1"/>
  <c r="G696" i="1"/>
  <c r="G697" i="1"/>
  <c r="G698" i="1"/>
  <c r="G699" i="1"/>
  <c r="G700" i="1"/>
  <c r="G701" i="1"/>
  <c r="G702" i="1"/>
  <c r="G703" i="1"/>
  <c r="G704" i="1"/>
  <c r="G705" i="1"/>
  <c r="G706" i="1"/>
  <c r="G707" i="1"/>
  <c r="G708" i="1"/>
  <c r="G709" i="1"/>
  <c r="G711" i="1"/>
  <c r="G712" i="1"/>
  <c r="G713" i="1"/>
  <c r="G714" i="1"/>
  <c r="G715" i="1"/>
  <c r="G716" i="1"/>
  <c r="G717" i="1"/>
  <c r="G718" i="1"/>
  <c r="G719" i="1"/>
  <c r="G720" i="1"/>
  <c r="G721" i="1"/>
  <c r="G722" i="1"/>
  <c r="G723" i="1"/>
  <c r="G724" i="1"/>
  <c r="G725" i="1"/>
  <c r="G726" i="1"/>
  <c r="G727" i="1"/>
  <c r="G728" i="1"/>
  <c r="G729" i="1"/>
  <c r="G730" i="1"/>
  <c r="G731" i="1"/>
  <c r="G733" i="1"/>
  <c r="G734" i="1"/>
  <c r="G735" i="1"/>
  <c r="G736" i="1"/>
  <c r="G737" i="1"/>
  <c r="G738" i="1"/>
  <c r="G740" i="1"/>
  <c r="G741" i="1"/>
  <c r="G742" i="1"/>
  <c r="G743" i="1"/>
  <c r="G744" i="1"/>
  <c r="G745" i="1"/>
  <c r="G746" i="1"/>
  <c r="G747" i="1"/>
  <c r="G748" i="1"/>
  <c r="G749" i="1"/>
  <c r="G750" i="1"/>
  <c r="G751" i="1"/>
  <c r="G752" i="1"/>
  <c r="G753" i="1"/>
  <c r="G754" i="1"/>
  <c r="G755" i="1"/>
  <c r="G757" i="1"/>
  <c r="G758" i="1"/>
  <c r="G759" i="1"/>
  <c r="G760" i="1"/>
  <c r="G761" i="1"/>
  <c r="G762" i="1"/>
  <c r="G763" i="1"/>
  <c r="G764" i="1"/>
  <c r="G765" i="1"/>
  <c r="G767" i="1"/>
  <c r="G768" i="1"/>
  <c r="G769" i="1"/>
  <c r="G770" i="1"/>
  <c r="G772" i="1"/>
  <c r="G773" i="1"/>
  <c r="G774" i="1"/>
  <c r="G775" i="1"/>
  <c r="G776" i="1"/>
  <c r="G778" i="1"/>
  <c r="G779" i="1"/>
  <c r="G780" i="1"/>
  <c r="G781" i="1"/>
  <c r="G782" i="1"/>
  <c r="G784" i="1"/>
  <c r="G785" i="1"/>
  <c r="G786" i="1"/>
  <c r="G787" i="1"/>
  <c r="G788" i="1"/>
  <c r="G789" i="1"/>
  <c r="G790" i="1"/>
  <c r="G791" i="1"/>
  <c r="G792" i="1"/>
  <c r="G793" i="1"/>
  <c r="G794" i="1"/>
  <c r="G795" i="1"/>
  <c r="G796" i="1"/>
  <c r="G799" i="1"/>
  <c r="G800" i="1"/>
  <c r="G801" i="1"/>
  <c r="G802" i="1"/>
  <c r="G803" i="1"/>
  <c r="G805" i="1"/>
  <c r="G807" i="1"/>
  <c r="G808" i="1"/>
  <c r="G809" i="1"/>
  <c r="G810" i="1"/>
  <c r="G811" i="1"/>
  <c r="G812" i="1"/>
  <c r="G814" i="1"/>
  <c r="G815" i="1"/>
  <c r="G816" i="1"/>
  <c r="G818" i="1"/>
  <c r="G819" i="1"/>
  <c r="G823" i="1"/>
  <c r="G824" i="1"/>
  <c r="G826" i="1"/>
  <c r="G827" i="1"/>
  <c r="G829" i="1"/>
  <c r="G830" i="1"/>
  <c r="G831" i="1"/>
  <c r="G832" i="1"/>
  <c r="G833" i="1"/>
  <c r="G834" i="1"/>
  <c r="G835" i="1"/>
  <c r="G837" i="1"/>
  <c r="G838" i="1"/>
  <c r="G840" i="1"/>
  <c r="G841" i="1"/>
  <c r="G842" i="1"/>
  <c r="G844" i="1"/>
  <c r="G846" i="1"/>
  <c r="G847" i="1"/>
  <c r="G848" i="1"/>
  <c r="G849" i="1"/>
  <c r="G850" i="1"/>
  <c r="G852" i="1"/>
  <c r="G853" i="1"/>
  <c r="G854" i="1"/>
  <c r="G856" i="1"/>
  <c r="G857" i="1"/>
  <c r="G859" i="1"/>
  <c r="G860" i="1"/>
  <c r="G861" i="1"/>
  <c r="G862" i="1"/>
  <c r="G864" i="1"/>
  <c r="G865" i="1"/>
  <c r="G866" i="1"/>
  <c r="G867" i="1"/>
  <c r="G868" i="1"/>
  <c r="G870" i="1"/>
  <c r="G871" i="1"/>
  <c r="G872" i="1"/>
  <c r="G873" i="1"/>
  <c r="G875" i="1"/>
  <c r="G876" i="1"/>
  <c r="G877" i="1"/>
  <c r="G878" i="1"/>
  <c r="G879" i="1"/>
  <c r="G880" i="1"/>
  <c r="G881" i="1"/>
  <c r="G882" i="1"/>
  <c r="G883" i="1"/>
  <c r="G884" i="1"/>
  <c r="G885" i="1"/>
  <c r="G887" i="1"/>
  <c r="G888" i="1"/>
  <c r="G890" i="1"/>
  <c r="G892" i="1"/>
  <c r="G893" i="1"/>
  <c r="G894" i="1"/>
  <c r="G895" i="1"/>
  <c r="G896" i="1"/>
  <c r="G897" i="1"/>
  <c r="G898" i="1"/>
  <c r="G899" i="1"/>
  <c r="G900" i="1"/>
  <c r="G901" i="1"/>
  <c r="G903" i="1"/>
  <c r="G904" i="1"/>
  <c r="G906" i="1"/>
  <c r="G907" i="1"/>
  <c r="G908" i="1"/>
  <c r="G909" i="1"/>
  <c r="G910" i="1"/>
  <c r="G912" i="1"/>
  <c r="G913" i="1"/>
  <c r="G914" i="1"/>
  <c r="G915" i="1"/>
  <c r="G916" i="1"/>
  <c r="G917" i="1"/>
  <c r="G919" i="1"/>
  <c r="G920" i="1"/>
  <c r="G922" i="1"/>
  <c r="G923" i="1"/>
  <c r="G926" i="1"/>
  <c r="G927" i="1"/>
  <c r="G928" i="1"/>
  <c r="G929" i="1"/>
  <c r="G930" i="1"/>
  <c r="G932" i="1"/>
  <c r="G933" i="1"/>
  <c r="G934" i="1"/>
  <c r="G935" i="1"/>
  <c r="G936" i="1"/>
  <c r="G939" i="1"/>
  <c r="G940" i="1"/>
  <c r="G941" i="1"/>
  <c r="G942" i="1"/>
  <c r="G944" i="1"/>
  <c r="G945" i="1"/>
  <c r="G947" i="1"/>
  <c r="G948" i="1"/>
  <c r="G950" i="1"/>
  <c r="G951" i="1"/>
  <c r="G952" i="1"/>
  <c r="G954" i="1"/>
  <c r="G956" i="1"/>
  <c r="G958" i="1"/>
  <c r="G960" i="1"/>
  <c r="G962" i="1"/>
  <c r="G964" i="1"/>
  <c r="G965" i="1"/>
  <c r="G968" i="1"/>
  <c r="G970" i="1"/>
  <c r="G972" i="1"/>
  <c r="G975" i="1"/>
  <c r="G977" i="1"/>
  <c r="G979" i="1"/>
  <c r="G980" i="1"/>
  <c r="G982" i="1"/>
  <c r="G983" i="1"/>
  <c r="G985" i="1"/>
  <c r="G988" i="1"/>
  <c r="G990" i="1"/>
  <c r="G991" i="1"/>
  <c r="G992" i="1"/>
  <c r="G993" i="1"/>
  <c r="G994" i="1"/>
  <c r="G995" i="1"/>
  <c r="G996" i="1"/>
  <c r="G998" i="1"/>
  <c r="G1000" i="1"/>
  <c r="G1001" i="1"/>
  <c r="G1002" i="1"/>
  <c r="G1003" i="1"/>
  <c r="G1004" i="1"/>
  <c r="G1006" i="1"/>
  <c r="G1007" i="1"/>
  <c r="G1008" i="1"/>
  <c r="G1009" i="1"/>
  <c r="G1011" i="1"/>
  <c r="G1013" i="1"/>
  <c r="G1014" i="1"/>
  <c r="G1016" i="1"/>
  <c r="G1018" i="1"/>
  <c r="G1020" i="1"/>
  <c r="G1021" i="1"/>
  <c r="G1022" i="1"/>
  <c r="G1025" i="1"/>
  <c r="G1026" i="1"/>
  <c r="G1027" i="1"/>
  <c r="G1029" i="1"/>
  <c r="G1030" i="1"/>
  <c r="G1032" i="1"/>
  <c r="G1034" i="1"/>
  <c r="G1035" i="1"/>
  <c r="G1036" i="1"/>
  <c r="G1037" i="1"/>
  <c r="G1039" i="1"/>
  <c r="G1042" i="1"/>
  <c r="G1043" i="1"/>
  <c r="G1044" i="1"/>
  <c r="G1047" i="1"/>
  <c r="G1048" i="1"/>
  <c r="G1049" i="1"/>
  <c r="G1050" i="1"/>
  <c r="G1051" i="1"/>
  <c r="G1053" i="1"/>
  <c r="G1055" i="1"/>
  <c r="G1058" i="1"/>
  <c r="G1059" i="1"/>
  <c r="G1060" i="1"/>
  <c r="G1061" i="1"/>
  <c r="G1062" i="1"/>
  <c r="G1063" i="1"/>
  <c r="G1064" i="1"/>
  <c r="G1065" i="1"/>
  <c r="G1066" i="1"/>
  <c r="G1068" i="1"/>
  <c r="G1069" i="1"/>
  <c r="G1070" i="1"/>
  <c r="G1071" i="1"/>
  <c r="G1072" i="1"/>
  <c r="G1073" i="1"/>
  <c r="G1074" i="1"/>
  <c r="G1075" i="1"/>
  <c r="G1076" i="1"/>
  <c r="G1078" i="1"/>
  <c r="G1079" i="1"/>
  <c r="G1081" i="1"/>
  <c r="G1082" i="1"/>
  <c r="G1084" i="1"/>
  <c r="G1085" i="1"/>
  <c r="G1086" i="1"/>
  <c r="G1088" i="1"/>
  <c r="G1090" i="1"/>
  <c r="G1091" i="1"/>
  <c r="G1093" i="1"/>
  <c r="G1096" i="1"/>
  <c r="G1097" i="1"/>
  <c r="G1098" i="1"/>
  <c r="G1099" i="1"/>
  <c r="G1101" i="1"/>
  <c r="G1102" i="1"/>
  <c r="G1103" i="1"/>
  <c r="G1104" i="1"/>
  <c r="G1105" i="1"/>
  <c r="G1107" i="1"/>
  <c r="G1109" i="1"/>
  <c r="G1110" i="1"/>
  <c r="G1111" i="1"/>
  <c r="G1112" i="1"/>
  <c r="G1114" i="1"/>
  <c r="G1115" i="1"/>
  <c r="G1116" i="1"/>
  <c r="G1117" i="1"/>
  <c r="G1118" i="1"/>
  <c r="G1119" i="1"/>
  <c r="G1120" i="1"/>
  <c r="G1121" i="1"/>
  <c r="G1122" i="1"/>
  <c r="G1123" i="1"/>
  <c r="G1125" i="1"/>
  <c r="G1127" i="1"/>
  <c r="G1129" i="1"/>
  <c r="G1132" i="1"/>
  <c r="G1133" i="1"/>
  <c r="G1135" i="1"/>
  <c r="G1138" i="1"/>
  <c r="G1139" i="1"/>
  <c r="G1141" i="1"/>
  <c r="G1142" i="1"/>
  <c r="G1144" i="1"/>
  <c r="G1145" i="1"/>
  <c r="G1146" i="1"/>
  <c r="G1148" i="1"/>
  <c r="G1150" i="1"/>
  <c r="G1151" i="1"/>
  <c r="G1154" i="1"/>
  <c r="G1155" i="1"/>
  <c r="G1156" i="1"/>
  <c r="G1157" i="1"/>
  <c r="G1159" i="1"/>
  <c r="G1161" i="1"/>
  <c r="G1162" i="1"/>
  <c r="G1163" i="1"/>
  <c r="G1164" i="1"/>
  <c r="G1167" i="1"/>
  <c r="G1168" i="1"/>
  <c r="G1169" i="1"/>
  <c r="G1170" i="1"/>
  <c r="G1171" i="1"/>
  <c r="G1173" i="1"/>
  <c r="G1174" i="1"/>
  <c r="G1175" i="1"/>
  <c r="G1177" i="1"/>
  <c r="G1178" i="1"/>
  <c r="G1180" i="1"/>
  <c r="G1183" i="1"/>
  <c r="G1184" i="1"/>
  <c r="G1186" i="1"/>
  <c r="G1187" i="1"/>
  <c r="G1188" i="1"/>
  <c r="G1189" i="1"/>
  <c r="G1190" i="1"/>
  <c r="G1191" i="1"/>
  <c r="G1193" i="1"/>
  <c r="G1196" i="1"/>
  <c r="G1197" i="1"/>
  <c r="G1198" i="1"/>
  <c r="G1200" i="1"/>
  <c r="G1202" i="1"/>
  <c r="G1204" i="1"/>
  <c r="G1205" i="1"/>
  <c r="G1206" i="1"/>
  <c r="G1207" i="1"/>
  <c r="G1210" i="1"/>
  <c r="G1211" i="1"/>
  <c r="G1213" i="1"/>
  <c r="G1215" i="1"/>
  <c r="G1217" i="1"/>
  <c r="G1219" i="1"/>
  <c r="G1221" i="1"/>
  <c r="G1222" i="1"/>
  <c r="G1224" i="1"/>
  <c r="G1226" i="1"/>
  <c r="G1227" i="1"/>
  <c r="G1228" i="1"/>
  <c r="G1231" i="1"/>
  <c r="G1232" i="1"/>
  <c r="G1234" i="1"/>
  <c r="G1235" i="1"/>
  <c r="G1236" i="1"/>
  <c r="G1238" i="1"/>
  <c r="G1240" i="1"/>
  <c r="G1242" i="1"/>
  <c r="G1243" i="1"/>
  <c r="G1244" i="1"/>
  <c r="G1245" i="1"/>
  <c r="G1246" i="1"/>
  <c r="G1247" i="1"/>
  <c r="G1248" i="1"/>
  <c r="G1249" i="1"/>
  <c r="G1250" i="1"/>
  <c r="G1252" i="1"/>
  <c r="G1253" i="1"/>
  <c r="G1255" i="1"/>
  <c r="G1257" i="1"/>
  <c r="G1258" i="1"/>
  <c r="G1259" i="1"/>
  <c r="G1260" i="1"/>
  <c r="G1262" i="1"/>
  <c r="G1263" i="1"/>
  <c r="G1265" i="1"/>
  <c r="G1266" i="1"/>
  <c r="G1267" i="1"/>
  <c r="G1269" i="1"/>
  <c r="G1271" i="1"/>
  <c r="G1272" i="1"/>
  <c r="G1274" i="1"/>
  <c r="G1275" i="1"/>
  <c r="G1276" i="1"/>
  <c r="G1277" i="1"/>
  <c r="G1278" i="1"/>
  <c r="G1279" i="1"/>
  <c r="G1281" i="1"/>
  <c r="G1282" i="1"/>
  <c r="G1284" i="1"/>
  <c r="G1287" i="1"/>
  <c r="G1289" i="1"/>
  <c r="G9" i="1"/>
  <c r="G1381" i="1" l="1"/>
  <c r="H1290" i="2"/>
  <c r="H1381" i="2"/>
  <c r="G1290" i="1"/>
  <c r="G1294" i="1" s="1"/>
  <c r="H1295" i="2" l="1"/>
  <c r="H1296" i="2" s="1"/>
  <c r="H1293" i="2"/>
  <c r="H1294" i="2"/>
  <c r="G1295" i="1"/>
  <c r="G1296" i="1" s="1"/>
  <c r="G1293" i="1"/>
  <c r="H1297" i="2" l="1"/>
  <c r="H1298" i="2" s="1"/>
  <c r="H1383" i="2" s="1"/>
  <c r="I1385" i="2" s="1"/>
  <c r="G1297" i="1"/>
  <c r="G1298" i="1" s="1"/>
  <c r="G1383" i="1" s="1"/>
</calcChain>
</file>

<file path=xl/sharedStrings.xml><?xml version="1.0" encoding="utf-8"?>
<sst xmlns="http://schemas.openxmlformats.org/spreadsheetml/2006/main" count="7677" uniqueCount="2694">
  <si>
    <t>CODIGO</t>
  </si>
  <si>
    <t>1.1</t>
  </si>
  <si>
    <t>1.1.1</t>
  </si>
  <si>
    <t xml:space="preserve">RETIRO DE CUBIERTA,PARALES, CERCHAS, VIGAS Y TEJADO, INCLUYE RETIRO Y DISPOSICION FINAL. </t>
  </si>
  <si>
    <t>m²</t>
  </si>
  <si>
    <t>1.1.2</t>
  </si>
  <si>
    <t xml:space="preserve">DEMOLICIÓN DE PLACA ESPESOR VARIABLE, INCLUYE RETIRO Y DISPOSICION FINAL. </t>
  </si>
  <si>
    <t>1.1.3</t>
  </si>
  <si>
    <t xml:space="preserve">DEMOLICIÓN DE MURO, INCLUYE RETIRO Y DISPOSICION FINAL. </t>
  </si>
  <si>
    <t>1.1.4</t>
  </si>
  <si>
    <t xml:space="preserve">RETIRO SANITARIO, INCLUYE RETIRO Y DISPOSICION FINAL. </t>
  </si>
  <si>
    <t>und</t>
  </si>
  <si>
    <t>1.1.5</t>
  </si>
  <si>
    <t xml:space="preserve">RETIRO CIELO RASO, INCLUYE RETIRO Y DISPOSICION FINAL. </t>
  </si>
  <si>
    <t>1.1.6</t>
  </si>
  <si>
    <t xml:space="preserve">RETIRO DE PUERTA, INCLUYE RETIRO Y DISPOSICION FINAL. </t>
  </si>
  <si>
    <t>1.1.7</t>
  </si>
  <si>
    <t xml:space="preserve">RETIRO DE EXTRACTORES, INCLUYE RETIRO Y DISPOSICION FINAL. </t>
  </si>
  <si>
    <t>1.1.8</t>
  </si>
  <si>
    <t xml:space="preserve">RETIRO TRANSFORMADOR Y POSTE INCLUYE DESENERGIZACIÓN, RETIRO Y DISPOSICION FINAL. </t>
  </si>
  <si>
    <t>1.1.9</t>
  </si>
  <si>
    <t xml:space="preserve">RETIRO DE VENTANAS, INCLUYE RETIRO Y DISPOSICION FINAL. </t>
  </si>
  <si>
    <t>1.1.10</t>
  </si>
  <si>
    <t xml:space="preserve">RETIRO DE LUMINARIAS, INCLUYE RETIRO Y DISPOSICION FINAL. </t>
  </si>
  <si>
    <t>1.1.11</t>
  </si>
  <si>
    <t>m³</t>
  </si>
  <si>
    <t>1.4</t>
  </si>
  <si>
    <t>1.4.3</t>
  </si>
  <si>
    <t>1.4.4</t>
  </si>
  <si>
    <t xml:space="preserve">LIMPIEZA DESCAPOTE, INCLUYE CARGUE E=30CM </t>
  </si>
  <si>
    <t>1.8</t>
  </si>
  <si>
    <t>1.8.1</t>
  </si>
  <si>
    <t>EXCAVACION MECANICA MATERIAL COMUN Y CONGLOMERADO, INCLUYE CARGUE</t>
  </si>
  <si>
    <t>1.8.2</t>
  </si>
  <si>
    <t>EXCAVACION MANUAL MATERIAL COMUN Y CONGLOMERADO, INCLUYE CARGUE</t>
  </si>
  <si>
    <t>1.8.3</t>
  </si>
  <si>
    <t>EXCAVACION MANUAL EN MATERIAL ROCOSO, INCLUYE CARGUE</t>
  </si>
  <si>
    <t>1.8.4</t>
  </si>
  <si>
    <t xml:space="preserve">EXCAVACION MECANICA EN MATERIAL ROCOSO, INCLUYE CARGUE </t>
  </si>
  <si>
    <t>1.8.5</t>
  </si>
  <si>
    <t xml:space="preserve">EXCAVACION PARA PILOTES DE DIAMETRO HASTA 0,75 m DE DIAMETRO, INCLUYE CARGUE </t>
  </si>
  <si>
    <t>ml</t>
  </si>
  <si>
    <t>1.8.6</t>
  </si>
  <si>
    <t>ENTIBADO TIPO EC3 CONTINUO METÁLICO CON PARALES METÁLICOS. INCLUYE SUMINISTRO E INSTALACIÓN</t>
  </si>
  <si>
    <t>1.8.7</t>
  </si>
  <si>
    <t>MANEJO DE AGUA INCLUYE MOTOBOMBA OPERARIO Y COMBUSTIBLE</t>
  </si>
  <si>
    <t>hr</t>
  </si>
  <si>
    <t>1.8.8</t>
  </si>
  <si>
    <t>TRANSPORTE DE MATERIAL DE EXCAVACIÓN, INCLUYE  DISPOSICION FINAL EN LUGAR CERTIFICADO</t>
  </si>
  <si>
    <t>1.8.9</t>
  </si>
  <si>
    <t xml:space="preserve">EXCAVACIÓN SIN ZANJA PARA TUBERÍA D=160mm </t>
  </si>
  <si>
    <t>1.9</t>
  </si>
  <si>
    <t>1.9.1</t>
  </si>
  <si>
    <t>1.9.2</t>
  </si>
  <si>
    <t xml:space="preserve">SUMINISTRO E INSTALACION DE ARENA DE PEÑA INCLUYE TENDIDO Y COMPACTACION </t>
  </si>
  <si>
    <t>1.9.3</t>
  </si>
  <si>
    <t xml:space="preserve">SUMINISTRO E INSTALACION DE ARENA DE RIO INCLUYE TENDIDO Y COMPACTACION </t>
  </si>
  <si>
    <t>1.9.4</t>
  </si>
  <si>
    <t xml:space="preserve">SUMINISTRO E INSTALACION DE RECEBO COMUN  INCLUYE TENDIDO Y COMPACTACION </t>
  </si>
  <si>
    <t>1.11</t>
  </si>
  <si>
    <t>1.11.1</t>
  </si>
  <si>
    <t>1.11.2</t>
  </si>
  <si>
    <t>1.11.3</t>
  </si>
  <si>
    <t xml:space="preserve">DESMONTE, PODA Y LIMPIEZA DE VEGETACIÓN MENOR EN TALUDES Y ÁREAS EN PENDIENTE </t>
  </si>
  <si>
    <t>2.3</t>
  </si>
  <si>
    <t>2.3.11</t>
  </si>
  <si>
    <t>2.3.21</t>
  </si>
  <si>
    <t>2.3.22</t>
  </si>
  <si>
    <t>CONSTRUCCIÓN EN CONCRETO IMPERMEABILIZADO, PARA ZAPATAS Y CIMENTACIÓN, RESISTENCIA ESPECIFICADA F’C = 21.0 MPA, ELABORADO EN SITIO CON MEZCLADORA DE CONCRETO, COLOCADO Y COMPACTADO MEDIANTE VIBRADOR MECÁNICO, CON CURADO INICIAL Y SUMINISTRO E INSTALACIÓN DE ENCOFRADOS. EL ÍTEM NO INCLUYE ACERO DE REFUERZO.</t>
  </si>
  <si>
    <t>2.3.41</t>
  </si>
  <si>
    <t>2.4</t>
  </si>
  <si>
    <t>2.4.72</t>
  </si>
  <si>
    <t>DESCABECE DE PILOTES DE CONCRETO, A UNA ALTURA DE 1,00 MTS DESCUBRIENDO EL ACERO DE REFUERZO. INCLUYE: LIMPIEZA DE LA VARILLA DE REFUERZO.</t>
  </si>
  <si>
    <t>2.4.91</t>
  </si>
  <si>
    <t>2.6</t>
  </si>
  <si>
    <t>2.6.31</t>
  </si>
  <si>
    <t>2.7</t>
  </si>
  <si>
    <t>2.7.1</t>
  </si>
  <si>
    <t>CONSTRUCCIÓN EN CONCRETO CICLÓPEO F’C = 21 MPA, INCLUYE SUMINISTRO, COLOCACIÓN ,VACIADO EN SITIO,  DE PIEDRA RAJÓN, CEMENTO Y AGREGADO GRUESO, ASÍ COMO LA INSTALACIÓN DE ENCOFRADOS PARA SU ADECUADA CONFORMACIÓN.</t>
  </si>
  <si>
    <t>2.7.2</t>
  </si>
  <si>
    <t>2.9</t>
  </si>
  <si>
    <t>2.9.1</t>
  </si>
  <si>
    <t>2.9.2</t>
  </si>
  <si>
    <t>3.4</t>
  </si>
  <si>
    <t>3.4.1</t>
  </si>
  <si>
    <t>3.4.2</t>
  </si>
  <si>
    <t>3.4.4</t>
  </si>
  <si>
    <t>3.4.9</t>
  </si>
  <si>
    <t>3.4.10</t>
  </si>
  <si>
    <t>3.4.11</t>
  </si>
  <si>
    <t>3.4.12</t>
  </si>
  <si>
    <t>3.4.13</t>
  </si>
  <si>
    <t>3.4.14</t>
  </si>
  <si>
    <t>3.4.15</t>
  </si>
  <si>
    <t>3.5</t>
  </si>
  <si>
    <t>3.5.3</t>
  </si>
  <si>
    <t>3.6</t>
  </si>
  <si>
    <t>3.6.1</t>
  </si>
  <si>
    <t>3.7</t>
  </si>
  <si>
    <t>3.7.1</t>
  </si>
  <si>
    <t>3.7.4</t>
  </si>
  <si>
    <t>3.8</t>
  </si>
  <si>
    <t>3.8.6</t>
  </si>
  <si>
    <t>3.9</t>
  </si>
  <si>
    <t>3.9.6</t>
  </si>
  <si>
    <t>3.10</t>
  </si>
  <si>
    <t>3.10.3</t>
  </si>
  <si>
    <t>3.11</t>
  </si>
  <si>
    <t>3.11.1</t>
  </si>
  <si>
    <t>3.11.2</t>
  </si>
  <si>
    <t>3.11.4</t>
  </si>
  <si>
    <t>3.11.5</t>
  </si>
  <si>
    <t>4.2</t>
  </si>
  <si>
    <t>4.2.11</t>
  </si>
  <si>
    <t>4.2.21</t>
  </si>
  <si>
    <t>4.2.31</t>
  </si>
  <si>
    <t>4.3</t>
  </si>
  <si>
    <t>4.3.1</t>
  </si>
  <si>
    <t>4.3.2</t>
  </si>
  <si>
    <t>4.3.3</t>
  </si>
  <si>
    <t>4.5</t>
  </si>
  <si>
    <t>4.5.1</t>
  </si>
  <si>
    <t>4.5.2</t>
  </si>
  <si>
    <t>4.5.11</t>
  </si>
  <si>
    <t>4.6</t>
  </si>
  <si>
    <t>4.6.1</t>
  </si>
  <si>
    <t>4.8</t>
  </si>
  <si>
    <t>4.8.1</t>
  </si>
  <si>
    <t>4.9</t>
  </si>
  <si>
    <t>4.9.1</t>
  </si>
  <si>
    <t>4.9.2</t>
  </si>
  <si>
    <t>4.10</t>
  </si>
  <si>
    <t>4.10.1</t>
  </si>
  <si>
    <t>4.10.2</t>
  </si>
  <si>
    <t>4.10.3</t>
  </si>
  <si>
    <t>4.14</t>
  </si>
  <si>
    <t>4.14.1</t>
  </si>
  <si>
    <t>4.14.2</t>
  </si>
  <si>
    <t xml:space="preserve">SUMINISTRO E INSTALACION DE ANCLAJE CERTIFICADO PARA CUBIERTA INCLUYE  EPOXICO BICOMPONENTE A + B - DE RES INDUSTRIAL - TIPO HILTI O SIMILAR - GANCHO CERTIFICADO Y PRUEBAS </t>
  </si>
  <si>
    <t>4.17</t>
  </si>
  <si>
    <t>4.17.1</t>
  </si>
  <si>
    <t>4.17.2</t>
  </si>
  <si>
    <t>4.17.3</t>
  </si>
  <si>
    <t>4.17.4</t>
  </si>
  <si>
    <t>4.17.5</t>
  </si>
  <si>
    <t>4.26</t>
  </si>
  <si>
    <t>4.26.11</t>
  </si>
  <si>
    <t>5.5</t>
  </si>
  <si>
    <t>5.5.1</t>
  </si>
  <si>
    <t>5.5.2</t>
  </si>
  <si>
    <t>5.5.3</t>
  </si>
  <si>
    <t>5.5.4</t>
  </si>
  <si>
    <t>5.5.5</t>
  </si>
  <si>
    <t>5.5.6</t>
  </si>
  <si>
    <t>5.8</t>
  </si>
  <si>
    <t>5.8.1</t>
  </si>
  <si>
    <t>5.8.2</t>
  </si>
  <si>
    <t>5.11</t>
  </si>
  <si>
    <t>5.11.41</t>
  </si>
  <si>
    <t>5.12</t>
  </si>
  <si>
    <t>5.12.1</t>
  </si>
  <si>
    <t>5.12.11</t>
  </si>
  <si>
    <t>5.12.21</t>
  </si>
  <si>
    <t>5.12.51</t>
  </si>
  <si>
    <t>5.12.60</t>
  </si>
  <si>
    <t>5.13</t>
  </si>
  <si>
    <t>5.13.2</t>
  </si>
  <si>
    <t>5.13.3</t>
  </si>
  <si>
    <t>5.14</t>
  </si>
  <si>
    <t>5.14.9</t>
  </si>
  <si>
    <t>6.1</t>
  </si>
  <si>
    <t>6.1.1</t>
  </si>
  <si>
    <t>6.1.2</t>
  </si>
  <si>
    <t>6.1.3</t>
  </si>
  <si>
    <t>6.1.4</t>
  </si>
  <si>
    <t>6.2</t>
  </si>
  <si>
    <t>6.2.3</t>
  </si>
  <si>
    <t>6.2.4</t>
  </si>
  <si>
    <t>6.4</t>
  </si>
  <si>
    <t>6.4.1</t>
  </si>
  <si>
    <t>6.4.3</t>
  </si>
  <si>
    <t>6.4.5</t>
  </si>
  <si>
    <t>7.3</t>
  </si>
  <si>
    <t>7.3.1</t>
  </si>
  <si>
    <t>7.9</t>
  </si>
  <si>
    <t>7.9.1</t>
  </si>
  <si>
    <t>8.1</t>
  </si>
  <si>
    <t>8.1.1</t>
  </si>
  <si>
    <t>8.1.2</t>
  </si>
  <si>
    <t>8.1.3</t>
  </si>
  <si>
    <t>8.1.4</t>
  </si>
  <si>
    <t>8.1.5</t>
  </si>
  <si>
    <t>8.1.6</t>
  </si>
  <si>
    <t>8.1.7</t>
  </si>
  <si>
    <t>8.1.8</t>
  </si>
  <si>
    <t>8.1.9</t>
  </si>
  <si>
    <t>8.1.10</t>
  </si>
  <si>
    <t>8.1.12</t>
  </si>
  <si>
    <t>8.1.20</t>
  </si>
  <si>
    <t>8.1.36</t>
  </si>
  <si>
    <t>8.1.44</t>
  </si>
  <si>
    <t>8.1.80</t>
  </si>
  <si>
    <t>8.1.96</t>
  </si>
  <si>
    <t>8.1.101</t>
  </si>
  <si>
    <t>8.1.102</t>
  </si>
  <si>
    <t>8.1.103</t>
  </si>
  <si>
    <t>SUMINISTRO E INSTALACION  CHEQUE  HIDRO DIAM= 2"</t>
  </si>
  <si>
    <t>8.2</t>
  </si>
  <si>
    <t>8.2.2</t>
  </si>
  <si>
    <t>8.2.3</t>
  </si>
  <si>
    <t>8.2.5</t>
  </si>
  <si>
    <t>8.2.6</t>
  </si>
  <si>
    <t>8.2.10</t>
  </si>
  <si>
    <t>8.2.11</t>
  </si>
  <si>
    <t>8.2.13</t>
  </si>
  <si>
    <t>8.2.14</t>
  </si>
  <si>
    <t>8.2.18</t>
  </si>
  <si>
    <t>8.2.21</t>
  </si>
  <si>
    <t>8.2.26</t>
  </si>
  <si>
    <t>8.2.34</t>
  </si>
  <si>
    <t>8.2.37</t>
  </si>
  <si>
    <t>8.2.38</t>
  </si>
  <si>
    <t>8.2.42</t>
  </si>
  <si>
    <t>8.2.49</t>
  </si>
  <si>
    <t>8.2.54</t>
  </si>
  <si>
    <t>8.2.61</t>
  </si>
  <si>
    <t>8.2.66</t>
  </si>
  <si>
    <t>8.2.69</t>
  </si>
  <si>
    <t>8.2.82</t>
  </si>
  <si>
    <t>8.2.83</t>
  </si>
  <si>
    <t>8.2.85</t>
  </si>
  <si>
    <t>8.2.86</t>
  </si>
  <si>
    <t>8.2.90</t>
  </si>
  <si>
    <t>8.2.93</t>
  </si>
  <si>
    <t>8.2.98</t>
  </si>
  <si>
    <t>8.2.99</t>
  </si>
  <si>
    <t>8.2.100</t>
  </si>
  <si>
    <t>8.2.101</t>
  </si>
  <si>
    <t>8.2.102</t>
  </si>
  <si>
    <t>8.4</t>
  </si>
  <si>
    <t>8.4.3</t>
  </si>
  <si>
    <t>8.4.5</t>
  </si>
  <si>
    <t>8.4.7</t>
  </si>
  <si>
    <t>8.4.11</t>
  </si>
  <si>
    <t>8.4.13</t>
  </si>
  <si>
    <t>8.4.15</t>
  </si>
  <si>
    <t>8.4.19</t>
  </si>
  <si>
    <t>8.4.21</t>
  </si>
  <si>
    <t>8.4.23</t>
  </si>
  <si>
    <t>8.4.37</t>
  </si>
  <si>
    <t>8.4.43</t>
  </si>
  <si>
    <t>8.4.47</t>
  </si>
  <si>
    <t>8.4.51</t>
  </si>
  <si>
    <t>8.4.57</t>
  </si>
  <si>
    <t>8.4.58</t>
  </si>
  <si>
    <t>8.4.61</t>
  </si>
  <si>
    <t>8.4.64</t>
  </si>
  <si>
    <t>8.4.68</t>
  </si>
  <si>
    <t>8.4.69</t>
  </si>
  <si>
    <t>8.4.70</t>
  </si>
  <si>
    <t>8.4.71</t>
  </si>
  <si>
    <t>8.4.72</t>
  </si>
  <si>
    <t>8.4.73</t>
  </si>
  <si>
    <t>8.4.74</t>
  </si>
  <si>
    <t>8.4.77</t>
  </si>
  <si>
    <t>8.4.84</t>
  </si>
  <si>
    <t>8.4.89</t>
  </si>
  <si>
    <t>8.4.100</t>
  </si>
  <si>
    <t>8.4.101</t>
  </si>
  <si>
    <t>SUMINISTRO E INSTALACION SOPORTES SISMORESISTENTE LONGITUDINAL 6"</t>
  </si>
  <si>
    <t>8.4.102</t>
  </si>
  <si>
    <t>SUMINISTRO E INSTALACION SOPORTES SISMORESISTENTE TRANSVERSAL 6"</t>
  </si>
  <si>
    <t>8.4.103</t>
  </si>
  <si>
    <t>SUMINISTRO E INSTALACION SOPORTES SISMORESISTENTE LONGITUDINAL 4"</t>
  </si>
  <si>
    <t>8.4.104</t>
  </si>
  <si>
    <t>SUMINISTRO E INSTALACION SOPORTES SISMORESISTENTE TRANSVERSAL 4"</t>
  </si>
  <si>
    <t>8.4.114</t>
  </si>
  <si>
    <t>8.4.115</t>
  </si>
  <si>
    <t>8.4.116</t>
  </si>
  <si>
    <t>8.5</t>
  </si>
  <si>
    <t>8.5.2</t>
  </si>
  <si>
    <t>8.5.3</t>
  </si>
  <si>
    <t>8.5.4</t>
  </si>
  <si>
    <t>8.5.5</t>
  </si>
  <si>
    <t>8.5.6</t>
  </si>
  <si>
    <t>8.5.7</t>
  </si>
  <si>
    <t>8.5.8</t>
  </si>
  <si>
    <t>8.5.9</t>
  </si>
  <si>
    <t>8.5.10</t>
  </si>
  <si>
    <t>8.5.12</t>
  </si>
  <si>
    <t>8.5.13</t>
  </si>
  <si>
    <t>8.5.14</t>
  </si>
  <si>
    <t>8.5.15</t>
  </si>
  <si>
    <t>8.5.16</t>
  </si>
  <si>
    <t>8.5.17</t>
  </si>
  <si>
    <t>8.5.18</t>
  </si>
  <si>
    <t>8.5.19</t>
  </si>
  <si>
    <t>8.5.20</t>
  </si>
  <si>
    <t>8.5.31</t>
  </si>
  <si>
    <t>8.5.35</t>
  </si>
  <si>
    <t>8.5.36</t>
  </si>
  <si>
    <t>8.5.37</t>
  </si>
  <si>
    <t>8.5.38</t>
  </si>
  <si>
    <t>8.5.39</t>
  </si>
  <si>
    <t>8.5.40</t>
  </si>
  <si>
    <t>8.5.41</t>
  </si>
  <si>
    <t>8.5.42</t>
  </si>
  <si>
    <t>8.5.43</t>
  </si>
  <si>
    <t>8.5.47</t>
  </si>
  <si>
    <t>8.5.48</t>
  </si>
  <si>
    <t>8.5.49</t>
  </si>
  <si>
    <t>8.5.50</t>
  </si>
  <si>
    <t>8.5.51</t>
  </si>
  <si>
    <t>8.5.55</t>
  </si>
  <si>
    <t>8.5.56</t>
  </si>
  <si>
    <t>8.5.57</t>
  </si>
  <si>
    <t>8.5.58</t>
  </si>
  <si>
    <t>8.5.59</t>
  </si>
  <si>
    <t>8.5.60</t>
  </si>
  <si>
    <t>8.5.61</t>
  </si>
  <si>
    <t>8.5.62</t>
  </si>
  <si>
    <t>8.5.63</t>
  </si>
  <si>
    <t>8.5.64</t>
  </si>
  <si>
    <t>8.5.65</t>
  </si>
  <si>
    <t>8.5.66</t>
  </si>
  <si>
    <t>8.5.68</t>
  </si>
  <si>
    <t>8.5.69</t>
  </si>
  <si>
    <t>8.5.70</t>
  </si>
  <si>
    <t>8.5.71</t>
  </si>
  <si>
    <t>8.5.72</t>
  </si>
  <si>
    <t>8.5.73</t>
  </si>
  <si>
    <t>8.5.74</t>
  </si>
  <si>
    <t>8.5.75</t>
  </si>
  <si>
    <t>8.8</t>
  </si>
  <si>
    <t>8.8.13</t>
  </si>
  <si>
    <t>8.8.14</t>
  </si>
  <si>
    <t>8.8.15</t>
  </si>
  <si>
    <t>8.8.16</t>
  </si>
  <si>
    <t>8.8.17</t>
  </si>
  <si>
    <t>SUMINISTRO E INSTALACION ACCESORIO PVC ALCANTARILLADO 160MM</t>
  </si>
  <si>
    <t>8.8.30</t>
  </si>
  <si>
    <t>8.8.33</t>
  </si>
  <si>
    <t>8.8.34</t>
  </si>
  <si>
    <t>8.8.35</t>
  </si>
  <si>
    <t>8.8.36</t>
  </si>
  <si>
    <t>8.8.37</t>
  </si>
  <si>
    <t>8.8.38</t>
  </si>
  <si>
    <t>8.8.39</t>
  </si>
  <si>
    <t>8.8.40</t>
  </si>
  <si>
    <t>8.8.41</t>
  </si>
  <si>
    <t>8.8.42</t>
  </si>
  <si>
    <t>8.8.43</t>
  </si>
  <si>
    <t>8.8.45</t>
  </si>
  <si>
    <t>8.8.47</t>
  </si>
  <si>
    <t>8.8.48</t>
  </si>
  <si>
    <t>8.8.50</t>
  </si>
  <si>
    <t>8.8.51</t>
  </si>
  <si>
    <t>8.8.52</t>
  </si>
  <si>
    <t>8.8.54</t>
  </si>
  <si>
    <t>8.8.55</t>
  </si>
  <si>
    <t>8.8.56</t>
  </si>
  <si>
    <t>8.8.58</t>
  </si>
  <si>
    <t>8.8.59</t>
  </si>
  <si>
    <t>8.8.60</t>
  </si>
  <si>
    <t>8.8.61</t>
  </si>
  <si>
    <t>8.8.62</t>
  </si>
  <si>
    <t>8.10</t>
  </si>
  <si>
    <t>8.10.7</t>
  </si>
  <si>
    <t>8.10.8</t>
  </si>
  <si>
    <t>SUMINISTRO E INSTALACION TUBERIA PVC ALCANTARILLADO 450MM</t>
  </si>
  <si>
    <t>8.10.10</t>
  </si>
  <si>
    <t>8.10.11</t>
  </si>
  <si>
    <t>8.10.12</t>
  </si>
  <si>
    <t>8.10.13</t>
  </si>
  <si>
    <t>8.10.14</t>
  </si>
  <si>
    <t>8.10.15</t>
  </si>
  <si>
    <t>8.10.16</t>
  </si>
  <si>
    <t>8.10.33</t>
  </si>
  <si>
    <t>8.10.34</t>
  </si>
  <si>
    <t>8.10.35</t>
  </si>
  <si>
    <t>8.10.37</t>
  </si>
  <si>
    <t>8.10.38</t>
  </si>
  <si>
    <t>8.10.39</t>
  </si>
  <si>
    <t>8.10.41</t>
  </si>
  <si>
    <t>8.10.42</t>
  </si>
  <si>
    <t>8.10.44</t>
  </si>
  <si>
    <t>8.10.46</t>
  </si>
  <si>
    <t>8.10.47</t>
  </si>
  <si>
    <t>8.10.48</t>
  </si>
  <si>
    <t>8.10.49</t>
  </si>
  <si>
    <t>8.10.50</t>
  </si>
  <si>
    <t>8.10.52</t>
  </si>
  <si>
    <t>8.10.53</t>
  </si>
  <si>
    <t>8.10.54</t>
  </si>
  <si>
    <t>8.11</t>
  </si>
  <si>
    <t>8.11.4</t>
  </si>
  <si>
    <t>8.11.5</t>
  </si>
  <si>
    <t>8.11.6</t>
  </si>
  <si>
    <t>8.11.10</t>
  </si>
  <si>
    <t>8.11.11</t>
  </si>
  <si>
    <t>8.11.12</t>
  </si>
  <si>
    <t>8.11.16</t>
  </si>
  <si>
    <t>8.11.17</t>
  </si>
  <si>
    <t>8.11.18</t>
  </si>
  <si>
    <t>8.12</t>
  </si>
  <si>
    <t>8.12.1</t>
  </si>
  <si>
    <t>8.12.2</t>
  </si>
  <si>
    <t>8.12.3</t>
  </si>
  <si>
    <t>8.12.5</t>
  </si>
  <si>
    <t>8.12.6</t>
  </si>
  <si>
    <t>8.12.8</t>
  </si>
  <si>
    <t>8.12.9</t>
  </si>
  <si>
    <t>8.12.10</t>
  </si>
  <si>
    <t>8.15</t>
  </si>
  <si>
    <t>8.15.1</t>
  </si>
  <si>
    <t>8.15.2</t>
  </si>
  <si>
    <t>8.15.3</t>
  </si>
  <si>
    <t>8.15.4</t>
  </si>
  <si>
    <t>8.15.5</t>
  </si>
  <si>
    <t>8.15.7</t>
  </si>
  <si>
    <t>8.15.8</t>
  </si>
  <si>
    <t>8.15.9</t>
  </si>
  <si>
    <t>8.15.10</t>
  </si>
  <si>
    <t>8.15.19</t>
  </si>
  <si>
    <t>8.18</t>
  </si>
  <si>
    <t>8.18.4</t>
  </si>
  <si>
    <t>8.18.5</t>
  </si>
  <si>
    <t>8.18.7</t>
  </si>
  <si>
    <t>8.18.15</t>
  </si>
  <si>
    <t>8.18.16</t>
  </si>
  <si>
    <t>8.18.17</t>
  </si>
  <si>
    <t>8.18.18</t>
  </si>
  <si>
    <t>8.18.19</t>
  </si>
  <si>
    <t>8.18.20</t>
  </si>
  <si>
    <t>8.18.30</t>
  </si>
  <si>
    <t>8.18.31</t>
  </si>
  <si>
    <t>8.18.35</t>
  </si>
  <si>
    <t>8.18.36</t>
  </si>
  <si>
    <t>8.18.38</t>
  </si>
  <si>
    <t>8.18.46</t>
  </si>
  <si>
    <t>8.18.47</t>
  </si>
  <si>
    <t>8.18.48</t>
  </si>
  <si>
    <t>8.18.49</t>
  </si>
  <si>
    <t>8.18.50</t>
  </si>
  <si>
    <t>8.18.51</t>
  </si>
  <si>
    <t>8.18.52</t>
  </si>
  <si>
    <t>8.18.53</t>
  </si>
  <si>
    <t>8.18.57</t>
  </si>
  <si>
    <t>8.18.58</t>
  </si>
  <si>
    <t>8.18.65</t>
  </si>
  <si>
    <t>8.18.66</t>
  </si>
  <si>
    <t>8.18.67</t>
  </si>
  <si>
    <t>8.18.68</t>
  </si>
  <si>
    <t>SUMINISTRO E INSTALACION  VALVULA DE DRENAJE Y PRUEBA UL/FM 1"</t>
  </si>
  <si>
    <t>8.18.71</t>
  </si>
  <si>
    <t>8.18.72</t>
  </si>
  <si>
    <t>8.18.73</t>
  </si>
  <si>
    <t>8.18.77</t>
  </si>
  <si>
    <t>8.18.78</t>
  </si>
  <si>
    <t>8.18.79</t>
  </si>
  <si>
    <t>8.18.85</t>
  </si>
  <si>
    <t>8.18.86</t>
  </si>
  <si>
    <t>8.18.87</t>
  </si>
  <si>
    <t>8.18.88</t>
  </si>
  <si>
    <t>8.18.89</t>
  </si>
  <si>
    <t>8.18.90</t>
  </si>
  <si>
    <t>8.18.91</t>
  </si>
  <si>
    <t>8.18.92</t>
  </si>
  <si>
    <t>8.18.93</t>
  </si>
  <si>
    <t>8.18.94</t>
  </si>
  <si>
    <t>8.18.96</t>
  </si>
  <si>
    <t>8.18.99</t>
  </si>
  <si>
    <t>8.18.102</t>
  </si>
  <si>
    <t>8.18.103</t>
  </si>
  <si>
    <t>8.18.104</t>
  </si>
  <si>
    <t>8.18.105</t>
  </si>
  <si>
    <t>8.18.106</t>
  </si>
  <si>
    <t>8.18.107</t>
  </si>
  <si>
    <t>8.18.108</t>
  </si>
  <si>
    <t>8.18.109</t>
  </si>
  <si>
    <t>8.18.110</t>
  </si>
  <si>
    <t>8.18.111</t>
  </si>
  <si>
    <t>8.18.112</t>
  </si>
  <si>
    <t>8.18.116</t>
  </si>
  <si>
    <t>8.18.117</t>
  </si>
  <si>
    <t>8.18.118</t>
  </si>
  <si>
    <t>8.18.119</t>
  </si>
  <si>
    <t>8.18.120</t>
  </si>
  <si>
    <t>8.18.121</t>
  </si>
  <si>
    <t>8.18.122</t>
  </si>
  <si>
    <t>8.18.123</t>
  </si>
  <si>
    <t>8.18.124</t>
  </si>
  <si>
    <t>8.18.125</t>
  </si>
  <si>
    <t>8.18.126</t>
  </si>
  <si>
    <t>8.18.130</t>
  </si>
  <si>
    <t>8.18.131</t>
  </si>
  <si>
    <t>8.18.132</t>
  </si>
  <si>
    <t>8.18.133</t>
  </si>
  <si>
    <t>8.18.135</t>
  </si>
  <si>
    <t>8.18.137</t>
  </si>
  <si>
    <t>8.18.148</t>
  </si>
  <si>
    <t>8.18.149</t>
  </si>
  <si>
    <t>8.18.150</t>
  </si>
  <si>
    <t>8.18.151</t>
  </si>
  <si>
    <t>8.18.152</t>
  </si>
  <si>
    <t>8.18.153</t>
  </si>
  <si>
    <t>8.18.154</t>
  </si>
  <si>
    <t>8.18.155</t>
  </si>
  <si>
    <t>8.19</t>
  </si>
  <si>
    <t>8.19.2</t>
  </si>
  <si>
    <t>8.19.8</t>
  </si>
  <si>
    <t>8.19.12</t>
  </si>
  <si>
    <t>8.19.14</t>
  </si>
  <si>
    <t>8.19.16</t>
  </si>
  <si>
    <t>8.19.17</t>
  </si>
  <si>
    <t>8.19.18</t>
  </si>
  <si>
    <t>8.19.19</t>
  </si>
  <si>
    <t>9.1</t>
  </si>
  <si>
    <t>9.1.1</t>
  </si>
  <si>
    <t>9.1.2</t>
  </si>
  <si>
    <t>9.1.3</t>
  </si>
  <si>
    <t>9.1.4</t>
  </si>
  <si>
    <t>9.1.5</t>
  </si>
  <si>
    <t>9.1.6</t>
  </si>
  <si>
    <t>9.1.7</t>
  </si>
  <si>
    <t>9.1.8</t>
  </si>
  <si>
    <t>9.1.9</t>
  </si>
  <si>
    <t>9.1.10</t>
  </si>
  <si>
    <t>9.1.11</t>
  </si>
  <si>
    <t>9.1.12</t>
  </si>
  <si>
    <t>9.1.13</t>
  </si>
  <si>
    <t>9.1.14</t>
  </si>
  <si>
    <t>9.1.15</t>
  </si>
  <si>
    <t>9.1.16</t>
  </si>
  <si>
    <t>9.1.17</t>
  </si>
  <si>
    <t>9.1.18</t>
  </si>
  <si>
    <t>9.2</t>
  </si>
  <si>
    <t>9.2.3</t>
  </si>
  <si>
    <t>9.2.4</t>
  </si>
  <si>
    <t>9.2.5</t>
  </si>
  <si>
    <t>9.2.6</t>
  </si>
  <si>
    <t>9.2.7</t>
  </si>
  <si>
    <t>9.2.8</t>
  </si>
  <si>
    <t>9.2.11</t>
  </si>
  <si>
    <t>9.2.12</t>
  </si>
  <si>
    <t>9.2.13</t>
  </si>
  <si>
    <t>9.2.14</t>
  </si>
  <si>
    <t>9.2.15</t>
  </si>
  <si>
    <t>9.2.16</t>
  </si>
  <si>
    <t>9.2.17</t>
  </si>
  <si>
    <t>9.2.18</t>
  </si>
  <si>
    <t>9.3</t>
  </si>
  <si>
    <t>9.3.1</t>
  </si>
  <si>
    <t>9.3.2</t>
  </si>
  <si>
    <t>9.3.9</t>
  </si>
  <si>
    <t>9.3.10</t>
  </si>
  <si>
    <t>9.4</t>
  </si>
  <si>
    <t>9.4.7</t>
  </si>
  <si>
    <t>9.4.8</t>
  </si>
  <si>
    <t>9.4.9</t>
  </si>
  <si>
    <t>9.4.17</t>
  </si>
  <si>
    <t>9.4.18</t>
  </si>
  <si>
    <t>9.4.19</t>
  </si>
  <si>
    <t>9.4.51</t>
  </si>
  <si>
    <t>9.4.59</t>
  </si>
  <si>
    <t>9.4.60</t>
  </si>
  <si>
    <t>9.4.61</t>
  </si>
  <si>
    <t>9.4.63</t>
  </si>
  <si>
    <t>9.5</t>
  </si>
  <si>
    <t>9.5.4</t>
  </si>
  <si>
    <t>9.5.7</t>
  </si>
  <si>
    <t>9.5.8</t>
  </si>
  <si>
    <t>9.5.11</t>
  </si>
  <si>
    <t>9.5.14</t>
  </si>
  <si>
    <t>9.5.15</t>
  </si>
  <si>
    <t>9.5.18</t>
  </si>
  <si>
    <t>9.5.19</t>
  </si>
  <si>
    <t>9.5.31</t>
  </si>
  <si>
    <t>9.5.32</t>
  </si>
  <si>
    <t>9.5.33</t>
  </si>
  <si>
    <t>9.5.34</t>
  </si>
  <si>
    <t>9.5.35</t>
  </si>
  <si>
    <t>9.5.36</t>
  </si>
  <si>
    <t>9.5.37</t>
  </si>
  <si>
    <t>9.6</t>
  </si>
  <si>
    <t>9.6.1</t>
  </si>
  <si>
    <t>9.6.6</t>
  </si>
  <si>
    <t>9.6.7</t>
  </si>
  <si>
    <t>9.6.8</t>
  </si>
  <si>
    <t>9.6.26</t>
  </si>
  <si>
    <t>9.6.27</t>
  </si>
  <si>
    <t>9.6.28</t>
  </si>
  <si>
    <t>9.6.29</t>
  </si>
  <si>
    <t>9.6.30</t>
  </si>
  <si>
    <t>9.6.33</t>
  </si>
  <si>
    <t>9.6.40</t>
  </si>
  <si>
    <t>9.6.42</t>
  </si>
  <si>
    <t>9.6.43</t>
  </si>
  <si>
    <t>9.6.46</t>
  </si>
  <si>
    <t>9.6.48</t>
  </si>
  <si>
    <t>9.6.51</t>
  </si>
  <si>
    <t>9.6.55</t>
  </si>
  <si>
    <t>9.6.56</t>
  </si>
  <si>
    <t>9.6.57</t>
  </si>
  <si>
    <t>9.6.58</t>
  </si>
  <si>
    <t>9.6.59</t>
  </si>
  <si>
    <t>9.6.60</t>
  </si>
  <si>
    <t>9.6.61</t>
  </si>
  <si>
    <t>9.6.62</t>
  </si>
  <si>
    <t>9.6.63</t>
  </si>
  <si>
    <t>9.6.64</t>
  </si>
  <si>
    <t>9.6.65</t>
  </si>
  <si>
    <t>9.6.66</t>
  </si>
  <si>
    <t>9.6.67</t>
  </si>
  <si>
    <t>9.6.68</t>
  </si>
  <si>
    <t>9.6.74</t>
  </si>
  <si>
    <t>9.6.76</t>
  </si>
  <si>
    <t>9.6.77</t>
  </si>
  <si>
    <t>9.6.78</t>
  </si>
  <si>
    <t>9.6.79</t>
  </si>
  <si>
    <t>9.6.80</t>
  </si>
  <si>
    <t>9.6.81</t>
  </si>
  <si>
    <t>9.6.82</t>
  </si>
  <si>
    <t>9.6.83</t>
  </si>
  <si>
    <t>9.6.84</t>
  </si>
  <si>
    <t>9.6.86</t>
  </si>
  <si>
    <t>9.6.87</t>
  </si>
  <si>
    <t>9.6.89</t>
  </si>
  <si>
    <t>9.6.90</t>
  </si>
  <si>
    <t>9.6.92</t>
  </si>
  <si>
    <t>9.6.93</t>
  </si>
  <si>
    <t>9.6.94</t>
  </si>
  <si>
    <t>9.7</t>
  </si>
  <si>
    <t>9.7.1</t>
  </si>
  <si>
    <t>9.7.5</t>
  </si>
  <si>
    <t>9.7.6</t>
  </si>
  <si>
    <t>9.7.7</t>
  </si>
  <si>
    <t>9.7.8</t>
  </si>
  <si>
    <t>9.7.9</t>
  </si>
  <si>
    <t>9.7.10</t>
  </si>
  <si>
    <t>9.7.11</t>
  </si>
  <si>
    <t>9.7.12</t>
  </si>
  <si>
    <t>9.7.13</t>
  </si>
  <si>
    <t>9.7.14</t>
  </si>
  <si>
    <t>9.7.15</t>
  </si>
  <si>
    <t>9.7.30</t>
  </si>
  <si>
    <t>9.7.31</t>
  </si>
  <si>
    <t>9.7.32</t>
  </si>
  <si>
    <t>9.7.33</t>
  </si>
  <si>
    <t>9.7.34</t>
  </si>
  <si>
    <t>9.7.35</t>
  </si>
  <si>
    <t>9.7.36</t>
  </si>
  <si>
    <t>9.7.37</t>
  </si>
  <si>
    <t>9.7.38</t>
  </si>
  <si>
    <t>9.7.39</t>
  </si>
  <si>
    <t>9.8</t>
  </si>
  <si>
    <t>9.8.2</t>
  </si>
  <si>
    <t>9.8.3</t>
  </si>
  <si>
    <t>9.8.4</t>
  </si>
  <si>
    <t>9.8.5</t>
  </si>
  <si>
    <t>9.8.10</t>
  </si>
  <si>
    <t>9.8.11</t>
  </si>
  <si>
    <t>9.8.12</t>
  </si>
  <si>
    <t>9.8.13</t>
  </si>
  <si>
    <t>9.8.14</t>
  </si>
  <si>
    <t>9.8.18</t>
  </si>
  <si>
    <t>9.8.19</t>
  </si>
  <si>
    <t>9.8.20</t>
  </si>
  <si>
    <t>9.8.21</t>
  </si>
  <si>
    <t>9.8.28</t>
  </si>
  <si>
    <t>9.8.29</t>
  </si>
  <si>
    <t>9.8.30</t>
  </si>
  <si>
    <t>9.8.30,1</t>
  </si>
  <si>
    <t>SUMINISTRO E INSTALACIÓN TOTALIZADOR 3X80A a 50kA</t>
  </si>
  <si>
    <t>9.8.30,2</t>
  </si>
  <si>
    <t>SUMINISTRO E INSTALACIÓN TOTALIZADOR 3X90A a 50kA</t>
  </si>
  <si>
    <t>9.8.31</t>
  </si>
  <si>
    <t>9,8,31,1</t>
  </si>
  <si>
    <t>SUMINISTRO E INSTALACIÓN TOTALIZADOR 3X110A  a 50kA</t>
  </si>
  <si>
    <t>9,8,31,2</t>
  </si>
  <si>
    <t>SUMINISTRO E INSTALACIÓN TOTALIZADOR 3X120A  a 20kA</t>
  </si>
  <si>
    <t>9,8,31,3</t>
  </si>
  <si>
    <t>SUMINISTRO E INSTALACIÓN TOTALIZADOR 3X120A  a 40kA</t>
  </si>
  <si>
    <t>9.8.32</t>
  </si>
  <si>
    <t>9.8.32,1</t>
  </si>
  <si>
    <t>SUMINISTRO E INSTALACIÓN TOTALIZADOR 3X130A a 50kA</t>
  </si>
  <si>
    <t>9.8.33</t>
  </si>
  <si>
    <t>9.8.34</t>
  </si>
  <si>
    <t>9.8.35</t>
  </si>
  <si>
    <t>9.8.36</t>
  </si>
  <si>
    <t>9.8.37</t>
  </si>
  <si>
    <t>9.8.38</t>
  </si>
  <si>
    <t>9.8.39</t>
  </si>
  <si>
    <t>9.8.40</t>
  </si>
  <si>
    <t>9.8.41</t>
  </si>
  <si>
    <t>9.8.42</t>
  </si>
  <si>
    <t>9.8.45</t>
  </si>
  <si>
    <t>9.8.48</t>
  </si>
  <si>
    <t>9.8.50</t>
  </si>
  <si>
    <t>9.8.55</t>
  </si>
  <si>
    <t>9.8.56</t>
  </si>
  <si>
    <t>SUMINISTRO E INSTALACIÓN TOTALIZADOR 3X1500A a 50kA</t>
  </si>
  <si>
    <t>9.8.57</t>
  </si>
  <si>
    <t>SUMINISTRO E INSTALACIÓN TOTALIZADOR 3X1800A a 50kA</t>
  </si>
  <si>
    <t>9.8.58</t>
  </si>
  <si>
    <t>SUMINISTRO E INSTALACIÓN TOTALIZADOR 3X2400A a 50kA</t>
  </si>
  <si>
    <t>9.9</t>
  </si>
  <si>
    <t>9.9.1</t>
  </si>
  <si>
    <t>9.9.2</t>
  </si>
  <si>
    <t>9.9.3</t>
  </si>
  <si>
    <t>9.9.4</t>
  </si>
  <si>
    <t>9.9.5</t>
  </si>
  <si>
    <t>9.9.6</t>
  </si>
  <si>
    <t>9.9.7</t>
  </si>
  <si>
    <t>9.9.9</t>
  </si>
  <si>
    <t>9.9.10</t>
  </si>
  <si>
    <t>9.9.11</t>
  </si>
  <si>
    <t>9.9.12</t>
  </si>
  <si>
    <t>9.9.17</t>
  </si>
  <si>
    <t>9.9.18</t>
  </si>
  <si>
    <t>9.9.19</t>
  </si>
  <si>
    <t>9.9.25</t>
  </si>
  <si>
    <t>9.10</t>
  </si>
  <si>
    <t>9.10.1</t>
  </si>
  <si>
    <t>9.10.2</t>
  </si>
  <si>
    <t>9.10.3</t>
  </si>
  <si>
    <t>9.10.4</t>
  </si>
  <si>
    <t>9.10.5</t>
  </si>
  <si>
    <t>9.10.6</t>
  </si>
  <si>
    <t>9.10.7</t>
  </si>
  <si>
    <t>9.10.8</t>
  </si>
  <si>
    <t>9.10.9</t>
  </si>
  <si>
    <t>9.10.10</t>
  </si>
  <si>
    <t>9.10.11</t>
  </si>
  <si>
    <t>9.10.12</t>
  </si>
  <si>
    <t>9.10.13</t>
  </si>
  <si>
    <t>9.10.14</t>
  </si>
  <si>
    <t>9.10.15</t>
  </si>
  <si>
    <t>9.10.16</t>
  </si>
  <si>
    <t>9.10.17</t>
  </si>
  <si>
    <t>9.10.18</t>
  </si>
  <si>
    <t>9.10.23</t>
  </si>
  <si>
    <t>9.10.24</t>
  </si>
  <si>
    <t>9.10.25</t>
  </si>
  <si>
    <t>9.10.26</t>
  </si>
  <si>
    <t>9.11</t>
  </si>
  <si>
    <t>9.11.1</t>
  </si>
  <si>
    <t>9.11.2</t>
  </si>
  <si>
    <t>9.11.3</t>
  </si>
  <si>
    <t>9.11.4</t>
  </si>
  <si>
    <t>9.11.6</t>
  </si>
  <si>
    <t>9.11.9</t>
  </si>
  <si>
    <t>9.11.10</t>
  </si>
  <si>
    <t>9.11.15</t>
  </si>
  <si>
    <t>9.11.21</t>
  </si>
  <si>
    <t>9.11.27</t>
  </si>
  <si>
    <t>9.11.34</t>
  </si>
  <si>
    <t>9.11.43</t>
  </si>
  <si>
    <t>9.11.45</t>
  </si>
  <si>
    <t>9.11.46</t>
  </si>
  <si>
    <t>9.11.50</t>
  </si>
  <si>
    <t>9.11.51</t>
  </si>
  <si>
    <t>9.11.52</t>
  </si>
  <si>
    <t>9.11.53</t>
  </si>
  <si>
    <t>9.11.60</t>
  </si>
  <si>
    <t>9.11.61</t>
  </si>
  <si>
    <t>9.11.62</t>
  </si>
  <si>
    <t>9.12</t>
  </si>
  <si>
    <t>9.12.1</t>
  </si>
  <si>
    <t>9.12.4</t>
  </si>
  <si>
    <t>9.12.5</t>
  </si>
  <si>
    <t>9.12.6</t>
  </si>
  <si>
    <t>9.12.7</t>
  </si>
  <si>
    <t>9.12.8</t>
  </si>
  <si>
    <t>9.13</t>
  </si>
  <si>
    <t>9.13.3</t>
  </si>
  <si>
    <t>9.13.4</t>
  </si>
  <si>
    <t>9.13.5</t>
  </si>
  <si>
    <t>9.13.6</t>
  </si>
  <si>
    <t>9.13.9</t>
  </si>
  <si>
    <t>9.13.24</t>
  </si>
  <si>
    <t>9.13.25</t>
  </si>
  <si>
    <t>9.13.29</t>
  </si>
  <si>
    <t>9.13.30</t>
  </si>
  <si>
    <t>9.13.34</t>
  </si>
  <si>
    <t>9.13.36</t>
  </si>
  <si>
    <t>9.13.39</t>
  </si>
  <si>
    <t>9.13.43</t>
  </si>
  <si>
    <t>9.13.44</t>
  </si>
  <si>
    <t>9.13.45</t>
  </si>
  <si>
    <t>9.13.46</t>
  </si>
  <si>
    <t>9.14</t>
  </si>
  <si>
    <t>9.14.1</t>
  </si>
  <si>
    <t>9.14.6</t>
  </si>
  <si>
    <t>9.14.7</t>
  </si>
  <si>
    <t>9.14.10</t>
  </si>
  <si>
    <t>9.14.11</t>
  </si>
  <si>
    <t>9.14.12</t>
  </si>
  <si>
    <t>9.14.15</t>
  </si>
  <si>
    <t>9.14.16</t>
  </si>
  <si>
    <t>9.14.17</t>
  </si>
  <si>
    <t>9.15</t>
  </si>
  <si>
    <t>9.15.1</t>
  </si>
  <si>
    <t>9.15.2</t>
  </si>
  <si>
    <t>9.15.3</t>
  </si>
  <si>
    <t>9.15.4</t>
  </si>
  <si>
    <t>9.16</t>
  </si>
  <si>
    <t>9.16.6</t>
  </si>
  <si>
    <t>9.16.11</t>
  </si>
  <si>
    <t>9.16.12</t>
  </si>
  <si>
    <t>9.16.16</t>
  </si>
  <si>
    <t>9.16.31</t>
  </si>
  <si>
    <t>9.17</t>
  </si>
  <si>
    <t>9.17.1</t>
  </si>
  <si>
    <t>9.17.2</t>
  </si>
  <si>
    <t>9.17.6</t>
  </si>
  <si>
    <t>9.17.7</t>
  </si>
  <si>
    <t>9.17.11</t>
  </si>
  <si>
    <t>9.20</t>
  </si>
  <si>
    <t>9.20.2</t>
  </si>
  <si>
    <t>9.20.3</t>
  </si>
  <si>
    <t>9.20.5</t>
  </si>
  <si>
    <t>9.20.8</t>
  </si>
  <si>
    <t>9.20.11</t>
  </si>
  <si>
    <t>9.20.12</t>
  </si>
  <si>
    <t>9.20.14</t>
  </si>
  <si>
    <t>9.20.31</t>
  </si>
  <si>
    <t>9.20.32</t>
  </si>
  <si>
    <t>9.20.36</t>
  </si>
  <si>
    <t>9.20.37</t>
  </si>
  <si>
    <t>9.20.41</t>
  </si>
  <si>
    <t>9.20.47</t>
  </si>
  <si>
    <t>10.6</t>
  </si>
  <si>
    <t>10.6.10</t>
  </si>
  <si>
    <t>10.6.15</t>
  </si>
  <si>
    <t>10.6.19</t>
  </si>
  <si>
    <t>10.6.20</t>
  </si>
  <si>
    <t>10.6.21</t>
  </si>
  <si>
    <t>10.9</t>
  </si>
  <si>
    <t>10.9.5</t>
  </si>
  <si>
    <t>10.11</t>
  </si>
  <si>
    <t>10.11.5</t>
  </si>
  <si>
    <t>10.11.8</t>
  </si>
  <si>
    <t>10.11.10</t>
  </si>
  <si>
    <t>10.11.11</t>
  </si>
  <si>
    <t>10.11.12</t>
  </si>
  <si>
    <t>10.11.13</t>
  </si>
  <si>
    <t>10.14</t>
  </si>
  <si>
    <t>10.14.4</t>
  </si>
  <si>
    <t>10.14.6</t>
  </si>
  <si>
    <t>10.14.11</t>
  </si>
  <si>
    <t>10.21</t>
  </si>
  <si>
    <t>10.21.5</t>
  </si>
  <si>
    <t>10.21.11</t>
  </si>
  <si>
    <t>10.22</t>
  </si>
  <si>
    <t>10.22.4</t>
  </si>
  <si>
    <t>10.23</t>
  </si>
  <si>
    <t>10.23.6</t>
  </si>
  <si>
    <t>10.23.11</t>
  </si>
  <si>
    <t>10.25</t>
  </si>
  <si>
    <t>10.25.1</t>
  </si>
  <si>
    <t>10.25.2</t>
  </si>
  <si>
    <t>10.27</t>
  </si>
  <si>
    <t>10.27.1</t>
  </si>
  <si>
    <t>10.27.2</t>
  </si>
  <si>
    <t>10.27.3</t>
  </si>
  <si>
    <t>10.27.4</t>
  </si>
  <si>
    <t>10.27.5</t>
  </si>
  <si>
    <t>10.27.6</t>
  </si>
  <si>
    <t>10.27.7</t>
  </si>
  <si>
    <t>10.32</t>
  </si>
  <si>
    <t>10.32.1</t>
  </si>
  <si>
    <t>10.32.2</t>
  </si>
  <si>
    <t>10.36</t>
  </si>
  <si>
    <t>10.36.7</t>
  </si>
  <si>
    <t>10.36.9</t>
  </si>
  <si>
    <t>10.36.13</t>
  </si>
  <si>
    <t>10.40</t>
  </si>
  <si>
    <t>10.40.1</t>
  </si>
  <si>
    <t>10.43</t>
  </si>
  <si>
    <t>10.43.1</t>
  </si>
  <si>
    <t>10.43.2</t>
  </si>
  <si>
    <t>10.43.3</t>
  </si>
  <si>
    <t>10.43.4</t>
  </si>
  <si>
    <t>10.43.5</t>
  </si>
  <si>
    <t>10.44</t>
  </si>
  <si>
    <t>10.44.2</t>
  </si>
  <si>
    <t>10.44.3</t>
  </si>
  <si>
    <t>10.44.4</t>
  </si>
  <si>
    <t>10.47</t>
  </si>
  <si>
    <t>10.47.1</t>
  </si>
  <si>
    <t>10.47.2</t>
  </si>
  <si>
    <t>10.50</t>
  </si>
  <si>
    <t>10.50.1</t>
  </si>
  <si>
    <t>10.50.2</t>
  </si>
  <si>
    <t>10.50.3</t>
  </si>
  <si>
    <t>10.50.4</t>
  </si>
  <si>
    <t>10.52</t>
  </si>
  <si>
    <t>10.52.1</t>
  </si>
  <si>
    <t>10.52.2</t>
  </si>
  <si>
    <t>10.52.3</t>
  </si>
  <si>
    <t>10.52.4</t>
  </si>
  <si>
    <t>10.52.5</t>
  </si>
  <si>
    <t>10.54</t>
  </si>
  <si>
    <t>10.54.1</t>
  </si>
  <si>
    <t>10.54.2</t>
  </si>
  <si>
    <t>10.54.3</t>
  </si>
  <si>
    <t>10.54.4</t>
  </si>
  <si>
    <t>10.55</t>
  </si>
  <si>
    <t>10.55.1</t>
  </si>
  <si>
    <t>10.55.2</t>
  </si>
  <si>
    <t>10.55.3</t>
  </si>
  <si>
    <t>10.55.4</t>
  </si>
  <si>
    <t>10.55.5</t>
  </si>
  <si>
    <t>10.55.6</t>
  </si>
  <si>
    <t>10.55.8</t>
  </si>
  <si>
    <t>10.55.9</t>
  </si>
  <si>
    <t>10.55.10</t>
  </si>
  <si>
    <t>10.55.11</t>
  </si>
  <si>
    <t>10.55.12</t>
  </si>
  <si>
    <t>10.57</t>
  </si>
  <si>
    <t>10.57.2</t>
  </si>
  <si>
    <t>10.57.3</t>
  </si>
  <si>
    <t>10.58</t>
  </si>
  <si>
    <t>10.58.1</t>
  </si>
  <si>
    <t>10.59</t>
  </si>
  <si>
    <t>10.59.1</t>
  </si>
  <si>
    <t>10.59.2</t>
  </si>
  <si>
    <t>10.59.3</t>
  </si>
  <si>
    <t>10.59.4</t>
  </si>
  <si>
    <t>10.59.5</t>
  </si>
  <si>
    <t>10.59.6</t>
  </si>
  <si>
    <t>10.59.7</t>
  </si>
  <si>
    <t>10.59.8</t>
  </si>
  <si>
    <t>10.59.9</t>
  </si>
  <si>
    <t>10.59.10</t>
  </si>
  <si>
    <t>10.60</t>
  </si>
  <si>
    <t>10.60.5</t>
  </si>
  <si>
    <t>10.60.7</t>
  </si>
  <si>
    <t>10.61</t>
  </si>
  <si>
    <t>10.61.1</t>
  </si>
  <si>
    <t>10.61.2</t>
  </si>
  <si>
    <t>10.61.3</t>
  </si>
  <si>
    <t>10.61.4</t>
  </si>
  <si>
    <t>10.61.5</t>
  </si>
  <si>
    <t>10.62</t>
  </si>
  <si>
    <t>10.62.2</t>
  </si>
  <si>
    <t>10.62.6</t>
  </si>
  <si>
    <t>10.62.7</t>
  </si>
  <si>
    <t>10.62.8</t>
  </si>
  <si>
    <t>10.62.9</t>
  </si>
  <si>
    <t>10.62.10</t>
  </si>
  <si>
    <t>10.63</t>
  </si>
  <si>
    <t>10.63.1</t>
  </si>
  <si>
    <t>10.63.5</t>
  </si>
  <si>
    <t>10.64</t>
  </si>
  <si>
    <t>10.64.4</t>
  </si>
  <si>
    <t>10.64.5</t>
  </si>
  <si>
    <t>11.2</t>
  </si>
  <si>
    <t>11.2.1</t>
  </si>
  <si>
    <t>11.2.2</t>
  </si>
  <si>
    <t>11.2.3</t>
  </si>
  <si>
    <t>11.2.4</t>
  </si>
  <si>
    <t>11.2.8</t>
  </si>
  <si>
    <t>11.3</t>
  </si>
  <si>
    <t>11.3.1</t>
  </si>
  <si>
    <t>11.3.11</t>
  </si>
  <si>
    <t>11.3.12</t>
  </si>
  <si>
    <t>11.3.13</t>
  </si>
  <si>
    <t>11.3.31</t>
  </si>
  <si>
    <t>12.2</t>
  </si>
  <si>
    <t>12.2.1</t>
  </si>
  <si>
    <t>12.2.2</t>
  </si>
  <si>
    <t>12.2.5</t>
  </si>
  <si>
    <t>12.2.7</t>
  </si>
  <si>
    <t>12.3</t>
  </si>
  <si>
    <t>12.3.11</t>
  </si>
  <si>
    <t>12.3.41</t>
  </si>
  <si>
    <t>12.4</t>
  </si>
  <si>
    <t>12.4.1</t>
  </si>
  <si>
    <t>12.4.2</t>
  </si>
  <si>
    <t>12.5</t>
  </si>
  <si>
    <t>12.5.1</t>
  </si>
  <si>
    <t>12.5.2</t>
  </si>
  <si>
    <t>12.5.3</t>
  </si>
  <si>
    <t>12.7</t>
  </si>
  <si>
    <t>12.7.1</t>
  </si>
  <si>
    <t>12.9</t>
  </si>
  <si>
    <t>12.9.1</t>
  </si>
  <si>
    <t>12.11</t>
  </si>
  <si>
    <t>12.11.1</t>
  </si>
  <si>
    <t>12.14</t>
  </si>
  <si>
    <t>12.14.1</t>
  </si>
  <si>
    <t>12.15</t>
  </si>
  <si>
    <t>12.15.1</t>
  </si>
  <si>
    <t>12.19</t>
  </si>
  <si>
    <t>12.19.19</t>
  </si>
  <si>
    <t>12.19.82</t>
  </si>
  <si>
    <t>13.1</t>
  </si>
  <si>
    <t>13.1.13</t>
  </si>
  <si>
    <t>13.7</t>
  </si>
  <si>
    <t>13.7.1</t>
  </si>
  <si>
    <t>13.9</t>
  </si>
  <si>
    <t>13.9.1</t>
  </si>
  <si>
    <t>14.1</t>
  </si>
  <si>
    <t>14.1.5</t>
  </si>
  <si>
    <t>14.4</t>
  </si>
  <si>
    <t>14.4.1</t>
  </si>
  <si>
    <t>14.5</t>
  </si>
  <si>
    <t>14.5.1</t>
  </si>
  <si>
    <t>14.5.2</t>
  </si>
  <si>
    <t>14.6</t>
  </si>
  <si>
    <t>14.6.1</t>
  </si>
  <si>
    <t>14.6.2</t>
  </si>
  <si>
    <t>14.8</t>
  </si>
  <si>
    <t>14.8.1</t>
  </si>
  <si>
    <t>15.1</t>
  </si>
  <si>
    <t>15.1.1</t>
  </si>
  <si>
    <t>15.2</t>
  </si>
  <si>
    <t>15.2.1</t>
  </si>
  <si>
    <t>15.2.2</t>
  </si>
  <si>
    <t>15.2.4</t>
  </si>
  <si>
    <t>15.2.5</t>
  </si>
  <si>
    <t>15.2.7</t>
  </si>
  <si>
    <t>15.2.8</t>
  </si>
  <si>
    <t>15.2.11</t>
  </si>
  <si>
    <t>15.3</t>
  </si>
  <si>
    <t>15.3.1</t>
  </si>
  <si>
    <t>15.5</t>
  </si>
  <si>
    <t>15.5.2</t>
  </si>
  <si>
    <t>15.5.3</t>
  </si>
  <si>
    <t>15.5.4</t>
  </si>
  <si>
    <t>15.5.5</t>
  </si>
  <si>
    <t>15.5.6</t>
  </si>
  <si>
    <t>15.6</t>
  </si>
  <si>
    <t>15.6.1</t>
  </si>
  <si>
    <t>15.6.2</t>
  </si>
  <si>
    <t>15.6.3</t>
  </si>
  <si>
    <t>15.6.4</t>
  </si>
  <si>
    <t>15.8</t>
  </si>
  <si>
    <t>15.8.11</t>
  </si>
  <si>
    <t>15.11</t>
  </si>
  <si>
    <t>15.11.1</t>
  </si>
  <si>
    <t>15.11.11</t>
  </si>
  <si>
    <t>15.17</t>
  </si>
  <si>
    <t>15.17.2</t>
  </si>
  <si>
    <t>15.19</t>
  </si>
  <si>
    <t>15.19.1</t>
  </si>
  <si>
    <t>15.23</t>
  </si>
  <si>
    <t>15.23.1</t>
  </si>
  <si>
    <t>15.23.2</t>
  </si>
  <si>
    <t>15.23.21</t>
  </si>
  <si>
    <t>16.2</t>
  </si>
  <si>
    <t>16.2.7</t>
  </si>
  <si>
    <t>16.2.9</t>
  </si>
  <si>
    <t>16.2.10</t>
  </si>
  <si>
    <t>16.3</t>
  </si>
  <si>
    <t>16.3.2</t>
  </si>
  <si>
    <t>16.3.3</t>
  </si>
  <si>
    <t>16.4</t>
  </si>
  <si>
    <t>16.4.2</t>
  </si>
  <si>
    <t>16.9</t>
  </si>
  <si>
    <t>16.9.1</t>
  </si>
  <si>
    <t>16.9.2</t>
  </si>
  <si>
    <t>16.9.8</t>
  </si>
  <si>
    <t>16.9.9</t>
  </si>
  <si>
    <t>16.10</t>
  </si>
  <si>
    <t>16.10.1</t>
  </si>
  <si>
    <t>17.1</t>
  </si>
  <si>
    <t>17.1.1</t>
  </si>
  <si>
    <t>17.1.2</t>
  </si>
  <si>
    <t>17.1.13</t>
  </si>
  <si>
    <t>18.1</t>
  </si>
  <si>
    <t>18.1.1</t>
  </si>
  <si>
    <t>18.1.3</t>
  </si>
  <si>
    <t>18.1.4</t>
  </si>
  <si>
    <t>18.1.8</t>
  </si>
  <si>
    <t>18.1.10</t>
  </si>
  <si>
    <t>18.2</t>
  </si>
  <si>
    <t>18.2.1</t>
  </si>
  <si>
    <t>18.3</t>
  </si>
  <si>
    <t>18.3.1</t>
  </si>
  <si>
    <t>19.1</t>
  </si>
  <si>
    <t>19.1.1</t>
  </si>
  <si>
    <t>19.1.2</t>
  </si>
  <si>
    <t>19.1.3</t>
  </si>
  <si>
    <t>19.1.4</t>
  </si>
  <si>
    <t>19.1.5</t>
  </si>
  <si>
    <t>19.1.6</t>
  </si>
  <si>
    <t>19.1.7</t>
  </si>
  <si>
    <t>19.1.8</t>
  </si>
  <si>
    <t>19.1.9</t>
  </si>
  <si>
    <t>19.2</t>
  </si>
  <si>
    <t>19.2.1</t>
  </si>
  <si>
    <t>19.2.2</t>
  </si>
  <si>
    <t>19.2.3</t>
  </si>
  <si>
    <t>19.2.4</t>
  </si>
  <si>
    <t>19.2.5</t>
  </si>
  <si>
    <t>19.2.6</t>
  </si>
  <si>
    <t>19.2.7</t>
  </si>
  <si>
    <t>19.2.8</t>
  </si>
  <si>
    <t>19.2.9</t>
  </si>
  <si>
    <t>19.3</t>
  </si>
  <si>
    <t>19.3.1</t>
  </si>
  <si>
    <t>19.3.2</t>
  </si>
  <si>
    <t>19.5</t>
  </si>
  <si>
    <t>19.5.1</t>
  </si>
  <si>
    <t>19.5.2</t>
  </si>
  <si>
    <t>19.6</t>
  </si>
  <si>
    <t>19.6.1</t>
  </si>
  <si>
    <t>19.6.2</t>
  </si>
  <si>
    <t>19.6.3</t>
  </si>
  <si>
    <t>19.7</t>
  </si>
  <si>
    <t>19.7.1</t>
  </si>
  <si>
    <t>19.9</t>
  </si>
  <si>
    <t>19.9.1</t>
  </si>
  <si>
    <t>19.9.2</t>
  </si>
  <si>
    <t>19.10</t>
  </si>
  <si>
    <t>19.10.1</t>
  </si>
  <si>
    <t>20.1</t>
  </si>
  <si>
    <t>20.1.1</t>
  </si>
  <si>
    <t>20.1.2</t>
  </si>
  <si>
    <t>20.1.11</t>
  </si>
  <si>
    <t>20.1.12</t>
  </si>
  <si>
    <t>20.2</t>
  </si>
  <si>
    <t>20.2.1</t>
  </si>
  <si>
    <t>20.2.2</t>
  </si>
  <si>
    <t>20.2.11</t>
  </si>
  <si>
    <t>20.2.12</t>
  </si>
  <si>
    <t>20.2.22</t>
  </si>
  <si>
    <t>20.3</t>
  </si>
  <si>
    <t>20.3.1</t>
  </si>
  <si>
    <t>20.6</t>
  </si>
  <si>
    <t>20.6.1</t>
  </si>
  <si>
    <t>20.6.2</t>
  </si>
  <si>
    <t>20.6.11</t>
  </si>
  <si>
    <t>20.6.31</t>
  </si>
  <si>
    <t>20.7</t>
  </si>
  <si>
    <t>20.7.1</t>
  </si>
  <si>
    <t>20.7.11</t>
  </si>
  <si>
    <t>20.7.21</t>
  </si>
  <si>
    <t>20.7.31</t>
  </si>
  <si>
    <t>20.7.41</t>
  </si>
  <si>
    <t>20.7.61</t>
  </si>
  <si>
    <t>20.7.62</t>
  </si>
  <si>
    <t>20.7.71</t>
  </si>
  <si>
    <t>20.7.81</t>
  </si>
  <si>
    <t>20.7.91</t>
  </si>
  <si>
    <t>20.8</t>
  </si>
  <si>
    <t>20.8.1</t>
  </si>
  <si>
    <t>20.9</t>
  </si>
  <si>
    <t>20.9.1</t>
  </si>
  <si>
    <t>20.10</t>
  </si>
  <si>
    <t>20.10.1</t>
  </si>
  <si>
    <t>21.1</t>
  </si>
  <si>
    <t>21.1.8</t>
  </si>
  <si>
    <t>21.1.10</t>
  </si>
  <si>
    <t>21.2</t>
  </si>
  <si>
    <t>21.2.1</t>
  </si>
  <si>
    <t>22.3</t>
  </si>
  <si>
    <t>22.3.1</t>
  </si>
  <si>
    <t>22.3.2</t>
  </si>
  <si>
    <t>22.4</t>
  </si>
  <si>
    <t>22.4.1</t>
  </si>
  <si>
    <t>22.4.2</t>
  </si>
  <si>
    <t>22.5</t>
  </si>
  <si>
    <t>22.5.1</t>
  </si>
  <si>
    <t>22.5.2</t>
  </si>
  <si>
    <t>22.5.5</t>
  </si>
  <si>
    <t>SUMINISTRO E INSTALACION DE DIVISION DE OFICINA  EN VIDRIO TEMPLADO 8MM</t>
  </si>
  <si>
    <t>22.6</t>
  </si>
  <si>
    <t>22.6.1</t>
  </si>
  <si>
    <t>22.7</t>
  </si>
  <si>
    <t>22.7.1</t>
  </si>
  <si>
    <t>22.7.2</t>
  </si>
  <si>
    <t>23.5</t>
  </si>
  <si>
    <t>23.5.1</t>
  </si>
  <si>
    <t>23.5.2</t>
  </si>
  <si>
    <t>23.5.3</t>
  </si>
  <si>
    <t>23.5.5</t>
  </si>
  <si>
    <t>23.12</t>
  </si>
  <si>
    <t>23.12.1</t>
  </si>
  <si>
    <t>23.17</t>
  </si>
  <si>
    <t>23.17.1</t>
  </si>
  <si>
    <t>23.17.2</t>
  </si>
  <si>
    <t>23.17.3</t>
  </si>
  <si>
    <t>23.17.4</t>
  </si>
  <si>
    <t>24.1</t>
  </si>
  <si>
    <t>24.1.1</t>
  </si>
  <si>
    <t>24.1.2</t>
  </si>
  <si>
    <t>24.1.7</t>
  </si>
  <si>
    <t>24.1.8</t>
  </si>
  <si>
    <t>24.1.9</t>
  </si>
  <si>
    <t>24.2</t>
  </si>
  <si>
    <t>24.2.1</t>
  </si>
  <si>
    <t>24.2.2</t>
  </si>
  <si>
    <t>24.2.3</t>
  </si>
  <si>
    <t>24.4</t>
  </si>
  <si>
    <t>24.4.1</t>
  </si>
  <si>
    <t>24.4.2</t>
  </si>
  <si>
    <t>24.6</t>
  </si>
  <si>
    <t>24.6.2</t>
  </si>
  <si>
    <t>25.1</t>
  </si>
  <si>
    <t>25.1.1</t>
  </si>
  <si>
    <t>25.1.9</t>
  </si>
  <si>
    <t>25.2</t>
  </si>
  <si>
    <t>25.2.1</t>
  </si>
  <si>
    <t>25.2.6</t>
  </si>
  <si>
    <t>25.2.7</t>
  </si>
  <si>
    <t>25.2.21</t>
  </si>
  <si>
    <t>25.2.22</t>
  </si>
  <si>
    <t>25.2.23</t>
  </si>
  <si>
    <t>25.4</t>
  </si>
  <si>
    <t>25.4.3</t>
  </si>
  <si>
    <t>27.1</t>
  </si>
  <si>
    <t>27.1.3</t>
  </si>
  <si>
    <t>27.1.4</t>
  </si>
  <si>
    <t>27.1.5</t>
  </si>
  <si>
    <t>27.2</t>
  </si>
  <si>
    <t>27.2.1</t>
  </si>
  <si>
    <t>27.3</t>
  </si>
  <si>
    <t>27.3.3</t>
  </si>
  <si>
    <t>27.4</t>
  </si>
  <si>
    <t>27.4.1</t>
  </si>
  <si>
    <t>27.4.2</t>
  </si>
  <si>
    <t>27.4.4</t>
  </si>
  <si>
    <t>27.4.5</t>
  </si>
  <si>
    <t>28.8</t>
  </si>
  <si>
    <t>28.8.3</t>
  </si>
  <si>
    <t>28.8.5</t>
  </si>
  <si>
    <t>28.10</t>
  </si>
  <si>
    <t>28.10.1</t>
  </si>
  <si>
    <t>28.11</t>
  </si>
  <si>
    <t>28.11.1</t>
  </si>
  <si>
    <t>28.12</t>
  </si>
  <si>
    <t>28.12.1</t>
  </si>
  <si>
    <t>28.14</t>
  </si>
  <si>
    <t>28.14.1</t>
  </si>
  <si>
    <t>28.18</t>
  </si>
  <si>
    <t>28.18.1</t>
  </si>
  <si>
    <t>28.18.2</t>
  </si>
  <si>
    <t>28.20</t>
  </si>
  <si>
    <t>28.20.1</t>
  </si>
  <si>
    <t>28.22</t>
  </si>
  <si>
    <t>28.22.1</t>
  </si>
  <si>
    <t>28.22.2</t>
  </si>
  <si>
    <t>28.22.3</t>
  </si>
  <si>
    <t>29.1</t>
  </si>
  <si>
    <t>29.1.11</t>
  </si>
  <si>
    <t>29.1.41</t>
  </si>
  <si>
    <t>29.3</t>
  </si>
  <si>
    <t>29.3.1</t>
  </si>
  <si>
    <t>29.3.2</t>
  </si>
  <si>
    <t>29.3.3</t>
  </si>
  <si>
    <t>SUMINISTRO, PREPARACIÓN, EXTENDIDO, NIVELACIÓN Y COMPACTACIÓN DE CONCRETO F'C =21 MPA PARA MEJORAMIENTO DE LA BASE DE INSTALACIÓN DE ADOQUÍN, CON ESPESOR PROMEDIO E = 5 CM. INCLUYE MATERIALES, MANO DE OBRA, EQUIPOS, HERRAMIENTAS, TRANSPORTE INTERNO, DESPERDICIOS, AJUSTE DE NIVELES Y PENDIENTES, Y DEMÁS ACTIVIDADES NECESARIAS PARA SU CORRECTA EJECUCIÓN.</t>
  </si>
  <si>
    <t>29.4</t>
  </si>
  <si>
    <t>29.4.2</t>
  </si>
  <si>
    <t>29.5</t>
  </si>
  <si>
    <t>29.5.2</t>
  </si>
  <si>
    <t>29.7</t>
  </si>
  <si>
    <t>29.7.7</t>
  </si>
  <si>
    <t>29.7.8</t>
  </si>
  <si>
    <t>29.7.9</t>
  </si>
  <si>
    <t>29.7.10</t>
  </si>
  <si>
    <t>29.7.14</t>
  </si>
  <si>
    <t>29.7.19</t>
  </si>
  <si>
    <t>29.7.20</t>
  </si>
  <si>
    <t>29.7.21</t>
  </si>
  <si>
    <t>29.7.23</t>
  </si>
  <si>
    <t>29.14</t>
  </si>
  <si>
    <t>29.14.1</t>
  </si>
  <si>
    <t>29.14.11</t>
  </si>
  <si>
    <t>29.17</t>
  </si>
  <si>
    <t>29.17.1</t>
  </si>
  <si>
    <t>29.24</t>
  </si>
  <si>
    <t>29.24.2</t>
  </si>
  <si>
    <t>29.24.3</t>
  </si>
  <si>
    <t>29.24.4</t>
  </si>
  <si>
    <t>29.24.11</t>
  </si>
  <si>
    <t>29.25</t>
  </si>
  <si>
    <t>29.25.1</t>
  </si>
  <si>
    <t>29.25.2</t>
  </si>
  <si>
    <t>29.26</t>
  </si>
  <si>
    <t>29.26.31</t>
  </si>
  <si>
    <t>m</t>
  </si>
  <si>
    <t>29.26.41</t>
  </si>
  <si>
    <t>29.26.51</t>
  </si>
  <si>
    <t>29.27</t>
  </si>
  <si>
    <t>29.27.1</t>
  </si>
  <si>
    <t>29.29</t>
  </si>
  <si>
    <t>29.29.1</t>
  </si>
  <si>
    <t>29.29.2</t>
  </si>
  <si>
    <t>29.30</t>
  </si>
  <si>
    <t>29.30.1</t>
  </si>
  <si>
    <t>29.30.8</t>
  </si>
  <si>
    <t>29.30.9</t>
  </si>
  <si>
    <t>29.30.10</t>
  </si>
  <si>
    <t>29.30.11</t>
  </si>
  <si>
    <t>29.30.13</t>
  </si>
  <si>
    <t>29.31</t>
  </si>
  <si>
    <t>29.31.1</t>
  </si>
  <si>
    <t>29.31.3</t>
  </si>
  <si>
    <t>29.32</t>
  </si>
  <si>
    <t>29.32.4</t>
  </si>
  <si>
    <t>30.1</t>
  </si>
  <si>
    <t>30.1.2</t>
  </si>
  <si>
    <t>30.2</t>
  </si>
  <si>
    <t>30.2.1</t>
  </si>
  <si>
    <t xml:space="preserve"> SUBTOTAL </t>
  </si>
  <si>
    <t>ADMINISTRACION</t>
  </si>
  <si>
    <t>IMPREVISTOS</t>
  </si>
  <si>
    <t>UTILIDAD</t>
  </si>
  <si>
    <t>IVA SOBRE LA UTILIDAD</t>
  </si>
  <si>
    <t>SUB - TOTAL COSTO INDIRECTO</t>
  </si>
  <si>
    <t>SUB TOTAL PROYECTO</t>
  </si>
  <si>
    <t xml:space="preserve">SUMINISTRO DE EQUIPOS  Y DOTACION  , INCLUYE IVA </t>
  </si>
  <si>
    <t>31.1</t>
  </si>
  <si>
    <t>SUMINISTRO DE EQUIPOS MECÁNICOS, UNIDADES CONDENSADORAS DE REFRIGERANTE VARIABLE COOLING ONLY</t>
  </si>
  <si>
    <t>31.1.1</t>
  </si>
  <si>
    <t>SUMINISTRO DE UNIDAD CONDENSADORA VRF CO 241 MBH</t>
  </si>
  <si>
    <t>31.1.2</t>
  </si>
  <si>
    <t>SUMINISTRO DE UNIDAD CONDENSADORA VRF CO 360 MBH</t>
  </si>
  <si>
    <t>31.1.3</t>
  </si>
  <si>
    <t>SUMINISTRO DE UNIDAD CONDENSADORA VRF CO 432 MBH</t>
  </si>
  <si>
    <t>31.1.4</t>
  </si>
  <si>
    <t>SUMINISTRO DE UNIDAD CONDENSADORA VRF CO 456 MBH</t>
  </si>
  <si>
    <t>31.1.5</t>
  </si>
  <si>
    <t>SUMINISTRO DE UNIDAD CONDENSADORA VRF CO 480 MBH</t>
  </si>
  <si>
    <t>31.2</t>
  </si>
  <si>
    <t>SUMINISTRO DE EQUIPOS MECÁNICOS, UNIDADES CONDENSADORAS DE REFRIGERANTE VARIABLE MINI VRF</t>
  </si>
  <si>
    <t>31.2.1</t>
  </si>
  <si>
    <t>SUMINISTRO DE UNIDAD CONDENSADORA MINI VRF COOLING ONLY 80 MBH</t>
  </si>
  <si>
    <t>31.3</t>
  </si>
  <si>
    <t>SUMINISTRO DE EQUIPOS MECÁNICOS, UNIDADES EVAPORADORAS VRF TIPO FANCOIL DESNUDO ALTA ESTÁTICA</t>
  </si>
  <si>
    <t>31.3.1</t>
  </si>
  <si>
    <t>SUMINISTRO DE UNIDAD EVAPORADORA VRF - FCH 18.000 BTUH</t>
  </si>
  <si>
    <t>31.3.2</t>
  </si>
  <si>
    <t>SUMINISTRO DE UNIDAD EVAPORADORA VRF - FCH 36.000 BTUH</t>
  </si>
  <si>
    <t>31.3.3</t>
  </si>
  <si>
    <t>SUMINISTRO DE UNIDAD EVAPORADORA VRF - FCH 48.000 BTUH</t>
  </si>
  <si>
    <t>31.3.4</t>
  </si>
  <si>
    <t>SUMINISTRO DE UNIDAD EVAPORADORA VRF - FCH 54.000 BTUH</t>
  </si>
  <si>
    <t>31.3.5</t>
  </si>
  <si>
    <t>SUMINISTRO DE UNIDAD EVAPORADORA VRF - FCH 76.000 BTUH</t>
  </si>
  <si>
    <t>31.3.6</t>
  </si>
  <si>
    <t>SUMINISTRO DE UNIDAD EVAPORADORA VRF - FCH 96.000 BTUH</t>
  </si>
  <si>
    <t>31.4</t>
  </si>
  <si>
    <t>SUMINISTRO DE EQUIPOS MECÁNICOS, UNIDADES EVAPORADORAS VRF TIPO CASSETTE 4 VÍAS</t>
  </si>
  <si>
    <t>31.4.1</t>
  </si>
  <si>
    <t>SUMINISTRO DE UNIDAD EVAPORADORA VRF - CST 4V 12.000 BTUH</t>
  </si>
  <si>
    <t>31.4.2</t>
  </si>
  <si>
    <t>SUMINISTRO DE UNIDAD EVAPORADORA VRF - CST 4V 18.000 BTUH</t>
  </si>
  <si>
    <t>31.4.3</t>
  </si>
  <si>
    <t>SUMINISTRO DE UNIDAD EVAPORADORA VRF - CST 4V 36.000 BTUH</t>
  </si>
  <si>
    <t>31.5</t>
  </si>
  <si>
    <t>SUMINISTRO DE EQUIPOS MECÁNICOS, UNIDADES MINISPLIT INDEPENDIENTES TIPO FANCOIL DESNUDO</t>
  </si>
  <si>
    <t>31.5.1</t>
  </si>
  <si>
    <t>SUMINISTRO DE MINISPLIT INVERTER INDEPENDIENTE FC 18.000 BTUH, INCLUYE UNIDAD INTERIOR, UNIDAD EXTERIOR Y TUBERÍA</t>
  </si>
  <si>
    <t>31.5.2</t>
  </si>
  <si>
    <t>SUMINISTRO DE MINISPLIT INVERTER INDEPENDIENTE FC 76.000 BTUH, INCLUYE UNIDAD INTERIOR, UNIDAD EXTERIOR Y TUBERÍA</t>
  </si>
  <si>
    <t>31.6</t>
  </si>
  <si>
    <t>SUMINISTRO DE EQUIPOS MECÁNICOS, UNIDADES MINISPLIT INDEPENDIENTES TIPO PARED</t>
  </si>
  <si>
    <t>31.6.1</t>
  </si>
  <si>
    <t>SUMINISTRO DE MINISPLIT INVERTER INDEPENDIENTE MSP 12.000 BTUH, INCLUYE UNIDAD INTERIOR, UNIDAD EXTERIOR Y TUBERÍA</t>
  </si>
  <si>
    <t>31.7</t>
  </si>
  <si>
    <t>SUMINISTRO DE EQUIPOS MECÁNICOS, UNIDADES MINISPLIT INDEPENDIENTES TIPO CASSETTE</t>
  </si>
  <si>
    <t>31.7.1</t>
  </si>
  <si>
    <t>SUMINISTRO DE MINISPLIT INVERTER INDEPENDIENTE CST 18.000 BTUH, INCLUYE UNIDAD INTERIOR, UNIDAD EXTERIOR Y TUBERÍA</t>
  </si>
  <si>
    <t>31.7.2</t>
  </si>
  <si>
    <t>SUMINISTRO DE MINISPLIT INVERTER INDEPENDIENTE CST 36.000 BTUH, INCLUYE UNIDAD INTERIOR, UNIDAD EXTERIOR Y TUBERÍA</t>
  </si>
  <si>
    <t>31.8</t>
  </si>
  <si>
    <t>SUMINISTRO DE EQUIPOS MECÁNICOS, VENTILADORES TIPO CENTRÍFUGOS</t>
  </si>
  <si>
    <t>31.8.1</t>
  </si>
  <si>
    <t>SUMINISTRO DE VENTILADOR CENTRÍFUGO TIPO UNIDAD DE VENTILACIÓN VS-01F1, INCLUYE FILTRO MERV 8</t>
  </si>
  <si>
    <t>31.8.2</t>
  </si>
  <si>
    <t>SUMINISTRO DE VENTILADOR CENTRÍFUGO TIPO HONGO DESCARGA VERTICAL VE-03F1</t>
  </si>
  <si>
    <t>31.9</t>
  </si>
  <si>
    <t>SUMINISTRO DE EQUIPOS MECÁNICOS, VENTILADORES TIPO CENTRÍFUGOS EN LÍNEA</t>
  </si>
  <si>
    <t>31.9.1</t>
  </si>
  <si>
    <t>SUMINISTRO DE VENTILADOR CENTRÍFUGO EN LÍNEA VE-01F1</t>
  </si>
  <si>
    <t>31.9.2</t>
  </si>
  <si>
    <t>SUMINISTRO DE VENTILADOR CENTRÍFUGO EN LÍNEA VE-02F1</t>
  </si>
  <si>
    <t>31.9.3</t>
  </si>
  <si>
    <t>SUMINISTRO DE VENTILADOR CENTRÍFUGO EN LÍNEA VE-04F1</t>
  </si>
  <si>
    <t>31.9.4</t>
  </si>
  <si>
    <t>SUMINISTRO DE VENTILADOR CENTRÍFUGO EN LÍNEA VE-05F1</t>
  </si>
  <si>
    <t>31.9.5</t>
  </si>
  <si>
    <t>SUMINISTRO DE VENTILADOR CENTRÍFUGO EN LÍNEA VS-02F1, INCLUYE FILTRO MERV 8</t>
  </si>
  <si>
    <t>31.9.6</t>
  </si>
  <si>
    <t>SUMINISTRO DE VENTILADOR CENTRÍFUGO EN LÍNEA VS-03F1, INCLUYE FILTRO MERV 8</t>
  </si>
  <si>
    <t>31.9.7</t>
  </si>
  <si>
    <t>SUMINISTRO DE VENTILADOR CENTRÍFUGO EN LÍNEA VS-04F1, INCLUYE FILTRO MERV 8</t>
  </si>
  <si>
    <t>31.10</t>
  </si>
  <si>
    <t>SUMINISTRO DE EQUIPOS MECÁNICOS, VENTILADORES TIPO INDIVIDUAL</t>
  </si>
  <si>
    <t>31.10.1</t>
  </si>
  <si>
    <t>SUMINISTRO DE VENTILADOR INDIVIDUAL VAX-01F1/F2/F3/F4</t>
  </si>
  <si>
    <t>31.10.2</t>
  </si>
  <si>
    <t>SUMINISTRO DE VENTILADOR INDIVIDUAL VAX-02F1/F2/F3/F4</t>
  </si>
  <si>
    <t>31.11.1</t>
  </si>
  <si>
    <t>31.11.3</t>
  </si>
  <si>
    <t>31.12.1</t>
  </si>
  <si>
    <t>SUMINISTRO DE PLANTA ELECTRICA 500KVA. TIPO CABINADA. INCLUYE ACCESORIOS Y TRANSPORTE</t>
  </si>
  <si>
    <t>31.12.2</t>
  </si>
  <si>
    <t>31.12.3</t>
  </si>
  <si>
    <t>31.12.4</t>
  </si>
  <si>
    <t>31.12.5</t>
  </si>
  <si>
    <t>31.12.6</t>
  </si>
  <si>
    <t>31.13.3</t>
  </si>
  <si>
    <t>DOTACION</t>
  </si>
  <si>
    <t>31.14.1</t>
  </si>
  <si>
    <t>31.14.2</t>
  </si>
  <si>
    <t>MUEBLE RECEPCIÓN, DE 4,10 MTS X 1,6 MTS.ELABORADO EN AGLOMERADO Y FORMICA . INCLUYE HERRAJES EN ACERO INOXIDABLE, CON CAJONERAS FRENTE EN FORMICA, ESCUDO POLICÍA NACIONAL Y LETRAS DE LA UNIDAD TIPO BRONCE.</t>
  </si>
  <si>
    <t>31.14.3</t>
  </si>
  <si>
    <t>MUEBLE RECEPCIÓN, DE 2,20 MTS X 1,20 MTS.ELABORADO EN AGLOMERADO Y FORMICA . INCLUYE HERRAJES EN ACERO INOXIDABLE, CON CAJONERAS FRENTE EN FORMICA, ESCUDO POLICÍA NACIONAL Y LETRAS DE LA UNIDAD TIPO BRONCE.</t>
  </si>
  <si>
    <t>31.14.4</t>
  </si>
  <si>
    <t xml:space="preserve">SUPERFICIE DE 1,20 X 0,60 MTS, UN ARCHIVO 2X1 (Incluye herrajes, platinas, soportes, costados, faldón, tapa pasacables). </t>
  </si>
  <si>
    <t>31.14.5</t>
  </si>
  <si>
    <t>31.14.8</t>
  </si>
  <si>
    <t>SILLA TANDEM DE TRES PUESTOS</t>
  </si>
  <si>
    <t>31.14.9</t>
  </si>
  <si>
    <t>PUESTO DE TRABAJO EJECUTIVO DE 1,60 X 1,60 MTS, UN ARCHIVO 2X1 (Incluye herrajes, platinas, soportes, costados, faldón, tapa pasacables)</t>
  </si>
  <si>
    <t>31.14.10</t>
  </si>
  <si>
    <t xml:space="preserve">SILLA INTERLOCUTORA EN MALLA </t>
  </si>
  <si>
    <t>31.14.11</t>
  </si>
  <si>
    <t>POLTRONA CON BRAZOS ACABADO EN PRANNA, PATAS EN ACERO INOXIDABLE.</t>
  </si>
  <si>
    <t>31.14.12</t>
  </si>
  <si>
    <t>MESA DE CENTRO EN AGLOMERADO ACABADO FORMICA Y VIDRIO</t>
  </si>
  <si>
    <t>31.14.13</t>
  </si>
  <si>
    <t xml:space="preserve">SUPERFICIE DE 0,80 X 0,60 MTS, ARCHIVO 2X1 (Incluye herrajes, platinas, soportes, costados, faldón, tapa pasacables) </t>
  </si>
  <si>
    <t>31.14.14</t>
  </si>
  <si>
    <t>DIVISIÓN MIXTA O LLENA TABLEROS EN FORMICA Y VIDRIO</t>
  </si>
  <si>
    <t>31.14.15</t>
  </si>
  <si>
    <t xml:space="preserve">MESA DE JUNTAS 6 PUESTOS </t>
  </si>
  <si>
    <t>31.14.16</t>
  </si>
  <si>
    <t>ARCHIVO RODANTE DE 2.10 MT DE ALTO, 2,50 MT DE ANCHO.</t>
  </si>
  <si>
    <t>31.14.17</t>
  </si>
  <si>
    <t>31.14.18</t>
  </si>
  <si>
    <t>ARCHIVO RODANTE DE 2.10 MT DE ALTO, 3,00 MT DE ANCHO.</t>
  </si>
  <si>
    <t>31.14.19</t>
  </si>
  <si>
    <t xml:space="preserve">SUPERFICIE RECTA DE 0,60X 0,90   (Incluye herrajes, platinas, soportes, costados, faldón, tapa pasacables) </t>
  </si>
  <si>
    <t>31.14.20</t>
  </si>
  <si>
    <t xml:space="preserve">MESA DE JUNTAS 8 PUESTOS </t>
  </si>
  <si>
    <t>31.14.21</t>
  </si>
  <si>
    <t>MUEBLE RECEPCIÓN, DE 3,60 MTS X 1,40 MTS.ELABORADO EN AGLOMERADO Y FORMICA . INCLUYE HERRAJES EN ACERO INOXIDABLE, CON CAJONERAS FRENTE EN FORMICA, ESCUDO POLICÍA NACIONAL Y LETRAS DE LA UNIDAD TIPO BRONCE.</t>
  </si>
  <si>
    <t>31.14.22</t>
  </si>
  <si>
    <t>PUESTO DE TRABAJO, SUPERFICIE RECTA DE 1,40 X 0,70 MTS (Incluye herrajes, platinas, soportes, costados, faldón, tapa pasacables y canaleta con tres troqueles),ARCHIVO 2X1 CON TAPAS EN LOS CAJONES EN AGLOMERADO, FORMICA Y MANIJAS EN ACERO INOXIDABLE.</t>
  </si>
  <si>
    <t>31.14.23</t>
  </si>
  <si>
    <t>ARCHIVO RODANTE DE 2.10 MT DE ALTO, 3,40 MT DE ANCHO.</t>
  </si>
  <si>
    <t>31.14.24</t>
  </si>
  <si>
    <t>SILLAS ALTAS PARA BARRA INYECTADAS EN POLIPROPILENO</t>
  </si>
  <si>
    <t>31.14.25</t>
  </si>
  <si>
    <t xml:space="preserve">SILLAS EDUCATIVAS </t>
  </si>
  <si>
    <t>31.14.26</t>
  </si>
  <si>
    <t>PUNTO ECOLÓGICO TRES (3) CANECAS DE 53 LITROS</t>
  </si>
  <si>
    <t xml:space="preserve"> TOTAL EQUIPOS Y  DOTACION INCLUYE IVA</t>
  </si>
  <si>
    <t xml:space="preserve"> TOTAL PROYECTO</t>
  </si>
  <si>
    <t>PRELIMINARES</t>
  </si>
  <si>
    <t>DEMOLICIONES Y RETIROS</t>
  </si>
  <si>
    <t>TRABAJOS PRELIMINARES</t>
  </si>
  <si>
    <t>LOCALIZACION, TRAZADO Y REPLANTEO</t>
  </si>
  <si>
    <t>EXCAVACIONES VARIAS</t>
  </si>
  <si>
    <t>RELLENOS Y REEMPLAZOS</t>
  </si>
  <si>
    <t>RELLENO Y CONFORMACIÓN EN MATERIAL SELECCIONADO INCLUYE COMPACTACION,SELECCION Y TRASLADOS DEL MATERIAL.</t>
  </si>
  <si>
    <t>TALA Y TRASLADO DE ARBOLES</t>
  </si>
  <si>
    <t xml:space="preserve">TALA DE ÁRBOLES DE 5 A 10 MTS - TALA, CARGUE Y RETIRO DE ARBOLES </t>
  </si>
  <si>
    <t xml:space="preserve">TALA DE ÁRBOLES DE 15 A 25 MTS - TALA, CARGUE Y RETIRO DE ARBOLES </t>
  </si>
  <si>
    <t/>
  </si>
  <si>
    <t>CIMENTACIÓN</t>
  </si>
  <si>
    <t>CIMENTACIONES SUPERFICIALES</t>
  </si>
  <si>
    <t>SUMINISTRO E INSTALACION DE CONCRETO 4000 PSI PARA ZAPATAS CONSTRUIDOS DE ACUERDO CON LAS ESPECIFICACIONES TÉCNICAS Y PROCESOS CONSTRUCTIVOS INDICADOS EN EL ESTUDIO DE SUELOS Y EN LOS PLANOS ESTRUCTURALES - (INCLUYE TODOS LOS ELEMENTOS, ACCESORIOS Y ACTIVIDADES COMPLEMENTARIAS NECESARIAS PARA SU CORRECTA INSTALACION Y FUNCIONAMIENTO) NO INCLUYE ACERO DE REFUERZO.</t>
  </si>
  <si>
    <t>SUMINISTRO E INSTALACION DE CONCRETO 4000 PSI PARA ZARPA DE MUROS DE CONTENCION CONSTRUIDOS DE ACUERDO CON LAS ESPECIFICACIONES TÉCNICAS Y PROCESOS CONSTRUCTIVOS INDICADOS EN EL ESTUDIO DE SUELOS Y EN LOS PLANOS ESTRUCTURALES - (INCLUYE TODOS LOS ELEMENTOS, ACCESORIOS Y ACTIVIDADES COMPLEMENTARIAS NECESARIAS PARA SU CORRECTA INSTALACION Y FUNCIONAMIENTO)NO INCLUYE ACERO DE REFUERZO</t>
  </si>
  <si>
    <t>SUMINISTRO E INSTALACION DE CONCRETO 4000 PSI PARA DADOS DE CIMENTACION CONSTRUIDOS DE ACUERDO CON LAS ESPECIFICACIONES TÉCNICAS Y PROCESOS CONSTRUCTIVOS INDICADOS EN EL ESTUDIO DE SUELOS Y EN LOS PLANOS ESTRUCTURALES - (INCLUYE TODOS LOS ELEMENTOS, ACCESORIOS Y ACTIVIDADES COMPLEMENTARIAS NECESARIAS PARA SU CORRECTA INSTALACION Y FUNCIONAMIENTO)NO INCLUYE ACERO DE REFUERZO</t>
  </si>
  <si>
    <t>CIMENTACIONES PROFUNDAS</t>
  </si>
  <si>
    <t>SUMINISTRO E INSTALACIÓN DE CONCRETO DE 4000 PSI PARA PILOTES CONSTRUIDOS DE ACUERDO CON LAS ESPECIFICACIONES TÉCNICAS Y PROCESOS CONSTRUCTIVOS INDICADOS EN EL ESTUDIO DE SUELOS Y EN LOS PLANOS ESTRUCTURALES - (INCLUYE TODOS LOS ELEMENTOS, ACCESORIOS Y ACTIVIDADES COMPLEMENTARIAS NECESARIAS PARA SU CORRECTA INSTALACIÓN Y FUNCIONAMIENTO),NO INCLUYE ACERO DE REFUERZO.</t>
  </si>
  <si>
    <t xml:space="preserve">LOSAS DE CIMENTACION   </t>
  </si>
  <si>
    <t>PLACA DE CONTRAPISO EN CONCRETO ALIGERADA CON TORTA SUPERIOR DE 10 CMS H= 0,60 MTS EN CONCRETO DE 4000 PSI CON CASETON PERDIDO SOBRE TERRAPLEN DE TIERRA COMO BASE DE LA ESTRUCTURA  REFERIDA A LA CONSTRUCCION DE ELEMENTOS HORIZONTALES REFORZADOS QUE HACEN PARTE DE LA ESTRUCTURA PRINCIPAL. DE ACUERDO CON LOS PLANOS ARQUITECTÓNICOS, EN LAS ESPECIFICACIONES PARTICULARES O POR LA INTERVENTORÍA. (HACEN PARTE DE LA PLACA LAS VIGAS, VIGUETAS  Y NODOS DE COLUMNAS),NO INCLUYE ACERO DE REFUERZO</t>
  </si>
  <si>
    <t>SUMINISTROS CONCRETOS Y OTROS</t>
  </si>
  <si>
    <t>INSTALACION DE CONCRETO 2000PSI PARA SOLADO DE ZAPATAS E= 0,05 MTS</t>
  </si>
  <si>
    <t>ACERO DE REFUERZO</t>
  </si>
  <si>
    <t>ACERO DE REFUERZO  60.000 PSI/420 MPA</t>
  </si>
  <si>
    <t>kg</t>
  </si>
  <si>
    <t>MALLA ELECTROSOLDADA ESTANDAR 485 MPA</t>
  </si>
  <si>
    <t>DESAGÜES E INSTALACIONES SUBTERRÁNEAS</t>
  </si>
  <si>
    <t>CONSTRUCCIONES EN MAMPOSTERIA</t>
  </si>
  <si>
    <t xml:space="preserve">SUMINISTRO E INSTALACIÓN CAJILLA EN MAMPOSTERÍA DE ESTACIÓN REGULADORA DE PRESIÓN </t>
  </si>
  <si>
    <t xml:space="preserve">SUMINISTRO E INSTALACIÓN CAJILLA EN MAMPOSTERÍA DE VÁLVULA DE COMPUERTA </t>
  </si>
  <si>
    <t>SUMINISTRO E INSTALACION CAJILLA MAMPOSTERIA MEDIDOR TOTALIZ. 2"</t>
  </si>
  <si>
    <t xml:space="preserve">SUMINISTRO E INSTALACION CAJAS DE INSPECCIÓN AGUAS RESIDUALES (1.00X1.00)M </t>
  </si>
  <si>
    <t xml:space="preserve">SUMINISTRO E INSTALACION CAJAS DE INSPECCIÓN AGUAS RESIDUALES (0.80X0.80)M </t>
  </si>
  <si>
    <t xml:space="preserve">SUMINISTRO E INSTALACION CAJAS DE INSPECCIÓN AGUAS RESIDUALES (0.60X0.60)M </t>
  </si>
  <si>
    <t xml:space="preserve">SUMINISTRO E INSTALACION CAJAS DE INSPECCIÓN AGUAS LLUVIAS (1.00X1.00)M </t>
  </si>
  <si>
    <t xml:space="preserve">SUMINISTRO E INSTALACION CAJAS DE INSPECCIÓN AGUAS LLUVIAS (0.80X0.80)M </t>
  </si>
  <si>
    <t xml:space="preserve">SUMINISTRO E INSTALACION CAJAS DE INSPECCIÓN AGUAS LLUVIAS (0.60X0.60)M </t>
  </si>
  <si>
    <t xml:space="preserve">SUMINISTRO E INSTALACION TRAMPA DE GRASAS </t>
  </si>
  <si>
    <t>CONSTRUCCIONES EN CONCRETO</t>
  </si>
  <si>
    <t>SUMIDERO EN CONCRETO REFORZADO PARA AGUAS LLUVIAS, INCLUYE REJILLA Y CONEXIÓN</t>
  </si>
  <si>
    <t>ELEMENTOS PREFABRICADOS</t>
  </si>
  <si>
    <t>SUMINISTRO E INSTALACIÓN HIDRANTE 6"x2.1/2"x2.1/2"x4.1/2"</t>
  </si>
  <si>
    <t>POZOS DE INSPECCIÓN Y SEPTICOS</t>
  </si>
  <si>
    <t>SUMINISTRO E INSTALACION POZO INSPECCIÓN AGUAS RESIDUALES H MAX=4,00M D=120CM</t>
  </si>
  <si>
    <t>SUMINISTRO E INSTALACION POZO INSPECCIÓN AGUAS LLUVIAS H MAX=4,00M D=120CM</t>
  </si>
  <si>
    <t>CAÑUELAS, CANALETAS, CARCAMOS Y CUNETAS</t>
  </si>
  <si>
    <t>SUMINISTRO E INSTALACIÓN CÀRCAMO CON REJILLA  B=0.30m H=VARIABLE</t>
  </si>
  <si>
    <t>CABEZALES DE ENTREGA Y EMPALMES</t>
  </si>
  <si>
    <t>CABEZAL ENTREGA TUB 24"</t>
  </si>
  <si>
    <t>OBRAS PARA CONEXIONES ACOMETIDAS Y DOMICILIARIAS</t>
  </si>
  <si>
    <t xml:space="preserve">CONEXIÓN A RED ACOMETIDA AGUA POTABLE INCLUYE COLLARIN DE DERIVACION , REGISTRO DE INCORPORACION,REGISTRO DE CORTE   Y ACCESORIOS </t>
  </si>
  <si>
    <t>FILTROS Y DRENAJES</t>
  </si>
  <si>
    <t>SUMINISTRO E INSTALACIÓN DE GRAVILLA DIAM 3/4" A 1"</t>
  </si>
  <si>
    <t xml:space="preserve">SUMINISTRO E INSTALACIÓN DE GEOTEXTIL NO TEJIDO NT-1600   </t>
  </si>
  <si>
    <t xml:space="preserve">SUMINISTRO E INSTALACIÓN DE TUBERIA DE DRENAJE 100 mm </t>
  </si>
  <si>
    <t>SUMINISTRO E INSTALACIÓN DE ACCESORIOS TUBERIA DE 100mm</t>
  </si>
  <si>
    <t>ESTRUCTURAS EN CONCRETO, METALICAS Y MADERA</t>
  </si>
  <si>
    <t>ELEMENTOS VERTICALES EN CONCRETO</t>
  </si>
  <si>
    <t xml:space="preserve">SUMINISTRO, ARMADO E INSTALACION DE PANTALLAS A LA VISTA EN CONCRETO DE 4000 PSI REFERIDA A LA CONSTRUCCION DE ELEMENTOS VERTICALES REFORZADOS QUE HACEN PARTE DE LA ESTRUCTURA PRINCIPAL. DE ACUERDO CON LOS PLANOS ARQUITECTÓNICOS, EN LAS ESPECIFICACIONES PARTICULARES O POR LA INTERVENTORÍA,NO INCLUYE ACERO DE REFUERZO. </t>
  </si>
  <si>
    <t>SUMINISTRO, ARMADO E INSTALACION DE MARCOS EN CONCRETO BLANCO A LA VISTA DE 4000 PSI ACABADO ABUSARDADO REFERIDA A LA CONSTRUCCION DE ELEMENTOS DE CONCRETO REFORZADO QUE HACEN PARTE DE LA ESTRUCTURA PRINCIPAL. DE ACUERDO CON LOS PLANOS ARQUITECTÓNICOS, EN LAS ESPECIFICACIONES PARTICULARES O POR LA INTERVENTORÍA, INCLUYE ACABADO FINAL , NO INCLUYE ACERO DE REFUERZO.</t>
  </si>
  <si>
    <t>SUMINISTRO, ARMADO E INSTALACION DE COLUMNAS RECTANGULARES DE CONCRETO A LA VISTA DE 4000 PSI REFERIDA A LA CONSTRUCCION DE ELEMENTOS VERTICALES REFORZADOS QUE HACEN PARTE DE LA ESTRUCTURA PRINCIPAL. DE ACUERDO CON LOS PLANOS ARQUITECTÓNICOS, EN LAS ESPECIFICACIONES PARTICULARES O POR LA INTERVENTORÍA,NO INCLUYE ACERO DE REFUERZO.</t>
  </si>
  <si>
    <t>ELEMENTOS HORIZONTALES EN CONCRETO</t>
  </si>
  <si>
    <t>SUMINISTRO, ARMADO E INSTALACION DE VIGAS EN CONCRETO DE 4000 PSI REFERIDA A LA CONSTRUCCION DE ELEMENTOS HORIZONTALES REFORZADOS QUE HACEN PARTE DE LA ESTRUCTURA PRINCIPAL. DE ACUERDO CON LOS PLANOS ARQUITECTÓNICOS, EN LAS ESPECIFICACIONES PARTICULARES O POR LA INTERVENTORÍA,NO INCLUYE ACERO DE REFUERZO.</t>
  </si>
  <si>
    <t>SUMINISTRO, ARMADO E INSTALACION DE VIGAS EN CONCRETO DE 4000 PSI A DOBLE ALTURA,  REFERIDA A LA CONSTRUCCION DE ELEMENTOS HORIZONTALES REFORZADOS QUE HACEN PARTE DE LA ESTRUCTURA PRINCIPAL. DE ACUERDO CON LOS PLANOS ARQUITECTÓNICOS, EN LAS ESPECIFICACIONES PARTICULARES O POR LA INTERVENTORÍA,NO INCLUYE ACERO DE REFUERZO.</t>
  </si>
  <si>
    <t>SUMINISTRO, ARMADO E INSTALACION DE VIGAS EN CONCRETO DE 4000 PSI A TRIPLE ALTURA, REFERIDA A LA CONSTRUCCION DE ELEMENTOS HORIZONTALES REFORZADOS QUE HACEN PARTE DE LA ESTRUCTURA PRINCIPAL. DE ACUERDO CON LOS PLANOS ARQUITECTÓNICOS, EN LAS ESPECIFICACIONES PARTICULARES O POR LA INTERVENTORÍA,NO INCLUYE ACERO DE REFUERZO.</t>
  </si>
  <si>
    <t>LOSAS ALIGERADAS EN CONCRETO</t>
  </si>
  <si>
    <t>SUMINISTRO, ARMADO E INSTALACION DE  PLACA ALIGERADA CON TORTA SUPERIOR ALTURA HASTA E= 0,60 MTS EN CONCRETO DE 4000 PSI REFERIDA A LA CONSTRUCCION DE ELEMENTOS HORIZONTALES REFORZADOS QUE HACEN PARTE DE LA ESTRUCTURA PRINCIPAL. DE ACUERDO CON LOS PLANOS ARQUITECTÓNICOS, EN LAS ESPECIFICACIONES PARTICULARES O POR LA INTERVENTORÍA. . (HACEN PARTE DE LA PLACA LAS VIGAS, VIGUETAS  Y NODOS DE COLUMNAS),NO INCLUYE ACERO DE REFUERZO.</t>
  </si>
  <si>
    <t>SUMINISTRO, ARMADO Y FUNDIDA DE LOSA EN CONCRETO DE 4000 PSI, ALIGERADA CON LAMINA COLABORANTE CAL 20 - GRADO 40, REFERIDA A LA CONSTRUCCION DE ELEMENTOS HORIZONTALES REFORZADOS QUE HACEN PARTE DE LA ESTRUCTURA PRINCIPAL. DE ACUERDO CON LOS PLANOS ARQUITECTÓNICOS, EN LAS ESPECIFICACIONES PARTICULARES O POR LA INTERVENTORÍA. (HACEN PARTE DE LA PLACA LAS VIGAS, VIGUETAS  Y NODOS DE COLUMNAS),NO INCLUYE ACERO DE REFUERZO.</t>
  </si>
  <si>
    <t>SUMINISTRO, ARMADO E INSTALACION DE PLACA ALIGERADA E=0,60 MTS CON TORTA INFERIOR A LA VISTA E= 8 CM EN CONCRETO DE 4000 PSI  REFERIDA A LA CONSTRUCCION DE ELEMENTOS HORIZONTALES REFORZADOS QUE HACEN PARTE DE LA ESTRUCTURA PRINCIPAL. DE ACUERDO CON LOS PLANOS ARQUITECTÓNICOS, EN LAS ESPECIFICACIONES PARTICULARES O POR LA INTERVENTORÍA. (HACEN PARTE DE LA PLACA LAS VIGAS, VIGUETAS  Y NODOS DE COLUMNAS),NO INCLUYE ACERO DE REFUERZO.</t>
  </si>
  <si>
    <t>ESCALERAS Y GRADERIAS EN CONCRETO</t>
  </si>
  <si>
    <t>SUMINISTRO, ARMADO E INSTALACION DE  ESCALERA EN CONCRETO DE 4000 PSI  REFERIDA A LA CONSTRUCCION DE ELEMENTOS REFORZADOS QUE HACEN PARTE DE LA ESTRUCTURA PRINCIPAL. DE ACUERDO CON LOS PLANOS ARQUITECTÓNICOS, EN LAS ESPECIFICACIONES PARTICULARES O POR LA INTERVENTORÍA,NO INCLUYE ACERO DE REFUERZO.</t>
  </si>
  <si>
    <t>FOSOS EN CONCRETO</t>
  </si>
  <si>
    <t>SUMINISTRO, ARMADO E INSTALACION DE FOSO DE ASCENSOR EN CONCRETO DE 4000 PSI  REFERIDA A LA CONSTRUCCION DE ELEMENTOS REFORZADOS QUE HACEN PARTE DE LA ESTRUCTURA PRINCIPAL. DE ACUERDO CON LOS PLANOS ARQUITECTÓNICOS, EN LAS ESPECIFICACIONES PARTICULARES O POR LA INTERVENTORÍA,NO INCLUYE ACERO DE REFUERZO.</t>
  </si>
  <si>
    <t>TANQUES EN CONCRETO</t>
  </si>
  <si>
    <t>SUMINISTRO, ARMADO E INSTALACION DE TANQUE EN CONCRETO IMPERMEABILIZADO DE 4000 PSI  REFERIDA A LA CONSTRUCCION DE ELEMENTOS REFORZADOS QUE HACEN PARTE DE LA ESTRUCTURA PRINCIPAL. DE ACUERDO CON LOS PLANOS ARQUITECTÓNICOS, EN LAS ESPECIFICACIONES PARTICULARES O POR LA INTERVENTORÍA. (HACEN PARTE DEL TANQUE LOS MUROS PERIMETRALES, DIVISORIOS, VIGAS Y PLACA BASE QUE LO CONFORMAN),NO INCLUYE ACERO DE REFUERZO.</t>
  </si>
  <si>
    <t>SUMINISTRO, ARMADO E INSTALACION DE PLACA MACIZA E=0,30 MTS EN CONCRETO DE 4000 PSI PARA REFERIDA A LA CONSTRUCCION DE ELEMENTOS HORIZONTALES REFORZADOS QUE HACEN PARTE DE LA ESTRUCTURA DEL TANQUE. DE ACUERDO CON LOS PLANOS ESTRUCTURALES, EN LAS ESPECIFICACIONES PARTICULARES O POR LA INTERVENTORÍA,NO INCLUYE ACERO DE REFUERZO.</t>
  </si>
  <si>
    <t>m2</t>
  </si>
  <si>
    <t>ACERO DE REFUERZO ESTRUCTURA</t>
  </si>
  <si>
    <t xml:space="preserve">SUMINISTRO E INSTALACION DE ACERO DE REFUERZO DE 60.000 PSI/420 MPA   </t>
  </si>
  <si>
    <t>SUMINISTRO E INSTALACION DE MALLA ELECTROSOLDADA STANDAR   485 MPA</t>
  </si>
  <si>
    <t>ACERO TIPO GRAFIL PARA REFUERZO TRANSVERSAL DE MUROS NO ESTRUCTURALES, INCLUYE TRANSPORTE</t>
  </si>
  <si>
    <t>ANCLAJES</t>
  </si>
  <si>
    <t>SUMINISTRO E INSTALACION DE ANCLAJE EPOXICO BICOMPONENTE A + B - DE RES INDUSTRIAL - TIPO HILTI - PARA ANCLAJES DE ELEMENTOS ADOSADOS A LA ESTRUCTURA PRINCIPAL - INCLUYE PREPARACION DE SUPERFICIE, PERFORACION, HERRAMIENTA Y EQUIPO NECESARIOS PARA SU CORRECTA INSTALACION. Incluye Vástago de 20cm.</t>
  </si>
  <si>
    <t>ELEMENTOS METALICOS</t>
  </si>
  <si>
    <t xml:space="preserve">SUMINISTRO, ENSAMBLE E INSTALACIÓN DE ESTRUCTURA METÁLICA DE ACUERDO CON LOS PLANOS ARQUITECTÓNICOS Y ESTRUCTURALES, EN LAS ESPECIFICACIONES PARTICULARES O POR LA INTERVENTORÍA. (INCLUYE SUMINISTRO DE TUBERÍA, PERFILES, MÉNSULAS, PLATINAS, PERNOS, SOLDADURA, FABRICACIÓN, TRANSPORTE, MONTAJE, PINTURA ANTICORROSIVA Y ESMALTE, ANCLAJES, SOLDADURAS, PERNOS, FORMALETA, ANDAMIOS, INSTALACIÓN Y TODO LO REQUERIDO PARA SU CORRECTA EJECUCIÓN Y RECIBO A SATISFACCIÓN POR PARTE DE INTERVENTORÍA) </t>
  </si>
  <si>
    <t xml:space="preserve">CABLE DE ACERO PRINCIPAL 6X7 ALMA DE ACERO D=3/4" </t>
  </si>
  <si>
    <t xml:space="preserve">CABLE DE ACERO PENDOLAS 6X7 ALMA DE ACERO D=3/8" </t>
  </si>
  <si>
    <t xml:space="preserve">UNIÓN CABLES-PENDOLÓN-TUBERÍA INCLUYE SUJETABLES </t>
  </si>
  <si>
    <t>ABRAZADERA PLATINA 1/4"X2 1/2"</t>
  </si>
  <si>
    <t>CUBIERTAS EN CONCRETO</t>
  </si>
  <si>
    <t>SUMINISTRO, ARMADO E INSTALACION DE PLACA ALIGERADA DE CUBIERTA EN CONCRETO DE 4000 PSI  E=0,60 M REFERIDA A LA CONSTRUCCION DE ELEMENTOS DE CUBIERTA REFORZADOS QUE HACEN PARTE DE LA ESTRUCTURA PRINCIPAL. DE ACUERDO CON LOS PLANOS ARQUITECTÓNICOS, EN LAS ESPECIFICACIONES PARTICULARES O POR LA INTERVENTORÍA. (HACEN PARTE DE LA PLACA LAS VIGAS Y VIGUETAS DE SOPORTE),NO INCLUYE ACERO DE REFUERZO.</t>
  </si>
  <si>
    <t>MAMPOSTERIA, DIVISIONES, ENCHAPES Y REMATES</t>
  </si>
  <si>
    <t>MURO LADRILLO PRENSADO</t>
  </si>
  <si>
    <t>SUMINISTRO E INSTALACION DE LADRILLO PRENSADO CAPUCCINO O SIMILAR  24.5x12x6CM PARA MURO X M²</t>
  </si>
  <si>
    <t>SUMINISTRO E INSTALACION DE LADRILLO PRENSADO CAPUCCINO O SIMILAR 24.5x12x6CM PARA MURO X ML</t>
  </si>
  <si>
    <t>SUMINISTRO E INSTALACION DE FACHALETA  COLOR CAPUCCINO O SIMILAR X M²</t>
  </si>
  <si>
    <t>SUMINISTRO E INSTALACION DE  FACHALETA  COLOR CAPUCCINO O SIMILAR X ML</t>
  </si>
  <si>
    <t>SUMINISTRO E INSTALACION DE LADRILLO PRENSADO CAPUCCINO 24.5x12x6CM PARA REMATE EN HILADA PARADA DE MURO X ML</t>
  </si>
  <si>
    <t>SUMINISTRO E INSTALACION DE LADRILLO PRENSADO CAPUCCINO 24.5x12x6CM PARA CELOSIAS X M²</t>
  </si>
  <si>
    <t>MAMPOSTERIA EN BLOQUE ARCILLA</t>
  </si>
  <si>
    <t>SUMINISTRO E INSTALACION DE BLOQUE #4 PARA MUROS X M²</t>
  </si>
  <si>
    <t>SUMINISTRO E INSTALACION DE BLOQUE #4 PARA MUROS X ML</t>
  </si>
  <si>
    <t>MUROS EN DRYWALL Y FIBROCEMENTO</t>
  </si>
  <si>
    <t>SUMINISTRO E INSTALACION DE LAMINA DE FIBROCEMENTO PLASTICO PARA MUROS DE LIMPIEZA X M² INCLUYE PERFILES, LAMINAS, ELEMENTOS DE ANCLAJE Y TODO LO NECESARIO PARA SU INSTALACIÓN.</t>
  </si>
  <si>
    <t>ACEROS Y REFUERZOS EN CONCRETO PARA MAMPOSTERIAS</t>
  </si>
  <si>
    <t>SUMINISTRO E INSTALACION DE CONCRETO DE 3000 PSI PARA COLUMNETAS SIN REFUERZO DE ACERO</t>
  </si>
  <si>
    <t>SUMINISTRO E INSTALACION DE CONCRETO DE 3000 PSI PARA DINTELES SIN REFUERZO DE ACERO</t>
  </si>
  <si>
    <t>SUMINISTRO E INSTALACION DE CONCRETO DE 3000 PSI PARA VIGA CINTA DE CONFINAMIENTO SIN REFUERZO DE ACERO</t>
  </si>
  <si>
    <t>SUMINISTRO E INSTALACION DE CONCRETO DE 3000 PSI - GROUTING PARA DOVELAS SIN REFUERZO DE ACERO</t>
  </si>
  <si>
    <t>SUMINISTRO E INSTALACION DE MARCO EN CONCRETO 3000 PSI - BLANCO ABUJARDADO - FUNDIDO EN SITIO  SEGÚN PLANOS ARQUITECTONICOS CAPITULO D9. ESPECIALES</t>
  </si>
  <si>
    <t>ACCESORIOS Y ELEMENTOS PARA MAMPOSTERIAS</t>
  </si>
  <si>
    <t>SUMINISTRO E INSTALACION DE ANCLAJES EPOXICOS PARA MUROS NO ESTRUCTURALES. INCLUYE  ADESIVO TIPO HILTI O SIMILAR Y ACERO DE REFUERZO CORRUGADO.</t>
  </si>
  <si>
    <t>SUMINISTRO E INSTALACION DE GANCHOS DE ANCLAJE EN ACERO PARA ANCLAJES ESPECIALES</t>
  </si>
  <si>
    <t>AISLANTES Y RECUBRIMIENTOS</t>
  </si>
  <si>
    <t>SUMINISTRO E INSTALACION DE RECUBRIMIENTO EN MADERA EN TRIPLEX 4MM 240 X 60 CM + ESTRUCTURA EN MADERA ACABADO GRANADILLO</t>
  </si>
  <si>
    <t>PAÑETES</t>
  </si>
  <si>
    <t>PAÑETES INTERIORES</t>
  </si>
  <si>
    <t>SUMINISTRO E INSTALACION DE MORTERO 1:4 PARA PAÑETE INTERIOR LISO MUROS X M2</t>
  </si>
  <si>
    <t>SUMINISTRO E INSTALACION DE MORTERO 1:4 PARA PAÑETE INTERIOR LISO MUROS X ML</t>
  </si>
  <si>
    <t>SUMINISTRO E INSTALACION DE MORTERO 1:4 IMPERMEABILIZADO PARA PAÑETE INTERIOR IMPERMEABILIZADO DE MUROS X M2</t>
  </si>
  <si>
    <t>SUMINISTRO E INSTALACION DE MORTERO 1:4 IMPERMEABILIZADO PARA PAÑETE INTERIOR IMPERMEABILIZADO DE MUROS X ML</t>
  </si>
  <si>
    <t>PAÑETES EXTERIORES</t>
  </si>
  <si>
    <t>SUMINISTRO E INSTALACION DE MORTERO 1:4 IMPERMEABILIZADO PARA PAÑETE EXTERIOR LISO X M²</t>
  </si>
  <si>
    <t>SUMINISTRO E INSTALACION DE MORTERO 1:4 IMPERMEABILIZADO PARA PAÑETE EXTERIOR LISO X ML</t>
  </si>
  <si>
    <t>PAÑETE OTROS ELEMENTOS</t>
  </si>
  <si>
    <t>SUMINISTRO E INSTALACION DE MORTERO 1:4 IMPERMEABILIZADO PARA MUROS DE TANQUE X M²</t>
  </si>
  <si>
    <t>SUMINISTRO E INSTALACION DE MORTERO 1:4 IMPERMEABILIZADO PARA FOSO ASCENSOR X M²</t>
  </si>
  <si>
    <t>SUMINISTRO E INSTALACION DE MORTERO 1:4 IMPERMEABILIZADO PARA GOTERO BAJO PLACA X ML</t>
  </si>
  <si>
    <t>PREFABRICADOS</t>
  </si>
  <si>
    <t>GARGOLAS EN CONCRETO</t>
  </si>
  <si>
    <t>SUMINISTRO E INSTALACION DE GARGOLAS EN CONCRETO DIM=  21 X 12 X 8 CM</t>
  </si>
  <si>
    <t>TOPELLANTAS EN SINTETICO</t>
  </si>
  <si>
    <t>SUMINISTRO E INSTALACION DE TOPELLANTAS EN SINTETICO</t>
  </si>
  <si>
    <t>INSTALACION HIDROSANITARIA, INCENDIO Y DE GAS</t>
  </si>
  <si>
    <t>ACOMETIDA O RED DE LLENADO DE TANQUES</t>
  </si>
  <si>
    <t>SUMINISTRO E INSTALACIÓN TUBERÍA PEAD 6"</t>
  </si>
  <si>
    <t>SUMINISTRO E INSTALACIÓN TUBERÍA PEAD 2"</t>
  </si>
  <si>
    <t>SUMINISTRO E INSTALACIÓN CODO 90° PEAD 6" PE100 PN16</t>
  </si>
  <si>
    <t>SUMINISTRO E INSTALACION  TUBERIA PVC P DIAM= 2"</t>
  </si>
  <si>
    <t>SUMINISTRO E INSTALACIÓN TAPÓN PEAD 6" PE100 PN16</t>
  </si>
  <si>
    <t>SUMINISTRO E INSTALACIÓN TEE PEAD 6" PE100 PN16</t>
  </si>
  <si>
    <t>SUMINISTRO E INSTALACIÓN UNIÓN PEAD 6" PE100 PN16</t>
  </si>
  <si>
    <t>SUMINISTRO E INSTALACIÓN DE VÁLVULA DE COMPUERTA 6"</t>
  </si>
  <si>
    <t>SUMINISTRO E INSTALACIÓN DE VÁLVULA DE COMPUERTA 2"</t>
  </si>
  <si>
    <t>SUMINISTRO E INSTALACION  ACCESORIOS PVC P DIAM= 2"</t>
  </si>
  <si>
    <t xml:space="preserve">SUMINISTRO E INSTALACION  MEDIDOR TOTALIZADOR DIAM= 2" , INCLUYE ACCESOSRIOS , VALVULAS ETC   </t>
  </si>
  <si>
    <t>SUMINISTRO E INSTALACION  FLOTADOR MECANICO DIAM= 2" INCLUYE ACCESORIOS</t>
  </si>
  <si>
    <t xml:space="preserve">SUMINISTRO E INSTALACION  UNIVERSAL DIAM= 2" </t>
  </si>
  <si>
    <t>SUMINISTRO E INSTALACION  NIPLE PASAMUROS ACERO INOXIDABLE CON RUANA. DIAM= 2"</t>
  </si>
  <si>
    <t>SUMINISTRO E INSTALACIÓN  SOPORTE TIPO PERA 2"</t>
  </si>
  <si>
    <t>SUMINISTRO E INSTALACIÓN VÁLVULA DE COMPUERTA 2"</t>
  </si>
  <si>
    <t>SUMINISTRO E INSTALACIÓN COLLAR DE DERIVACIÓN 160mmX 2"</t>
  </si>
  <si>
    <t>SUMINISTRO E INSTALACION  TUBERIA  ACERO INOX. TIPO 304/304L ASTM A312 DIAM= 4"</t>
  </si>
  <si>
    <t>SUMINISTRO E INSTALACION  TUBERIA  ACERO INOX. TIPO 304/304L ASTM A312 DIAM= 3"</t>
  </si>
  <si>
    <t>SUMINISTRO E INSTALACION  TUBERIA  ACERO INOX. TIPO 304/304L ASTM A312 DIAM= 2"</t>
  </si>
  <si>
    <t>SUMINISTRO E INSTALACION  TUBERIA  ACERO INOX. TIPO 304/304L ASTM A312 DIAM= 1.1/2"</t>
  </si>
  <si>
    <t>SUMINISTRO E INSTALACION  ACCESORIOS ACERO INOX DIAM= 4"</t>
  </si>
  <si>
    <t>SUMINISTRO E INSTALACION  ACCESORIOS ACERO INOX DIAM= 3"</t>
  </si>
  <si>
    <t>SUMINISTRO E INSTALACION  ACCESORIOS ACERO INOX. DIAM= 2"</t>
  </si>
  <si>
    <t>SUMINISTRO E INSTALACION  ACCESORIOS ACERO INOX. DIAM= 1.1/2"</t>
  </si>
  <si>
    <t>SUMINISTRO E INSTALACION  CHEQUE  HIDRO DIAM= 4"</t>
  </si>
  <si>
    <t>SUMINISTRO E INSTALACION VALVULA DE PIE Y CANASTILLA EN HIERRO FUNDIDO ROSCA NPT O SIMILAR 4"</t>
  </si>
  <si>
    <t>SUMINISTRO E INSTALACION  REGISTRO CORTINA  DIAM= 4" CUERPO EN BRONCE ROSCA NPT</t>
  </si>
  <si>
    <t>SUMINISTRO E INSTALACION  REGISTRO CORTINA  DIAM= 2" CUERPO EN BRONCE ROSCA NPT</t>
  </si>
  <si>
    <t>SUMINISTRO E INSTALACION  REGISTRO CORTINA  DIAM= 1.1/2" CUERPO EN BRONCE ROSCA NPT</t>
  </si>
  <si>
    <t>SUMINISTRO E INSTALACION  UNION FLEXIBLE BORRACHA DIAM= 4"</t>
  </si>
  <si>
    <t>SUMINISTRO E INSTALACION COPA CONCENTRICA EN ACERO INXODABLE DE UNIÓN SOLDADA - 4X1.1/2"</t>
  </si>
  <si>
    <t>SUMINISTRO E INSTALACION UNIVERSAL 4"</t>
  </si>
  <si>
    <t>SUMINISTRO E INSTALACION  COPA EXCENTRICA EN ACERO INOXIDABLE DE UNIÓN SOLDADA ASMT-A351 - 4"x2"</t>
  </si>
  <si>
    <t>SUMINISTRO E INSTALACION  NIPLE PASAMUROS ACERO INOXIDABLE CON RUANA. DIAM= 4"</t>
  </si>
  <si>
    <t>SUMINISTRO E INSTALACION  SOPORTE TIPO PERA 4"</t>
  </si>
  <si>
    <t>SUMINISTRO E INSTALACION  SOPORTE TIPO PERA 3"</t>
  </si>
  <si>
    <t>SUMINISTRO E INSTALACION  SOPORTE TIPO PERA 2"</t>
  </si>
  <si>
    <t>SUMINISTRO E INSTALACION  SOPORTE TIPO PERA 1.1/2"</t>
  </si>
  <si>
    <t>SUMINISTRO E INSTALACION  ABRAZADERAS DIAM= 4"</t>
  </si>
  <si>
    <t>SUMINISTRO E INSTALACION  ABRAZADERAS DIAM= 2"</t>
  </si>
  <si>
    <t>SUMINISTRO E INSTALACION  TUBERIA PVC-P RDE=21  4"</t>
  </si>
  <si>
    <t>SUMINISTRO E INSTALACION  ACCESORIOS PVC-P 4"</t>
  </si>
  <si>
    <t>SUMINISTRO E INSTALACION VÁLVULA DE ALIVIO 2"</t>
  </si>
  <si>
    <t>SUMINISTRO E INSTALACION VÁLVULA REGULADORA DE PRESIÓN 3"</t>
  </si>
  <si>
    <t>SUMINISTRO E INSTALACION VÁLVULA FILTRO EN YEE 4"</t>
  </si>
  <si>
    <t>CONEXIONES CUARTO DE BOMBAS RED CONTRA INCENDIO</t>
  </si>
  <si>
    <t>SUMINISTRO E INSTALACION  TUBERIA ACERO INOXIDABLE NEGRO  SCH 40  DIAM= 6"</t>
  </si>
  <si>
    <t>SUMINISTRO E INSTALACION  TUBERIA ACERO INOXIDABLE NEGRO  SCH 40  DIAM= 4"</t>
  </si>
  <si>
    <t>SUMINISTRO E INSTALACION  TUBERIA ACERO INOXIDABLE NEGRO  SCH 40 DIAM= 2"</t>
  </si>
  <si>
    <t>SUMINISTRO E INSTALACION  ACCESORIOS RANURADOS   DIAM= 6"</t>
  </si>
  <si>
    <t>SUMINISTRO E INSTALACION  ACCESORIOS RANURADOS   DIAM= 4"</t>
  </si>
  <si>
    <t>SUMINISTRO E INSTALACION  ACCESORIOS RANURADOS   DIAM= 2"</t>
  </si>
  <si>
    <t>SUMINISTRO E INSTALACION  ACOPLE RIGIDO EN HIERRO DUCTIL DE UNIÓN RANURADA DIAM= 6"</t>
  </si>
  <si>
    <t>SUMINISTRO E INSTALACION  ACOPLE RIGIDO EN HIERRO DUCTIL DE UNIÓN RANURADA DIAM= 4"</t>
  </si>
  <si>
    <t>SUMINISTRO E INSTALACION  ACOPLE RIGIDO EN HIERRO DUCTIL DE UNIÓN RANURADA DIAM= 2"</t>
  </si>
  <si>
    <t>SUMINISTRO E INSTALACION VALVULA SENSOR DE FLUJO 4"</t>
  </si>
  <si>
    <t>SUMINISTRO E INSTALACION  REGISTRO VASTAGO ASCENDENTE LISTADO DIAM= 6"</t>
  </si>
  <si>
    <t>SUMINISTRO E INSTALACION  REGISTRO VASTAGO ASCENDENTE LISTADO DIAM= 2"</t>
  </si>
  <si>
    <t>SUMINISTRO E INSTALACION  VALVULA MARIPOSA CON SUPERVISOR DIAM= 4"</t>
  </si>
  <si>
    <t xml:space="preserve">SUMINISTRO E INSTALACION  VALVULA MARIPOSA SUPERVISADA DE DIAM = 6" </t>
  </si>
  <si>
    <t>SUMINISTRO E INSTALACION  VALVULA MARIPOSA 4"</t>
  </si>
  <si>
    <t>SUMINISTRO E INSTALACION  VALVULA MARIPOSA SUPERVISADA DE DIAM = 2"</t>
  </si>
  <si>
    <t>SUMINISTRO E INSTALACION  CHEQUE RANURADO DIAM= 6"</t>
  </si>
  <si>
    <t>SUMINISTRO E INSTALACION  CHEQUE RANURADO DIAM= 2"</t>
  </si>
  <si>
    <t>SUMINISTRO E INSTALACION  MANOMETRO DE GLICERINA 0-300 PSI</t>
  </si>
  <si>
    <t>SUMINISTRO E INSTALACION TUBERIA COBRE TIPO L 1/2"</t>
  </si>
  <si>
    <t>SUMINISTRO E INSTALACION  ACCESORIO COBRE 1/2"</t>
  </si>
  <si>
    <t>SUMINISTRO E INSTALACION CHEQUE 1/2"</t>
  </si>
  <si>
    <t>SUMINISTRO E INSTALACION UNIVERSAL 1/2" COBRE</t>
  </si>
  <si>
    <t>SUMINISTRO E INSTALACION VALVULA DE COMPUERTA 1/2"</t>
  </si>
  <si>
    <t>PLACA ANTIVORTICE 6" DE UNIÓN SOLDADA- NFPA 20</t>
  </si>
  <si>
    <t>SUMINISTRO E INSTALACION  NIPLE PASAMUROS ACERO INOXIDABLE CON RUANA. DIAM= 6"</t>
  </si>
  <si>
    <t>SUMINISTRO E INSTALACION SOPORTES SISMORESISTENTE 4 VIAS DE 6"</t>
  </si>
  <si>
    <t>SUMINISTRO E INSTALACION  TUBERIA PVC-P RDE=21 DIAM= 4"</t>
  </si>
  <si>
    <t>SUMINISTRO E INSTALACION  TUBERIA PVC-P RDE=21 DIAM= 3"</t>
  </si>
  <si>
    <t>SUMINISTRO E INSTALACION  TUBERIA PVC-P RDE=21 DIAM= 2 1/2"</t>
  </si>
  <si>
    <t>SUMINISTRO E INSTALACION  TUBERIA PVC-P RDE=21 DIAM= 2"</t>
  </si>
  <si>
    <t>SUMINISTRO E INSTALACION  TUBERIA PVC-P RDE=21 DIAM= 1,1/2"</t>
  </si>
  <si>
    <t>SUMINISTRO E INSTALACION  TUBERIA PVC-P RDE=21 DIAM= 1,1/4"</t>
  </si>
  <si>
    <t>SUMINISTRO E INSTALACION  TUBERIA PVC-P RDE=21 DIAM= 1"</t>
  </si>
  <si>
    <t>SUMINISTRO E INSTALACION  TUBERIA PVC-P RDE=11 DIAM= 3/4"</t>
  </si>
  <si>
    <t>SUMINISTRO E INSTALACION  TUBERIA PVC-P RDE=9   DIAM= 1/2"</t>
  </si>
  <si>
    <t>SUMINISTRO E INSTALACION  ACCESORIOS PVC-P DIAM= 4"</t>
  </si>
  <si>
    <t>SUMINISTRO E INSTALACION  ACCESORIOS PVC-P DIAM= 3"</t>
  </si>
  <si>
    <t>SUMINISTRO E INSTALACION  ACCESORIOS PVC-P DIAM= 2 1/2"</t>
  </si>
  <si>
    <t>SUMINISTRO E INSTALACION  ACCESORIOS PVC-P DIAM= 2"</t>
  </si>
  <si>
    <t>SUMINISTRO E INSTALACION  ACCESORIOS PVC-P DIAM= 1,1/2"</t>
  </si>
  <si>
    <t>SUMINISTRO E INSTALACION  ACCESORIOS PVC-P DIAM= 1,1/4"</t>
  </si>
  <si>
    <t>SUMINISTRO E INSTALACION  ACCESORIOS PVC-P DIAM= 1"</t>
  </si>
  <si>
    <t>SUMINISTRO E INSTALACION  ACCESORIOS PVC-P DIAM= 3/4"</t>
  </si>
  <si>
    <t>SUMINISTRO E INSTALACION  ACCESORIOS PVC-P DIAM= 1/2"</t>
  </si>
  <si>
    <t>SUMINISTRO E INSTALACION  VALVULA EXPULSORA DE AIRE 1"</t>
  </si>
  <si>
    <t>SUMINISTRO E INSTALACION  SOPORTE TIPO PERA 2.1/2"</t>
  </si>
  <si>
    <t xml:space="preserve">SUMINISTRO E INSTALACION  SOPORTE TIPO PERA 2" </t>
  </si>
  <si>
    <t>SUMINISTRO E INSTALACION  SOPORTE TIPO PERA 1.1/4"</t>
  </si>
  <si>
    <t>SUMINISTRO E INSTALACION  SOPORTE TIPO PERA 1"</t>
  </si>
  <si>
    <t>SUMINISTRO E INSTALACION  SOPORTE TIPO PERA 3/4"</t>
  </si>
  <si>
    <t>SUMINISTRO E INSTALACION  SOPORTE TIPO PERA 1/2"</t>
  </si>
  <si>
    <t>SUMINISTRO E INSTALACION  ABRAZADERAS DIAM= 2.1/2"</t>
  </si>
  <si>
    <t>SUMINISTRO E INSTALACION  ABRAZADERAS DIAM= 1,1/2"</t>
  </si>
  <si>
    <t>SUMINISTRO E INSTALACION  ABRAZADERAS DIAM= 1,1/4"</t>
  </si>
  <si>
    <t>SUMINISTRO E INSTALACION  ABRAZADERAS DIAM= 1"</t>
  </si>
  <si>
    <t>SUMINISTRO E INSTALACION  PASE 6"</t>
  </si>
  <si>
    <t>SUMINISTRO E INSTALACION  PASE 4"</t>
  </si>
  <si>
    <t>SUMINISTRO E INSTALACION  PASE 3"</t>
  </si>
  <si>
    <t>SUMINISTRO E INSTALACION  PASE 2.1/2"</t>
  </si>
  <si>
    <t>SUMINISTRO E INSTALACION  PASE 2"</t>
  </si>
  <si>
    <t>SUMINISTRO E INSTALACION  PASE 1.1/4"</t>
  </si>
  <si>
    <t>SUMINISTRO E INSTALACION  PASE 1"</t>
  </si>
  <si>
    <t>SUMINISTRO E INSTALACION  PASE 3/4"</t>
  </si>
  <si>
    <t>SUMINISTRO E INSTALACION  PASE 1.1/2"</t>
  </si>
  <si>
    <t>SUMINISTRO E INSTALACION AMORTIGUADOR GOLPE DE ARIETE 1"</t>
  </si>
  <si>
    <t>SUMINISTRO E INSTALACION AMORTIGUADOR GOLPE DE ARIETE 3/4"</t>
  </si>
  <si>
    <t>SUMINISTRO E INSTALACION AMORTIGUADOR GOLPE DE ARIETE 1/2"</t>
  </si>
  <si>
    <t>SUMINISTRO E INSTALACION  REGISTRO TIPO PESADO DIAM= 3"</t>
  </si>
  <si>
    <t>SUMINISTRO E INSTALACION  REGISTRO TIPO PESADO DIAM= 2.1/2"</t>
  </si>
  <si>
    <t>SUMINISTRO E INSTALACION  REGISTRO TIPO PESADO DIAM= 2"</t>
  </si>
  <si>
    <t>SUMINISTRO E INSTALACION  REGISTRO TIPO PESADO DIAM= 1.1/2"</t>
  </si>
  <si>
    <t>SUMINISTRO E INSTALACION  REGISTRO TIPO PESADO DIAM= 1.1/4"</t>
  </si>
  <si>
    <t>SUMINISTRO E INSTALACION  REGISTRO TIPO PESADO DIAM= 1"</t>
  </si>
  <si>
    <t>SUMINISTRO E INSTALACION  REGISTRO TIPO PESADO DIAM= 3/4"</t>
  </si>
  <si>
    <t>SUMINISTRO E INSTALACION  REGISTRO TIPO PESADO DIAM= 1/2"</t>
  </si>
  <si>
    <t>RED  GENERAL DE AGUAS RESIDUALES</t>
  </si>
  <si>
    <t>SUMINISTRO E INSTALACION TUBERIA PVC ALCANTARILLADO 250MM</t>
  </si>
  <si>
    <t>SUMINISTRO E INSTALACION TUBERIA PVC ALCANTARILLADO 200MM</t>
  </si>
  <si>
    <t>SUMINISTRO E INSTALACION TUBERIA PVC ALCANTARILLADO 160MM</t>
  </si>
  <si>
    <t>SUMINISTRO E INSTALACION TUBERIA PVC ALCANTARILLADO 110MM</t>
  </si>
  <si>
    <t>SUMINISTRO E INSTALACION ACCESORIO PVC ALCANTARILLADO 200MM</t>
  </si>
  <si>
    <t>SUMINISTRO E INSTALACION TUBERIA PVC-S  DIAM= 6"</t>
  </si>
  <si>
    <t>SUMINISTRO E INSTALACION TUBERIA PVC-S  DIAM= 4"</t>
  </si>
  <si>
    <t>SUMINISTRO E INSTALACION TUBERIA PVC-S  DIAM= 3"</t>
  </si>
  <si>
    <t>SUMINISTRO E INSTALACION TUBERIA PVC-S  DIAM= 2"</t>
  </si>
  <si>
    <t>SUMINISTRO E INSTALACION TUBERIA PVC-L  DIAM= 4"</t>
  </si>
  <si>
    <t>SUMINISTRO E INSTALACION TUBERIA PVC-L  DIAM= 3"</t>
  </si>
  <si>
    <t>SUMINISTRO E INSTALACION TUBERIA PVC-L  DIAM= 2"</t>
  </si>
  <si>
    <t>SUMINISTRO E INSTALACION ACCESORIOS PVC-S DIAM= 6"</t>
  </si>
  <si>
    <t>SUMINISTRO E INSTALACION ACCESORIOS PVC-S DIAM= 4"</t>
  </si>
  <si>
    <t>SUMINISTRO E INSTALACION ACCESORIOS PVC-S DIAM= 3"</t>
  </si>
  <si>
    <t>SUMINISTRO E INSTALACION ACCESORIOS PVC-S DIAM= 2"</t>
  </si>
  <si>
    <t>SUMINISTRO E INSTALACION JUNTA DE EXPANSIÓN DIAM= 4"</t>
  </si>
  <si>
    <t>SUMINISTRO E INSTALACION VÁLVULA MAXIVENT DIAM= 4"</t>
  </si>
  <si>
    <t>SUMINISTRO E INSTALACION VÁLVULA MINIVENT DIAM= 2"</t>
  </si>
  <si>
    <t>SUMINISTRO E INSTALACION  ABRAZADERAS DIAM= 3"</t>
  </si>
  <si>
    <t>SUMINISTRO E INSTALACION  PASE 2 1/2"</t>
  </si>
  <si>
    <t>RED  GENERAL DE AGUAS LLUVIAS</t>
  </si>
  <si>
    <t>SUMINISTRO E INSTALACION TUBERIA PVC ALCANTARILLADO 24"</t>
  </si>
  <si>
    <t>SUMINISTRO E INSTALACION TUBERIA PVC ALCANTARILLADO 400MM</t>
  </si>
  <si>
    <t>SUMINISTRO E INSTALACION TUBERIA PVC ALCANTARILLADO 355MM</t>
  </si>
  <si>
    <t>SUMINISTRO E INSTALACION TUBERIA PVC ALCANTARILLADO 315MM</t>
  </si>
  <si>
    <t>SUMINISTRO E INSTALACION  TUBERIA PVC-S  DIAM= 6"</t>
  </si>
  <si>
    <t>SUMINISTRO E INSTALACION  TUBERIA PVC-S  DIAM= 4"</t>
  </si>
  <si>
    <t>SUMINISTRO E INSTALACION  TUBERIA PVC-S  DIAM= 3"</t>
  </si>
  <si>
    <t>SUMINISTRO E INSTALACION  ACCESORIOS PVC-S DIAM= 6"</t>
  </si>
  <si>
    <t>SUMINISTRO E INSTALACION  ACCESORIOS PVC-S DIAM= 4"</t>
  </si>
  <si>
    <t>SUMINISTRO E INSTALACION  ACCESORIOS PVC-S DIAM= 3"</t>
  </si>
  <si>
    <t>SUMINISTRO E INSTALACION JUNTA DE EXPANSIÓN DIAM= 6"</t>
  </si>
  <si>
    <t>SUMINISTRO E INSTALACION TRAGANTE 4"</t>
  </si>
  <si>
    <t>SUMINISTRO E INSTALACION SIFÓN 4"</t>
  </si>
  <si>
    <t>SUMINISTRO E INSTALACION SIFÓN 3"</t>
  </si>
  <si>
    <t>SUMINISTRO E INSTALACION  SOPORTE TIPO PERA 6"</t>
  </si>
  <si>
    <t>SUMINISTRO E INSTALACION  ABRAZADERAS DIAM= 6"</t>
  </si>
  <si>
    <t>RED GENERAL DE DESAGUES DE AIRE ACONDICIONADO</t>
  </si>
  <si>
    <t>PUNTOS HIDRAULICOS DE AGUA FRIA</t>
  </si>
  <si>
    <t>INSTALACION DE PUNTO HIDRAULICO A.F LAVAMANOS 1/2"</t>
  </si>
  <si>
    <t>INSTALACION DE PUNTO HIDRAULICO A.F DUCHA 1/2"</t>
  </si>
  <si>
    <t>INSTALACION DE PUNTO HIDRAULICO A.F LAVAPLATOS 1/2"</t>
  </si>
  <si>
    <t>INSTALACION DE PUNTO HIDRAULICO A.F ORINAL 3/4"</t>
  </si>
  <si>
    <t>INSTALACION DE PUNTO HIDRAULICO A.F SANITARIO DE TANQUE 1/2"</t>
  </si>
  <si>
    <t>INSTALACION DE PUNTO HIDRAULICO A.F SANITARIO DE FLUXÓMETRO 1.1/4"</t>
  </si>
  <si>
    <t>INSTALACION DE PUNTO HIDRAULICO A.F LLAVE MANGUERA 1/2"</t>
  </si>
  <si>
    <t>INSTALACION DE PUNTO HIDRAULICO A.F POCETA DE ASEO 1/2"</t>
  </si>
  <si>
    <t xml:space="preserve">SALIDAS SANITARIAS  </t>
  </si>
  <si>
    <t>INSTALACION DE SALIDA  SANITARIO FLUXOMETRO 4"</t>
  </si>
  <si>
    <t>INSTALACION DE SALIDA  SANITARIO TANQUE 4"</t>
  </si>
  <si>
    <t>INSTALACION DE SALIDA  LAVAMANOS 2"</t>
  </si>
  <si>
    <t>INSTALACION DE SALIDA  DUCHA 2"</t>
  </si>
  <si>
    <t>INSTALACION DE SALIDA  LAVAPLATOS 2"</t>
  </si>
  <si>
    <t>INSTALACION DE SALIDA  POCETA ASEO 2"</t>
  </si>
  <si>
    <t>INSTALACION DE SALIDA  ORINAL 2"</t>
  </si>
  <si>
    <t>INSTALACION DE SALIDA  SIFON 3"</t>
  </si>
  <si>
    <t>INSTALACION DE SALIDA  SIFON 2"</t>
  </si>
  <si>
    <t>INSTALACION DE SALIDA  SIFON 4"</t>
  </si>
  <si>
    <t>RED DE PROTECCIÓN CONTRA INCENDIO</t>
  </si>
  <si>
    <t xml:space="preserve">SUMINISTRO E INSTALACION  TUBERIA PVC C900 DIAM= 6" ; INCLUYE UNIONES </t>
  </si>
  <si>
    <t>SUMINISTRO E INSTALACION  TUBERIA PVC C900 DIAM= 4"; INCLUYE UNIONES</t>
  </si>
  <si>
    <t>SUMINISTRO E INSTALACION  TUBERIA BLAZEMASTER DIAM= 2.1/2"</t>
  </si>
  <si>
    <t>SUMINISTRO E INSTALACION  TUBERIA ACERO INOXIDABLE NEGRO SCHD10 DIAM= 6"</t>
  </si>
  <si>
    <t>SUMINISTRO E INSTALACION  TUBERIA ACERO INOXIDABLE NEGRO SCHD10 DIAM= 4"</t>
  </si>
  <si>
    <t>SUMINISTRO E INSTALACION  TUBERIA ACERO INOXIDABLE  NEGRO SCHD10 DIAM= 3"</t>
  </si>
  <si>
    <t>SUMINISTRO E INSTALACION  TUBERIA ACERO INOXIDABLE NEGRO SCHD10 DIAM= 2,1/2"</t>
  </si>
  <si>
    <t>SUMINISTRO E INSTALACION  TUBERIA ACERO INOXIDABLE NEGRO SCHD10 DIAM= 2"</t>
  </si>
  <si>
    <t>SUMINISTRO E INSTALACION  TUBERIA ACERO INOXIDABLE NEGRO SCHD10 DIAM= 1,1/2"</t>
  </si>
  <si>
    <t>SUMINISTRO E INSTALACION  TUBERIA ACERO  INOXIDABLE NEGRO SCHD40 DIAM= 1,1/4"</t>
  </si>
  <si>
    <t>SUMINISTRO E INSTALACION  TUBERIA ACERO INOXIDABLE NEGRO SCHD40 DIAM= 1"</t>
  </si>
  <si>
    <t>SUMINISTRO E INSTALACION  ACCESORIOS PVC C900 DIAM= 6"</t>
  </si>
  <si>
    <t>SUMINISTRO E INSTALACION  ACCESORIOS PVC C900 DIAM= 4"</t>
  </si>
  <si>
    <t>SUMINISTRO E INSTALACION  ACCESORIOS BLAZEMASTER DIAM= 2.1/2"</t>
  </si>
  <si>
    <t>SUMINISTRO E INSTALACION  ACCESORIOS ACERO RANURADOS   DIAM= 6"</t>
  </si>
  <si>
    <t>SUMINISTRO E INSTALACION  ACCESORIOS ACERO RANURADOS   DIAM= 4"</t>
  </si>
  <si>
    <t>SUMINISTRO E INSTALACION  ACCESORIOS ACERO  RANURADOS DIAM= 3"</t>
  </si>
  <si>
    <t>SUMINISTRO E INSTALACION  ACCESORIOS ACERO RANURADOS   DIAM= 2,1/2"</t>
  </si>
  <si>
    <t>SUMINISTRO E INSTALACION  ACCESORIOS ACERO  RANURADOS DIAM= 2"</t>
  </si>
  <si>
    <t>SUMINISTRO E INSTALACION  ACCESORIOS ACERO  RANURADOS DIAM= 1,1/2"</t>
  </si>
  <si>
    <t>SUMINISTRO E INSTALACION  ACCESORIOS ACERO  ROSCADO DIAM= 1,1/4"</t>
  </si>
  <si>
    <t>SUMINISTRO E INSTALACION  ACCESORIOS ACERO ROSCADO   DIAM= 1"</t>
  </si>
  <si>
    <t>SUMINISTRO E INSTALACIÓN RESTRICTORES BELL RESTRAINER SERIES 300 CHD DIAM= 6"</t>
  </si>
  <si>
    <t>SUMINISTRO E INSTALACIÓN RESTRICTORES BELL RESTRAINER SERIES 300 CHD DIAM= 4"</t>
  </si>
  <si>
    <t>SUMINISTRO E INSTALACION  VALVULA SENSORA DE FLUJO DIAM= 4"</t>
  </si>
  <si>
    <t>SUMINISTRO E INSTALACION  VALVULA SENSORA DE FLUJO DIAM= 3"</t>
  </si>
  <si>
    <t>SUMINISTRO E INSTALACION  VALVULA SENSORA DE FLUJO DIAM= 2.1/2"</t>
  </si>
  <si>
    <t>SUMINISTRO E INSTALACION  CHEQUE DIAM= 4"</t>
  </si>
  <si>
    <t>SUMINISTRO E INSTALACION  CHEQUE DIAM= 3"</t>
  </si>
  <si>
    <t>SUMINISTRO E INSTALACION  CHEQUE DIAM= 2.1/2"</t>
  </si>
  <si>
    <t>SUMINISTRO E INSTALACION  VALVULA TIPO MARIPOSA CON SUPERVISOR DIAM= 4"</t>
  </si>
  <si>
    <t>SUMINISTRO E INSTALACION  VALVULA TIPO MARIPOSA CON SUPERVISOR DIAM= 3"</t>
  </si>
  <si>
    <t>SUMINISTRO E INSTALACION  VALVULA TIPO MARIPOSA CON SUPERVISOR DIAM= 2.1/2"</t>
  </si>
  <si>
    <t>SUMINISTRO E INSTALACION  COUPLING 6"</t>
  </si>
  <si>
    <t>SUMINISTRO E INSTALACION  COUPLING 4"</t>
  </si>
  <si>
    <t>SUMINISTRO E INSTALACION  COUPLING 3"</t>
  </si>
  <si>
    <t>SUMINISTRO E INSTALACION  COUPLING 2 1/2"</t>
  </si>
  <si>
    <t>SUMINISTRO E INSTALACION  COUPLING 2"</t>
  </si>
  <si>
    <t>SUMINISTRO E INSTALACION  COUPLING 1 1/2"</t>
  </si>
  <si>
    <t>SUMINISTRO E INSTALACION  STRAP 3 "</t>
  </si>
  <si>
    <t>SUMINISTRO E INSTALACION  STRAP 2.1/2"</t>
  </si>
  <si>
    <t>SUMINISTRO E INSTALACION  STRAP 2"</t>
  </si>
  <si>
    <t>SUMINISTRO E INSTALACION  STRAP1 1/2"</t>
  </si>
  <si>
    <t>SUMINISTRO E INSTALACION  VÁLVULA EXPULSORA DE AIRE 1"</t>
  </si>
  <si>
    <t>SUMINISTRO E INSTALACION  REGISTRO DE CORTE 1"</t>
  </si>
  <si>
    <t>SUMINISTRO E INSTALACION  SIAMESA 4" X 2.1/2" X 2.1/2" CON CHEQUE INTEGRADO</t>
  </si>
  <si>
    <t>SUMINISTRO E INSTALACION  TOMA PARA BOMBEROS  DIAM= 2.1/2"</t>
  </si>
  <si>
    <t>SUMINISTRO E INSTALACION  ROCIADOR AUTOMATICO PENDENT (K=5,6) SUM Y MONT</t>
  </si>
  <si>
    <t>SUMINISTRO E INSTALACION  ROCIADOR AUTOMATICO UPRIGHT (K=5,6) SUM Y MONT</t>
  </si>
  <si>
    <t>SUMINISTRO E INSTALACION  PUNTO HIDRAULICO ROCIADOR</t>
  </si>
  <si>
    <t>SUMINISTRO E INSTALACION  PINTURA PARA TUBERIA</t>
  </si>
  <si>
    <t>SUMINISTRO E INSTALACION  EXTINTOR MULTIPROPOSITO ABC 10 LB</t>
  </si>
  <si>
    <t>SUMINISTRO E INSTALACION  EXTINTOR A BASE DE CO2 10 LB</t>
  </si>
  <si>
    <t>CAJA/GABINETE CON ROCIADORES DE REPUESTO (CONTIENE 6 ROCIADORES DE RESPUESTA RÁPIDA K=5.6 TEMP. 135°F 6 TIPO UP RIGHT)</t>
  </si>
  <si>
    <t>CAJA/GABINETE CON ROCIADORES DE REPUESTO (CONTIENE 6 ROCIADORES DE RESPUESTA RÁPIDA K=5.6 TEMP. 135°F 6 TIPO PENDENT)</t>
  </si>
  <si>
    <t>SUMINISTRO E INSTALACION SOPORTE TIPO PERA UL/FM 6"</t>
  </si>
  <si>
    <t>SUMINISTRO E INSTALACION SOPORTE TIPO PERA UL/FM 4"</t>
  </si>
  <si>
    <t>SUMINISTRO E INSTALACION SOPORTE TIPO PERA UL/FM 3"</t>
  </si>
  <si>
    <t>SUMINISTRO E INSTALACION SOPORTE TIPO PERA UL/FM 2,1/2"</t>
  </si>
  <si>
    <t>SUMINISTRO E INSTALACION SOPORTE TIPO PERA UL/FM 2"</t>
  </si>
  <si>
    <t>SUMINISTRO E INSTALACION SOPORTE TIPO PERA UL/FM 1.1/2"</t>
  </si>
  <si>
    <t>SUMINISTRO E INSTALACION SOPORTE TIPO PERA UL/FM 1.1/4"</t>
  </si>
  <si>
    <t>SUMINISTRO E INSTALACION SOPORTE TIPO PERA UL/FM 1"</t>
  </si>
  <si>
    <t>SUMINISTRO E INSTALACION  SOPORTE SISMO RESISTENTE 4 VIAS</t>
  </si>
  <si>
    <t>SUMINISTRO E INSTALACION  SOPORTE SISMORESISTENTE LATERAL</t>
  </si>
  <si>
    <t>SUMINISTRO E INSTALACION  SOPORTE SISMORESISTENTE TRANSERVSAL</t>
  </si>
  <si>
    <t>SUMINISTRO E INSTALACION  ABRAZADERAS UL/FM DIAM= 6"</t>
  </si>
  <si>
    <t>SUMINISTRO E INSTALACION  ABRAZADERAS UL/FM DIAM= 4"</t>
  </si>
  <si>
    <t>SUMINISTRO E INSTALACION  ABRAZADERAS UL/FM DIAM= 3"</t>
  </si>
  <si>
    <t>SUMINISTRO E INSTALACION  ABRAZADERAS UL/FM DIAM= 2,1/2"</t>
  </si>
  <si>
    <t>SUMINISTRO E INSTALACION  ABRAZADERAS UL/FM DIAM= 1,1/2"</t>
  </si>
  <si>
    <t>SUMINISTRO E INSTALACION  ABRAZADERAS UL/FM DIAM= 1"</t>
  </si>
  <si>
    <t>SUMINISTRO E INSTALACIÓN GABINETE CLASE III</t>
  </si>
  <si>
    <t>SUMINISTRO E INSTALACION  EXTINTOR K DE 10 LB</t>
  </si>
  <si>
    <t>SUMINISTRO E INSTALACION  ROCIADOR AUTOMATICO PENDENT (K=11.2) SUM Y MONT</t>
  </si>
  <si>
    <t>SUMINISTRO E INSTALACION  ROCIADOR AUTOMATICO UPRIGHT (K=11.2) SUM Y MONT</t>
  </si>
  <si>
    <t>SUMINISTRO E INSTALACION  REGISTRO VASTAGO OS&amp;Y ASCENDENTE LISTADO 6"</t>
  </si>
  <si>
    <t>SUMINISTRO E INSTALACIÓN TRANSICIÓN PVC C900 A ACERO 6"</t>
  </si>
  <si>
    <t>SUMINISTRO E INSTALACIÓN TRANSICIÓN PVC C900 A ACERO 4</t>
  </si>
  <si>
    <t>SUMINISTRO E INSTALACIÓN TRANSICIÓN PVC900 A BLAZEMASTER 2 1/2"</t>
  </si>
  <si>
    <t xml:space="preserve">RED DE GAS MEDIA PRESIÓN </t>
  </si>
  <si>
    <t>SUMINISTRO E INSTALACION TUBERÍA PE 80 AMARILLA DIAM= 1.1/4"</t>
  </si>
  <si>
    <t>SUMINISTRO E INSTALACION ELEVADOR DIAM= 1.1/4"</t>
  </si>
  <si>
    <t>SUMINISTRO E INSTALACION TUBERÍA A.G SCH 40 DIAM= 1.1/4"</t>
  </si>
  <si>
    <t>SUMINISTRO E INSTALACION ACCESORIOS A.G SCH 40 DIAM= 1.1/4"</t>
  </si>
  <si>
    <t>SUMINISTRO E INSTALACIÓN REGISTRO DE BOLA DIAM=1-1/4"</t>
  </si>
  <si>
    <t>SUMINISTRO E INSTALACION  ABRAZADERAS DIAM= 1.1/4"</t>
  </si>
  <si>
    <t>SUMINISTRO E INSTALACION  REGULADOR PRIMERA ETAPA</t>
  </si>
  <si>
    <t>SUMINISTRO E INSTALACION  REGULADOR ASOCIADO SIN VENTEO</t>
  </si>
  <si>
    <t xml:space="preserve">INSTALACIONES ELÉCTRICAS, VOZ,DATOS, SISTEMA DE DETECCIÓN DE INCENDIOS, CCTV </t>
  </si>
  <si>
    <t>SUMINISTRO E INSTALACIÓN DE TUBERIAS ELÉCTRICAS PVC</t>
  </si>
  <si>
    <t>SUMINISTRO E INSTALACION  TUBERIA CONDUIT PVC  Diam= 6"</t>
  </si>
  <si>
    <t>SUMINISTRO E INSTALACION  TUBERIA  CONDUIT PVC  Diam= 4"</t>
  </si>
  <si>
    <t>SUMINISTRO E INSTALACION  TUBERIA CONDUIT  PVC  Diam= 3"</t>
  </si>
  <si>
    <t>SUMINISTRO E INSTALACION  TUBERIA CONDUIT PVC  Diam= 2"</t>
  </si>
  <si>
    <t>SUMINISTRO E INSTALACION  TUBERIA CONDUIT  PVC  Diam= 1.1/2"</t>
  </si>
  <si>
    <t>SUMINISTRO E INSTALACION  TUBERIA CONDUIT PVC  Diam= 1"</t>
  </si>
  <si>
    <t>SUMINISTRO E INSTALACION  TUBERIA CONDUIT PVC  Diam= 3/4"</t>
  </si>
  <si>
    <t>SUMINISTRO E INSTALACION  TUBERIA CONDUIT PVC  Diam= 1/2"</t>
  </si>
  <si>
    <t>SUMINISTRO E INSTALACION  ACCESORIOS PVC  Diam= 6"</t>
  </si>
  <si>
    <t>SUMINISTRO E INSTALACION  ACCESORIOS PVC  Diam= 4"</t>
  </si>
  <si>
    <t>SUMINISTRO E INSTALACION  ACCESORIOS PVC  Diam= 3"</t>
  </si>
  <si>
    <t>SUMINISTRO E INSTALACION  ACCESORIOS PVC  Diam= 2"</t>
  </si>
  <si>
    <t>SUMINISTRO E INSTALACION  ACCESORIOS PVC  Diam= 1.1/2"</t>
  </si>
  <si>
    <t>SUMINISTRO E INSTALACION  ACCESORIOS PVC  Diam= 1"</t>
  </si>
  <si>
    <t>SUMINISTRO E INSTALACION  ACCESORIOS PVC  Diam= 3/4"</t>
  </si>
  <si>
    <t>SUMINISTRO E INSTALACION  ACCESORIOS PVC  Diam= 1/2"</t>
  </si>
  <si>
    <t>SUMINISTRO E INSTALACION  TUBERIA PVC  Diam= 1.1/4"</t>
  </si>
  <si>
    <t>SUMINISTRO E INSTALACION  ACCESORIOS PVC  Diam= 1.1/4"</t>
  </si>
  <si>
    <t>SUMINISTRO E INSTALACIÓN DE TUBERIAS ELÉCTRICAS EMT</t>
  </si>
  <si>
    <t>SUMINISTRO E INSTALACION  TUBERIA EMT  Diam= 3"</t>
  </si>
  <si>
    <t>SUMINISTRO E INSTALACION  TUBERIA EMT  Diam= 2"</t>
  </si>
  <si>
    <t>SUMINISTRO E INSTALACION  TUBERIA EMT  Diam= 1.1/2"</t>
  </si>
  <si>
    <t>SUMINISTRO E INSTALACION  TUBERIA EMT  Diam= 1"</t>
  </si>
  <si>
    <t>SUMINISTRO E INSTALACION  TUBERIA EMT  Diam= 3/4"</t>
  </si>
  <si>
    <t>SUMINISTRO E INSTALACION  TUBERIA EMT  Diam= 1/2"</t>
  </si>
  <si>
    <t>SUMINISTRO E INSTALACION  ACCESORIOS EMT  Diam= 3"</t>
  </si>
  <si>
    <t>SUMINISTRO E INSTALACION  ACCESORIOS EMT  Diam= 2"</t>
  </si>
  <si>
    <t>SUMINISTRO E INSTALACION  ACCESORIOS EMT  Diam= 1.1/2"</t>
  </si>
  <si>
    <t>SUMINISTRO E INSTALACION  ACCESORIOS EMT  Diam= 1"</t>
  </si>
  <si>
    <t>SUMINISTRO E INSTALACION  ACCESORIOS EMT  Diam= 3/4"</t>
  </si>
  <si>
    <t>SUMINISTRO E INSTALACION  ACCESORIOS EMT  Diam= 1/2"</t>
  </si>
  <si>
    <t xml:space="preserve">SUMINISTRO E INSTALACION  TUBERIA EMT  DIAM= 1.1/4"   </t>
  </si>
  <si>
    <t xml:space="preserve">SUMINISTRO E INSTALACION  ACCESORIOS EMT  DIAM= 1.1/4"   </t>
  </si>
  <si>
    <t>SUMINISTRO E INSTALACIÓN DE TUBERIAS ELÉCTRICAS IMC</t>
  </si>
  <si>
    <t>SUMINISTRO E INSTALACION  TUBERIA IMC  Diam= 6"</t>
  </si>
  <si>
    <t>SUMINISTRO E INSTALACION  TUBERIA IMC  Diam= 4"</t>
  </si>
  <si>
    <t>SUMINISTRO E INSTALACION  ACCESORIOS IMC  Diam= 6"</t>
  </si>
  <si>
    <t>SUMINISTRO E INSTALACION  ACCESORIOS IMC  Diam= 4"</t>
  </si>
  <si>
    <t>SUMINISTRO E INSTALACIÓN DE BANDEJAS PORTACABLES Y CANALETAS</t>
  </si>
  <si>
    <t xml:space="preserve">SUMINISTRO E INSTALACION  BANDEJA PORTACABLE TIPO MALLA 400X100 mm </t>
  </si>
  <si>
    <t xml:space="preserve">SUMINISTRO E INSTALACION  BANDEJA PORTACABLE TIPO MALLA 300X100 mm </t>
  </si>
  <si>
    <t xml:space="preserve">SUMINISTRO E INSTALACION  BANDEJA PORTACABLE TIPO MALLA 200X100 mm </t>
  </si>
  <si>
    <t xml:space="preserve">SUMINISTRO E INSTALACION  BANDEJA PORTACABLE TIPO DUCTO CERRADO 400X100 mm </t>
  </si>
  <si>
    <t xml:space="preserve">SUMINISTRO E INSTALACION  BANDEJA PORTACABLE TIPO DUCTO CERRADO 300X100 mm </t>
  </si>
  <si>
    <t xml:space="preserve">SUMINISTRO E INSTALACION  BANDEJA PORTACABLE TIPO DUCTO CERRADO 200X100 mm </t>
  </si>
  <si>
    <t xml:space="preserve">SUMINISTRO E INSTALACION  CANALETA PLASTICA CON SEPARADOR 120X54 mm </t>
  </si>
  <si>
    <t xml:space="preserve">SUMINISTRO E INSTALACION SOPROTE TIPO CHANEL PARA BANDEJA   400X100 mm </t>
  </si>
  <si>
    <t xml:space="preserve">SUMINISTRO E INSTALACION SOPROTE TIPO CHANEL PARA BANDEJA   300X100 mm </t>
  </si>
  <si>
    <t xml:space="preserve">SUMINISTRO E INSTALACION SOPROTE TIPO CHANEL PARA BANDEJA   200X100 mm </t>
  </si>
  <si>
    <t>SUMINISTRO E INSTALACION DE VARILLA ROSCADA PARA 3/8" PARA SOPORTE CHANEL - (incluye Accesoios de Sujeción)</t>
  </si>
  <si>
    <t>SUMINISTRO E INSTALACIÓN DE CAJAS ELECTRICAS</t>
  </si>
  <si>
    <t>SUMINISTRO E INSTALACION  CAJA EN MAMPOSTERIA SENCILLA INSPECCION 0.60 x 0.60 - Ref CS 274</t>
  </si>
  <si>
    <t>SUMINISTRO E INSTALACION  CAJA METALICA 1.00x1.00</t>
  </si>
  <si>
    <t>SUMINISTRO E INSTALACION  CAJA METALICA 0.80x0.80</t>
  </si>
  <si>
    <t>SUMINISTRO E INSTALACION  CAJA METALCA 15X15 CM</t>
  </si>
  <si>
    <t>SUMINISTRO E INSTALACION  CAJA RAWELT 4X4</t>
  </si>
  <si>
    <t>SUMINISTRO E INSTALACION  CAJA RAWELT 4X2</t>
  </si>
  <si>
    <t>SUMINISTRO E INSTALACION  CAJA RAWELT 2400 DOBLE FONDO</t>
  </si>
  <si>
    <t>SUMINISTRO E INSTALACION  CAJA PLASTICA 2400 DOBLE FONDO</t>
  </si>
  <si>
    <t>SUMINISTRO E INSTALACION  CAJA EN MAMPOSTERIA PARA VÍA SEGÚN CHEC. 2.10x2.10m</t>
  </si>
  <si>
    <t>SUMINISTRO E INSTALACION  CAJA EN MAMPOSTERIA PARA ANDÉN SEGÚN CHEC. 1.80x1.80m</t>
  </si>
  <si>
    <t>SUMINISTRO E INSTALACION  CAJA EN MAMPOSTERIA SEGÚN RITEL. 1.50x1.00m</t>
  </si>
  <si>
    <t>SUMINISTRO E INSTALACION  CAJA METALICA 10X10 CM</t>
  </si>
  <si>
    <t>SUMINISTRO E INSTALACION  CAJA METALICA 2400</t>
  </si>
  <si>
    <t>SUMINISTRO E INSTALACION  CAJA METALICA 5800</t>
  </si>
  <si>
    <t>SUMINISTRO E INSTALACION  CAJA METÁLICA OCTAGONAL</t>
  </si>
  <si>
    <t>SUMINISTRO E INSTALACIÓN DE CABLES ELECTRICOS Y VARILLAS DE PUESTA A TIERRA CON ACCESORIOS</t>
  </si>
  <si>
    <t xml:space="preserve">SUMINISTRO E INSTALACION  CABLE CU AISLADO FPLR NO 16  </t>
  </si>
  <si>
    <t>SUMINISTRO E INSTALACION  CABLE CU AISLADO LSZH NO 12</t>
  </si>
  <si>
    <t>SUMINISTRO E INSTALACION  CABLE CU AISLADO LSZH NO 10</t>
  </si>
  <si>
    <t>SUMINISTRO E INSTALACION  CABLE CU AISLADO LSZH NO 8</t>
  </si>
  <si>
    <t>SUMINISTRO E INSTALACION  CABLE CU DESNUDO NO 12</t>
  </si>
  <si>
    <t>SUMINISTRO E INSTALACION  CABLE CU DESNUDO NO 10</t>
  </si>
  <si>
    <t>SUMINISTRO E INSTALACION  CABLE CU DESNUDO NO 8</t>
  </si>
  <si>
    <t>SUMINISTRO E INSTALACION  CABLE CU AISLADO  NO 6</t>
  </si>
  <si>
    <t xml:space="preserve">SUMINISTRO E INSTALACION  CABLE CU DESNUDO NO 4 </t>
  </si>
  <si>
    <t>SUMINISTRO E INSTALACION  CABLE CU DESNUDO NO 2/0</t>
  </si>
  <si>
    <t>SUMINISTRO E INSTALACION  CABLE XLPE 2</t>
  </si>
  <si>
    <t>SUMINISTRO E INSTALACION  CABLE XLPE 2/0</t>
  </si>
  <si>
    <t>SUMINISTRO E INSTALACION  ALAMBRON 8 mm</t>
  </si>
  <si>
    <t>SUMINISTRO E INSTALACION  ACSR No. 2/0</t>
  </si>
  <si>
    <t>SUMINISTRO E INSTALACION FIBRA OPTICA OM4</t>
  </si>
  <si>
    <t>SUMINISTRO E INSTALACION  CABLE CATEGORIA 6A FUTP DE 500 MHZ</t>
  </si>
  <si>
    <t>SUMINISTRO E INSTALACION  TERMINAL TIPO PALA NO 10</t>
  </si>
  <si>
    <t>SUMINISTRO E INSTALACION  TERMINAL TIPO PALA NO 8</t>
  </si>
  <si>
    <t>SUMINISTRO E INSTALACION  TERMINAL TIPO PALA NO 6</t>
  </si>
  <si>
    <t xml:space="preserve">SUMINISTRO E INSTALACION  TERMINAL TIPO PALA NO 4 </t>
  </si>
  <si>
    <t>SUMINISTRO E INSTALACION  TERMINAL TIPO PALA NO 2</t>
  </si>
  <si>
    <t>SUMINISTRO E INSTALACION  TERMINAL TIPO PALA NO 1</t>
  </si>
  <si>
    <t>SUMINISTRO E INSTALACION  TERMINAL TIPO PALA NO 2/0</t>
  </si>
  <si>
    <t>SUMINISTRO E INSTALACION  TERMINAL TIPO PALA NO 3/0</t>
  </si>
  <si>
    <t>SUMINISTRO E INSTALACION  TERMINAL TIPO PALA NO 4/0</t>
  </si>
  <si>
    <t>SUMINISTRO E INSTALACION  TERMINAL TIPO PALA NO 250</t>
  </si>
  <si>
    <t>SUMINISTRO E INSTALACION  TERMINAL TIPO PALA NO 300</t>
  </si>
  <si>
    <t>SUMINISTRO E INSTALACION  TERMINAL TIPO PALA NO 350</t>
  </si>
  <si>
    <t>SUMINISTRO E INSTALACION  TERMINAL TIPO PALA NO 400</t>
  </si>
  <si>
    <t>SUMINISTRO E INSTALACION  TERMINAL TIPO PALA NO 500</t>
  </si>
  <si>
    <t>SUMINISTRO E INSTALACION  PREMOLDEADO TIPO EXTERIOR PARA CABLE XLEP No 2</t>
  </si>
  <si>
    <t>SUMINISTRO E INSTALACION  PREMOLDEADO TIPO EXTERIOR PARA CABLE XLEP No 2/0</t>
  </si>
  <si>
    <t>SUMINISTRO E INSTALACION  BASE PLASTICA PARA CABLE ALAMBRON 8 mm</t>
  </si>
  <si>
    <t>SUMINISTRO E INSTALACION VARILLA COOPER WELL 2,4 MTS</t>
  </si>
  <si>
    <t xml:space="preserve">SUMINISTRO E INSTALACION CABLE COAXIAL </t>
  </si>
  <si>
    <t xml:space="preserve">SUMINISTRO E INSTALACION  CONECTOR AUTODESFORRE NO. 12   </t>
  </si>
  <si>
    <t xml:space="preserve">SUMINISTRO E INSTALACION  CONECTOR AUTODESFORRE NO. 10   </t>
  </si>
  <si>
    <t xml:space="preserve">SUMINISTRO E INSTALACION  CABLE AL AISLADO LSZH NO 6   </t>
  </si>
  <si>
    <t xml:space="preserve">SUMINISTRO E INSTALACION  CABLE AL AISLADO LSZH NO 4    </t>
  </si>
  <si>
    <t xml:space="preserve">SUMINISTRO E INSTALACION  CABLE AL AISLADO LSZH NO 2   </t>
  </si>
  <si>
    <t xml:space="preserve">SUMINISTRO E INSTALACION  CABLE AL AISLADO LSZH NO 1/0   </t>
  </si>
  <si>
    <t xml:space="preserve">SUMINISTRO E INSTALACION  CABLE AL AISLADO LSZH NO 2/0   </t>
  </si>
  <si>
    <t xml:space="preserve">SUMINISTRO E INSTALACION  CABLE AL AISLADO LSZH NO 4/0   </t>
  </si>
  <si>
    <t xml:space="preserve">SUMINISTRO E INSTALACION  CABLE AL AISLADO LSZH NO 250   </t>
  </si>
  <si>
    <t xml:space="preserve">SUMINISTRO E INSTALACION  CABLE AL AISLADO LSZH NO 350   </t>
  </si>
  <si>
    <t xml:space="preserve">SUMINISTRO E INSTALACION  CABLE AL AISLADO LSZH NO 400   </t>
  </si>
  <si>
    <t xml:space="preserve">SUMINISTRO E INSTALACION  CABLE AL AISLADO LSZH NO 500   </t>
  </si>
  <si>
    <t>SUMINISTRO E INSTALACIÓN DE TABLEROS ELECTRICOS</t>
  </si>
  <si>
    <t>SUMINISTRO E INSTALACION  TABLERO ELECTRICO MONOFASICO 6 CTOS</t>
  </si>
  <si>
    <t>SUMINISTRO E INSTALACION  TABLERO ELECTRICO TRIFASICO 12 CTOS CON ESPACIO DE TOTALIZADOR</t>
  </si>
  <si>
    <t>SUMINISTRO E INSTALACION  TABLERO ELECTRICO TRIFASICO 18 CTOS CON ESPACIO DE TOTALIZADOR</t>
  </si>
  <si>
    <t>SUMINISTRO E INSTALACION  TABLERO ELECTRICO TRIFASICO 24 CTOS CON ESPACIO DE TOTALIZADOR</t>
  </si>
  <si>
    <t>SUMINISTRO E INSTALACION  TABLERO ELECTRICO TRIFASICO 30 CTOS CON ESPACIO DE TOTALIZADOR</t>
  </si>
  <si>
    <t>SUMINISTRO E INSTALACION  TABLERO ELECTRICO TRIFASICO 36 CTOS CON ESPACIO DE TOTALIZADOR</t>
  </si>
  <si>
    <t>SUMINISTRO E INSTALACION  TABLERO ELECTRICO TRIFASICO 42 CTOS CON ESPACIO DE TOTALIZADOR</t>
  </si>
  <si>
    <t>SUMINISTRO E INSTALACION  TABLERO ELECTRICO TRIFASICO  TGA</t>
  </si>
  <si>
    <t>SUMINISTRO E INSTALACION  TABLERO ELECTRICO TRIFASICO TG VIVIENDA</t>
  </si>
  <si>
    <t>SUMINISTRO E INSTALACION  TABLERO ELECTRICO TRIFASICO TG EMERGENCIA 1</t>
  </si>
  <si>
    <t>SUMINISTRO E INSTALACION  TABLERO ELECTRICO TRIFASICO TG EMERGENCIA 2</t>
  </si>
  <si>
    <t>SUMINISTRO E INSTALACION  TABLERO DE ILUMINACIÓN CON BOTONERA</t>
  </si>
  <si>
    <t>SUMINISTRO E INSTALACION TABLERO ELECTRICO TRIFASICO TGENERAL (ETAPAS)</t>
  </si>
  <si>
    <t>SUMINISTRO E INSTALACION TABLERO ELECTRICO TRIFASICO STG1</t>
  </si>
  <si>
    <t>SUMINISTRO E INSTALACION TABLERO ELECTRICO TRIFASICO STG2</t>
  </si>
  <si>
    <t>SUMINISTRO E INSTALACION TABLERO ELECTRICO TRIFASICO T GENERAL HVAC</t>
  </si>
  <si>
    <t xml:space="preserve">SUMINISTRO E INSTALACION GABINETE BOMBAS SUMINISTRO </t>
  </si>
  <si>
    <t>SUMINISTRO E INSTALACION GABINETE BOMBA JOCKEY</t>
  </si>
  <si>
    <t>SUMINISTRO E INSTALACION GABINETE BOMBAS RESIDUALES</t>
  </si>
  <si>
    <t>SUMINISTRO E INSTALACION GABINETE BOMBAS AGUAS LLUVIAS</t>
  </si>
  <si>
    <t>SUMINISTRO E INSTALACION GABINETE EQUIPOS RCI</t>
  </si>
  <si>
    <t>SUMINISTRO E INSTALACION GABINETE PROTECCION ASCENSOR</t>
  </si>
  <si>
    <t>SUMINISTRO E INSTALACIÓN DE BREAKERS Y TOTALIZADORES ELECTRICOS</t>
  </si>
  <si>
    <t>SUMINISTRO E INSTALACIÓN DE INTERRUPTOR AUTOMÁTICO TERMOMAGNÉTICO DE 1X20A</t>
  </si>
  <si>
    <t>SUMINISTRO E INSTALACIÓN DE INTERRUPTOR AUTOMÁTICO TERMOMAGNÉTICO DE  1X30A</t>
  </si>
  <si>
    <t>SUMINISTRO E INSTALACIÓN DE INTERRUPTOR AUTOMÁTICO TERMOMAGNÉTICO DE  1X40A</t>
  </si>
  <si>
    <t>SUMINISTRO E INSTALACIÓN DE INTERRUPTOR AUTOMÁTICO TERMOMAGNÉTICO DE 1X50A</t>
  </si>
  <si>
    <t>SUMINISTRO E INSTALACIÓN DE INTERRUPTOR AUTOMÁTICO TERMOMAGNÉTICO DE  2X20A</t>
  </si>
  <si>
    <t>SUMINISTRO E INSTALACIÓN DE INTERRUPTOR AUTOMÁTICO TERMOMAGNÉTICO DE 2X30A</t>
  </si>
  <si>
    <t>SUMINISTRO E INSTALACIÓN DE INTERRUPTOR AUTOMÁTICO TERMOMAGNÉTICO DE  2X40A a 10kA</t>
  </si>
  <si>
    <t>SUMINISTRO E INSTALACIÓN DE INTERRUPTOR AUTOMÁTICO TERMOMAGNÉTICO DE  2X50A</t>
  </si>
  <si>
    <t>SUMINISTRO E INSTALACIÓN DE INTERRUPTOR AUTOMÁTICO TERMOMAGNÉTICO DE  2X60A</t>
  </si>
  <si>
    <t>SUMINISTRO E INSTALACIÓN DE INTERRUPTOR AUTOMÁTICO TERMOMAGNÉTICO DE 3X20A</t>
  </si>
  <si>
    <t>SUMINISTRO E INSTALACIÓN DE INTERRUPTOR AUTOMÁTICO TERMOMAGNÉTICO DE  3X30A</t>
  </si>
  <si>
    <t>SUMINISTRO E INSTALACIÓN DE INTERRUPTOR AUTOMÁTICO TERMOMAGNÉTICO DE3X40A</t>
  </si>
  <si>
    <t>SUMINISTRO E INSTALACIÓN DE INTERRUPTOR AUTOMÁTICO TERMOMAGNÉTICO DE  3X50A</t>
  </si>
  <si>
    <t>SUMINISTRO E INSTALACIÓN TOTALIZADOR 3X40A  a 50kA</t>
  </si>
  <si>
    <t>SUMINISTRO E INSTALACIÓN TOTALIZADOR 3X60A a 50kA</t>
  </si>
  <si>
    <t>SUMINISTRO E INSTALACIÓN TOTALIZADOR 3X70A a 50kA</t>
  </si>
  <si>
    <t>SUMINISTRO E INSTALACIÓN TOTALIZADOR 3X100A  a 50kA</t>
  </si>
  <si>
    <t>SUMINISTRO E INSTALACIÓN TOTALIZADOR 3X125A a 50kA</t>
  </si>
  <si>
    <t>SUMINISTRO E INSTALACIÓN TOTALIZADOR 3X150A a 50kA</t>
  </si>
  <si>
    <t>SUMINISTRO E INSTALACIÓN TOTALIZADOR 3X175A a 50kA</t>
  </si>
  <si>
    <t>SUMINISTRO E INSTALACIÓN TOTALIZADOR 3X200A  a 50kA</t>
  </si>
  <si>
    <t>SUMINISTRO E INSTALACIÓN TOTALIZADOR 3X225A a 50kA</t>
  </si>
  <si>
    <t>SUMINISTRO E INSTALACIÓN TOTALIZADOR 3X250A a 50kA</t>
  </si>
  <si>
    <t>SUMINISTRO E INSTALACIÓN TOTALIZADOR 3X300A a 50kA</t>
  </si>
  <si>
    <t>SUMINISTRO E INSTALACIÓN TOTALIZADOR 3X350A a 50kA</t>
  </si>
  <si>
    <t>SUMINISTRO E INSTALACIÓN TOTALIZADOR 3X400A a 50kA</t>
  </si>
  <si>
    <t>SUMINISTRO E INSTALACIÓN TOTALIZADOR 3X450A a 50kA</t>
  </si>
  <si>
    <t>SUMINISTRO E INSTALACIÓN TOTALIZADOR 3X500A a 50kA</t>
  </si>
  <si>
    <t>SUMINISTRO E INSTALACIÓN TOTALIZADOR 3X630A a 50kA</t>
  </si>
  <si>
    <t>SUMINISTRO E INSTALACIÓN TOTALIZADOR 3X800A a 50kA</t>
  </si>
  <si>
    <t>SUMINISTRO E INSTALACIÓN TOTALIZADOR 3X900A a 50kA</t>
  </si>
  <si>
    <t>SUMINISTRO E INSTALACIÓN TOTALIZADOR 3X1200A a 50kA</t>
  </si>
  <si>
    <t>SUMINISTRO E INSTALACIÓN DE TOMAS ELECTRICAS, INTERRUPTORES Y SENSORES</t>
  </si>
  <si>
    <t>SUMINISTRO E INSTALACION  TOMA MONOFASICA SYS NORMAL</t>
  </si>
  <si>
    <t>SUMINISTRO E INSTALACION  TOMA GFCI MONOFASICA</t>
  </si>
  <si>
    <t xml:space="preserve">SUMINISTRO E INSTALACION  TOMA REGULADA </t>
  </si>
  <si>
    <t xml:space="preserve">SUMINISTRO E INSTALACION  TOMA BIFASICA </t>
  </si>
  <si>
    <t>SUMINISTRO E INSTALACION  TOMA TRIFASICA</t>
  </si>
  <si>
    <t>SUMINISTRO E INSTALACION  SENSOR DE MOVIMIENTO DUAL</t>
  </si>
  <si>
    <t>SUMINISTRO E INSTALACION  SENSOR DE MOVIMIENTO SENCILLO</t>
  </si>
  <si>
    <t>SUMINISTRO E INSTALACION INTERRUPTOR CONMUTABLE</t>
  </si>
  <si>
    <t>SUMINISTRO E INSTALACION INTERRUPTOR TRIPLE</t>
  </si>
  <si>
    <t>SUMINISTRO E INSTALACION INTERRUPTOR DOBLE</t>
  </si>
  <si>
    <t>SUMINISTRO E INSTALACION INTERRUPTOR SENCILLO</t>
  </si>
  <si>
    <t>SUMINISTRO E INSTALACIÓN SALIDA PARA EQUIPO EYECTOR</t>
  </si>
  <si>
    <t>SUMINISTRO E INSTALACIÓN SALIDA PARA EVAPORADORA AIRE ACONDICIONADO</t>
  </si>
  <si>
    <t xml:space="preserve">SUMINISTRO E INSTALACIÓN SALIDA PARA CONDENSADORA AIRE ACONDICIONADO </t>
  </si>
  <si>
    <t>SUMINISTRO E INSTALACIÓN SALIDA PARA SECADOR DE MANOS</t>
  </si>
  <si>
    <t xml:space="preserve">SUMINISTRO E INSTALACIÓN DE SALIDA DE ILUMINACIÓN </t>
  </si>
  <si>
    <t>SUMINISTRO E INSTALACION  DE SALIDA PARA LUMINARIA TIPO SPOT (INCLUYE - TOMA, CABLE ENCAUCHETADO HASTA 1,5 MT, ELEMENTOS Y ACCESORIOS DE FIJACION)</t>
  </si>
  <si>
    <t>SUMINISTRO E INSTALACION  DE SALIDA LUMINARIA BATERIA DE EMERGENCIA (INCLUYE - TOMA, CABLE ENCAUCHETADO HASTA 1,5 MT, ELEMENTOS Y ACCESORIOS DE FIJACION)</t>
  </si>
  <si>
    <t>SUMINISTRO E INSTALACION  DE SALIDA LUMINARIA LAMPARA LED CUADRADA 60x60 40W (INCLUYE - TOMA, CABLE ENCAUCHETADO HASTA 1,5 MT, ELEMENTOS Y ACCESORIOS DE FIJACION)</t>
  </si>
  <si>
    <t>SUMINISTRO E INSTALACION  DE SALIDA LUMINARIA TIPO TABACO (INCLUYE - TOMA, CABLE ENCAUCHETADO HASTA 1,5 MT, ELEMENTOS Y ACCESORIOS DE FIJACION)</t>
  </si>
  <si>
    <t>SUMINISTRO E INSTALACION  DE SALIDA LUMINARIA HERMÉTICA 1.20m (INCLUYE - TOMA, CABLE ENCAUCHETADO HASTA 1,5 MT, ELEMENTOS Y ACCESORIOS DE FIJACION)</t>
  </si>
  <si>
    <t>SUMINISTRO E INSTALACION  DE SALIDA LUMINARIA LED CONTINUUM 0.60m (INCLUYE - TOMA, CABLE ENCAUCHETADO HASTA 1,5 MT, ELEMENTOS Y ACCESORIOS DE FIJACION)</t>
  </si>
  <si>
    <t>SUMINISTRO E INSTALACION  DE SALIDA LUMINARIA LED CONTINUUM INCRUSTAR 1.15m (INCLUYE - TOMA, CABLE ENCAUCHETADO HASTA 1,5 MT, ELEMENTOS Y ACCESORIOS DE FIJACION)</t>
  </si>
  <si>
    <t>SUMINISTRO E INSTALACION  DE SALIDA LUMINARIA LED CONTINUUM INCRUSTAR 1.71m (INCLUYE - TOMA, CABLE ENCAUCHETADO HASTA 1,5 MT, ELEMENTOS Y ACCESORIOS DE FIJACION)</t>
  </si>
  <si>
    <t>SUMINISTRO E INSTALACION  DE SALIDA LUMINARIA LED CONTINUUM INCRUSTAR 2.85m (INCLUYE - TOMA, CABLE ENCAUCHETADO HASTA 1,5 MT, ELEMENTOS Y ACCESORIOS DE FIJACION)</t>
  </si>
  <si>
    <t>SUMINISTRO E INSTALACION  DE SALIDA LUMINARIA LED CONTINUUM SOBREPONER 1.15m (INCLUYE - TOMA, CABLE ENCAUCHETADO HASTA 1,5 MT, ELEMENTOS Y ACCESORIOS DE FIJACION)</t>
  </si>
  <si>
    <t>SUMINISTRO E INSTALACION  DE SALIDA LUMINARIA LED CONTINUUM SOBREPONER 1.71m (INCLUYE - TOMA, CABLE ENCAUCHETADO HASTA 1,5 MT, ELEMENTOS Y ACCESORIOS DE FIJACION)</t>
  </si>
  <si>
    <t>SUMINISTRO E INSTALACION  DE SALIDA LUMINARIA LED CONTINUUM SOBREPONER 2.27m (INCLUYE - TOMA, CABLE ENCAUCHETADO HASTA 1,5 MT, ELEMENTOS Y ACCESORIOS DE FIJACION)</t>
  </si>
  <si>
    <t>SUMINISTRO E INSTALACION  DE SALIDA LUMINARIA EXTERIOR ALUMBRADO PÚBLICO SMART BRIGHT - FOTOVOLTAICA (INCLUYE - TOMA, CABLE ENCAUCHETADO HASTA 1,5 MT, ELEMENTOS Y ACCESORIOS DE FIJACION)</t>
  </si>
  <si>
    <t>SUMINISTRO E INSTALACION  DE SALIDA LUMINARIA TIPO PANEL LED CUADRADO INCRUSTAR 40W (INCLUYE - TOMA, CABLE ENCAUCHETADO HASTA 1,5 MT, ELEMENTOS Y ACCESORIOS DE FIJACION)</t>
  </si>
  <si>
    <t>SUMINISTRO E INSTALACION  DE SALIDA LUMINARIA TIPO BALA LED INCRUSTAR 12W (INCLUYE - TOMA, CABLE ENCAUCHETADO HASTA 1,5 MT, ELEMENTOS Y ACCESORIOS DE FIJACION)</t>
  </si>
  <si>
    <t>SUMINISTRO E INSTALACION  DE SALIDA LUMINARIA TIPO BALA LED INCRUSTAR 24W (INCLUYE - TOMA, CABLE ENCAUCHETADO HASTA 1,5 MT, ELEMENTOS Y ACCESORIOS DE FIJACION)</t>
  </si>
  <si>
    <t>SUMINISTRO E INSTALACION  DE SALIDA LUMINARIA TIPO BALA LED SOBREPONER 12W (INCLUYE - TOMA, CABLE ENCAUCHETADO HASTA 1,5 MT, ELEMENTOS Y ACCESORIOS DE FIJACION)</t>
  </si>
  <si>
    <t>SUMINISTRO E INSTALACION  DE SALIDA LUMINARIA TIPO BALA LED SOBREPONER 24W (INCLUYE - TOMA, CABLE ENCAUCHETADO HASTA 1,5 MT, ELEMENTOS Y ACCESORIOS DE FIJACION)</t>
  </si>
  <si>
    <t>SUMINISTRO E INSTALACION  DE SALIDA LUMINARIA TIPO TORTUGA (INCLUYE - TOMA, CABLE ENCAUCHETADO HASTA 1,5 MT, ELEMENTOS Y ACCESORIOS DE FIJACION)</t>
  </si>
  <si>
    <t>SUMINISTRO E INSTALACION  DE SALIDA LUMINARIA TIPO LED DECO STEP (INCLUYE - TOMA, CABLE ENCAUCHETADO HASTA 1,5 MT, ELEMENTOS Y ACCESORIOS DE FIJACION)</t>
  </si>
  <si>
    <t>SUMINISTRO E INSTALACION  DE SALIDA LUMINARIA TIPO REFLECTOR 50W (INCLUYE - TOMA, CABLE ENCAUCHETADO HASTA 1,5 MT, ELEMENTOS Y ACCESORIOS DE FIJACION)</t>
  </si>
  <si>
    <t>SUMINISTRO E INSTALACION  DE SALIDA LUMINARIA PARED TIPO APLIQUE (INCLUYE - TOMA, CABLE ENCAUCHETADO HASTA 1,5 MT, ELEMENTOS Y ACCESORIOS DE FIJACION)</t>
  </si>
  <si>
    <t>SUMINISTRO E INSTALACIÓN DE VOZ Y DATOS</t>
  </si>
  <si>
    <t>SUMINISTRO E INSTALACION  RACK TIPO 42UR</t>
  </si>
  <si>
    <t>SUMINISTRO E INSTALACION  RACK TIPO 15UR</t>
  </si>
  <si>
    <t>SUMINISTRO E INSTALACION  RACK TIPO 24UR</t>
  </si>
  <si>
    <t>SUMINISTRO E INSTALACION  RACK TIPO 5 UR</t>
  </si>
  <si>
    <t>SUMINISTRO E INSTALACION  JACK CAT. 6A</t>
  </si>
  <si>
    <t>SUMINISTRO E INSTALACION  FACE PLATE SENCILLO</t>
  </si>
  <si>
    <t>SUMINISTRO E INSTALACION  FACE PLATE DOBLE</t>
  </si>
  <si>
    <t>SUMINISTRO E INSTALACION  PATCH CORE DE 2 MTS</t>
  </si>
  <si>
    <t>SUMINISTRO E INSTALACION  SWITCHES DE CORE DE 48 PUERTOS  CAT 6A</t>
  </si>
  <si>
    <t>SUMINISTRO E INSTALACION  SWITCHES DE DISTRIBUCIÓN DE 48 PUERTOS  CAT 6A</t>
  </si>
  <si>
    <t>SUMINISTRO E INSTALACION  SWITCHES DE ACCESO DE 24 PUERTOS  CAT 6A</t>
  </si>
  <si>
    <t>SUMINISTRO E INSTALACION  PACH PANEL DE 48 PUERTOS</t>
  </si>
  <si>
    <t>SUMINISTRO E INSTALACION  ORGANIZADORES DE CABLE VERTICAL PARA RACK 42UR</t>
  </si>
  <si>
    <t>SUMINISTRO E INSTALACION  ORGANIZADORES DE CABLE VERTICAL PARA GABINETE</t>
  </si>
  <si>
    <t>SUMINISTRO E INSTALACION  SALIDA COMUNICACIONES CONFIGURABLE - RITEL</t>
  </si>
  <si>
    <t>SUMINISTRO E INSTALACION  CAJA DE COMUNICACIONES - RITEL</t>
  </si>
  <si>
    <t>SUMINISTRO E INSTALACION  SALIDA COMUNICACIONES TV - RITEL</t>
  </si>
  <si>
    <t>SUMINISTRO E INSTALACION  SALIDA HDMI</t>
  </si>
  <si>
    <t xml:space="preserve">SUMINISTRO E INSTALACION DE SALIDA PARA AUDIO </t>
  </si>
  <si>
    <t xml:space="preserve">SUMINISTRO E INSTALACION DE PARLANTE 30W </t>
  </si>
  <si>
    <t xml:space="preserve">SUMINIETRO E INSTALACION DE AMPLIFICADOR PARA 70 SALIDAS </t>
  </si>
  <si>
    <t>SUMINISTRO E INSTALACIÓN DE APANTALLAMENTO</t>
  </si>
  <si>
    <t>SUMINISTRO E INSTALACION PUNTA CAPTADORA 2 MTS</t>
  </si>
  <si>
    <t>SUMINISTRO E INSTALACION UNIONES TIPO CRUZ PARA CABLE</t>
  </si>
  <si>
    <t>SUMINISTRO E INSTALACION UNIONES TIPO T PARA CABLE</t>
  </si>
  <si>
    <t xml:space="preserve">SUMINISTRO E INSTALACION TERMINAL BIMETÁLICO   </t>
  </si>
  <si>
    <t xml:space="preserve">SUMINISTRO E INSTALACION CAJA DE CAMBIO DE MATERIAL   </t>
  </si>
  <si>
    <t xml:space="preserve">SUMINISTRO E INSTALACION CAJA DE INSPECCIÓN DE TIERRA 0.30X0.30M   </t>
  </si>
  <si>
    <t>SUMINISTRO E INSTALACIÓN DE SUBESTACIÓN</t>
  </si>
  <si>
    <t>SUMINISTRO E INSTALACION CELDA DE PROTECCIÓN SF6</t>
  </si>
  <si>
    <t>SUMINISTRO E INSTALACION TRANSFERENCIA ETAPA 1 - CON INTERRUTPRES MOTORIZADOS DESARROLLO INTERNO SEGÚN DIAGRAMA UNIFILAR</t>
  </si>
  <si>
    <t>SUMINISTRO E INSTALACION TRANSFERENCIA ETAPA 2 - CON INTERRUTPRES MOTORIZADOS DESARROLLO INTERNO SEGÚN DIAGRAMA UNIFILAR</t>
  </si>
  <si>
    <t>SUMINISTRO E INSTALACION TRANSFERENCIA BCI</t>
  </si>
  <si>
    <t>SUMINISTRO E INSTALACION MULTITRANSFERENCIA CON CONTACTORES - DISTRIBUCIÓN SEGÚN DIAGRAMA UNIFILAR</t>
  </si>
  <si>
    <t>SUMINISTRO E INSTALACION LAMINAS DE ALFAJOR 40CM</t>
  </si>
  <si>
    <t>SUMINISTRO E INSTALACION LAMINAS DE ALFAJOR 30CM</t>
  </si>
  <si>
    <t>SUMINISTRO E INSTALACION CARCAMO TIPO 40CM</t>
  </si>
  <si>
    <t>SUMINISTRO E INSTALACION CARCAMO TIPO 30CM</t>
  </si>
  <si>
    <t>SUMINISTRO E INSTALACION MEDIDOR (MEDIDA DIRECTA)</t>
  </si>
  <si>
    <t>SUMINISTRO E INSTALACION MEDIDOR (MEDIDA INDIRECTA)</t>
  </si>
  <si>
    <t>SUMINISTRO E INSTALACION ARMARIO DE MEDIDORES 12 CUENTAS</t>
  </si>
  <si>
    <t>SUMINISTRO E INSTALACION DPS 12KV - 10KA</t>
  </si>
  <si>
    <t>SUMINISTRO E INSTALACION BARRAJE EQUIPOTENCIAL DE TIERRAS</t>
  </si>
  <si>
    <t>SUMINISTRO E INSTALACIÓN CELDA ENTRADA Y/O SALIDA SF6</t>
  </si>
  <si>
    <t>SUMINISTRO E INSTALACION CELDA DE MEDIDA EN MEDIA TENSIÓN  (INCLUYE PRUEBAS VLF DE CABLEADO DE MEDIA TENSION - PE,XLE) SF6</t>
  </si>
  <si>
    <t>SUMINISTRO E INSTALACIÓN SISTEMA DE DETECCIÓN DE INCENDIOS</t>
  </si>
  <si>
    <t>SUMINISTRO E INSTALACION PANEL CONTROL DE INCENDIOS</t>
  </si>
  <si>
    <t>SUMINISTRO E INSTALACION SENSOR DE OPTICO</t>
  </si>
  <si>
    <t>SUMINISTRO E INSTALACION SENSOR TERMICO</t>
  </si>
  <si>
    <t>SUMINISTRO E INSTALACION ESTACIÓN MANUAL</t>
  </si>
  <si>
    <t>SUMINISTRO E INSTALACION SIRENA + ESTROBO</t>
  </si>
  <si>
    <t>SUMINISTRO E INSTALACION MODULO NAC</t>
  </si>
  <si>
    <t>SUMINISTRO E INSTALACION SENSOR DE HUMO BEAM (EMISOR+RECEPTOR)</t>
  </si>
  <si>
    <t>SUMINISTRO E INSTALACION MODULO MONITOR</t>
  </si>
  <si>
    <t>SUMINISTRO E INSTALACION SENSOR DUAL</t>
  </si>
  <si>
    <t>SUMINISTRO E INSTALACIÓN CCTV</t>
  </si>
  <si>
    <t>SUMINISTRO E INSTALACION NVR</t>
  </si>
  <si>
    <t>SUMINISTRO E INSTALACION CAMARA TIPO MINI DOMO</t>
  </si>
  <si>
    <t>SUMINISTRO E INSTALACION CAMARA TIPO BULLET</t>
  </si>
  <si>
    <t>SUMINISTRO E INSTALACION CAMARA TIPO 360 GRADOS</t>
  </si>
  <si>
    <t>SUMINISTRO E INSTALACIÓN CONTROL DE ACCESOS</t>
  </si>
  <si>
    <t>SUMINISTRO E INSTALACION CONTROLADORA PRINCIPAL</t>
  </si>
  <si>
    <t>SUMINISTRO E INSTALACION CONTROL DE RECONOCIMIENTO FACIAL</t>
  </si>
  <si>
    <t>SUMINISTRO E INSTALACION LECTOR DE TARJETA</t>
  </si>
  <si>
    <t>SUMINISTRO E INSTALACION ELECTRO IMAN 300 LBS</t>
  </si>
  <si>
    <t>SUMINISTRO E INSTALACION DE BOTONERA   NO TOUCH</t>
  </si>
  <si>
    <t xml:space="preserve">POSTES </t>
  </si>
  <si>
    <t>SUMINISTRO E INSTALACION  POSTE CONCRETO 12m</t>
  </si>
  <si>
    <t>SUMINISTRO E INSTALACION POSTE METÁLICO 8m</t>
  </si>
  <si>
    <t>SUMINISTRO E INSTALACION CRUCETA MADERA</t>
  </si>
  <si>
    <t>SUMINISTRO E INSTALACION CRUCETA METÁLICA</t>
  </si>
  <si>
    <t>SUMINISTRO E INSTALACION BRAZO METÁLICO 1m</t>
  </si>
  <si>
    <t>CASETE, TAPAS,ORGANIZADORES</t>
  </si>
  <si>
    <t>CASETE MTP A LC DE 12 HILOS OM4</t>
  </si>
  <si>
    <t>CASETE MTP A LC DE 12 HILOS SM</t>
  </si>
  <si>
    <t>CASETE TIPO ADAPTADOR DE 24 HILOS, INCLUYE 24 PIGTAILS Y MANGAS PARA FUSIÓN</t>
  </si>
  <si>
    <t>PATCH CORD FIBRA ÓPTICA LC  A LC  OM4 DE 2 METROS</t>
  </si>
  <si>
    <t>TAPAS CIEGAS PARA PANEL DE 96 HILOS</t>
  </si>
  <si>
    <t>CASETE MTP A LC DE 24 HILOS PARA PANEL</t>
  </si>
  <si>
    <t>PANEL CON ORGANIZADOR TRASERO ANGULADO DE 48 RU</t>
  </si>
  <si>
    <t>ORGANIZADOR HORIZONTAL DE 1RU</t>
  </si>
  <si>
    <t>ORGANIZADOR HORIZONTAL DE 2RU</t>
  </si>
  <si>
    <t>BRACKET PARA PDUS X2</t>
  </si>
  <si>
    <t>TIERRA HORIZONTAL RBB PARA GABINETE</t>
  </si>
  <si>
    <t>TAPA CIEGAS, PAQUETE DE 10</t>
  </si>
  <si>
    <t>L5-15 Outputs NEMA 5.15R Monitored,  Vertical Multitoma Monitoreable, incluye sensor de humedad</t>
  </si>
  <si>
    <t>INSTALACIONES MECANICAS DE AIRE ACONDICIONADO</t>
  </si>
  <si>
    <t>NSTALACIÓN DE EQUIPOS MECÁNICOS, unidades condensadoras de refrigerante variable Cooling Only</t>
  </si>
  <si>
    <t xml:space="preserve">INSTALACIÓN DE UNIDAD CONDENSADORA VRF CO 241 MBH INCLUYE ACCESORIOS Y UNIONES </t>
  </si>
  <si>
    <t xml:space="preserve">INSTALACIÓN DE UNIDAD CONDENSADORA VRF CO 360 MBH INCLUYE ACCESORIOS Y UNIONES </t>
  </si>
  <si>
    <t xml:space="preserve">INSTALACIÓN DE UNIDAD CONDENSADORA VRF CO 432 MBH INCLUYE ACCESORIOS Y UNIONES </t>
  </si>
  <si>
    <t xml:space="preserve">INSTALACIÓN DE UNIDAD CONDENSADORA VRF CO 456 MBH INCLUYE ACCESORIOS Y UNIONES </t>
  </si>
  <si>
    <t xml:space="preserve">INSTALACIÓN DE UNIDAD CONDENSADORA VRF CO 480 MBH INCLUYE ACCESORIOS Y UNIONES </t>
  </si>
  <si>
    <t>INSTALACIÓN DE EQUIPOS MECÁNICOS, UNIDADES CONDENSADORAS DE REFRIGERANTE VARIABLE MINI VRF</t>
  </si>
  <si>
    <t>INSTALACIÓN DE UNIDAD CONDENSADORA MINI VRF COOLING ONLY 80 MBH</t>
  </si>
  <si>
    <t>INSTALACIÓN DE EQUIPOS MECÁNICOS, UNIDADES EVAPORADORAS VRF TIPO FANCOIL DESNUDO ALTA ESTÁTICA</t>
  </si>
  <si>
    <t>INSTALACIÓN DE UNIDAD EVAPORADORA VRF - FCH 18.000 BTUH</t>
  </si>
  <si>
    <t>INSTALACIÓN DE UNIDAD EVAPORADORA VRF - FCH 36.000 BTUH</t>
  </si>
  <si>
    <t>INSTALACIÓN DE UNIDAD EVAPORADORA VRF - FCH 48.000 BTUH</t>
  </si>
  <si>
    <t>INSTALACIÓN DE UNIDAD EVAPORADORA VRF - FCH 54.000 BTUH</t>
  </si>
  <si>
    <t>INSTALACIÓN DE UNIDAD EVAPORADORA VRF - FCH 76.000 BTUH</t>
  </si>
  <si>
    <t>INSTALACIÓN DE UNIDAD EVAPORADORA VRF - FCH 96.000 BTUH</t>
  </si>
  <si>
    <t>INSTALACIÓN DE EQUIPOS MECÁNICOS, UNIDADES EVAPORADORAS VRF TIPO CASSETTE 4 VÍAS</t>
  </si>
  <si>
    <t>INSTALACIÓN DE UNIDAD EVAPORADORA VRF - CST 4V 12.000 BTUH</t>
  </si>
  <si>
    <t>INSTALACIÓN DE UNIDAD EVAPORADORA VRF - CST 4V 18.000 BTUH</t>
  </si>
  <si>
    <t>INSTALACIÓN DE UNIDAD EVAPORADORA VRF - CST 4V 36.000 BTUH</t>
  </si>
  <si>
    <t>INSTALACIÓN DE EQUIPOS MECÁNICOS, UNIDADES MINISPLIT INDEPENDIENTES TIPO FANCOIL DESNUDO</t>
  </si>
  <si>
    <t>INSTALACIÓN DE MINISPLIT INVERTER INDEPENDIENTE FC 18.000 BTUH, INCLUYE UNIDAD INTERIOR, UNIDAD EXTERIOR Y TUBERÍA</t>
  </si>
  <si>
    <t>INSTALACIÓN DE MINISPLIT INVERTER INDEPENDIENTE FC 76.000 BTUH, INCLUYE UNIDAD INTERIOR, UNIDAD EXTERIOR Y TUBERÍA</t>
  </si>
  <si>
    <t>INSTALACIÓN DE EQUIPOS MECÁNICOS, UNIDADES MINISPLIT INDEPENDIENTES TIPO PARED</t>
  </si>
  <si>
    <t>INSTALACIÓN DE MINISPLIT INVERTER INDEPENDIENTE MSP 12.000 BTUH, INCLUYE UNIDAD INTERIOR, UNIDAD EXTERIOR Y TUBERÍA</t>
  </si>
  <si>
    <t>INSTALACIÓN DE EQUIPOS MECÁNICOS, UNIDADES MINISPLIT INDEPENDIENTES TIPO CASSETTE</t>
  </si>
  <si>
    <t>INSTALACIÓN DE MINISPLIT INVERTER INDEPENDIENTE CST 18.000 BTUH, INCLUYE UNIDAD INTERIOR, UNIDAD EXTERIOR Y TUBERÍA</t>
  </si>
  <si>
    <t>INSTALACIÓN DE MINISPLIT INVERTER INDEPENDIENTE CST 36.000 BTUH, INCLUYE UNIDAD INTERIOR, UNIDAD EXTERIOR Y TUBERÍA</t>
  </si>
  <si>
    <t>INSTALACIÓN DE EQUIPOS MECÁNICOS, VENTILADORES TIPO CENTRÍFUGOS</t>
  </si>
  <si>
    <t>INSTALACIÓN DE VENTILADOR CENTRÍFUGO TIPO UNIDAD DE VENTILACIÓN VS-01F1, INCLUYE FILTRO MERV 8</t>
  </si>
  <si>
    <t>INSTALACIÓN DE VENTILADOR CENTRÍFUGO TIPO HONGO DESCARGA VERTICAL VE-03F1</t>
  </si>
  <si>
    <t>INSTALACIÓN DE EQUIPOS MECÁNICOS, VENTILADORES TIPO CENTRÍFUGOS EN LÍNEA</t>
  </si>
  <si>
    <t>INSTALACIÓN DE VENTILADOR CENTRÍFUGO EN LÍNEA VE-01F1</t>
  </si>
  <si>
    <t>INSTALACIÓN DE VENTILADOR CENTRÍFUGO EN LÍNEA VE-02F1</t>
  </si>
  <si>
    <t>INSTALACIÓN DE VENTILADOR CENTRÍFUGO EN LÍNEA VE-04F1</t>
  </si>
  <si>
    <t>INSTALACIÓN DE VENTILADOR CENTRÍFUGO EN LÍNEA VE-05F1</t>
  </si>
  <si>
    <t>INSTALACIÓN DE VENTILADOR CENTRÍFUGO EN LÍNEA VS-02F1, INCLUYE FILTRO MERV 8</t>
  </si>
  <si>
    <t>INSTALACIÓN DE VENTILADOR CENTRÍFUGO EN LÍNEA VS-03F1, INCLUYE FILTRO MERV 8</t>
  </si>
  <si>
    <t>INSTALACIÓN DE VENTILADOR CENTRÍFUGO EN LÍNEA VS-04F1, INCLUYE FILTRO MERV 8</t>
  </si>
  <si>
    <t>INSTALACIÓN DE EQUIPOS MECÁNICOS, VENTILADORES TIPO INDIVIDUAL</t>
  </si>
  <si>
    <t>INSTALACIÓN DE VENTILADOR INDIVIDUAL VAX-01F1/F2/F3/F4</t>
  </si>
  <si>
    <t>INSTALACIÓN DE VENTILADOR INDIVIDUAL VAX-02F1/F2/F3/F4</t>
  </si>
  <si>
    <t xml:space="preserve">MATERIALES PARA LA FABRICACION DE DUCTOS </t>
  </si>
  <si>
    <t>SUMINISTRO E INSTALACION DE  LAMINA GALVANIZADA CALIBRE 22 (INCLUYE SOPORTERIA, PINTURA ANTICORROSIVA O ESMALTE , AISLAMIENTO TÉRMICO ANTICONDENSACIÓN ,ACCESORIOS, EMPAQUE, Y TODOS LOS ELEMENTOS NECESARIOS PARA SU INSTALACION Y FUNCIONAMIENTO)</t>
  </si>
  <si>
    <t>SUMINISTRO E INSTALACION DE  LAMINA GALVANIZADA CALIBRE 24 (INCLUYE SOPORTERIA, PINTURA,ACCESORIOS, AISLAMIENTO TÉRMICO ANTICONDENSACIÓN,EMPAQUE, Y TODOS LOS ELEMENTOS NECESARIOS PARA SU INSTALACION Y FUNCIONAMIENTO)</t>
  </si>
  <si>
    <t>SUMINISTRO E INSTALACION DE  LAMINA DE POLIISOCIANURATO - PIRALU (INCLUYE SOPORTERIA, PINTURA,ACCESORIOS, EMPAQUE,AISLAMIENTO TÉRMICO ANTICONDENSACIÓN Y TODOS LOS ELEMENTOS NECESARIOS PARA SU INSTALACION Y FUNCIONAMIENTO)</t>
  </si>
  <si>
    <t>ACCESORIOS SISTEMA DE DUCTOS, DAMPERS DE BALANCEO</t>
  </si>
  <si>
    <t>SUMINISTRO E INSTALACION DE  DAMPERS DE BALANCEO</t>
  </si>
  <si>
    <t xml:space="preserve">DIFUSORES Y REJILLAS, DIFUSORES 3 VIAS </t>
  </si>
  <si>
    <t xml:space="preserve">SUMINISTRO E INSTALACION DE  DIFUSOR 3 VIAS CON DAMPER OB DS3V - 6"X6"   </t>
  </si>
  <si>
    <t xml:space="preserve">SUMINISTRO E INSTALACION DE  DIFUSOR 3 VIAS CON DAMPER OB DS3V - 9"X9"   </t>
  </si>
  <si>
    <t xml:space="preserve">SUMINISTRO E INSTALACION DE  DIFUSOR 3 VIAS CON DAMPER OB DS3V - 12"X12"   </t>
  </si>
  <si>
    <t xml:space="preserve">SUMINISTRO E INSTALACION DE  DIFUSOR 3 VIAS CON DAMPER OB DS3V - 15"X15"   </t>
  </si>
  <si>
    <t xml:space="preserve">SUMINISTRO E INSTALACION DE  DIFUSOR 3 VIAS CON DAMPER OB DS3V - 18"X18"   </t>
  </si>
  <si>
    <t>DIFUSORES Y REJILLAS, DIFUSORES 4 VIAS</t>
  </si>
  <si>
    <t xml:space="preserve">SUMINISTRO E INSTALACION DE  DIFUSOR 4 VIAS CON DAMPER OB DS4V - 12"X12"   </t>
  </si>
  <si>
    <t xml:space="preserve">SUMINISTRO E INSTALACION DE  DIFUSOR 4 VIAS CON DAMPER OB DS4V - 15"X15"   </t>
  </si>
  <si>
    <t xml:space="preserve">SUMINISTRO E INSTALACION DE  DIFUSOR 4 VIAS CON DAMPER OB DS4V - 18"X18"   </t>
  </si>
  <si>
    <t>DIFUSORES Y REJILLAS, REJILLAS DE SUMINISTRO</t>
  </si>
  <si>
    <t xml:space="preserve">SUMINISTRO E INSTALACION DE  REJILLA DE SUM CON DAMPER OB RSDA - 16"X8"   </t>
  </si>
  <si>
    <t xml:space="preserve">SUMINISTRO E INSTALACION DE  REJILLA DE SUM CON DAMPER OB RSDA - 50"X12"   </t>
  </si>
  <si>
    <t>DIFUSORES Y REJILLAS, REJILLAS DE EXTRACCION ALETA FIJA</t>
  </si>
  <si>
    <t xml:space="preserve">SUMINISTRO E INSTALACION DE  REJILLA DE EXT SIN DAMPER REAF - 6"X6"   </t>
  </si>
  <si>
    <t xml:space="preserve">SUMINISTRO E INSTALACION DE  REJILLA DE EXT SIN DAMPER REAF - 8"X8"   </t>
  </si>
  <si>
    <t xml:space="preserve">SUMINISTRO E INSTALACION DE  REJILLA DE EXT SIN DAMPER REAF - 10"X10"   </t>
  </si>
  <si>
    <t xml:space="preserve">SUMINISTRO E INSTALACION DE  REJILLA DE EXT SIN DAMPER REAF - 12"X12"   </t>
  </si>
  <si>
    <t>DIFUSORES Y REJILLAS, REJILLAS DE RETORNO ALETA FIJA</t>
  </si>
  <si>
    <t xml:space="preserve">SUMINISTRO E INSTALACION DE  REJILLA DE RET SIN DAMPER RRAF - 16"X8"   </t>
  </si>
  <si>
    <t xml:space="preserve">SUMINISTRO E INSTALACION DE  REJILLA DE RET SIN DAMPER RRAF - 20"X20"   </t>
  </si>
  <si>
    <t xml:space="preserve">SUMINISTRO E INSTALACION DE  REJILLA DE RET SIN DAMPER RRAF - 24"X24"   </t>
  </si>
  <si>
    <t xml:space="preserve">SUMINISTRO E INSTALACION DE  REJILLA DE RET SIN DAMPER RRAF - 28"X28"   </t>
  </si>
  <si>
    <t xml:space="preserve">SUMINISTRO E INSTALACION DE  REJILLA DE RET SIN DAMPER RRAF - 50"X12"   </t>
  </si>
  <si>
    <t>DIFUSORES Y REJILLAS, REJILLAS TIPO LOUVER</t>
  </si>
  <si>
    <t xml:space="preserve">SUMINISTRO E INSTALACION DE  REJILLA TIPO LOUVER RTLV - 8"X4"   </t>
  </si>
  <si>
    <t xml:space="preserve">SUMINISTRO E INSTALACION DE  REJILLA TIPO LOUVER RTLV - 10"X6"   </t>
  </si>
  <si>
    <t xml:space="preserve">SUMINISTRO E INSTALACION DE  REJILLA TIPO LOUVER RTLV - 16"X16"   </t>
  </si>
  <si>
    <t xml:space="preserve">SUMINISTRO E INSTALACION DE  REJILLA TIPO LOUVER RTLV - 20"X8"   </t>
  </si>
  <si>
    <t>TUBERIA DE REFRIGERACION, TUBERIA DE REFRIGERANTE</t>
  </si>
  <si>
    <t>SUMINISTRO E INSTALACION DE  TUBERÍA DE COBRE TIPO L (Ambos tubos aislados independientemente) 1/4"</t>
  </si>
  <si>
    <t>SUMINISTRO E INSTALACION DE  TUBERÍA DE COBRE TIPO L (Ambos tubos aislados independientemente) 3/8"</t>
  </si>
  <si>
    <t>SUMINISTRO E INSTALACION DE  TUBERÍA DE COBRE TIPO L (Ambos tubos aislados independientemente) 1/2"</t>
  </si>
  <si>
    <t>SUMINISTRO E INSTALACION DE  TUBERÍA DE COBRE TIPO L (Ambos tubos aislados independientemente) 5/8"</t>
  </si>
  <si>
    <t>SUMINISTRO E INSTALACION DE  TUBERÍA DE COBRE TIPO L (Ambos tubos aislados independientemente) 3/4"</t>
  </si>
  <si>
    <t>SUMINISTRO E INSTALACION DE  TUBERÍA DE COBRE TIPO L (Ambos tubos aislados independientemente) 7/8"</t>
  </si>
  <si>
    <t>SUMINISTRO E INSTALACION DE  TUBERÍA DE COBRE TIPO L (Ambos tubos aislados independientemente) 1 1/8"</t>
  </si>
  <si>
    <t>SUMINISTRO E INSTALACION DE  TUBERÍA DE COBRE TIPO L (Ambos tubos aislados independientemente) 1 1/4"</t>
  </si>
  <si>
    <t>SUMINISTRO E INSTALACION DE  TUBERÍA DE COBRE TIPO L (Ambos tubos aislados independientemente) 1 3/8"</t>
  </si>
  <si>
    <t>SUMINISTRO E INSTALACION DE  TUBERÍA DE COBRE TIPO L (Ambos tubos aislados independientemente) 1 1/2"</t>
  </si>
  <si>
    <t>SUMINISTRO E INSTALACION DE  TUBERÍA DE COBRE TIPO L (Ambos tubos aislados independientemente) 1 5/8"</t>
  </si>
  <si>
    <t>TUBERIA DE REFRIGERACION, ACCESORIOS DERIVADORES DE COBRE AISLADOS (BRANCH).</t>
  </si>
  <si>
    <t>TUBERIA DE REFRIGERACION, ADICIONALES</t>
  </si>
  <si>
    <t>SUMINISTRO E INSTALACION DE CANTIDAD DE REFRIGERANTE ADICIONAL R410A</t>
  </si>
  <si>
    <t>SISTEMA ELÉCTRICO, TABLEROS ELECTRICOS</t>
  </si>
  <si>
    <t>SUMINISTRO E INSTALACION DE  TABLEROS ELECTRICOS TAE-00F1</t>
  </si>
  <si>
    <t>SUMINISTRO E INSTALACION DE  TABLEROS ELECTRICOS TAE-01AF1</t>
  </si>
  <si>
    <t>SUMINISTRO E INSTALACION DE  TABLEROS ELECTRICOS TAE-01BF1</t>
  </si>
  <si>
    <t>SUMINISTRO E INSTALACION DE  TABLEROS ELECTRICOS TAE-02AF1</t>
  </si>
  <si>
    <t>SUMINISTRO E INSTALACION DE  TABLEROS ELECTRICOS TAE-02BF1</t>
  </si>
  <si>
    <t>SUMINISTRO E INSTALACION DE  TABLEROS ELECTRICOS TAE-03AF1</t>
  </si>
  <si>
    <t>SUMINISTRO E INSTALACION DE  TABLEROS ELECTRICOS TAE-03BF1</t>
  </si>
  <si>
    <t xml:space="preserve">SUMINISTRO E INSTALACION DE  TABLEROS ELECTRICOS TAE-04F1  </t>
  </si>
  <si>
    <t xml:space="preserve">SUMINISTRO E INSTALACION DE  TABLEROS ELECTRICOS TAE-05AF1 </t>
  </si>
  <si>
    <t>SUMINISTRO E INSTALACION DE  TABLEROS ELECTRICOS TAE-05BF1</t>
  </si>
  <si>
    <t>SISTEMA ELÉCTRICO, Variadores de frecuencia</t>
  </si>
  <si>
    <t xml:space="preserve">SUMINISTRO E INSTALACION DE  VARIADORES DE FRECUENCIA VFD  3 HP   </t>
  </si>
  <si>
    <t xml:space="preserve">SUMINISTRO E INSTALACION DE  VARIADORES DE FRECUENCIA VFD 5 HP   </t>
  </si>
  <si>
    <t>SISTEMA DE CONTROL, tableros de control</t>
  </si>
  <si>
    <t xml:space="preserve">SUMINISTRO E INSTALACION DE TABLERO DE CONTROL TC-00F1 (INCLUYE: COFRE PARA INTERIORES, TRANFORMADOR, RELES, DONAS DE CORRIENTE, Y ACCESORIOS DE INSTALACION)   </t>
  </si>
  <si>
    <t xml:space="preserve">SUMINISTRO E INSTALACION DE TABLERO DE CONTROL TC-01F1 (INCLUYE: COFRE PARA EXTERIORES, TRANFORMADOR, RELES, DONAS DE CORRIENTE, Y ACCESORIOS DE INSTALACION)   </t>
  </si>
  <si>
    <t xml:space="preserve">SUMINISTRO E INSTALACION DE TABLERO DE CONTROL TC-02F1 (INCLUYE: COFRE PARA EXTERIORES, TRANFORMADOR, RELES, DONAS DE CORRIENTE, Y ACCESORIOS DE INSTALACION)   </t>
  </si>
  <si>
    <t xml:space="preserve">SUMINISTRO E INSTALACION DE TABLERO DE CONTROL TC-03F1 (INCLUYE: COFRE PARA EXTERIORES, TRANFORMADOR, RELES, DONAS DE CORRIENTE, Y ACCESORIOS DE INSTALACION)   </t>
  </si>
  <si>
    <t xml:space="preserve">SUMINISTRO E INSTALACION DE TABLERO DE CONTROL TC-04F1 (INCLUYE: COFRE PARA EXTERIORES, TRANFORMADOR, RELES, DONAS DE CORRIENTE, Y ACCESORIOS DE INSTALACION)   </t>
  </si>
  <si>
    <t>SISTEMA DE CONTROL, controladores</t>
  </si>
  <si>
    <t xml:space="preserve">SUMINISTRO E INSTALACION DE  CONTROL  SUPERVISOR / CENTRAL VRF 128 UI   </t>
  </si>
  <si>
    <t>SUMINISTRO E INSTALACION DE  CONTROL  CONTROLADOR DE CAMPO TC-00F1</t>
  </si>
  <si>
    <t>SUMINISTRO E INSTALACION DE  CONTROL  CONTROLADOR DE CAMPO TC-01F1</t>
  </si>
  <si>
    <t>SUMINISTRO E INSTALACION DE  CONTROL  CONTROLADOR DE CAMPO TC-02F1</t>
  </si>
  <si>
    <t>SUMINISTRO E INSTALACION DE  CONTROL  CONTROLADOR DE CAMPO TC-03F1</t>
  </si>
  <si>
    <t>SUMINISTRO E INSTALACION DE  CONTROL  CONTROLADOR DE CAMPO TC-04F1</t>
  </si>
  <si>
    <t>SISTEMA DE CONTROL,  Sensores - actuadores</t>
  </si>
  <si>
    <t xml:space="preserve">SUMINISTRO E INSTALACION DE  TERMOSTATOS VRF INDEPENDIENTES POR ÁREA   </t>
  </si>
  <si>
    <t xml:space="preserve">SUMINISTRO E INSTALACION DE  SWITCH DIFERENCIAL DE PRESIÓN    </t>
  </si>
  <si>
    <t>SISTEMA DE CONTROL,  Otras actividades</t>
  </si>
  <si>
    <t>SUMINISTRO E INSTALACION DE  Cableado de control SENSORES (Incluye canalización y soportería).</t>
  </si>
  <si>
    <t>SUMINISTRO E INSTALACION DE  Cableado de control COMUNICACION (Incluye canalización y soportería).</t>
  </si>
  <si>
    <t>SOBREPISOS Y AFINADOS  INTERIORES</t>
  </si>
  <si>
    <t>ALISTADOS DE PISOS</t>
  </si>
  <si>
    <t>SUMINISTRO E INSTALACION DE MORTERO 1:4 PARA ALISTADO LLANA METALICA</t>
  </si>
  <si>
    <t>SUMINISTRO E INSTALACION DE MORTERO 1:4 PARA ALISTADO LLANA MADERA</t>
  </si>
  <si>
    <t>SUMINISTRO E INSTALACION DE MORTERO 1:4 IMPERMEABILIZADO PARA ALISTADO IMPERMEABILIZADO INTEGRAL</t>
  </si>
  <si>
    <t>SUMINISTRO E INSTALACION DE MORTERO 1:4 PARA ALISTADO EN MORTERO CON ENDURECEDOR</t>
  </si>
  <si>
    <t>SUMINISTRO E INSTALACION DE MORTERO 1:4 IMPERMEABILIZADO PARA ALISTADO PENDIENTADO</t>
  </si>
  <si>
    <t>POYOS, BORDILLOS Y CARCAMOS FUNDIDOS</t>
  </si>
  <si>
    <t>SUMINISTRO E INSTALACION DE CONCRETO 3000 PSI PARA POYO EN CONCRETO DE ANCHO 60CM</t>
  </si>
  <si>
    <t xml:space="preserve">SUMINISTRO E INSTALACION DE CONCRETO 3000 PSI PARA BORDILLO FUNDIDO EN SITIO CONCRETO DE ANCHO 10CM </t>
  </si>
  <si>
    <t>SUMINISTRO E INSTALACION DE CONCRETO 3000 PSI (IMPERMEABILIZADO) PARA BORDILLO FUNDIDO EN SITIO CONCRETO DE ANCHO 5CM - DUCHAS</t>
  </si>
  <si>
    <t xml:space="preserve">SUMINISTRO E INSTALACION DE CONCRETO 3000 PSI PARA BORDILLO FUNDIDO EN SITIO CONCRETO DE ANCHO 32,5CM </t>
  </si>
  <si>
    <t>SUMINISTRO E INSTALACION DE MORTERO 1:4 IMPERMEABILIZADO PARA MEDIA CAÑA EN CUBIERTAS</t>
  </si>
  <si>
    <t>ACABADOS DE PISOS</t>
  </si>
  <si>
    <t>PISOS Y GUARDAESCOBAS EN PORCELANATO</t>
  </si>
  <si>
    <t>SUMINISTRO E INSTALACION DE PISO EN PORCELANATO REC PIEDRA BONITA NEGRO MT 41.1x92.6 CM FORMATO APROX O SIMILAR INCLUYE TODO LO NECESARIO PARA SU INSTALACION</t>
  </si>
  <si>
    <t>SUMINISTRO E INSTALACION DE GUARDAESCOBA PORCELANATO REC PIEDRA BONITA NEGRO MT 41.1x92.6 CM FORMATO APROX O SIMILAR INCLUYE TODO LO NECESARIO PARA SU INSTALACION</t>
  </si>
  <si>
    <t>SUMINISTRO E INSTALACION DE PISO EN PORCELANATO SAMSARA OXIDO MT 30x60CM</t>
  </si>
  <si>
    <t>SUMINISTRO E INSTALACION DE PISO EN PORCELANATO NOW GRIS GRAFITO CD 30x60CM</t>
  </si>
  <si>
    <t>PISOS EN CONCRETO</t>
  </si>
  <si>
    <t>SUMINISTRO E INSTALACION DE PISO EN CONCRETO ESCOBEADO PARA PARQUEADEROS</t>
  </si>
  <si>
    <t>SUMINISTRO E INSTALACION DE PISO EN CONCRETO PARA ACABADO TIPO HELICOPTERO</t>
  </si>
  <si>
    <t>PISOS Y GUARDAESCOBAS EN ARCILLA Y GRES</t>
  </si>
  <si>
    <t>SUMINISTRO E INSTALACION DE PISO EN TABLETA DE GRES TABLÓN LISTÓN LISO SAHARA 30.5x7.5CM</t>
  </si>
  <si>
    <t>SUMINISTRO E INSTALACION DE GUARDAESCOBA EN GRES ZÓCALO SANITARIO EN GRES TIPO RF70, TONO SAHARA d=24.5x9x9cm, INCLUYE PIEZAS DE ESQUINEROS SANITARIOS</t>
  </si>
  <si>
    <t>PISOS EN GRANITO</t>
  </si>
  <si>
    <t>SUMINISTRO E INSTALACION DE PISO EN GRANITO PERLATO CLARO 30x30CM INCLUYE DESTRONQUE PULIDA Y BRILLADA</t>
  </si>
  <si>
    <t>SUMINISTRO E INSTALACION DE GUARDAESCOBA GRANITO PERLATO CLARO 30x30CM INCLUYE DESTRONQUE PULIDA Y BRILLADA</t>
  </si>
  <si>
    <t>SUMINISTRO E INSTALACION DE PISO EN GRANITO PERLATO CLARO ACANALADO 30x30CM INCLUYE DESTRONQUE PULIDA Y BRILLADA</t>
  </si>
  <si>
    <t>PISOS Y GUARDAESCOBAS SINTETICOS</t>
  </si>
  <si>
    <t>SUMINISTRO E INSTALACION DE PISO VINILICO - ROLLO WISE (STRUCTURE 2) COLOR GRIS ESTELAR (ROLLO 20-30M x 2M)</t>
  </si>
  <si>
    <t>PISO EN MADERA</t>
  </si>
  <si>
    <t>SUMINISTRO E INSTALACION DE PISO EN MADERA TECA 25x75CM</t>
  </si>
  <si>
    <t>PISO EN PIEDRA</t>
  </si>
  <si>
    <t>SUMINISTRO E INSTALACION DE ACABADO DE PISO EN GRAVILLA LAVADA - PIEDRA MONA 3/8" (INCLUYE HERRAMIENTA Y EQUIPO PARA SU CORRECTA INSTALACION Y FUNCIONAMIENTO)</t>
  </si>
  <si>
    <t>PIRLANES</t>
  </si>
  <si>
    <t>SUMINISTRO E INSTALACION DE PIRLAN EN ALUMINIO EN T PARA CAMBIOS DE PISOS</t>
  </si>
  <si>
    <t>BOCELES</t>
  </si>
  <si>
    <t>SUMINISTRO E INSTALACION DE BOCEL EN MARMOL NEGRO PARA DUCHAS</t>
  </si>
  <si>
    <t>ACABADOS PARA ESCALERAS</t>
  </si>
  <si>
    <t>SUMINISTRO E INSTALACION DE HUELLA / CONTRA HUELLA EN PIEDRA BONITA NEGRO</t>
  </si>
  <si>
    <t>SUMINISTRO E INSTALACION DE HUELLA / CONTRA HUELLA EN GRAVILLA LAVADA</t>
  </si>
  <si>
    <t>CUBIERTAS, MARQUESINAS Y CLARABOYAS</t>
  </si>
  <si>
    <t>CUBIERTAS METALICAS</t>
  </si>
  <si>
    <t>SUMINISTRO E INSTALACION DE FLANCHE EN LAMINA GALVANIZADA CAL 26. 85cm ancho</t>
  </si>
  <si>
    <t>CLARABOYAS</t>
  </si>
  <si>
    <t>SUMINISTRO E INSTALACION DE CLARABOYA ABATIBLE EN POLIMETILMETACRILATO DIM= 1,20 X 1,27 MTS</t>
  </si>
  <si>
    <t>REJILLAS Y CUPULAS</t>
  </si>
  <si>
    <t xml:space="preserve">SUMINISTRO E INSTALACION DE CUPULA TRAGANTE EN ALUMINIO CUPULA TRAGRANTE EN ALUMINIO  4" X 3" </t>
  </si>
  <si>
    <t>IMPERMEABILIZACIONES Y CUBIERTAS VEGETALES</t>
  </si>
  <si>
    <t>IMPERMEABILIZACIONES EN MANTO ASFALTICO</t>
  </si>
  <si>
    <t>SUMINISTRO E INSTALACIÓN DE SISTEMA IMPERMEABLE ASFÁLTICO PARA CUBIERTA VERDE, CON PRODUCTO TIPO CERESIT BT-47 VAPORTITE O EQUIVALENTE TÉCNICO, INCLUYE PREPARACIÓN Y LIMPIEZA DE LA SUPERFICIE, APLICACIÓN DE IMPRIMANTE SEGÚN RECOMENDACIÓN DEL FABRICANTE, APLICACIÓN DE IMPERMEABILIZANTE ASFÁLTICO EN FRÍO, REFUERZO EN PUNTOS CRÍTICOS, TRATAMIENTO DE JUNTAS, MEDIAS CAÑAS, ENCUENTROS, BAJANTES, REMATES PERIMETRALES Y DEMÁS ELEMENTOS NECESARIOS PARA GARANTIZAR LA ESTANQUEIDAD DEL SISTEMA, CONFORME A LOS DETALLES CONSTRUCTIVOS Y ESPECIFICACIONES TÉCNICAS DEL PROYECTO.</t>
  </si>
  <si>
    <t>IMPERMEABILIZACION EN ACRILICO</t>
  </si>
  <si>
    <t>IMPERMEABILIZACIÓN DE SUPERFICIES EN CUBIERTA DE TRÁFICO MODERADO MEDIANTE MEMBRANA LÍQUIDA DE POLIURETANO BICOMPONENTE, INCLUYE IMPRIMANTE, RIEGO DE ARENA DE CUARZO Y ACABADO DE PROTECCIÓN</t>
  </si>
  <si>
    <t>CUBIERTAS VERDES</t>
  </si>
  <si>
    <t xml:space="preserve">SUMINISTRO E INSTALACION DE CELDA DE DRENAJE </t>
  </si>
  <si>
    <t xml:space="preserve">SUMINISTRO E INSTALACION DE SUSTRATO LIVIANO DRENANTE </t>
  </si>
  <si>
    <t>GEOTEXTILES Y GEOMEMBRANAS</t>
  </si>
  <si>
    <t>SUMINISTRO E INSTALACION DE GEOTEXTIL TEJIDO 2400</t>
  </si>
  <si>
    <t>SUMINISTRO E INSTALACION DE GEOTEXTIL NO TEJIDO</t>
  </si>
  <si>
    <t>IMPERMEABILIZACIONES</t>
  </si>
  <si>
    <t>SUMINISTRO E INSTALACION DE IMPERMEABILIZACOIN SISTEMA CEMENTOSO PARA TANQUES DE ALMACENAMIENTO DE AGUA</t>
  </si>
  <si>
    <t>METALISTERIA</t>
  </si>
  <si>
    <t>PUERTAS EN ALUMINIO Y VIDRIO TEMPLADO</t>
  </si>
  <si>
    <t xml:space="preserve">SUMINISTRO E INSTALACION DE PUERTA PC-01 - PUERTA EN CRISTAL INCLUYE MANIJAS , ANCLAJES, PELICULAS DE SEGURIDAD, Y TODO LO NECESARIO PARA SU FUNCIONAMIENTO Y ACABADO FINAL </t>
  </si>
  <si>
    <t>PUERTAS EN LAMINA COLD ROLLED</t>
  </si>
  <si>
    <t>SUMINISTRO E INSTALACION DE PUERTA EN LAMINA PL-01 - SENCILLA 80 CM h=2,70</t>
  </si>
  <si>
    <t>SUMINISTRO E INSTALACION DE PUERTA EN LAMINA PL-02 - SENCILLA 90 CM h=2,70</t>
  </si>
  <si>
    <t>SUMINISTRO E INSTALACION DE PUERTA EN LAMINA PL-04 - SENCILLA PERSIANA INFERIOR 80 CM  h=2,70</t>
  </si>
  <si>
    <t>SUMINISTRO E INSTALACION DE PUERTA EN LAMINA PL-05 - SENCILLA PERSIANA COMPLETA 90 CM h=2,70</t>
  </si>
  <si>
    <t>SUMINISTRO E INSTALACION DE PUERTA EN LAMINA PL-07 - DOBLE PERSIANA COMPLETA 200 CM  h=2,70</t>
  </si>
  <si>
    <t>SUMINISTRO E INSTALACION DE PUERTA EN LAMINA PL-08 - CORREDIZA PERSIANA INFERIOR 90 CM  h=2,70</t>
  </si>
  <si>
    <t>SUMINISTRO E INSTALACION DE PUERTA EN LAMINA PE-02 - PLEGABLE PERSIANA COMPLETA 4,4 MT h=2,70</t>
  </si>
  <si>
    <t>PUERTAS CORTAFUEGOS EN LAMINA COLD ROLLED</t>
  </si>
  <si>
    <t>SUMINISTRO E INSTALACION DE PUERTA EN LAMINA EVACUACIONES  PCF-01 - PUERTA EN LAMINA SENCILLA EVACUACIONES 100 CM  h=2,70</t>
  </si>
  <si>
    <t>PUERTAS VENTANAS EN ALUMINIO Y VIDRIO TEMPLADO</t>
  </si>
  <si>
    <t>SUMINISTRO E INSTALACION DE PUERTA VENTANA TIPO A (Evacuaciones) Ver Planos de detalles Arquitectonicos (D-600)</t>
  </si>
  <si>
    <t>SUMINISTRO E INSTALACION DE  PUERTA VENTANA TIPO B (Evacuaciones) Ver Planos de detalles Arquitectonicos (D-600)</t>
  </si>
  <si>
    <t>SUMINISTRO E INSTALACION DE PUERTA VENTANA TIPO C Ver Planos de detalles Arquitectonicos (D-600)</t>
  </si>
  <si>
    <t>SUMINISTRO E INSTALACION DE PUERTA VENTANA TIPO C (Evacuaciones) Ver Planos de detalles Arquitectonicos (D-600)</t>
  </si>
  <si>
    <t>SUMINISTRO E INSTALACION DE  PUERTA VENTANA TIPO D (Evacuaciones) Ver Planos de detalles Arquitectonicos (D-600)</t>
  </si>
  <si>
    <t>VENTANAS EN ALUMINIO Y VIDRIO TEMPLADO</t>
  </si>
  <si>
    <t>SUMINISTRO E INSTALACION DE VENTANA VF - VENTANERIA DE FACHADA (ZONA CORTASOLES) Ver Planos de detalles Arquitectonicos (D-600)</t>
  </si>
  <si>
    <t>SUMINISTRO E INSTALACION DE VENTANA VI - VENTANERIA INTERIOR / CIRCULACIONES OFICINAS Ver Planos de detalles Arquitectonicos (D-600)</t>
  </si>
  <si>
    <t>SUMINISTRO E INSTALACION DE VENTANA VM - VENTANERIA MODULOS CORREDIZOS Ver Planos de detalles Arquitectonicos (D-600)</t>
  </si>
  <si>
    <t>SUMINISTRO E INSTALACION DE VENTANA VS - VENTANERIA CON VIDRIO SANDBLASTING Ver Planos de detalles Arquitectonicos (D-600)</t>
  </si>
  <si>
    <t>DIVISIONES EN ALUMINIO</t>
  </si>
  <si>
    <t>SUMINISTRO E INSTALACION DE DIVISION OFICINA ALUMINIO (DISEÑO SEGÚN PONAL)</t>
  </si>
  <si>
    <t>BARANDAS Y PASAMANOS EN ACERO INOXIDABLE</t>
  </si>
  <si>
    <t xml:space="preserve">SUMINISTRO E INSTALACION DE BARANDAS EN ACERO INOXIDABLE - BA-01 </t>
  </si>
  <si>
    <t xml:space="preserve">SUMINISTRO E INSTALACION DE PASAMANOS EN ACERO INOXIDABLE - PA-01 </t>
  </si>
  <si>
    <t>PERSIANAS EN ALUMINIO</t>
  </si>
  <si>
    <t xml:space="preserve">SUMINISTRO E INSTALACION DE PERSIANA EN ALUMINIO PRSA-02 - 180X90CM </t>
  </si>
  <si>
    <t>CORTASOLES EN ALUMINIO</t>
  </si>
  <si>
    <t>SUMINISTRO E INSTALACION DE CORTASOL EN ALUMINIO QUADROBRISE XL300 COLOR ANODIZADO BRILLO 45%</t>
  </si>
  <si>
    <t>ACCESORIOS EN LAMINA</t>
  </si>
  <si>
    <t>SUMINISTRO E INSTALACION DE ESCALERA DE GATO EN ACERO INOXIDABLE PARA TANQUES</t>
  </si>
  <si>
    <t>SUMINISTRO E INSTALACION DE ESCALERA DE GATO CON JAULA DE SEGURIDAD PARA INSPECCION DE CUBIERTAS</t>
  </si>
  <si>
    <t xml:space="preserve">SUMINISTRO E INSTALACION DE EXOSTO PARA PLANTA ELECTRICA </t>
  </si>
  <si>
    <t>CARPINTERIA EN MADERA</t>
  </si>
  <si>
    <t>PUERTAS EN MADERA</t>
  </si>
  <si>
    <t>SUMINISTRO E INSTALACION DE PUERTA EN MADERA PM-07 - CORREDIZA 100 CM</t>
  </si>
  <si>
    <t>SUMINISTRO E INSTALACION DE PUERTA EN MADERA PML-01 - EN LISTONES DE MADERA 220 CM</t>
  </si>
  <si>
    <t>SUMINISTRO E INSTALACION DE PUERTA EN MADERA PML-02 - EN LISTONES DE MADERA 641 CM</t>
  </si>
  <si>
    <t>CLOSETS Y VESTIERES EN MADERA</t>
  </si>
  <si>
    <t>SUMINISTRO E INSTALACION DE CLOSET EN MADERA CLM-02 TABLERO MELAMÍNICO 120 X 270 CM</t>
  </si>
  <si>
    <t>SUMINISTRO E INSTALACION DE CLOSET EN MADERA CLM-03 TABLERO MELAMÍNICO 127 X 270 CM</t>
  </si>
  <si>
    <t>MUEBLES EN MADERA</t>
  </si>
  <si>
    <t>SUMINISTRO E INSTALACION DE BANCA EN MADERA MM-02 VESTIERES 120 CM</t>
  </si>
  <si>
    <t>MUEBLES ESPECIALES</t>
  </si>
  <si>
    <t>SUMINISTRO E INSTALACION DE LMP-01 LAVAMANOS DE OFICINAS PRIVADAS 80 X 55 CM</t>
  </si>
  <si>
    <t>SUMINISTRO E INSTALACION DE LMVF-01 LAVAMANOS DE HABITACIONES 80 X 55 CM</t>
  </si>
  <si>
    <t>SUMINISTRO E INSTALACION DE MF-17 MUEBLE DE RECEPCIÓN 250 X 77 CM</t>
  </si>
  <si>
    <t>SUMINISTRO E INSTALACION DE MF-18 MESA DE ALTAR EN MÁRMOL 180 X 60 X 80 CM</t>
  </si>
  <si>
    <t>FACHADAS Y RECUBRIMIENTOS EXTERIORES EN MADERA</t>
  </si>
  <si>
    <t>SUMINISTRO E INSTALACION DE FACHADA EN MADERA PANELES DE (8MM) TIPO PANELEX FIJACION OCULTA 2.44x122MTS ACABADO WENGUE 1807</t>
  </si>
  <si>
    <t>ENCHAPES Y REVESTIMIENTOS</t>
  </si>
  <si>
    <t>ENCHAPES SOBRE MUROS</t>
  </si>
  <si>
    <t>SUMINISTRO E INSTALACION DE ENCHAPE EN CERAMICA PARED PLANA SATINADA BLANCA CU 30x60CM</t>
  </si>
  <si>
    <t xml:space="preserve">SUMINISTRO E INSTALACION DE ENCHAPE EN MADERA GRANADILLO 60 X 240 CM ENCHAPE EN TRIPLEX 4MM </t>
  </si>
  <si>
    <t>CIELO RASOS</t>
  </si>
  <si>
    <t>CIELO RASO EN YESO</t>
  </si>
  <si>
    <t xml:space="preserve">SUMINISTRO E INSTALACION DE CIELO RASO PLANO DRY WALL INCLUYE  SOPORTERIA MASILLA Y TODO LO NECESARIO </t>
  </si>
  <si>
    <t xml:space="preserve">SUMINISTRO E INSTALACION DE CORTINERO EN DRY WALL </t>
  </si>
  <si>
    <t xml:space="preserve">SUMINISTRO E INSTALACION DE CIELO RASO PLANO DRY WALL R.H  INCLUYE SOPORTERIA MASILLA Y TODO LO NECESARIO </t>
  </si>
  <si>
    <t xml:space="preserve">REMATE PERIMETRAL EN PVC TIPO J PARA CIELORASOS </t>
  </si>
  <si>
    <t xml:space="preserve">SUMINISTRO E INSTALACION DE REMATE CIELO RASO PLANO EN FIBROCEMENTO INCLUYE SOPORTERIA MASILLA Y TODO LO NECESARIO </t>
  </si>
  <si>
    <t>CIELO RASO EN MADERA</t>
  </si>
  <si>
    <t>SUMINISTRO E INSTALACION DE CIELORASO EN LISTONES DE PINO 9x4CM (Incluye estructura) DESCOLGADO DE PLACA 0,48 MTS</t>
  </si>
  <si>
    <t>CIELO RASO EN PVC</t>
  </si>
  <si>
    <t>SUMINISTRO E INSTALACION DE CIELO RASO EN PVC BLANCO MATE DESCOLGADO DE PLACA 0,59 MTS</t>
  </si>
  <si>
    <t>ILUMINACION</t>
  </si>
  <si>
    <t>LAMPARAS DE SOBREPONER</t>
  </si>
  <si>
    <t>SUMINISTRO E INSTALACION DE  LAMPARA DE SOBREPONER TIPO SPOT REFLED NODIM 6W 120V</t>
  </si>
  <si>
    <t>SUMINISTRO E INSTALACION DE  LAMPARA DE SOBREPONER TIPO HERMÉTCIA ECO PROOF 1,20m.36W</t>
  </si>
  <si>
    <t>SUMINISTRO E INSTALACION DE  LAMPARA DE SOBREPONER LED 1.15m FLUJO LUMINOSO 1580lm 40W</t>
  </si>
  <si>
    <t>SUMINISTRO E INSTALACION DE  LAMPARA DE SOBREPONER LED 1.71m FLUJO LUMINOSO 3150lm 60W</t>
  </si>
  <si>
    <t>SUMINISTRO E INSTALACION DE  LAMPARA DE SOBREPONER LED  2.27m FLUJO LUMINOSO 7500lm 80W</t>
  </si>
  <si>
    <t>SUMINISTRO E INSTALACION DE  LAMPARA DE SOBREPONER TIPO LED REDONDO 12W DIAM: 170mm. FLUJO LUMINOSO:840</t>
  </si>
  <si>
    <t>SUMINISTRO E INSTALACION DE  LAMPARA DE SOBREPONER TIPO LED PANEL SQ 60X60CM 40W</t>
  </si>
  <si>
    <t>SUMINISTRO E INSTALACION DE  LAMPARA DE SOBREPONER TIPO LED TORTUGA 12W</t>
  </si>
  <si>
    <t>SUMINISTRO E INSTALACION DE  LAMPARA DE SOBREPONER TIPO LED REDONDO 24W DIAM: 300mm. POT: FLUJO LUMINOSO:1680</t>
  </si>
  <si>
    <t>LAMPARAS DE EMPOTRAR Y DE INCRUSTAR</t>
  </si>
  <si>
    <t>SUMINISTRO E INSTALACION DE  LAMPARA INCRUSTAR LED CUADRADA DE 60X60 CMS V IP 22 CON FLUJO LUMINOSO DE 3000 lm</t>
  </si>
  <si>
    <t>SUMINISTRO E INSTALACION DE  LAMPARA INCRUSTAR LED  0.60m FLUJO LUMINOSO 1850lm 20W</t>
  </si>
  <si>
    <t>SUMINISTRO E INSTALACION DE  LAMPARA INCRUSTAR LED  1.15m FLUJO LUMINOSO 3700lm 40W</t>
  </si>
  <si>
    <t>SUMINISTRO E INSTALACION DE  LAMPARA INCRUSTAR LED  1.71m FLUJO LUMINOSO 5750lm 60W</t>
  </si>
  <si>
    <t>SUMINISTRO E INSTALACION DE  LAMPARA INCRUSTAR LED  2.85m FLUJO LUMINOSO 8400lm 85W</t>
  </si>
  <si>
    <t>SUMINISTRO E INSTALACION DE  LAMPARA INCRUSTAR PANEL LED SQ 60X60CM 40W</t>
  </si>
  <si>
    <t>SUMINISTRO E INSTALACION DE  LAMPARA INCRUSTAR PANEL LED REDONDO 12W DIAM: 170mm. FLUJO LUMINOSO:750lm</t>
  </si>
  <si>
    <t>SUMINISTRO E INSTALACION DE  LAMPARA INCRUSTAR PANEL LED REDONDO 24W DIAM: 170mm. FLUJO LUMINOSO:750lm</t>
  </si>
  <si>
    <t>SUMINISTRO E INSTALACION DE  LAMPARA INCRUSTAR LED DECO STEP 6W FLUJO LUMINOSO: 200lm</t>
  </si>
  <si>
    <t>LUMINARIAS DE DESCOLGAR</t>
  </si>
  <si>
    <t>SUMINISTRO E INSTALACION DE  LUMINARIAS DE DESCOLGAR GRAN LUNA 95cm - HIGHLIGHTS</t>
  </si>
  <si>
    <t>SUMINISTRO E INSTALACION DE  LUMINARIAS DE DESCOLGAR CAMPANA TITAN - HIGHLIGHTS</t>
  </si>
  <si>
    <t>SPOTLIGHTS Y RIELES</t>
  </si>
  <si>
    <t>SUMINISTRO E INSTALACION DE  LUMINARIA TIPO SPOTLIGHT 24W</t>
  </si>
  <si>
    <t>SUMINISTRO E INSTALACION DE  LUMINARIA TIPO SPOTLIGHT 40W PHILLIPS</t>
  </si>
  <si>
    <t>PROYECTORES Y REFLECTORES</t>
  </si>
  <si>
    <t xml:space="preserve">SUMINISTRO E INSTALACION DE  REFLECTOR JETA LED 50W </t>
  </si>
  <si>
    <t xml:space="preserve">SUMINISTRO E INSTALACION DE  REFLECTOR JETA LED 30W </t>
  </si>
  <si>
    <t xml:space="preserve">SUMINISTRO E INSTALACION DE  REFLECTOR JETA LED 20W </t>
  </si>
  <si>
    <t>APLIQUES (AP)</t>
  </si>
  <si>
    <t>SUMINISTRO E INSTALACION DE  APLIQUE MURO 20W</t>
  </si>
  <si>
    <t>LUMINARIAS EXTERIORES</t>
  </si>
  <si>
    <t>SUMINISTRO E INSTALACION DE  LUMINARIA TIPO TABACO</t>
  </si>
  <si>
    <t>SUMINISTRO E INSTALACION DE  LUMINARIA SMART BRIGHT - FOTOVOLTAICA</t>
  </si>
  <si>
    <t>LUMINARIA DE EMERGENCIA</t>
  </si>
  <si>
    <t>SUMINISTRO E INSTALACION DE  LUMINARIA DE EMERGENCIA TIPO APLIQUE</t>
  </si>
  <si>
    <t>DOTACION BAÑOS</t>
  </si>
  <si>
    <t>SANITARIOS Y TAZAS</t>
  </si>
  <si>
    <t>SUMINISTRO E INSTALACION DE SANITARIO MONTECARLO NOVO HET AL BLANCO</t>
  </si>
  <si>
    <t>SUMINISTRO E INSTALACION DE SANITARIO ECOCLEAN BLANCO</t>
  </si>
  <si>
    <t>SUMINISTRO E INSTALACION DE TAZA BALTICA INCLUYE VALVULA</t>
  </si>
  <si>
    <t>SUMINISTRO E INSTALACION DE TAZA ADRIATICA (PMR) INCLUYE VALVULA</t>
  </si>
  <si>
    <t>LAVAMANOS</t>
  </si>
  <si>
    <t>SUMINISTRO E INSTALACION DE LAVAMANOS DE SOBREPONER VARESE BLANCO</t>
  </si>
  <si>
    <t>SUMINISTRO E INSTALACION DE LAVAMANOS DE SOBREPONER FREE EN CJ COLOR BLANCO</t>
  </si>
  <si>
    <t>SUMINISTRO E INSTALACION DE LAVAMANOS CASCADE PETITE DE INCRUSTAR BLANCO</t>
  </si>
  <si>
    <t>SUMINISTRO E INSTALACION DE LAVAMANOS DE COLGAR AQUAJET (PMR)</t>
  </si>
  <si>
    <t>SUMINISTRO E INSTALACION DE LAVAMANOS CORRIDO (BAÑOS PUBLICOS OFICINAS)</t>
  </si>
  <si>
    <t>ORINALES</t>
  </si>
  <si>
    <t>SUMINISTRO E INSTALACION DE ORINAL GOTTA EP /GF PUSH ANTIVANDALICO</t>
  </si>
  <si>
    <t>GRIFERIAS Y LLAVES</t>
  </si>
  <si>
    <t>SUMINISTRO E INSTALACION DE GRIFERIA A MURO PUSH PICO EXPUESTO COLOR CROMO</t>
  </si>
  <si>
    <t>SUMINISTRO E INSTALACION DE GRIFERIA A MESON MONOC KORAL ALTA COLOR CROMO</t>
  </si>
  <si>
    <t>SUMINISTRO E INSTALACION DE  DUCHA MONOC KORAL COLOR CROMO INCLUYE VALVULA</t>
  </si>
  <si>
    <t>SUMINISTRO E INSTALACION DE LLAVE TERMINAL DE JARDIN EN BRONCE</t>
  </si>
  <si>
    <t>ACCESORIOS DE BAÑO</t>
  </si>
  <si>
    <t>SUMINISTRO E INSTALACION DE JABONERA NOGAL PARA DUCHAS</t>
  </si>
  <si>
    <t>SUMINISTRO E INSTALACION DE PORTAROLLO KORAL COLOR CROMO</t>
  </si>
  <si>
    <t xml:space="preserve">SUMINISTRO E INSTALACION DE DISPENSADOR METALICO DE PAPEL HIGIENICO COLOR CROMO </t>
  </si>
  <si>
    <t>SUMINISTRO E INSTALACION DE PERCHA KORAL COLOR CROMO</t>
  </si>
  <si>
    <t>SUMINISTRO E INSTALACION DE TOALLERO ARGOLLA KORAL COLOR CROMO</t>
  </si>
  <si>
    <t>SUMINISTRO E INSTALACION DE BARRA DE SEGURIDAD FIJA 24 PULG EN ACERO INOXIDABLE</t>
  </si>
  <si>
    <t>SUMINISTRO E INSTALACION DE BARRA DE SEGURIDAD PLEGABLE EN ACERO INOXIDABLE</t>
  </si>
  <si>
    <t>SUMINISTRO E INSTALACION DE DISPENSADOR DE JABON DE EMPOTRAR EN PARED TIPO PUSH</t>
  </si>
  <si>
    <t>SUMINISTRO E INSTALACION DE PAPELERA DE SOBREPONER  METALICA COLOR CROMO</t>
  </si>
  <si>
    <t>SUMINISTRO E INSTALACION DE SECADOR DE MANOS FORZA EN ACERO INOXIDABLE</t>
  </si>
  <si>
    <t>REJILLAS DE BAÑOS</t>
  </si>
  <si>
    <t xml:space="preserve">SUMINISTRO E INSTALACION DE REJILLA DE PISO CONTEMPORANEA 10X10CM </t>
  </si>
  <si>
    <t>TAPAS DE REGISTRO</t>
  </si>
  <si>
    <t>SUMINISTRO E INSTALACION DE TAPA DE REGISTRO PLASTICA 20x20CM</t>
  </si>
  <si>
    <t>EXTRACTORES DE OLORES</t>
  </si>
  <si>
    <t>SUMINISTRO E INSTALACION DE EXTRACTOR DE OLORES  12 PULG</t>
  </si>
  <si>
    <t>DOTACION COCINAS</t>
  </si>
  <si>
    <t>MUEBLES DE COCINA</t>
  </si>
  <si>
    <t xml:space="preserve">SUMINISTRO E INSTALACION DE COCINETA PARA OFICINAS CON MESÓN EN ACERO INOXIDABLE </t>
  </si>
  <si>
    <t>SUMINISTRO E INSTALACION DE MF-19 - MUEBLE DE COCINA EN PARALELO ABIERTA 250 CM</t>
  </si>
  <si>
    <t>GRIFERIA COCINA</t>
  </si>
  <si>
    <t>SUMINISTRO E INSTALACION DE GRIFERIA LAVAPLATOS MONOC KORAL COLOR CROMO</t>
  </si>
  <si>
    <t>VIDRIOS, ESPEJOS Y DIVISIONES</t>
  </si>
  <si>
    <t>ESPEJOS CANTO PULIDO</t>
  </si>
  <si>
    <t>SUMINISTRO E INSTALACION DE ESPEJO CANTO PULIDO RECTANGULAR SIN MARCO</t>
  </si>
  <si>
    <t>SUMINISTRO E INSTALACION DE ESPEJO CANTO PULIDO ESPEJO PMR (60X110)</t>
  </si>
  <si>
    <t>BARANDAS EN VIDRIO</t>
  </si>
  <si>
    <t>SUMINISTRO E INSTALACION DE BV-01 BARANDA EN VIDRIO ANCLADA A FACHADAS</t>
  </si>
  <si>
    <t>SUMINISTRO E INSTALACION DE BV-02 BARANDA EN VIDRIO EMPOTRADA EN BORDILLO</t>
  </si>
  <si>
    <t>DIVISIONES EN VIDRIO</t>
  </si>
  <si>
    <t>SUMINISTRO E INSTALACION DE DIVISION DE DUCHA EN VIDRIO TEMPLADO 8 MM + PUERTA</t>
  </si>
  <si>
    <t>SUMINISTRO E INSTALACION DE DIVISION DE OFICINA PRIVADA EN VIDRIO TEMPLADO 8MM</t>
  </si>
  <si>
    <t>DIVISIONES EN MADERA</t>
  </si>
  <si>
    <t xml:space="preserve">SUMINISTRO E INSTALACION DE DIVISIÓN SANITARIA EN PANEL FENÓLICO RH , INCLUYE PINTURA , ANCLAJES, CERRADURA , Y TODO LO NECESARIO PARA SU CORRECTA INSTALACION . </t>
  </si>
  <si>
    <t>DIVISIONES EN ACERO</t>
  </si>
  <si>
    <t xml:space="preserve">SUMINISTRO E INSTALACION DE DIVISIÓN DE DUCHA (PUERTA) EN ACERO INOXIDABLE </t>
  </si>
  <si>
    <t>SUMINISTRO E INSTALACION DE DIVISIÓN SANITARIA EN ACERO INOXIDABLE</t>
  </si>
  <si>
    <t>CERRADURAS, HERRAJES Y ACCESORIOS</t>
  </si>
  <si>
    <t>CERRADURAS INSTITUCIONALES</t>
  </si>
  <si>
    <t>SUMINISTRO E INSTALACION DE CERRADURA INSTITUCIONAL TIPO TUBULAR PARA PUERTAS EN LAMINA Y MADERA</t>
  </si>
  <si>
    <t>SUMINISTRO E INSTALACION DE CERRADURA INSTITUCIONAL TIPO GANCHO PARA PUERTAS EN VIDRIO</t>
  </si>
  <si>
    <t>SUMINISTRO E INSTALACION DE CERRADURA INSTITUCIONAL TIPO PICO DE LORO PARA PUERTAS CORREDIZAS</t>
  </si>
  <si>
    <t>SUMINISTRO E INSTALACION DE CERRADURA DE ALTA SEGURIDAD</t>
  </si>
  <si>
    <t>TOPES DE PISO</t>
  </si>
  <si>
    <t>SUMINISTRO E INSTALACION DE TOPE DE PISO MEDIA LUNA EN ACERO INOXIDABLE</t>
  </si>
  <si>
    <t>MANIJAS DE PUERTAS</t>
  </si>
  <si>
    <t>SUMINISTRO E INSTALACION DE MANIJA TIPO ROMA PARA PUERTAS EN VIDRIO</t>
  </si>
  <si>
    <t>SUMINISTRO E INSTALACION DE MANIJA FALCON TIPO DANE PARA PUERTAS EN LAMINA Y MADERA</t>
  </si>
  <si>
    <t>SUMINISTRO E INSTALACION DE MANIJA TIPO ORION PARA PUERTAS DE EVACUACIONES</t>
  </si>
  <si>
    <t>SUMINISTRO E INSTALACION DE MANIJA TIPO ROMA DIAGONAL PARA PUERTAS CORREDIZAS</t>
  </si>
  <si>
    <t>PINTURA</t>
  </si>
  <si>
    <t>ESTUCOS Y PINTURAS INTERIORES</t>
  </si>
  <si>
    <t xml:space="preserve">SUMINISTRO E INSTALACION DE ESTUCO Y VINILO SOBRE PAÑETE (3 MANOS) X M2 </t>
  </si>
  <si>
    <t xml:space="preserve">SUMINISTRO E INSTALACION DE ESTUCO Y VINILO SOBRE PAÑETE (3 MANOS) X ML </t>
  </si>
  <si>
    <t>SUMINISTRO E INSTALACION DE VINILO SOBRE CIELO RASO (2 MANOS) X M2 INCLUYE MASILLADO Y ENCINTADO</t>
  </si>
  <si>
    <t>SUMINISTRO E INSTALACION DE VINILO SOBRE CIELO RASO (2 MANOS) X ML INCLUYE MASILLADO Y ENCINTADO</t>
  </si>
  <si>
    <t xml:space="preserve">SUMINISTRO E INSTALACION DE VINILO SOBRE MAMPOSTERIA (3 MANOS) X M2 </t>
  </si>
  <si>
    <t>PINTURA PLASTICA PARA INTERIORES</t>
  </si>
  <si>
    <t xml:space="preserve">SUMINISTRO E INSTALACION DE PINTURA PLASTICA PARA BAÑOS (3 MANOS) X M2 </t>
  </si>
  <si>
    <t xml:space="preserve">SUMINISTRO E INSTALACION DE PINTURA PLASTICA PARA BAÑOS (3 MANOS) X ML </t>
  </si>
  <si>
    <t xml:space="preserve">SUMINISTRO E INSTALACION DE PINTURA IMPERMEABILIZANTE X M2 </t>
  </si>
  <si>
    <t>EXTERIOR</t>
  </si>
  <si>
    <t xml:space="preserve">SUMINISTRO E INSTALACION DE ESTUCO Y PINTURA EPÓXICA SOBRE PAÑETE X M2 </t>
  </si>
  <si>
    <t xml:space="preserve">SUMINISTRO E INSTALACION DE ESTUCO Y PINTURA EPÓXICA SOBRE PAÑETE X ML </t>
  </si>
  <si>
    <t>DEMARCACION Y SEÑALIZACIÓN</t>
  </si>
  <si>
    <t>SUMINISTRO E INSTALACION DE PINTURA PARA DELIMITACION DE PARQUEADERO</t>
  </si>
  <si>
    <t>INSTALACION DE EQUIPOS</t>
  </si>
  <si>
    <t xml:space="preserve">INSTALACION EQUIPOS HIDROSANITARIOS   </t>
  </si>
  <si>
    <t>INSTALACION EQUIPO PRESION RED DE AGUA POTABLE PARA FASE 1 Y FASE 2 TIPO CENTRIFUGA CAUDAL=4.96 L/S CDT=63.10 MCA POT=7.50 HP PRESIÓN CONSTANTE Y VELOCIDAD VARIABLE (3 BOMBAS FUNCIONALES + BOMBA SUPLENTE). INCLUYE TANQUE HIDROACUMULADOR VOL: 500 L.  TABLERO DE CONTROL Y ACCESORIOS ESPECIFICADOS POR EL FABRICANTE.</t>
  </si>
  <si>
    <t>INSTALACION EQUIPO PRESION RED DE PROTECCIÓN CONTRA INCENDIO A BASE DE AGUA TIPO HORIZONTAL-ELECTRICA CAUDAL=500 GPM CDT=118 MCA (167.61 PSI) POT=SEGUN FABRICANTE, LISTADO UL/APROBADO FM. INCLUYE BOMBA JOCKEY DE EJE HORIZONTAL-ELECTRICA CAUDAL=5.00 GPM CDT=125 MCA (177.61 PSI) LISTADA UL/APROBADA FM. TABLEROS DE CONTROL Y ACCESORIOS ESPECIFICADOS POR EL FABRICANTE DE CONFORMIDAD CON NFPA-20</t>
  </si>
  <si>
    <t xml:space="preserve"> INSTALACION EQUIPOS ELECTRICOS   </t>
  </si>
  <si>
    <t xml:space="preserve"> INSTALACION DE PLANTA ELECTRICA 500KVA. TIPO CABINADA. INCLUYE ADECUACIÓN DEL CUARTO, RAMPA REMOVIBLE, INSONORIZACIÓN Y DUCTO DE DESFOGUE</t>
  </si>
  <si>
    <t xml:space="preserve">INSTALACION DE TRANSFORMADOR DE 1000 KVA SECO CLASE H. 13.2kV/208V INCLUYE CELDA Y ACCESORIOS  </t>
  </si>
  <si>
    <t xml:space="preserve">INSTALACION DE TRANSFORMADOR DE 30 KVA SECO CLASE H. 13.2kV/208V INCLUYE CELDA Y ACCESORIOS  </t>
  </si>
  <si>
    <t xml:space="preserve"> INSTALACION DE EQUIPO DE PROTECCION UPS TRIFÁSICA - 40 KVA. INCLUYE CABLE FLEXIBLE PARA CONEXIÓN Y TABLERO BYPASS</t>
  </si>
  <si>
    <t xml:space="preserve"> INSTALACION DE EQUIPO DE PROTECCION UPS TRIFÁSICA - 3 KVA. INCLUYE CABLE FLEXIBLE PARA CONEXIÓN Y TABLERO  BYPASS</t>
  </si>
  <si>
    <t>INSTALACION DE EQUIPO DE PROTECCION UPS TRIFÁSICA - 5 KVA. INCLUYE CABLE FLEXIBLE PARA CONEXIÓN Y TABLERO BYPASS</t>
  </si>
  <si>
    <t>INSTALACION EQUIPOS DE TRANSPORTE VERTICAL</t>
  </si>
  <si>
    <t xml:space="preserve"> INSTALACION DE ASCENSOR PARA EDIFICIO 8 (FOSO 200CM x 220CM) CAP. 630 KG (9 PERSONAS) VEL. 1,0m/seg - 4 PARADAS</t>
  </si>
  <si>
    <t xml:space="preserve">SISTEMAS ESPECIALES </t>
  </si>
  <si>
    <t xml:space="preserve">AISLAMIENTO ACÚSTICO - SISTEMAS VERTICALES   </t>
  </si>
  <si>
    <t>PA01 -PUERTA ACÚSTICA ACABADO MADERA STC 39, PUERTAS ACCESO CABINAS EMISORA,  COMPOSICIÓN: MADERA CONTRACHAPADA DE 12MM DE ESPESOR + MEMBRANA ACÚSTICA DE 3MM DE ESPESOR + FIBRA DE VIDRIO DE BAJA DENSIDAD (22KG/M3) DE ESPESOR 2.5” + MEMBRANA ACÚSTICA DE 3MM DE ESPESOR + MADERA CONTRACHAPADA DE 7MM DE ESPESOR, INCLUYE BURLETE O CORTA VIENTO AUTOMATICO INFERIOR</t>
  </si>
  <si>
    <t>VENTANA ACÚSTICA VA00 DE DOBLE ACRISTALAMIENTO PARA EMISORA RADIAL, COMUNICACIÓN ENTRE LA SALA DE GRABACIÓN Y SALA DE CONTROL. CONFIGURACIÓN: VIDRIO LAMINADO DE 4+4 CON PVB DE 76 MICRAS. 8,76MM DE ESPESOR FINAL MONTADA EN MARCO INDEPENDIENTE + CAMARA DE AIRE DE 300MM CON PERÍMETRO EN ESPUMA ABSORBENTE + VIDRIO LAMINADO DE 8+8 CON PVB DE 38 MICRAS. 16,38MM DE ESPESOR FINAL MONTADO EN MARCO INDEPENDIENTE.</t>
  </si>
  <si>
    <t xml:space="preserve">VENTANA ACÚSTICA VA01, EMISORA RADIAL, REFUERZO EN AISLAMIENTO ACÚSTICO DE VENTANA DE FACHADA HACIA CIRCULACIONES, CONFIGURACIÓN: VIDRIO LAMINADO DE 4+4 CON PVB DE 76 MICRAS. 8,76MM DE ESPESOR FINAL (VENTANERIA DE FACHADA) + CAMARA DE AIRE DE 300MM + VIDRIO LAMINADO DE 3+3 CON PVB DE 38 MICRAS. 6,38MM DE ESPESOR FINAL MONTADO SOBRE MARCO INDEPENDIENTE. </t>
  </si>
  <si>
    <t>AISLAMIENTO ACÚSTICO - SISTEMAS HORIZONTALES</t>
  </si>
  <si>
    <t xml:space="preserve">LF - SISTEMA DE LOSA FLOTANTE CUARTO DE BOMBAS Y SUBESTACION ELECTRICA: PLACA DE CONCRETO REFORZADO DE 5CM DE ESPESOR FUNDIDA SOBRE LAMINA DE FIBRA DE VIDRIO DE ALTA DENSIDAD DE 1" DE ESPESOR, REMATE LATERAL DE LA PLACA EN FIBRA DE VIDRIO A MANERA DE ZÓCALO </t>
  </si>
  <si>
    <t>ACONDICIONAMIENTO ACÚSTICO - ELEMENTOS VERTICALES</t>
  </si>
  <si>
    <t>PANEL MULTIPERFORADO EN MADERA DE 1.5CM DE ESPESOR, ÁREA PERFORADA 20%, ACABADO FORMICA O MELAMINA SEGÚN REFERENCIA ARQUITECTÓNICA, DIMENSIONES:  0.6 X 0.6M. UBICACION: EMISORA. LÁMINA DE FIBRA DE VIDRIO DE 1” DE ESPESOR  MONTADA AL RESPALDO DEL PANEL PERFORADO DEL TIPO BLACK THEATER O SIMILAR, SISTEMA DE SUBESTRUCTURA DE ANCLAJE A MUROS GENERANDO CAMARA DE AIRE DE 3CM.</t>
  </si>
  <si>
    <t>ACONDICIONAMIENTO ACÚSTICO - ELEMENTOS HORIZONTALES</t>
  </si>
  <si>
    <t>PANEL MULTIPERFORADO EN MADERA DE 1.5CM DE ESPESOR TIPO CUÑA, ÁREA PERFORADA 20%, ACABADO FORMICA O MELAMINA SEGÚN REFERENCIA ARQUITECTÓNICA, DIMENSIONES:  1.2m X 1.2m. UBICACION: AUDITORIO.  LÁMINA DE FIBRA DE VIDRIO DE 1” DE ESPESOR  MONTADA AL RESPALDO DEL PANEL PERFORADO DEL TIPO BLACK THEATER O SIMILAR, SISTEMA DE SUBESTRUCTURA DE ANCLAJE A MUROS GENERANDO CAMARA DE AIRE DE 3CM.</t>
  </si>
  <si>
    <t>PANEL LISO EN MADERA DE 1.5CM DE ESPESOR, ACABADO FORMICA O MELAMINA SEGÚN REFERENCIA ARQUITECTÓNICA,  DIMENSIONES: SEGÚN PLANO ACUSTICO DE REFERENCIA, UBICACIÓN: AUDITORIO. SISTEMA DE SUBESTRUCTURA DE ANCLAJE A CIELORRASO GENERANDO CAMARA DE AIRE DE 3CM.</t>
  </si>
  <si>
    <t xml:space="preserve">CIELORRASO EN LAMINA DE FIBRA DE VIDRIO CON ACABADO DE VELO COLOR NEGRO DE 1" DE ESPESOR, TIPO BLACK THEATER O SIMILAR, MONTADO SOBRE ESTRUCTURA DE ALISTONADO EN MADERA DE 4X8CM CON SEPARACION DE 8CM,  COLOR SEGÚN REFERENCIA ARQUITECTONICA. UBICACION C3. </t>
  </si>
  <si>
    <t xml:space="preserve">CIELORRASO MODULAR DESCOLGADO EN LÁMINA DE FIBRA DE VIDRIO O LANA DE ROCA DE ESPESOR 5/8” CON FILM DE PVC, REF: STAR ORION DE ISOVER COLOMBIA O SIMILAR. INCLUYE SUBESTRUCTURA DE SOPORTE MODULAR EN ALUMINIO SISTEMA DE SUSPENSIÓN DE ENSAMBLE AUTOMÁTICO PARA CIELORRASOS, FABRICADA EN ACERO GALVANIZADO, CON ACABADO COLOR BLANCO, COMPUESTA POR ÁNGULOS Y TRAVESAÑOS PRINCIPALES Y SECUNDARIOS. UBICACIÓN: OFICINAS ABIERTAS Y CERRADAS, SALAS DE JUNTAS Y DE CAPACITACIÓN. </t>
  </si>
  <si>
    <t>SEÑALIZACION Y DOTACION</t>
  </si>
  <si>
    <t>SEÑALES ORIENTATIVAS - DESCOLGADAS</t>
  </si>
  <si>
    <t>SUMINISTRO E INSTALACION DE SEÑAL DESCOLGADA TRIPLE - Señales descolgadas por guaya metálica, de la cual se desprende aviso de información de un modulo, fabricados en laminas de MDF de alta densidad, acabado con pintura al duco color a tono, con superficies de acrílico superpuesto, textos y pictogramas en vinilo laminado con corte laser. Dimensiones:70cm ancho x 46,5cm alto -  70cm ancho x 41cm de alto</t>
  </si>
  <si>
    <t>SUMINISTRO E INSTALACION DE SEÑALES DESCOLGADAS DE ACCESO GRANDES - Estructura del modulo de información: fabricada en Cold Rolled, con pintura electrostática, con profundidad de 5cm, para posteriormente ser entamborado con los siguientes materiales. Modulo gris: lamina de MDF de 1,5cm, recubierto con formica de color a tono, bordes en canto rígido. Modulo verde: fabricada en MDF de 9mm entamborado recubierta por chapilla con color a tono. Textos y pictogramas: Impresión en vinilo laminado mate, con una capa de altura. El modulo de información es a dos caras en algunos casos. Dimensiones:170 cm ancho x 37,5cm de alto - 220 cm ancho x 33cm.</t>
  </si>
  <si>
    <t>SEÑALES ORIENTATIVAS - PINTADAS A PISO</t>
  </si>
  <si>
    <t>SUMINISTRO E INSTALACION DE SEÑALES PINTADAS A PISO - Pintura para exteriores de alta resistencia. Instalación por m2</t>
  </si>
  <si>
    <t>SEÑALES INDICATIVAS - GENERICAS</t>
  </si>
  <si>
    <t>SUMINISTRO E INSTALACION DE SEÑAL GENERICA - Pieza gris: Fabricada en formica de 20mm, recubierto por chapilla con color a tono
- Pieza verde: Fabricada en formica de 20mm,  bordes en canto rígido. Textos y pictogramas: En acrílico de calibre 5mm, color según manual de señalización. Dimensiones:Total de la pieza: 40 cm x 15 mc. Pieza verde: 13 cm x 13 cm. Pieza verde lateral: 5cm x 15cm</t>
  </si>
  <si>
    <t>SEÑALES INDICATIVAS - GENERICAS CON PRECAUCIÓN (DOBLE)</t>
  </si>
  <si>
    <t>SUMINISTRO E INSTALACION DE SEÑAL adosada a muro, pieza gris oscuro: Fabricada en formica de 20mm, recubierto por chapilla con color a tono. Pieza gris claro: Fabricada en formica de 20mm,  bordes en canto rígido. Textos y pictogramas: En acrílico de calibre 5mm, color según manual de señalización. Dimensiones: otal de la pieza: 40 cm x 15 cm. Pieza gris : 13 cm x 13 cm. Pieza gris lateral: 5cm x 15cm. Pieza en amarillo: 5cm x 25cm</t>
  </si>
  <si>
    <t>SEÑALES INDICATIVAS - GENERICAS CON PROHIBICIÓN (DOBLE)</t>
  </si>
  <si>
    <t>SUMINISTRO E INSTALACION DE Señal adosada a muro, Pieza base: Fabricada en formica de 20mm, recubierto por chapilla con color a tono. Pieza aluminio: Fabricada en formica de 20mm, recubierto por chapilla imitación aluminio, bordes en canto rígido. Textos y pictogramas: En acrílico de calibre 5mm, color según manual de señalización. Dimensiones: 20cm de ancho x 20cm de alto, con complementos, modulo seguridad 10cm de alto x 20cm  de ancho, braille de 4cm de alto x 18cm de ancho.</t>
  </si>
  <si>
    <t>SEÑALES REGLAMENTARIAS - EVACUACIÓN -CONDICIÓN SEGURA</t>
  </si>
  <si>
    <t xml:space="preserve">SUMINISTRO E INSTALACION DE SEÑAL REGLAMENTARIA - EVACUACIÓN Y CONDICIÓN SEGURA - Pieza verde institucional: Fabricada en formica de 20mm, recubierto por chapilla con color a tono. Pieza verde, textos y pictogramas: Fabricados en impresión de vinilo laminado fotoiluminada,  bordes en canto rígido, color según manual de señalización. Dimensiones: :Total de la pieza: 40 cm x 15 mc. Pieza verde: 13 cm x 13 cm. Pieza verde lateral: 5cm x 15cm </t>
  </si>
  <si>
    <t xml:space="preserve">SUMINISTRO E INSTALACION DE SEÑAL REGLAMENTARIA - CAJA DE ILUMINACIÓN LED(SALIDA DE EMERGENCIA, EVACU. DERECHA, EVACU. IZQUIERDA, BOTIQUÍN, BAJA ESCALERA IZQUIERDA, BAJA ESCALERA DERECHA) - ADOSADA A MURO, PIEZA BASE, CAJA ILUMINADA: FABRICADA EN ACRÍLICO DE 3MM ENTAMBORADA DE 5CM DE PROFUNDIDAD CON ILUMINACIÓN INTERNA, COLOR A TONO.  TEXTOS Y PICTOGRAMAS: EN ACRÍLICO DE CALIBRE 3MM, COLOR SEGÚN MANUAL DE SEÑALIZACIÓN. DIMENSIONES: Total de la pieza: 40 cm x 15 mc. Pieza verde: 13 cm x 13 cm. Pieza verde lateral: 5cm x 15cm </t>
  </si>
  <si>
    <t>SEÑALES REGLAMENTARIAS - SEGURIDAD (EMERGENCIA)</t>
  </si>
  <si>
    <t xml:space="preserve">SUMINISTRO INSTALACIÓN DE SEÑAL REGLAMENTARIA - (EXTINTOR, HIDRANTE, EQUIPO DE EMERGENCIA) Señal adosada a muro, Pieza base: Fabricada en formica de 20mm, recubierto por chapilla con color a tono. Pieza roja: Fabricada en formica de 20mm, recubierto por chapilla color a tono, bordes en canto rígido. Textos y pictogramas: En acrílico de calibre 5mm, color según manual de señalización. Dimensiones: Total de la pieza: 40 cm x 15 mc. Pieza verde: 13 cm x 13 cm. Pieza verde lateral: 5cm x 15cm </t>
  </si>
  <si>
    <t>SEÑALES AVISOS ENTRADA, DEPENDENCIA O FACHADA</t>
  </si>
  <si>
    <t>SUMINISTRO E INSTALACION DE AVISO GENERICO - Estructura aviso: fabricada en Cold Rolled, con pintura electrostática, con profundidad de 5cm, para posteriormente ser instalados con los siguientes materiales. Modulo gris: lamina de MDF de 1,5cm, recubierto con formica de color a tono, bordes en canto rígido. Modulo verde: fabricada en MDF de 9mm entamborado recubierta por chapilla con color a tono. Textos y pictogramas: Impresión en vinilo laminado mate, con una capa de altura.DIMENSIONES: 110 CM ANCHO X 27,5 CM ALTO</t>
  </si>
  <si>
    <t>SUMINISTRO E INSTALACION DE AVISO DOBLE - Estructura aviso: fabricada en Cold Rolled, con pintura electrostática, con profundidad de 5cm, para posteriormente ser instalados con los siguientes materiales. Modulo gris: lamina de MDF de 2,6cm, recubierto con formica de color a tono, bordes en canto rígido. Modulo verde: fabricada en MDF de 9mm entamborado recubierta por chapilla con color a tono. Textos y pictogramas: Impresión en vinilo laminado mate, con una capa de altura.DIMENSIONES: 150 CM ANCHO X 30 CM ALTO</t>
  </si>
  <si>
    <t>SUMINISTRO E INSTALACION DE AVISO GRAN TAMAÑO - Estructura aviso: fabricada en Cold Rolled, con pintura electrostática, con profundidad de 5cm, para posteriormente ser instalados con los siguientes materiales. Modulo gris: lamina de MDF de 1,5cm, recubierto con formica de color a tono, bordes en canto rígido. Modulo verde: fabricada en MDF de 9mm entamborado recubierta por chapilla con color a tono. Textos y pictogramas: Impresión en vinilo laminado mate, con una capa de altura.DIMENSIONES: 300 CM ANCHO X 40 CM ALTO</t>
  </si>
  <si>
    <t>OBRAS EXTERIORES</t>
  </si>
  <si>
    <t>ELEMENTOS EN CONCRETO</t>
  </si>
  <si>
    <t>SUMINISTRO E INSTALACION DE RAMPAS EN CONCRETO A LA VISTA 3000 PSI</t>
  </si>
  <si>
    <t>SUMINISTRO E INSTALACION DE MUROS EN CONCRETO COLOR BLANCO A LA VISTA 3000 PSI</t>
  </si>
  <si>
    <t>PISOS EN CONCRETO Y/O CEMENTO</t>
  </si>
  <si>
    <t xml:space="preserve">SUMINISTRO E INSTALACION DE PISO EN ADOQUIN DE CONCRETO DIM= 10X20X6CM (TRAFICO PEATONAL) INCLUYE SELLADO DE ARENA </t>
  </si>
  <si>
    <t>SUMINISTRO E INSTALACION DE PISO EN ADOQUIN DE CONCRETO DIM= 10X20X8CM (TRAFICO VEHICULAR) INCLUYE SELLADO DE ARENA</t>
  </si>
  <si>
    <t>PISOS EN ARCILLA</t>
  </si>
  <si>
    <t>SUMINISTRO E INSTALACION DE PISO EN ADOQUIN DE ARCILLA - CUARTO 26 COLOR COBRIZO 26X6X6CM</t>
  </si>
  <si>
    <t>PISOS EN PIEDRA</t>
  </si>
  <si>
    <t xml:space="preserve">SUMINISTRO E INSTALACION DE PISO EN PIEDRA BOLA 1 1/2" </t>
  </si>
  <si>
    <t>CONSTRUCCION DE VIAS</t>
  </si>
  <si>
    <t>SUMINISTRO, NIVELACION, CONFORMADO Y COMPACTACION DE RELLENOS (INCLUYE TRANSPORTE A DISTANCIA ≤ 30 Km) - TIPO 4: MATERIAL DE EXCAVACIÓN SELECCIONADO</t>
  </si>
  <si>
    <t>SUMINISTRO, NIVELACION, CONFORMADO Y COMPACTACION DE RELLENOS (INCLUYE TRANSPORTE A DISTANCIA ≤ 30 Km) - TIPO 6: SUBBASE GRANULAR</t>
  </si>
  <si>
    <t>SUMINISTRO, NIVELACION, CONFORMADO Y COMPACTACION DE RELLENOS (INCLUYE TRANSPORTE A DISTANCIA ≤ 30 Km) - TIPO 7: BASE GRANULAR</t>
  </si>
  <si>
    <t>SUMINISTRO, NIVELACION, CONFORMADO Y COMPACTACION DE RELLENOS (INCLUYE TRANSPORTE A DISTANCIA ≤ 30 Km) - TIPO 8: PIEDRA PARTIDA</t>
  </si>
  <si>
    <t>SUMINISTRO E INSTALACIÓN  JUNTAS - JUNTA DE CONSTRUCCIÓN CON CINTA PVC 22</t>
  </si>
  <si>
    <t>SUMINISTRO E INSTALACIÓN DE GEOTEXTILES (NT) EN SISTEMAS PROTECCIÓN, DRENAJE Y FILTRACIÓN, RESISTENCIA MINIMA A LA TENSION 700 N-2500 N</t>
  </si>
  <si>
    <t>SUMINISTRO E INSTALACIÓN DE GEOTEXTILES (T) EN SISTEMAS DE ESTABILIZACIÓN Y REFUERZO, ALTO MODULO RESISTENCIA MINIMA  A LA TENSION 2400 N</t>
  </si>
  <si>
    <t>OBRAS DE DRENAJE - SUMINISTRO Y CONSTRUCCIÓN DE FILTRO FRANCÉS</t>
  </si>
  <si>
    <t>SUMINISTRO E INSTALACION DE MATERIAL PARA REVEGETALIZACIÓN Y ESTABILIZACION DE TALUDES - PROTECCIÓN DE TALUDES CON BIOMANTO</t>
  </si>
  <si>
    <t>CINTAS Y BORDILLOS</t>
  </si>
  <si>
    <t>SUMINISTRO E INSTALACION DE CINTA DE CONFINAMIENTO EN CONCRETO 3000 PSI DIM= 12CM</t>
  </si>
  <si>
    <t>SUMINISTRO E INSTALACION DE BORDILLO PREFABRICADO EN CONCRETO - A80</t>
  </si>
  <si>
    <t>EMPRADIZACION</t>
  </si>
  <si>
    <t>SUMINISTRO E INSTALACION DE PRADIZACIÓN GRAMA NATURAL EN MANI FORRAJERO</t>
  </si>
  <si>
    <t>CARCAMOS Y CAÑUELAS</t>
  </si>
  <si>
    <t>SUMINISTRO E INSTALACION DE CAÑUELA PREFABRICADA EN CONCRETO TIPO A120. 800x300x225mm</t>
  </si>
  <si>
    <t>SUMINISTRO E INSTALACION DE REJILLA PREFABRICADA EN CONCRETO TIPO A124. 300x600mm INCLUYE CARCAMO</t>
  </si>
  <si>
    <t xml:space="preserve">SUMINISTRO E INSTALACION DE CAÑUELA EN MORTERO 1:4 IMPERMEABILIZADO PENDIENTADO </t>
  </si>
  <si>
    <t>SUMINISTRO E INSTALACION DE CONCRETO 3000 PSI PARA CARCAMO DIM= 1,00 X 0,45 X 0,11 MTS</t>
  </si>
  <si>
    <t>REJILLAS</t>
  </si>
  <si>
    <t>SUMINISTRO E INSTALACION DE REJILLA EN ACERO PARA DESAGUES (TRAFICO PEATONAL) 100x25CM</t>
  </si>
  <si>
    <t>SUMINISTRO E INSTALACION DE REJILLA EN ACERO PARA DESAGUES (TRAFICO VEHICULAR) 100x25CM</t>
  </si>
  <si>
    <t>AMOBLAMIENTO URBANO</t>
  </si>
  <si>
    <t>SUMINISTRO E INSTALACION DE CONTENEDOR DE RAIZ EN CONCRETO TIPO A (B20) - 0,96x0,96M DE ANCHO LIBRE</t>
  </si>
  <si>
    <t xml:space="preserve">JARDINERA EN CONCRETO ABUJARDADO BLANCO A LA VISTA - ANCHO 40CM X ALTO 50CM </t>
  </si>
  <si>
    <t>SUMINISTRO E INSTALACION DE TOPELLANTAS PREFABRICADO EN CONCRETO T-40</t>
  </si>
  <si>
    <t>SUMINISTRO E INSTALACION DE CANECA EN ACERO DOBLE TIPO M33</t>
  </si>
  <si>
    <t>JARDINES</t>
  </si>
  <si>
    <t>SUMINISTRO E INSTALACION DE JARDIN PLANTA HIEDRA HOJA ANCHA</t>
  </si>
  <si>
    <t>SUMINISTRO E INSTALACION DE JARDIN ORNAMENTAL (INCLUYE CELDA DE DRENAJE, SUSTRATO, PLANTA BALAZO M², ASTROMELIA, HOJA ROTA, GRAVILLA 3/4 Y PIEDRA TRITURADA AMARILLA)</t>
  </si>
  <si>
    <t>ARBORIZACION</t>
  </si>
  <si>
    <t>SUMINISTRO E INSTALACION DE ARBOL - YARUMO PLATEADO</t>
  </si>
  <si>
    <t>SUMINISTRO E INSTALACION DE ARBOL - GUAYACAN AMARILLO</t>
  </si>
  <si>
    <t>SUMINISTRO E INSTALACION DE ARBOL - GUAYACAN ROSADO</t>
  </si>
  <si>
    <t>SUMINISTRO E INSTALACION DE ARBOL - ARBOLOCO</t>
  </si>
  <si>
    <t>SUMINISTRO E INSTALACION DE ARBOL - ARRAYAN DE MANIZALES</t>
  </si>
  <si>
    <t>SUMINISTRO E INSTALACION DE ARBOL - HELECHO ARBOREO</t>
  </si>
  <si>
    <t>CERRAMIENTOS</t>
  </si>
  <si>
    <t>SUMINISTRO E INSTALACIÓN DE CERRAMIENTO EXTERIOR DE SEGURIDAD TIPO TUBULAR, CON ALTURA TOTAL DE 3,00 M MEDIDA DESDE EL NIVEL DE PISO TERMINADO, CONFORMADO POR ZÓCALO O MURETE EN CONCRETO REFORZADO DE 0,60 M DE ALTURA Y ELEMENTOS VERTICALES EN TUBERÍA DE ACERO DE Ø 2 1/2", DISTRIBUIDOS UNIFORMEMENTE CON SEPARACIÓN LIBRE MÁXIMA DE 0,10 M, TIPO CERRAMIENTO TRANSMILENIO. INCLUYE EXCAVACIÓN, CIMENTACIÓN, CONCRETO DE LIMPIEZA, ZAPATAS, VIGAS DE CIMENTACIÓN, ACERO DE REFUERZO, FORMALETA, CONCRETO ESTRUCTURAL, ANCLAJES, PLATINAS, SOLDADURAS, ELEMENTOS DE FIJACIÓN, SOPORTES METÁLICOS, SERPENTINA DE SEGURIDAD EN LA PARTE SUPERIOR, PINTURA ANTICORROSIVA Y ACABADO FINAL, TRANSPORTE, MANO DE OBRA, EQUIPOS, HERRAMIENTAS, DESPERDICIOS Y TODOS LOS ELEMENTOS NECESARIOS PARA SU CORRECTA INSTALACIÓN, ESTABILIDAD Y FUNCIONAMIENTO.</t>
  </si>
  <si>
    <t>TIERRA NEGRA</t>
  </si>
  <si>
    <t>SUMINISTRO E INSTALACION DE RELLENO EN TIERRA NEGRA PARA ZONAS VERDES / JARDINES</t>
  </si>
  <si>
    <t>ASEO</t>
  </si>
  <si>
    <t>ASEO INTERIOR</t>
  </si>
  <si>
    <t xml:space="preserve">ASEO FINO DE OBRA ES EL ASEO FINAL DE ENTREGA INCLUYE LIMPIEZA BRILLADA DE PISOS, LIMPIEZA DE VENTANAS , MARCOS , GUARDAESCOBAS, LIMPIEZA DE POLVILLO DE PINTURA , LIMPIEZA Y ENTREGA IMPECABLE DE TODA EL AREA CONSTRUIDA INTERNA </t>
  </si>
  <si>
    <t>ASEO EXTERIOR</t>
  </si>
  <si>
    <t xml:space="preserve">SUMINISTRO EQUIPOS HIDROSANITARIOS   </t>
  </si>
  <si>
    <t>SUMINISTRO EQUIPO PRESION RED DE AGUA POTABLE PARA FASE 1 Y FASE 2 TIPO CENTRIFUGA CAUDAL=4.96 L/S CDT=63.10 MCA POT=7.50 HP PRESIÓN CONSTANTE Y VELOCIDAD VARIABLE (3 BOMBAS FUNCIONALES + BOMBA SUPLENTE). INCLUYE TANQUE HIDROACUMULADOR VOL: 500 L.  TABLERO DE CONTROL Y ACCESORIOS ESPECIFICADOS POR EL FABRICANTE.</t>
  </si>
  <si>
    <t xml:space="preserve"> SUMINISTRO EQUIPO PRESION RED DE PROTECCIÓN CONTRA INCENDIO A BASE DE AGUA TIPO HORIZONTAL-ELECTRICA CAUDAL=500 GPM CDT=118 MCA (167.61 PSI) POT=SEGUN FABRICANTE, LISTADO UL/APROBADO FM. INCLUYE BOMBA JOCKEY DE EJE HORIZONTAL-ELECTRICA CAUDAL=5.00 GPM CDT=125 MCA (177.61 PSI) LISTADA UL/APROBADA FM. TABLEROS DE CONTROL Y ACCESORIOS ESPECIFICADOS POR EL FABRICANTE DE CONFORMIDAD CON NFPA-20</t>
  </si>
  <si>
    <t xml:space="preserve">SUMINISTRO EQUIPOS ELECTRICOS   </t>
  </si>
  <si>
    <t xml:space="preserve">SUMINISTRO DE TRANSFORMADOR DE 1000 KVA SECO CLASE H. 13.2kV/208V INCLUYE CELDA Y ACCESORIOS  </t>
  </si>
  <si>
    <t xml:space="preserve">SUMINISTRO  DE TRANSFORMADOR DE 30 KVA SECO CLASE H. 13.2kV/208V INCLUYE CELDA Y ACCESORIOS  </t>
  </si>
  <si>
    <t>SUMINISTRO  DE EQUIPO DE PROTECCION UPS TRIFÁSICA - 40 KVA. INCLUYE CABLE FLEXIBLE PARA CONEXIÓN Y TABLERO BYPASS</t>
  </si>
  <si>
    <t>SUMINISTRO  DE EQUIPO DE PROTECCION UPS TRIFÁSICA - 3 KVA. INCLUYE CABLE FLEXIBLE PARA CONEXIÓN Y TABLERO  BYPASS</t>
  </si>
  <si>
    <t>SUMINISTRO DE EQUIPO DE PROTECCION UPS TRIFÁSICA - 5 KVA. INCLUYE CABLE FLEXIBLE PARA CONEXIÓN Y TABLERO BYPASS</t>
  </si>
  <si>
    <t>SUMINISTRO EQUIPOS DE TRANSPORTE VERTICAL</t>
  </si>
  <si>
    <t>SUMINISTRO  DE ASCENSOR PARA EDIFICIO 8 (FOSO 200CM x 220CM) CAP. 630 KG (9 PERSONAS) VEL. 1,0m/seg - 4 PARADAS</t>
  </si>
  <si>
    <t>POLICIA NACIONAL DIRECCION DE INFRAESTRUCTURA</t>
  </si>
  <si>
    <t>PRESUPUESTO OFICIAL COMANDO DEPARTAMENTO DE CALDAS Y ZONAS DE APOYO METROPOLITANA DE MANIZALES</t>
  </si>
  <si>
    <t>RED SUMINISTRO AGUA POTABLE</t>
  </si>
  <si>
    <t>CONEXIONES CUARTO DE BOMBAS AGUA POTABLE</t>
  </si>
  <si>
    <t>OBJETO : CONSTRUCCIÓN Y DOTACIÓN DEL COMANDO DEPARTAMENTO DE POLICÍA DE CALDAS Y ÁREAS DE APOYO PARA LA POLICÍA METROPOLITANA DE MANIZALES - FASE I, DE ACUERDO A ESPECIFICACIONES TÉCNICAS Y A PRECIOS UNITARIOS FIJOS SIN FORMULA DE REAJUSTE.”</t>
  </si>
  <si>
    <t>ACTIVIDAD</t>
  </si>
  <si>
    <t>UNIDAD</t>
  </si>
  <si>
    <t>VALOR UNITARIO</t>
  </si>
  <si>
    <t>VALOR TOTAL</t>
  </si>
  <si>
    <t>CANTIDAD</t>
  </si>
  <si>
    <t xml:space="preserve">VALOR OFERTADO </t>
  </si>
  <si>
    <t xml:space="preserve">NOTA 1:  Para el cálculo del presupuesto oficial,No se pueden modificar las cantidades designadas. </t>
  </si>
  <si>
    <t xml:space="preserve">NOTA 2: Se debe tener en cuenta que el PRECIO UNITARIO no incluye AIU . </t>
  </si>
  <si>
    <t xml:space="preserve">NOTA 3: El valor unitario ofertado se debe redondear a dos decimales </t>
  </si>
  <si>
    <t>NOTA 6 : el comité evaluador técnico, verificará que no se haya modificado la descripción de las actividades salvo las requeridas, en la verificación no puede prevalecer lo formal sobre lo sustancial de la descripción de la actividad.</t>
  </si>
  <si>
    <t xml:space="preserve">NOTA 7 : la oferta económica deberá presentarse con dos decimales, sin decimales ocultos. </t>
  </si>
  <si>
    <t>CUMPLE</t>
  </si>
  <si>
    <t xml:space="preserve">SI </t>
  </si>
  <si>
    <t>NO</t>
  </si>
  <si>
    <t>SILLA OPERATIVA ESPALDAR EN MALLA T1</t>
  </si>
  <si>
    <t>SILLA OPERATIVA ESPALDAR EN MALLA T2</t>
  </si>
  <si>
    <t xml:space="preserve">DEMOLICION DE ELEMENTOS EN CONCRETO REFORZADO Y ROCAS DE GRAN TAMAÑO, INCLUYE RETIRO Y DISPOSICION FINAL. </t>
  </si>
  <si>
    <t xml:space="preserve">DEMOLICION DE ELEMENTOS EN CONCRETO REFORZADO Y ROCAS DE GRAN TAMAÑO , INCLUYE RETIRO Y DISPOSICION FINAL. </t>
  </si>
  <si>
    <t>NOTA 4:se verificará que el V/R UNIT OFERTADO de la propuesta se encuentre entre el 95% y el 100% del V/UNIT LIMITE de cada actividad, de lo contrario la propuesta se rechazará.</t>
  </si>
  <si>
    <t>NOTA 5 : el comité económico verificará que el COSTO TOTAL PROPUESTO, no supere el 100% del PRESUPUESTO OFICIAL y que no esté por debajo del 95% de este.</t>
  </si>
  <si>
    <t>NIT</t>
  </si>
  <si>
    <t>FIRMA  REP LEGAL OFERENTE</t>
  </si>
  <si>
    <t>OBJETO : CONSTRUCCIÓN Y DOTACIÓN DEL COMANDO DEPARTAMENTO DE POLICÍA DE CALDAS Y ÁREAS DE APOYO PARA LA POLICÍA METROPOLITANA DE MANIZALES - FASE I, DE ACUERDO A ESPECIFICACIONES TÉCNICAS Y A PRECIOS UNITARIOS FIJOS SIN FÓRMULA DE REAJUSTE.”</t>
  </si>
  <si>
    <t xml:space="preserve">SUMINISTRO E INSTALACIÓN DE ESTACIÓN REGULADORA DE PRESIÓN 6"; INCLUYE VALVULAS VENTOSAS, VALVULAS DE VASTAGO NO ASCENDENTE, FILTROS EN Y , VALVULAS REDUCTORAS DE PRESION, TUBERIAS Y ACCESORIOS EN ACERO INOXIDABLE DIAM 6" Y TRANSICIONES A PEAD. </t>
  </si>
  <si>
    <t>SUMINISTRO Y ARMADO DE GARITA EN CONCRETO FUNDIDO DE 4000 PSI, REFORZADO, OCUPACION DE 4,91 m², H= 6,52 mts; INCLUYE CIMENTACION EN PILOTES DIAM= 0,50 mts A UNA PROFUNDIDAD DE -20 mts, Dados de 0,80 x 0,80 mts A PROF= 0,60 mts, VIGAS DE CIMENTACION DE 0,25 x 0,30 mts, LOSA DE CONTRAPISO E= 0,10 mts; PELDAÑOS DE ACCESO EN VARILLA DE 1" ANCLADOS A LA SUPERFICIE VERTICAL INTERNA; PLACA DE CONCRETO SUPERIOR DE 0,15 mts Y CUBIERTA INCLINADA EN CONCRETO DE 0,12 mts; HERRAMIENTA, EQUIPO Y MANO DE OBRA NECESARIOS PARA SU CORRECTA EJECUCION.</t>
  </si>
  <si>
    <t>LIMPIEZA FACHADA MAS HIDROFUGO INCLUYE VENTANAS, LIMPIEZA DE MARCO</t>
  </si>
  <si>
    <t xml:space="preserve">SUMINISTRO E INSTALACIÓN DE ACCESORIO DERIVADOR DE COBRE AISLADO (BRANCH) INTERIORES  SEGÚN ESPECIFICACIONES </t>
  </si>
  <si>
    <t xml:space="preserve">SUMINISTRO E INSTALACIÓN DE ACCESORIO DERIVADOR DE COBRE AISLADO (BRANCH) EXTERIORES </t>
  </si>
  <si>
    <t xml:space="preserve">PUESTO DE TRABAJO OPERATIVO DE  1,50 X 1,50 MTS, UN ARCHIVO 2X1,  (Incluye herrajes, platinas, soportes, costados, faldón, tapa pasacables) </t>
  </si>
  <si>
    <t>NOMBRE</t>
  </si>
  <si>
    <t>COSTO TOTAL PROPUESTO, no supere el 100% del PRESUPUESTO OFICIAL y que no esté por debajo del 95% de 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</si>
</sst>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quot;XDR&quot;* #,##0.00_-;\-&quot;XDR&quot;* #,##0.00_-;_-&quot;XDR&quot;* &quot;-&quot;??_-;_-@_-"/>
    <numFmt numFmtId="165" formatCode="_-[$$-240A]\ * #,##0.00_-;\-[$$-240A]\ * #,##0.00_-;_-[$$-240A]\ * &quot;-&quot;??_-;_-@_-"/>
    <numFmt numFmtId="166" formatCode="#,##0.000000000000000"/>
  </numFmts>
  <fonts count="18" x14ac:knownFonts="1">
    <font>
      <sz val="11"/>
      <color theme="1"/>
      <name val="Aptos Narrow"/>
      <family val="2"/>
      <scheme val="minor"/>
    </font>
    <font>
      <sz val="11"/>
      <color theme="1"/>
      <name val="Aptos Narrow"/>
      <family val="2"/>
      <scheme val="minor"/>
    </font>
    <font>
      <sz val="10"/>
      <color indexed="8"/>
      <name val="MS Sans Serif"/>
    </font>
    <font>
      <b/>
      <sz val="11"/>
      <color theme="1"/>
      <name val="Times"/>
      <family val="1"/>
    </font>
    <font>
      <sz val="10"/>
      <color theme="1"/>
      <name val="Times"/>
      <family val="1"/>
    </font>
    <font>
      <b/>
      <sz val="10"/>
      <name val="Times"/>
      <family val="1"/>
    </font>
    <font>
      <b/>
      <sz val="10"/>
      <color indexed="8"/>
      <name val="Times"/>
      <family val="1"/>
    </font>
    <font>
      <sz val="10"/>
      <color indexed="8"/>
      <name val="Times"/>
      <family val="1"/>
    </font>
    <font>
      <sz val="10"/>
      <name val="Times"/>
      <family val="1"/>
    </font>
    <font>
      <b/>
      <sz val="10"/>
      <color theme="0"/>
      <name val="Times"/>
      <family val="1"/>
    </font>
    <font>
      <sz val="10"/>
      <color rgb="FF000000"/>
      <name val="Times"/>
      <family val="1"/>
    </font>
    <font>
      <b/>
      <sz val="10"/>
      <color rgb="FFFF0000"/>
      <name val="Times"/>
      <family val="1"/>
    </font>
    <font>
      <sz val="12"/>
      <name val="Arial"/>
      <family val="2"/>
    </font>
    <font>
      <sz val="10"/>
      <name val="Arial"/>
      <family val="2"/>
    </font>
    <font>
      <sz val="10"/>
      <color theme="1"/>
      <name val="Aptos Narrow"/>
      <family val="2"/>
      <scheme val="minor"/>
    </font>
    <font>
      <b/>
      <sz val="10"/>
      <color theme="1"/>
      <name val="Times"/>
      <family val="1"/>
    </font>
    <font>
      <b/>
      <sz val="10"/>
      <color rgb="FF000000"/>
      <name val="Times"/>
      <family val="1"/>
    </font>
    <font>
      <b/>
      <sz val="1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0"/>
        <bgColor theme="4" tint="0.79998168889431442"/>
      </patternFill>
    </fill>
    <fill>
      <patternFill patternType="solid">
        <fgColor theme="2" tint="-9.9978637043366805E-2"/>
        <bgColor indexed="64"/>
      </patternFill>
    </fill>
    <fill>
      <patternFill patternType="solid">
        <fgColor theme="2" tint="-0.249977111117893"/>
        <bgColor indexed="64"/>
      </patternFill>
    </fill>
  </fills>
  <borders count="5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medium">
        <color indexed="64"/>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41" fontId="1" fillId="0" borderId="0" applyFont="0" applyFill="0" applyBorder="0" applyAlignment="0" applyProtection="0"/>
    <xf numFmtId="0" fontId="2" fillId="0" borderId="0"/>
    <xf numFmtId="0" fontId="1" fillId="0" borderId="0"/>
    <xf numFmtId="0" fontId="13" fillId="0" borderId="0"/>
    <xf numFmtId="0" fontId="13" fillId="0" borderId="0"/>
  </cellStyleXfs>
  <cellXfs count="275">
    <xf numFmtId="0" fontId="0" fillId="0" borderId="0" xfId="0"/>
    <xf numFmtId="165" fontId="0" fillId="0" borderId="0" xfId="0" applyNumberFormat="1"/>
    <xf numFmtId="165" fontId="0" fillId="0" borderId="0" xfId="1" applyNumberFormat="1" applyFont="1"/>
    <xf numFmtId="0" fontId="4" fillId="0" borderId="0" xfId="0" applyFont="1"/>
    <xf numFmtId="165" fontId="4" fillId="0" borderId="0" xfId="0" applyNumberFormat="1" applyFont="1"/>
    <xf numFmtId="165" fontId="4" fillId="0" borderId="0" xfId="1" applyNumberFormat="1" applyFont="1"/>
    <xf numFmtId="0" fontId="5" fillId="4" borderId="22" xfId="0" applyFont="1" applyFill="1" applyBorder="1" applyAlignment="1">
      <alignment horizontal="center"/>
    </xf>
    <xf numFmtId="0" fontId="5" fillId="4" borderId="23" xfId="0" applyFont="1" applyFill="1" applyBorder="1" applyAlignment="1">
      <alignment horizontal="center"/>
    </xf>
    <xf numFmtId="165" fontId="5" fillId="4" borderId="23" xfId="0" applyNumberFormat="1" applyFont="1" applyFill="1" applyBorder="1" applyAlignment="1">
      <alignment horizontal="center"/>
    </xf>
    <xf numFmtId="165" fontId="5" fillId="4" borderId="24" xfId="1" applyNumberFormat="1" applyFont="1" applyFill="1" applyBorder="1" applyAlignment="1">
      <alignment horizont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2" fontId="8" fillId="2" borderId="5" xfId="0" applyNumberFormat="1" applyFont="1" applyFill="1" applyBorder="1" applyAlignment="1">
      <alignment horizontal="center" vertical="center"/>
    </xf>
    <xf numFmtId="165" fontId="8" fillId="2" borderId="5" xfId="1" applyNumberFormat="1" applyFont="1" applyFill="1" applyBorder="1" applyAlignment="1" applyProtection="1">
      <alignment horizontal="center" vertical="center"/>
    </xf>
    <xf numFmtId="165" fontId="8" fillId="2" borderId="6" xfId="1" applyNumberFormat="1" applyFont="1" applyFill="1" applyBorder="1" applyAlignment="1" applyProtection="1">
      <alignment horizontal="center" vertical="center"/>
    </xf>
    <xf numFmtId="165" fontId="8" fillId="2" borderId="5" xfId="1" applyNumberFormat="1" applyFont="1" applyFill="1" applyBorder="1" applyAlignment="1">
      <alignment horizontal="center" vertical="center"/>
    </xf>
    <xf numFmtId="0" fontId="7" fillId="2" borderId="5" xfId="0" applyFont="1" applyFill="1" applyBorder="1" applyAlignment="1">
      <alignment horizontal="center" vertical="center"/>
    </xf>
    <xf numFmtId="165" fontId="4" fillId="2" borderId="5" xfId="1" applyNumberFormat="1" applyFont="1" applyFill="1" applyBorder="1" applyAlignment="1">
      <alignment horizontal="center" vertical="center"/>
    </xf>
    <xf numFmtId="2" fontId="4" fillId="2" borderId="5" xfId="0" applyNumberFormat="1" applyFont="1" applyFill="1" applyBorder="1" applyAlignment="1">
      <alignment horizontal="center" vertical="center"/>
    </xf>
    <xf numFmtId="0" fontId="8" fillId="0" borderId="4"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vertical="center"/>
    </xf>
    <xf numFmtId="165" fontId="8" fillId="0" borderId="5" xfId="1" applyNumberFormat="1" applyFont="1" applyBorder="1" applyAlignment="1">
      <alignment horizontal="center" vertical="center"/>
    </xf>
    <xf numFmtId="0" fontId="4" fillId="2" borderId="5" xfId="0" applyFont="1" applyFill="1" applyBorder="1" applyAlignment="1">
      <alignment horizontal="center" vertical="center"/>
    </xf>
    <xf numFmtId="2" fontId="8" fillId="0" borderId="5" xfId="0" applyNumberFormat="1" applyFont="1" applyBorder="1" applyAlignment="1">
      <alignment horizontal="center" vertical="center"/>
    </xf>
    <xf numFmtId="165" fontId="7" fillId="2" borderId="5" xfId="0" applyNumberFormat="1" applyFont="1" applyFill="1" applyBorder="1"/>
    <xf numFmtId="0" fontId="8" fillId="2" borderId="4"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0" borderId="7" xfId="0" applyFont="1" applyBorder="1" applyAlignment="1">
      <alignment horizontal="center" vertical="center"/>
    </xf>
    <xf numFmtId="0" fontId="7" fillId="0" borderId="8" xfId="0" applyFont="1" applyBorder="1" applyAlignment="1">
      <alignment horizontal="center" vertical="center"/>
    </xf>
    <xf numFmtId="2" fontId="8" fillId="2" borderId="8" xfId="0" applyNumberFormat="1" applyFont="1" applyFill="1" applyBorder="1" applyAlignment="1">
      <alignment horizontal="center" vertical="center"/>
    </xf>
    <xf numFmtId="165" fontId="8" fillId="0" borderId="8" xfId="1" applyNumberFormat="1" applyFont="1" applyBorder="1" applyAlignment="1">
      <alignment horizontal="center" vertical="center"/>
    </xf>
    <xf numFmtId="1" fontId="8" fillId="0" borderId="5" xfId="4" applyNumberFormat="1" applyFont="1" applyFill="1" applyBorder="1" applyAlignment="1">
      <alignment horizontal="center" vertical="center"/>
    </xf>
    <xf numFmtId="165" fontId="4" fillId="2" borderId="5" xfId="3" applyNumberFormat="1" applyFont="1" applyFill="1" applyBorder="1" applyAlignment="1" applyProtection="1">
      <alignment vertical="center"/>
      <protection locked="0"/>
    </xf>
    <xf numFmtId="165" fontId="8" fillId="2" borderId="5" xfId="3" applyNumberFormat="1" applyFont="1" applyFill="1" applyBorder="1" applyAlignment="1" applyProtection="1">
      <alignment vertical="center"/>
      <protection locked="0"/>
    </xf>
    <xf numFmtId="1" fontId="4" fillId="0" borderId="5" xfId="4" applyNumberFormat="1" applyFont="1" applyFill="1" applyBorder="1" applyAlignment="1">
      <alignment horizontal="center" vertical="center"/>
    </xf>
    <xf numFmtId="165" fontId="8" fillId="2" borderId="5" xfId="5" applyNumberFormat="1" applyFont="1" applyFill="1" applyBorder="1" applyAlignment="1" applyProtection="1">
      <alignment vertical="center" wrapText="1"/>
      <protection locked="0"/>
    </xf>
    <xf numFmtId="1" fontId="10" fillId="0" borderId="5" xfId="3" applyNumberFormat="1" applyFont="1" applyBorder="1" applyAlignment="1">
      <alignment horizontal="center" vertical="center" wrapText="1"/>
    </xf>
    <xf numFmtId="1" fontId="4" fillId="0" borderId="10" xfId="4" applyNumberFormat="1" applyFont="1" applyFill="1" applyBorder="1" applyAlignment="1">
      <alignment horizontal="center" vertical="center"/>
    </xf>
    <xf numFmtId="165" fontId="4" fillId="2" borderId="10" xfId="3" applyNumberFormat="1" applyFont="1" applyFill="1" applyBorder="1" applyAlignment="1" applyProtection="1">
      <alignment vertical="center"/>
      <protection locked="0"/>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2" fontId="5" fillId="4" borderId="5" xfId="0" applyNumberFormat="1" applyFont="1" applyFill="1" applyBorder="1" applyAlignment="1">
      <alignment horizontal="center" vertical="center"/>
    </xf>
    <xf numFmtId="165" fontId="5" fillId="4" borderId="5" xfId="1" applyNumberFormat="1" applyFont="1" applyFill="1" applyBorder="1" applyAlignment="1">
      <alignment horizontal="center" vertical="center"/>
    </xf>
    <xf numFmtId="165" fontId="5" fillId="4" borderId="6" xfId="1" applyNumberFormat="1" applyFont="1" applyFill="1" applyBorder="1" applyAlignment="1">
      <alignment horizontal="center" vertical="center"/>
    </xf>
    <xf numFmtId="2" fontId="0" fillId="0" borderId="0" xfId="0" applyNumberFormat="1"/>
    <xf numFmtId="165" fontId="8" fillId="4" borderId="6" xfId="1" applyNumberFormat="1" applyFont="1" applyFill="1" applyBorder="1" applyAlignment="1" applyProtection="1">
      <alignment horizontal="center" vertical="center"/>
    </xf>
    <xf numFmtId="0" fontId="8" fillId="4" borderId="5" xfId="0" applyFont="1" applyFill="1" applyBorder="1" applyAlignment="1">
      <alignment horizontal="center" vertical="center"/>
    </xf>
    <xf numFmtId="2" fontId="8" fillId="4" borderId="5" xfId="0" applyNumberFormat="1" applyFont="1" applyFill="1" applyBorder="1" applyAlignment="1">
      <alignment horizontal="center" vertical="center"/>
    </xf>
    <xf numFmtId="165" fontId="8" fillId="4" borderId="5" xfId="1" applyNumberFormat="1" applyFont="1" applyFill="1" applyBorder="1" applyAlignment="1">
      <alignment horizontal="center" vertical="center"/>
    </xf>
    <xf numFmtId="165" fontId="5" fillId="4" borderId="6" xfId="1" applyNumberFormat="1" applyFont="1" applyFill="1" applyBorder="1" applyAlignment="1" applyProtection="1">
      <alignment horizontal="center" vertical="center"/>
    </xf>
    <xf numFmtId="2" fontId="11" fillId="4" borderId="5" xfId="0" applyNumberFormat="1" applyFont="1" applyFill="1" applyBorder="1" applyAlignment="1">
      <alignment horizontal="center" vertical="center"/>
    </xf>
    <xf numFmtId="165" fontId="5" fillId="4" borderId="4" xfId="0" applyNumberFormat="1" applyFont="1" applyFill="1" applyBorder="1" applyAlignment="1">
      <alignment horizontal="center" vertical="center"/>
    </xf>
    <xf numFmtId="165" fontId="8" fillId="4" borderId="6" xfId="1" applyNumberFormat="1" applyFont="1" applyFill="1" applyBorder="1" applyAlignment="1">
      <alignment horizontal="center" vertical="center"/>
    </xf>
    <xf numFmtId="165" fontId="5" fillId="4" borderId="5" xfId="0" applyNumberFormat="1" applyFont="1" applyFill="1" applyBorder="1" applyAlignment="1">
      <alignment horizontal="center" vertical="center"/>
    </xf>
    <xf numFmtId="0" fontId="4" fillId="0" borderId="0" xfId="0" applyFont="1" applyAlignment="1">
      <alignment vertical="top" wrapText="1"/>
    </xf>
    <xf numFmtId="0" fontId="5" fillId="4" borderId="23" xfId="0" applyFont="1" applyFill="1" applyBorder="1" applyAlignment="1">
      <alignment vertical="top" wrapText="1"/>
    </xf>
    <xf numFmtId="0" fontId="6" fillId="4" borderId="5" xfId="0" applyFont="1" applyFill="1" applyBorder="1" applyAlignment="1">
      <alignment vertical="top" wrapText="1"/>
    </xf>
    <xf numFmtId="0" fontId="8" fillId="2" borderId="5" xfId="0" applyFont="1" applyFill="1" applyBorder="1" applyAlignment="1">
      <alignment vertical="top" wrapText="1"/>
    </xf>
    <xf numFmtId="0" fontId="7" fillId="2" borderId="5" xfId="0" applyFont="1" applyFill="1" applyBorder="1" applyAlignment="1">
      <alignment vertical="top" wrapText="1"/>
    </xf>
    <xf numFmtId="0" fontId="5" fillId="4" borderId="5" xfId="0" applyFont="1" applyFill="1" applyBorder="1" applyAlignment="1">
      <alignment vertical="top" wrapText="1"/>
    </xf>
    <xf numFmtId="0" fontId="7" fillId="0" borderId="5" xfId="0" applyFont="1" applyBorder="1" applyAlignment="1">
      <alignment vertical="top" wrapText="1"/>
    </xf>
    <xf numFmtId="0" fontId="7" fillId="4" borderId="5" xfId="0" applyFont="1" applyFill="1" applyBorder="1" applyAlignment="1">
      <alignment vertical="top" wrapText="1"/>
    </xf>
    <xf numFmtId="0" fontId="4" fillId="2" borderId="5" xfId="0" applyFont="1" applyFill="1" applyBorder="1" applyAlignment="1">
      <alignment vertical="top" wrapText="1"/>
    </xf>
    <xf numFmtId="0" fontId="5" fillId="4" borderId="4" xfId="0" applyFont="1" applyFill="1" applyBorder="1" applyAlignment="1">
      <alignment vertical="top" wrapText="1"/>
    </xf>
    <xf numFmtId="2" fontId="5" fillId="4" borderId="5" xfId="0" applyNumberFormat="1" applyFont="1" applyFill="1" applyBorder="1" applyAlignment="1">
      <alignment vertical="top" wrapText="1"/>
    </xf>
    <xf numFmtId="0" fontId="7" fillId="0" borderId="8" xfId="0" applyFont="1" applyBorder="1" applyAlignment="1">
      <alignment vertical="top" wrapText="1"/>
    </xf>
    <xf numFmtId="0" fontId="8" fillId="0" borderId="5" xfId="3" applyFont="1" applyBorder="1" applyAlignment="1">
      <alignment vertical="top" wrapText="1"/>
    </xf>
    <xf numFmtId="0" fontId="10" fillId="0" borderId="5" xfId="3" applyFont="1" applyBorder="1" applyAlignment="1">
      <alignment vertical="top" wrapText="1"/>
    </xf>
    <xf numFmtId="0" fontId="8" fillId="0" borderId="10" xfId="3" applyFont="1" applyBorder="1" applyAlignment="1">
      <alignment vertical="top" wrapText="1"/>
    </xf>
    <xf numFmtId="0" fontId="5" fillId="4" borderId="1" xfId="0" applyFont="1" applyFill="1" applyBorder="1" applyAlignment="1">
      <alignment horizontal="center" vertical="center"/>
    </xf>
    <xf numFmtId="0" fontId="6" fillId="4" borderId="2" xfId="0" applyFont="1" applyFill="1" applyBorder="1" applyAlignment="1">
      <alignment vertical="top" wrapText="1"/>
    </xf>
    <xf numFmtId="0" fontId="5" fillId="4" borderId="2" xfId="0" applyFont="1" applyFill="1" applyBorder="1" applyAlignment="1">
      <alignment horizontal="center" vertical="center"/>
    </xf>
    <xf numFmtId="2" fontId="5" fillId="4" borderId="2" xfId="0" applyNumberFormat="1" applyFont="1" applyFill="1" applyBorder="1" applyAlignment="1">
      <alignment horizontal="center" vertical="center"/>
    </xf>
    <xf numFmtId="165" fontId="5" fillId="4" borderId="2" xfId="1" applyNumberFormat="1" applyFont="1" applyFill="1" applyBorder="1" applyAlignment="1">
      <alignment horizontal="center" vertical="center"/>
    </xf>
    <xf numFmtId="165" fontId="5" fillId="4" borderId="3" xfId="1" applyNumberFormat="1" applyFont="1" applyFill="1" applyBorder="1" applyAlignment="1">
      <alignment horizontal="center" vertical="center"/>
    </xf>
    <xf numFmtId="0" fontId="5" fillId="4" borderId="4" xfId="0" applyFont="1" applyFill="1" applyBorder="1" applyAlignment="1">
      <alignment horizontal="center"/>
    </xf>
    <xf numFmtId="165" fontId="5" fillId="4" borderId="6" xfId="1" applyNumberFormat="1" applyFont="1" applyFill="1" applyBorder="1" applyAlignment="1" applyProtection="1">
      <alignment horizontal="center"/>
    </xf>
    <xf numFmtId="0" fontId="8" fillId="0" borderId="25" xfId="0" applyFont="1" applyBorder="1" applyAlignment="1">
      <alignment horizontal="center" vertical="center"/>
    </xf>
    <xf numFmtId="0" fontId="7" fillId="0" borderId="10" xfId="0" applyFont="1" applyBorder="1" applyAlignment="1">
      <alignment vertical="top" wrapText="1"/>
    </xf>
    <xf numFmtId="0" fontId="7" fillId="0" borderId="10" xfId="0" applyFont="1" applyBorder="1" applyAlignment="1">
      <alignment horizontal="center" vertical="center"/>
    </xf>
    <xf numFmtId="2" fontId="8" fillId="0" borderId="10" xfId="0" applyNumberFormat="1" applyFont="1" applyBorder="1" applyAlignment="1">
      <alignment horizontal="center" vertical="center"/>
    </xf>
    <xf numFmtId="165" fontId="8" fillId="0" borderId="10" xfId="1" applyNumberFormat="1" applyFont="1" applyBorder="1" applyAlignment="1">
      <alignment horizontal="center" vertical="center"/>
    </xf>
    <xf numFmtId="165" fontId="8" fillId="2" borderId="11" xfId="1" applyNumberFormat="1" applyFont="1" applyFill="1" applyBorder="1" applyAlignment="1" applyProtection="1">
      <alignment horizontal="center" vertical="center"/>
    </xf>
    <xf numFmtId="2" fontId="11" fillId="4" borderId="2" xfId="0" applyNumberFormat="1" applyFont="1" applyFill="1" applyBorder="1" applyAlignment="1">
      <alignment horizontal="center" vertical="center"/>
    </xf>
    <xf numFmtId="165" fontId="5" fillId="4" borderId="3" xfId="1" applyNumberFormat="1" applyFont="1" applyFill="1" applyBorder="1" applyAlignment="1" applyProtection="1">
      <alignment horizontal="center" vertical="center"/>
    </xf>
    <xf numFmtId="0" fontId="8" fillId="2" borderId="7" xfId="0" applyFont="1" applyFill="1" applyBorder="1" applyAlignment="1">
      <alignment horizontal="center" vertical="center"/>
    </xf>
    <xf numFmtId="0" fontId="7" fillId="2" borderId="8" xfId="0" applyFont="1" applyFill="1" applyBorder="1" applyAlignment="1">
      <alignment vertical="top" wrapText="1"/>
    </xf>
    <xf numFmtId="0" fontId="7" fillId="2" borderId="8" xfId="0" applyFont="1" applyFill="1" applyBorder="1" applyAlignment="1">
      <alignment horizontal="center" vertical="center"/>
    </xf>
    <xf numFmtId="165" fontId="8" fillId="2" borderId="8" xfId="1" applyNumberFormat="1" applyFont="1" applyFill="1" applyBorder="1" applyAlignment="1">
      <alignment horizontal="center" vertical="center"/>
    </xf>
    <xf numFmtId="165" fontId="8" fillId="2" borderId="9" xfId="1" applyNumberFormat="1" applyFont="1" applyFill="1" applyBorder="1" applyAlignment="1" applyProtection="1">
      <alignment horizontal="center" vertical="center"/>
    </xf>
    <xf numFmtId="0" fontId="9" fillId="2" borderId="0" xfId="0" applyFont="1" applyFill="1" applyAlignment="1">
      <alignment vertical="top" wrapText="1"/>
    </xf>
    <xf numFmtId="0" fontId="9" fillId="2" borderId="0" xfId="0" applyFont="1" applyFill="1" applyAlignment="1">
      <alignment horizontal="center"/>
    </xf>
    <xf numFmtId="10" fontId="9" fillId="2" borderId="0" xfId="2" applyNumberFormat="1" applyFont="1" applyFill="1" applyBorder="1" applyAlignment="1" applyProtection="1">
      <alignment horizontal="right"/>
    </xf>
    <xf numFmtId="0" fontId="5" fillId="5" borderId="7" xfId="0" applyFont="1" applyFill="1" applyBorder="1" applyAlignment="1">
      <alignment horizontal="center"/>
    </xf>
    <xf numFmtId="165" fontId="5" fillId="5" borderId="9" xfId="1" applyNumberFormat="1" applyFont="1" applyFill="1" applyBorder="1" applyAlignment="1" applyProtection="1">
      <alignment horizontal="center"/>
    </xf>
    <xf numFmtId="0" fontId="5" fillId="4" borderId="1" xfId="0" applyFont="1" applyFill="1" applyBorder="1" applyAlignment="1">
      <alignment horizontal="center"/>
    </xf>
    <xf numFmtId="165" fontId="5" fillId="4" borderId="3" xfId="1" applyNumberFormat="1" applyFont="1" applyFill="1" applyBorder="1" applyAlignment="1" applyProtection="1">
      <alignment horizontal="center"/>
    </xf>
    <xf numFmtId="0" fontId="8" fillId="2" borderId="14" xfId="0" applyFont="1" applyFill="1" applyBorder="1" applyAlignment="1">
      <alignment horizontal="center" vertical="center"/>
    </xf>
    <xf numFmtId="0" fontId="7" fillId="2" borderId="16" xfId="0" applyFont="1" applyFill="1" applyBorder="1" applyAlignment="1">
      <alignment vertical="top" wrapText="1"/>
    </xf>
    <xf numFmtId="0" fontId="7" fillId="2" borderId="16" xfId="0" applyFont="1" applyFill="1" applyBorder="1" applyAlignment="1">
      <alignment horizontal="center" vertical="center"/>
    </xf>
    <xf numFmtId="2" fontId="8" fillId="2" borderId="16" xfId="0" applyNumberFormat="1" applyFont="1" applyFill="1" applyBorder="1" applyAlignment="1">
      <alignment horizontal="center" vertical="center"/>
    </xf>
    <xf numFmtId="165" fontId="8" fillId="2" borderId="16" xfId="1" applyNumberFormat="1" applyFont="1" applyFill="1" applyBorder="1" applyAlignment="1">
      <alignment horizontal="center" vertical="center"/>
    </xf>
    <xf numFmtId="165" fontId="8" fillId="2" borderId="15" xfId="1" applyNumberFormat="1" applyFont="1" applyFill="1" applyBorder="1" applyAlignment="1" applyProtection="1">
      <alignment horizontal="center" vertical="center"/>
    </xf>
    <xf numFmtId="0" fontId="4" fillId="0" borderId="20" xfId="0" applyFont="1" applyBorder="1"/>
    <xf numFmtId="165" fontId="4" fillId="0" borderId="21" xfId="1" applyNumberFormat="1" applyFont="1" applyBorder="1"/>
    <xf numFmtId="0" fontId="5" fillId="2" borderId="20" xfId="0" applyFont="1" applyFill="1" applyBorder="1" applyAlignment="1">
      <alignment horizontal="center"/>
    </xf>
    <xf numFmtId="165" fontId="9" fillId="2" borderId="21" xfId="1" applyNumberFormat="1" applyFont="1" applyFill="1" applyBorder="1" applyAlignment="1" applyProtection="1">
      <alignment horizontal="center"/>
    </xf>
    <xf numFmtId="0" fontId="9" fillId="2" borderId="17" xfId="0" applyFont="1" applyFill="1" applyBorder="1" applyAlignment="1">
      <alignment horizontal="center"/>
    </xf>
    <xf numFmtId="0" fontId="9" fillId="2" borderId="19" xfId="0" applyFont="1" applyFill="1" applyBorder="1" applyAlignment="1">
      <alignment vertical="top" wrapText="1"/>
    </xf>
    <xf numFmtId="0" fontId="9" fillId="2" borderId="19" xfId="0" applyFont="1" applyFill="1" applyBorder="1" applyAlignment="1">
      <alignment horizontal="center"/>
    </xf>
    <xf numFmtId="10" fontId="9" fillId="2" borderId="19" xfId="2" applyNumberFormat="1" applyFont="1" applyFill="1" applyBorder="1" applyAlignment="1" applyProtection="1">
      <alignment horizontal="right"/>
    </xf>
    <xf numFmtId="165" fontId="9" fillId="2" borderId="19" xfId="0" applyNumberFormat="1" applyFont="1" applyFill="1" applyBorder="1" applyAlignment="1">
      <alignment horizontal="center"/>
    </xf>
    <xf numFmtId="165" fontId="9" fillId="2" borderId="18" xfId="1" applyNumberFormat="1" applyFont="1" applyFill="1" applyBorder="1" applyAlignment="1" applyProtection="1">
      <alignment horizontal="center"/>
    </xf>
    <xf numFmtId="0" fontId="5" fillId="4" borderId="30" xfId="0" applyFont="1" applyFill="1" applyBorder="1" applyAlignment="1">
      <alignment horizontal="center"/>
    </xf>
    <xf numFmtId="165" fontId="5" fillId="4" borderId="34" xfId="1" applyNumberFormat="1" applyFont="1" applyFill="1" applyBorder="1" applyAlignment="1" applyProtection="1">
      <alignment horizontal="center"/>
    </xf>
    <xf numFmtId="165" fontId="7" fillId="0" borderId="0" xfId="0" applyNumberFormat="1" applyFont="1" applyAlignment="1">
      <alignment horizontal="center" vertical="center"/>
    </xf>
    <xf numFmtId="0" fontId="8" fillId="4" borderId="30" xfId="0" applyFont="1" applyFill="1" applyBorder="1" applyAlignment="1">
      <alignment horizontal="center"/>
    </xf>
    <xf numFmtId="0" fontId="8" fillId="4" borderId="35" xfId="0" applyFont="1" applyFill="1" applyBorder="1" applyAlignment="1">
      <alignment vertical="top" wrapText="1"/>
    </xf>
    <xf numFmtId="0" fontId="8" fillId="4" borderId="35" xfId="0" applyFont="1" applyFill="1" applyBorder="1" applyAlignment="1">
      <alignment horizontal="center"/>
    </xf>
    <xf numFmtId="10" fontId="8" fillId="4" borderId="35" xfId="0" applyNumberFormat="1" applyFont="1" applyFill="1" applyBorder="1" applyAlignment="1">
      <alignment horizontal="right"/>
    </xf>
    <xf numFmtId="165" fontId="5" fillId="4" borderId="35" xfId="0" applyNumberFormat="1" applyFont="1" applyFill="1" applyBorder="1" applyAlignment="1">
      <alignment horizontal="center"/>
    </xf>
    <xf numFmtId="165" fontId="5" fillId="4" borderId="34" xfId="1" applyNumberFormat="1" applyFont="1" applyFill="1" applyBorder="1" applyAlignment="1">
      <alignment horizontal="center"/>
    </xf>
    <xf numFmtId="165" fontId="5" fillId="4" borderId="23" xfId="0" applyNumberFormat="1" applyFont="1" applyFill="1" applyBorder="1" applyAlignment="1">
      <alignment horizontal="center" vertical="center"/>
    </xf>
    <xf numFmtId="165" fontId="5" fillId="4" borderId="24" xfId="1" applyNumberFormat="1" applyFont="1" applyFill="1" applyBorder="1" applyAlignment="1">
      <alignment horizontal="center" vertical="center"/>
    </xf>
    <xf numFmtId="0" fontId="8" fillId="4" borderId="2" xfId="0" applyFont="1" applyFill="1" applyBorder="1" applyAlignment="1">
      <alignment horizontal="center" vertical="center"/>
    </xf>
    <xf numFmtId="2" fontId="8" fillId="4" borderId="2" xfId="0" applyNumberFormat="1" applyFont="1" applyFill="1" applyBorder="1" applyAlignment="1">
      <alignment horizontal="center" vertical="center"/>
    </xf>
    <xf numFmtId="165" fontId="8" fillId="4" borderId="2" xfId="1" applyNumberFormat="1" applyFont="1" applyFill="1" applyBorder="1" applyAlignment="1">
      <alignment horizontal="center" vertical="center"/>
    </xf>
    <xf numFmtId="165" fontId="8" fillId="4" borderId="3" xfId="1" applyNumberFormat="1" applyFont="1" applyFill="1" applyBorder="1" applyAlignment="1">
      <alignment horizontal="center" vertical="center"/>
    </xf>
    <xf numFmtId="165" fontId="9" fillId="2" borderId="0" xfId="0" applyNumberFormat="1" applyFont="1" applyFill="1" applyAlignment="1">
      <alignment horizontal="center"/>
    </xf>
    <xf numFmtId="0" fontId="5" fillId="4" borderId="32" xfId="0" applyFont="1" applyFill="1" applyBorder="1" applyAlignment="1">
      <alignment horizontal="center" vertical="top" wrapText="1"/>
    </xf>
    <xf numFmtId="165" fontId="8" fillId="0" borderId="26" xfId="1" applyNumberFormat="1" applyFont="1" applyBorder="1" applyAlignment="1" applyProtection="1">
      <alignment horizontal="center" vertical="center"/>
      <protection locked="0"/>
    </xf>
    <xf numFmtId="165" fontId="8" fillId="2" borderId="26" xfId="1" applyNumberFormat="1" applyFont="1" applyFill="1" applyBorder="1" applyAlignment="1" applyProtection="1">
      <alignment horizontal="center" vertical="center"/>
      <protection locked="0"/>
    </xf>
    <xf numFmtId="165" fontId="5" fillId="4" borderId="36" xfId="0" applyNumberFormat="1" applyFont="1" applyFill="1" applyBorder="1" applyAlignment="1" applyProtection="1">
      <alignment horizontal="center" vertical="center"/>
      <protection locked="0"/>
    </xf>
    <xf numFmtId="165" fontId="5" fillId="4" borderId="26" xfId="0" applyNumberFormat="1" applyFont="1" applyFill="1" applyBorder="1" applyAlignment="1" applyProtection="1">
      <alignment horizontal="center" vertical="center"/>
      <protection locked="0"/>
    </xf>
    <xf numFmtId="165" fontId="5" fillId="4" borderId="26" xfId="1" applyNumberFormat="1" applyFont="1" applyFill="1" applyBorder="1" applyAlignment="1" applyProtection="1">
      <alignment horizontal="center" vertical="center"/>
      <protection locked="0"/>
    </xf>
    <xf numFmtId="165" fontId="8" fillId="0" borderId="38" xfId="1" applyNumberFormat="1" applyFont="1" applyBorder="1" applyAlignment="1" applyProtection="1">
      <alignment horizontal="center" vertical="center"/>
      <protection locked="0"/>
    </xf>
    <xf numFmtId="165" fontId="5" fillId="4" borderId="12" xfId="1" applyNumberFormat="1" applyFont="1" applyFill="1" applyBorder="1" applyAlignment="1" applyProtection="1">
      <alignment horizontal="center" vertical="center"/>
      <protection locked="0"/>
    </xf>
    <xf numFmtId="165" fontId="4" fillId="2" borderId="26" xfId="1" applyNumberFormat="1" applyFont="1" applyFill="1" applyBorder="1" applyAlignment="1" applyProtection="1">
      <alignment horizontal="center" vertical="center"/>
      <protection locked="0"/>
    </xf>
    <xf numFmtId="165" fontId="7" fillId="0" borderId="0" xfId="0" applyNumberFormat="1" applyFont="1" applyAlignment="1" applyProtection="1">
      <alignment horizontal="center" vertical="center"/>
      <protection locked="0"/>
    </xf>
    <xf numFmtId="165" fontId="5" fillId="4" borderId="37" xfId="0" applyNumberFormat="1" applyFont="1" applyFill="1" applyBorder="1" applyAlignment="1" applyProtection="1">
      <alignment horizontal="center" vertical="center"/>
      <protection locked="0"/>
    </xf>
    <xf numFmtId="165" fontId="8" fillId="2" borderId="28" xfId="1" applyNumberFormat="1" applyFont="1" applyFill="1" applyBorder="1" applyAlignment="1" applyProtection="1">
      <alignment horizontal="center" vertical="center"/>
      <protection locked="0"/>
    </xf>
    <xf numFmtId="165" fontId="4" fillId="0" borderId="0" xfId="1" applyNumberFormat="1" applyFont="1" applyProtection="1"/>
    <xf numFmtId="0" fontId="14" fillId="0" borderId="0" xfId="0" applyFont="1"/>
    <xf numFmtId="0" fontId="3" fillId="4" borderId="12" xfId="0" applyFont="1" applyFill="1" applyBorder="1" applyAlignment="1">
      <alignment horizontal="center"/>
    </xf>
    <xf numFmtId="0" fontId="3" fillId="4" borderId="26" xfId="0" applyFont="1" applyFill="1" applyBorder="1" applyAlignment="1">
      <alignment horizontal="center"/>
    </xf>
    <xf numFmtId="0" fontId="3" fillId="0" borderId="26" xfId="0" applyFont="1" applyBorder="1" applyAlignment="1">
      <alignment horizontal="center" wrapText="1"/>
    </xf>
    <xf numFmtId="165" fontId="5" fillId="4" borderId="23" xfId="0" applyNumberFormat="1" applyFont="1" applyFill="1" applyBorder="1" applyAlignment="1">
      <alignment horizontal="center" wrapText="1"/>
    </xf>
    <xf numFmtId="165" fontId="5" fillId="4" borderId="36" xfId="0" applyNumberFormat="1" applyFont="1" applyFill="1" applyBorder="1" applyAlignment="1">
      <alignment horizontal="center" wrapText="1"/>
    </xf>
    <xf numFmtId="165" fontId="5" fillId="4" borderId="24" xfId="1" applyNumberFormat="1" applyFont="1" applyFill="1" applyBorder="1" applyAlignment="1" applyProtection="1">
      <alignment horizontal="center"/>
    </xf>
    <xf numFmtId="165" fontId="5" fillId="4" borderId="5" xfId="1" applyNumberFormat="1" applyFont="1" applyFill="1" applyBorder="1" applyAlignment="1" applyProtection="1">
      <alignment horizontal="center" vertical="center"/>
    </xf>
    <xf numFmtId="165" fontId="5" fillId="4" borderId="26" xfId="1" applyNumberFormat="1" applyFont="1" applyFill="1" applyBorder="1" applyAlignment="1" applyProtection="1">
      <alignment horizontal="center" vertical="center"/>
    </xf>
    <xf numFmtId="0" fontId="16" fillId="4" borderId="5" xfId="5" applyFont="1" applyFill="1" applyBorder="1" applyAlignment="1">
      <alignment horizontal="center"/>
    </xf>
    <xf numFmtId="0" fontId="16" fillId="4" borderId="6" xfId="5" applyFont="1" applyFill="1" applyBorder="1" applyAlignment="1">
      <alignment horizontal="center"/>
    </xf>
    <xf numFmtId="0" fontId="5" fillId="4" borderId="37" xfId="5" applyFont="1" applyFill="1" applyBorder="1"/>
    <xf numFmtId="0" fontId="5" fillId="4" borderId="40" xfId="5" applyFont="1" applyFill="1" applyBorder="1"/>
    <xf numFmtId="165" fontId="4" fillId="2" borderId="5" xfId="1" applyNumberFormat="1" applyFont="1" applyFill="1" applyBorder="1" applyAlignment="1" applyProtection="1">
      <alignment horizontal="center" vertical="center"/>
    </xf>
    <xf numFmtId="165" fontId="8" fillId="0" borderId="5" xfId="1" applyNumberFormat="1" applyFont="1" applyBorder="1" applyAlignment="1" applyProtection="1">
      <alignment horizontal="center" vertical="center"/>
    </xf>
    <xf numFmtId="165" fontId="8" fillId="0" borderId="10" xfId="1" applyNumberFormat="1" applyFont="1" applyBorder="1" applyAlignment="1" applyProtection="1">
      <alignment horizontal="center" vertical="center"/>
    </xf>
    <xf numFmtId="165" fontId="5" fillId="4" borderId="2" xfId="1" applyNumberFormat="1" applyFont="1" applyFill="1" applyBorder="1" applyAlignment="1" applyProtection="1">
      <alignment horizontal="center" vertical="center"/>
    </xf>
    <xf numFmtId="165" fontId="8" fillId="2" borderId="8" xfId="1" applyNumberFormat="1" applyFont="1" applyFill="1" applyBorder="1" applyAlignment="1" applyProtection="1">
      <alignment horizontal="center" vertical="center"/>
    </xf>
    <xf numFmtId="165" fontId="5" fillId="4" borderId="31" xfId="0" applyNumberFormat="1" applyFont="1" applyFill="1" applyBorder="1" applyAlignment="1">
      <alignment horizontal="center"/>
    </xf>
    <xf numFmtId="0" fontId="9" fillId="2" borderId="20" xfId="0" applyFont="1" applyFill="1" applyBorder="1" applyAlignment="1">
      <alignment horizontal="center"/>
    </xf>
    <xf numFmtId="165" fontId="8" fillId="4" borderId="2" xfId="1" applyNumberFormat="1" applyFont="1" applyFill="1" applyBorder="1" applyAlignment="1" applyProtection="1">
      <alignment horizontal="center" vertical="center"/>
    </xf>
    <xf numFmtId="165" fontId="8" fillId="4" borderId="12" xfId="1" applyNumberFormat="1" applyFont="1" applyFill="1" applyBorder="1" applyAlignment="1" applyProtection="1">
      <alignment horizontal="center" vertical="center"/>
    </xf>
    <xf numFmtId="165" fontId="8" fillId="4" borderId="3" xfId="1" applyNumberFormat="1" applyFont="1" applyFill="1" applyBorder="1" applyAlignment="1" applyProtection="1">
      <alignment horizontal="center" vertical="center"/>
    </xf>
    <xf numFmtId="0" fontId="14" fillId="4" borderId="16" xfId="0" applyFont="1" applyFill="1" applyBorder="1"/>
    <xf numFmtId="0" fontId="14" fillId="4" borderId="15" xfId="0" applyFont="1" applyFill="1" applyBorder="1"/>
    <xf numFmtId="165" fontId="8" fillId="4" borderId="5" xfId="1" applyNumberFormat="1" applyFont="1" applyFill="1" applyBorder="1" applyAlignment="1" applyProtection="1">
      <alignment horizontal="center" vertical="center"/>
    </xf>
    <xf numFmtId="165" fontId="8" fillId="4" borderId="26" xfId="1" applyNumberFormat="1" applyFont="1" applyFill="1" applyBorder="1" applyAlignment="1" applyProtection="1">
      <alignment horizontal="center" vertical="center"/>
    </xf>
    <xf numFmtId="0" fontId="14" fillId="4" borderId="0" xfId="0" applyFont="1" applyFill="1"/>
    <xf numFmtId="0" fontId="14" fillId="4" borderId="21" xfId="0" applyFont="1" applyFill="1" applyBorder="1"/>
    <xf numFmtId="165" fontId="5" fillId="4" borderId="24" xfId="1" applyNumberFormat="1" applyFont="1" applyFill="1" applyBorder="1" applyAlignment="1" applyProtection="1">
      <alignment horizontal="center" vertical="center"/>
    </xf>
    <xf numFmtId="165" fontId="8" fillId="0" borderId="8" xfId="1" applyNumberFormat="1" applyFont="1" applyBorder="1" applyAlignment="1" applyProtection="1">
      <alignment horizontal="center" vertical="center"/>
    </xf>
    <xf numFmtId="1" fontId="8" fillId="0" borderId="5" xfId="4" applyNumberFormat="1" applyFont="1" applyFill="1" applyBorder="1" applyAlignment="1" applyProtection="1">
      <alignment horizontal="center" vertical="center"/>
    </xf>
    <xf numFmtId="165" fontId="4" fillId="2" borderId="5" xfId="3" applyNumberFormat="1" applyFont="1" applyFill="1" applyBorder="1" applyAlignment="1">
      <alignment vertical="center"/>
    </xf>
    <xf numFmtId="165" fontId="8" fillId="2" borderId="5" xfId="3" applyNumberFormat="1" applyFont="1" applyFill="1" applyBorder="1" applyAlignment="1">
      <alignment vertical="center"/>
    </xf>
    <xf numFmtId="1" fontId="4" fillId="0" borderId="5" xfId="4" applyNumberFormat="1" applyFont="1" applyFill="1" applyBorder="1" applyAlignment="1" applyProtection="1">
      <alignment horizontal="center" vertical="center"/>
    </xf>
    <xf numFmtId="165" fontId="8" fillId="2" borderId="5" xfId="5" applyNumberFormat="1" applyFont="1" applyFill="1" applyBorder="1" applyAlignment="1">
      <alignment vertical="center" wrapText="1"/>
    </xf>
    <xf numFmtId="1" fontId="4" fillId="0" borderId="10" xfId="4" applyNumberFormat="1" applyFont="1" applyFill="1" applyBorder="1" applyAlignment="1" applyProtection="1">
      <alignment horizontal="center" vertical="center"/>
    </xf>
    <xf numFmtId="165" fontId="4" fillId="2" borderId="10" xfId="3" applyNumberFormat="1" applyFont="1" applyFill="1" applyBorder="1" applyAlignment="1">
      <alignment vertical="center"/>
    </xf>
    <xf numFmtId="165" fontId="4" fillId="0" borderId="0" xfId="1" applyNumberFormat="1" applyFont="1" applyBorder="1" applyProtection="1"/>
    <xf numFmtId="0" fontId="14" fillId="0" borderId="21" xfId="0" applyFont="1" applyBorder="1"/>
    <xf numFmtId="0" fontId="15" fillId="0" borderId="5" xfId="0" applyFont="1" applyBorder="1"/>
    <xf numFmtId="0" fontId="13" fillId="2" borderId="0" xfId="6" applyFont="1" applyFill="1" applyAlignment="1">
      <alignment vertical="center" wrapText="1"/>
    </xf>
    <xf numFmtId="0" fontId="12" fillId="2" borderId="0" xfId="6" applyFont="1" applyFill="1" applyAlignment="1">
      <alignment vertical="center" wrapText="1"/>
    </xf>
    <xf numFmtId="0" fontId="13" fillId="0" borderId="0" xfId="6" applyFont="1" applyAlignment="1">
      <alignment vertical="center" wrapText="1"/>
    </xf>
    <xf numFmtId="0" fontId="12" fillId="0" borderId="0" xfId="6" applyFont="1" applyAlignment="1">
      <alignment vertical="center" wrapText="1"/>
    </xf>
    <xf numFmtId="0" fontId="13" fillId="0" borderId="0" xfId="7" applyAlignment="1">
      <alignment vertical="center" wrapText="1"/>
    </xf>
    <xf numFmtId="0" fontId="12" fillId="0" borderId="0" xfId="7" applyFont="1" applyAlignment="1">
      <alignment vertical="center" wrapText="1"/>
    </xf>
    <xf numFmtId="0" fontId="4" fillId="0" borderId="5" xfId="0" applyFont="1" applyBorder="1" applyAlignment="1" applyProtection="1">
      <alignment horizontal="center"/>
      <protection locked="0"/>
    </xf>
    <xf numFmtId="0" fontId="4" fillId="0" borderId="23" xfId="0" applyFont="1" applyBorder="1" applyAlignment="1" applyProtection="1">
      <alignment horizontal="center"/>
      <protection locked="0"/>
    </xf>
    <xf numFmtId="0" fontId="15" fillId="0" borderId="5" xfId="0" applyFont="1" applyBorder="1" applyAlignment="1" applyProtection="1">
      <alignment horizontal="center"/>
      <protection locked="0"/>
    </xf>
    <xf numFmtId="165" fontId="5" fillId="4" borderId="31" xfId="1" applyNumberFormat="1" applyFont="1" applyFill="1" applyBorder="1" applyAlignment="1" applyProtection="1">
      <alignment horizontal="center"/>
    </xf>
    <xf numFmtId="165" fontId="5" fillId="4" borderId="32" xfId="1" applyNumberFormat="1" applyFont="1" applyFill="1" applyBorder="1" applyAlignment="1" applyProtection="1">
      <alignment horizontal="center"/>
    </xf>
    <xf numFmtId="165" fontId="5" fillId="4" borderId="44" xfId="1" applyNumberFormat="1" applyFont="1" applyFill="1" applyBorder="1" applyAlignment="1" applyProtection="1">
      <alignment horizontal="center"/>
    </xf>
    <xf numFmtId="166" fontId="15" fillId="0" borderId="26" xfId="8" applyNumberFormat="1" applyFont="1" applyBorder="1" applyAlignment="1">
      <alignment horizontal="center" vertical="center"/>
    </xf>
    <xf numFmtId="166" fontId="15" fillId="0" borderId="40" xfId="8" applyNumberFormat="1" applyFont="1" applyBorder="1" applyAlignment="1">
      <alignment horizontal="center" vertical="center"/>
    </xf>
    <xf numFmtId="166" fontId="15" fillId="4" borderId="31" xfId="8" applyNumberFormat="1" applyFont="1" applyFill="1" applyBorder="1" applyAlignment="1">
      <alignment horizontal="center" vertical="center"/>
    </xf>
    <xf numFmtId="166" fontId="15" fillId="4" borderId="44" xfId="8" applyNumberFormat="1" applyFont="1" applyFill="1" applyBorder="1" applyAlignment="1">
      <alignment horizontal="center" vertical="center"/>
    </xf>
    <xf numFmtId="0" fontId="4" fillId="0" borderId="14" xfId="0" applyFont="1" applyBorder="1" applyAlignment="1">
      <alignment horizontal="center"/>
    </xf>
    <xf numFmtId="0" fontId="4" fillId="0" borderId="16" xfId="0" applyFont="1" applyBorder="1" applyAlignment="1">
      <alignment horizontal="center"/>
    </xf>
    <xf numFmtId="0" fontId="4" fillId="0" borderId="15" xfId="0" applyFont="1" applyBorder="1" applyAlignment="1">
      <alignment horizontal="center"/>
    </xf>
    <xf numFmtId="0" fontId="4" fillId="0" borderId="20" xfId="0" applyFont="1" applyBorder="1" applyAlignment="1">
      <alignment horizontal="center"/>
    </xf>
    <xf numFmtId="0" fontId="4" fillId="0" borderId="0" xfId="0" applyFont="1" applyAlignment="1">
      <alignment horizontal="center"/>
    </xf>
    <xf numFmtId="0" fontId="4" fillId="0" borderId="21" xfId="0" applyFont="1" applyBorder="1" applyAlignment="1">
      <alignment horizontal="center"/>
    </xf>
    <xf numFmtId="0" fontId="4" fillId="0" borderId="17" xfId="0" applyFont="1" applyBorder="1" applyAlignment="1">
      <alignment horizontal="center"/>
    </xf>
    <xf numFmtId="0" fontId="4" fillId="0" borderId="19" xfId="0" applyFont="1" applyBorder="1" applyAlignment="1">
      <alignment horizontal="center"/>
    </xf>
    <xf numFmtId="0" fontId="4" fillId="0" borderId="18" xfId="0" applyFont="1" applyBorder="1" applyAlignment="1">
      <alignment horizontal="center"/>
    </xf>
    <xf numFmtId="165" fontId="5" fillId="4" borderId="1" xfId="1" applyNumberFormat="1" applyFont="1" applyFill="1" applyBorder="1" applyAlignment="1" applyProtection="1">
      <alignment horizontal="center"/>
    </xf>
    <xf numFmtId="165" fontId="5" fillId="4" borderId="2" xfId="1" applyNumberFormat="1" applyFont="1" applyFill="1" applyBorder="1" applyAlignment="1" applyProtection="1">
      <alignment horizontal="center"/>
    </xf>
    <xf numFmtId="165" fontId="5" fillId="4" borderId="3" xfId="1" applyNumberFormat="1" applyFont="1" applyFill="1" applyBorder="1" applyAlignment="1" applyProtection="1">
      <alignment horizontal="center"/>
    </xf>
    <xf numFmtId="165" fontId="5" fillId="4" borderId="4" xfId="1" applyNumberFormat="1" applyFont="1" applyFill="1" applyBorder="1" applyAlignment="1" applyProtection="1">
      <alignment horizontal="center"/>
    </xf>
    <xf numFmtId="165" fontId="5" fillId="4" borderId="5" xfId="1" applyNumberFormat="1" applyFont="1" applyFill="1" applyBorder="1" applyAlignment="1" applyProtection="1">
      <alignment horizontal="center"/>
    </xf>
    <xf numFmtId="165" fontId="5" fillId="4" borderId="6" xfId="1" applyNumberFormat="1" applyFont="1" applyFill="1" applyBorder="1" applyAlignment="1" applyProtection="1">
      <alignment horizontal="center"/>
    </xf>
    <xf numFmtId="165" fontId="5" fillId="5" borderId="7" xfId="1" applyNumberFormat="1" applyFont="1" applyFill="1" applyBorder="1" applyAlignment="1" applyProtection="1">
      <alignment horizontal="center"/>
    </xf>
    <xf numFmtId="165" fontId="5" fillId="5" borderId="8" xfId="1" applyNumberFormat="1" applyFont="1" applyFill="1" applyBorder="1" applyAlignment="1" applyProtection="1">
      <alignment horizontal="center"/>
    </xf>
    <xf numFmtId="165" fontId="5" fillId="5" borderId="9" xfId="1" applyNumberFormat="1" applyFont="1" applyFill="1" applyBorder="1" applyAlignment="1" applyProtection="1">
      <alignment horizontal="center"/>
    </xf>
    <xf numFmtId="166" fontId="15" fillId="4" borderId="26" xfId="8" applyNumberFormat="1" applyFont="1" applyFill="1" applyBorder="1" applyAlignment="1">
      <alignment horizontal="center" vertical="center"/>
    </xf>
    <xf numFmtId="166" fontId="15" fillId="4" borderId="40" xfId="8" applyNumberFormat="1" applyFont="1" applyFill="1" applyBorder="1" applyAlignment="1">
      <alignment horizontal="center" vertical="center"/>
    </xf>
    <xf numFmtId="165" fontId="9" fillId="2" borderId="0" xfId="0" applyNumberFormat="1" applyFont="1" applyFill="1" applyAlignment="1">
      <alignment horizontal="center"/>
    </xf>
    <xf numFmtId="165" fontId="9" fillId="2" borderId="21" xfId="0" applyNumberFormat="1" applyFont="1" applyFill="1" applyBorder="1" applyAlignment="1">
      <alignment horizontal="center"/>
    </xf>
    <xf numFmtId="0" fontId="8" fillId="2" borderId="20" xfId="0" applyFont="1" applyFill="1" applyBorder="1" applyAlignment="1">
      <alignment horizontal="center" vertical="center"/>
    </xf>
    <xf numFmtId="0" fontId="8" fillId="2" borderId="0" xfId="0" applyFont="1" applyFill="1" applyAlignment="1">
      <alignment horizontal="center" vertical="center"/>
    </xf>
    <xf numFmtId="0" fontId="8" fillId="2" borderId="21" xfId="0" applyFont="1" applyFill="1" applyBorder="1" applyAlignment="1">
      <alignment horizontal="center" vertical="center"/>
    </xf>
    <xf numFmtId="10" fontId="5" fillId="4" borderId="38" xfId="2" applyNumberFormat="1" applyFont="1" applyFill="1" applyBorder="1" applyAlignment="1" applyProtection="1">
      <alignment horizontal="center"/>
    </xf>
    <xf numFmtId="10" fontId="5" fillId="4" borderId="48" xfId="2" applyNumberFormat="1" applyFont="1" applyFill="1" applyBorder="1" applyAlignment="1" applyProtection="1">
      <alignment horizontal="center"/>
    </xf>
    <xf numFmtId="10" fontId="5" fillId="4" borderId="45" xfId="2" applyNumberFormat="1" applyFont="1" applyFill="1" applyBorder="1" applyAlignment="1" applyProtection="1">
      <alignment horizontal="center"/>
    </xf>
    <xf numFmtId="10" fontId="5" fillId="4" borderId="42" xfId="2" applyNumberFormat="1" applyFont="1" applyFill="1" applyBorder="1" applyAlignment="1" applyProtection="1">
      <alignment horizontal="center"/>
    </xf>
    <xf numFmtId="10" fontId="5" fillId="4" borderId="19" xfId="2" applyNumberFormat="1" applyFont="1" applyFill="1" applyBorder="1" applyAlignment="1" applyProtection="1">
      <alignment horizontal="center"/>
    </xf>
    <xf numFmtId="10" fontId="5" fillId="4" borderId="18" xfId="2" applyNumberFormat="1" applyFont="1" applyFill="1" applyBorder="1" applyAlignment="1" applyProtection="1">
      <alignment horizontal="center"/>
    </xf>
    <xf numFmtId="0" fontId="12" fillId="2" borderId="0" xfId="6" applyFont="1" applyFill="1" applyAlignment="1">
      <alignment horizontal="center" vertical="center" wrapText="1"/>
    </xf>
    <xf numFmtId="0" fontId="12" fillId="2" borderId="17" xfId="6" applyFont="1" applyFill="1" applyBorder="1" applyAlignment="1">
      <alignment horizontal="left" vertical="center" wrapText="1"/>
    </xf>
    <xf numFmtId="0" fontId="12" fillId="2" borderId="19" xfId="6" applyFont="1" applyFill="1" applyBorder="1" applyAlignment="1">
      <alignment horizontal="left" vertical="center" wrapText="1"/>
    </xf>
    <xf numFmtId="0" fontId="12" fillId="2" borderId="18" xfId="6" applyFont="1" applyFill="1" applyBorder="1" applyAlignment="1">
      <alignment horizontal="left" vertical="center" wrapText="1"/>
    </xf>
    <xf numFmtId="0" fontId="15" fillId="4" borderId="41" xfId="5" applyFont="1" applyFill="1" applyBorder="1" applyAlignment="1">
      <alignment horizontal="center" vertical="center" wrapText="1"/>
    </xf>
    <xf numFmtId="0" fontId="15" fillId="4" borderId="43" xfId="5" applyFont="1" applyFill="1" applyBorder="1" applyAlignment="1">
      <alignment horizontal="center" vertical="center" wrapText="1"/>
    </xf>
    <xf numFmtId="0" fontId="12" fillId="2" borderId="14" xfId="6" applyFont="1" applyFill="1" applyBorder="1" applyAlignment="1">
      <alignment horizontal="left" vertical="center" wrapText="1"/>
    </xf>
    <xf numFmtId="0" fontId="12" fillId="2" borderId="16" xfId="6" applyFont="1" applyFill="1" applyBorder="1" applyAlignment="1">
      <alignment horizontal="left" vertical="center" wrapText="1"/>
    </xf>
    <xf numFmtId="0" fontId="12" fillId="2" borderId="15" xfId="6" applyFont="1" applyFill="1" applyBorder="1" applyAlignment="1">
      <alignment horizontal="left" vertical="center" wrapText="1"/>
    </xf>
    <xf numFmtId="0" fontId="12" fillId="2" borderId="20" xfId="6" applyFont="1" applyFill="1" applyBorder="1" applyAlignment="1">
      <alignment horizontal="left" vertical="center" wrapText="1"/>
    </xf>
    <xf numFmtId="0" fontId="12" fillId="2" borderId="0" xfId="6" applyFont="1" applyFill="1" applyAlignment="1">
      <alignment horizontal="left" vertical="center" wrapText="1"/>
    </xf>
    <xf numFmtId="0" fontId="12" fillId="2" borderId="21" xfId="6" applyFont="1" applyFill="1" applyBorder="1" applyAlignment="1">
      <alignment horizontal="left" vertical="center" wrapText="1"/>
    </xf>
    <xf numFmtId="0" fontId="5" fillId="4" borderId="26" xfId="0" applyFont="1" applyFill="1" applyBorder="1" applyAlignment="1">
      <alignment horizontal="center" vertical="top" wrapText="1"/>
    </xf>
    <xf numFmtId="0" fontId="5" fillId="4" borderId="27" xfId="0" applyFont="1" applyFill="1" applyBorder="1" applyAlignment="1">
      <alignment horizontal="center" vertical="top" wrapText="1"/>
    </xf>
    <xf numFmtId="0" fontId="5" fillId="5" borderId="28" xfId="0" applyFont="1" applyFill="1" applyBorder="1" applyAlignment="1">
      <alignment horizontal="center" vertical="top" wrapText="1"/>
    </xf>
    <xf numFmtId="0" fontId="5" fillId="5" borderId="29" xfId="0" applyFont="1" applyFill="1" applyBorder="1" applyAlignment="1">
      <alignment horizontal="center" vertical="top" wrapText="1"/>
    </xf>
    <xf numFmtId="0" fontId="3" fillId="4" borderId="1" xfId="0" applyFont="1" applyFill="1" applyBorder="1" applyAlignment="1">
      <alignment horizontal="center"/>
    </xf>
    <xf numFmtId="0" fontId="3" fillId="4" borderId="2" xfId="0" applyFont="1" applyFill="1" applyBorder="1" applyAlignment="1">
      <alignment horizontal="center"/>
    </xf>
    <xf numFmtId="0" fontId="3" fillId="4" borderId="4" xfId="0" applyFont="1" applyFill="1" applyBorder="1" applyAlignment="1">
      <alignment horizontal="center"/>
    </xf>
    <xf numFmtId="0" fontId="3" fillId="4" borderId="5" xfId="0" applyFont="1" applyFill="1" applyBorder="1" applyAlignment="1">
      <alignment horizontal="center"/>
    </xf>
    <xf numFmtId="0" fontId="3" fillId="0" borderId="4" xfId="0" applyFont="1" applyBorder="1" applyAlignment="1">
      <alignment horizontal="center" wrapText="1"/>
    </xf>
    <xf numFmtId="0" fontId="3" fillId="0" borderId="5" xfId="0" applyFont="1" applyBorder="1" applyAlignment="1">
      <alignment horizontal="center" wrapText="1"/>
    </xf>
    <xf numFmtId="0" fontId="5" fillId="4" borderId="12" xfId="0" applyFont="1" applyFill="1" applyBorder="1" applyAlignment="1">
      <alignment horizontal="center" vertical="top" wrapText="1"/>
    </xf>
    <xf numFmtId="0" fontId="5" fillId="4" borderId="13" xfId="0" applyFont="1" applyFill="1" applyBorder="1" applyAlignment="1">
      <alignment horizontal="center" vertical="top" wrapText="1"/>
    </xf>
    <xf numFmtId="10" fontId="5" fillId="0" borderId="12" xfId="2" applyNumberFormat="1" applyFont="1" applyFill="1" applyBorder="1" applyAlignment="1" applyProtection="1">
      <alignment horizontal="center"/>
      <protection locked="0"/>
    </xf>
    <xf numFmtId="10" fontId="5" fillId="0" borderId="39" xfId="2" applyNumberFormat="1" applyFont="1" applyFill="1" applyBorder="1" applyAlignment="1" applyProtection="1">
      <alignment horizontal="center"/>
      <protection locked="0"/>
    </xf>
    <xf numFmtId="10" fontId="5" fillId="0" borderId="26" xfId="2" applyNumberFormat="1" applyFont="1" applyFill="1" applyBorder="1" applyAlignment="1" applyProtection="1">
      <alignment horizontal="center"/>
      <protection locked="0"/>
    </xf>
    <xf numFmtId="10" fontId="5" fillId="0" borderId="37" xfId="2" applyNumberFormat="1" applyFont="1" applyFill="1" applyBorder="1" applyAlignment="1" applyProtection="1">
      <alignment horizontal="center"/>
      <protection locked="0"/>
    </xf>
    <xf numFmtId="0" fontId="17" fillId="0" borderId="32" xfId="0" applyFont="1" applyBorder="1" applyAlignment="1">
      <alignment horizontal="center" vertical="center"/>
    </xf>
    <xf numFmtId="0" fontId="17" fillId="0" borderId="44" xfId="0" applyFont="1" applyBorder="1" applyAlignment="1">
      <alignment horizontal="center" vertical="center"/>
    </xf>
    <xf numFmtId="165" fontId="15" fillId="0" borderId="49" xfId="0" applyNumberFormat="1" applyFont="1" applyBorder="1" applyAlignment="1">
      <alignment horizontal="center" vertical="center" wrapText="1"/>
    </xf>
    <xf numFmtId="165" fontId="15" fillId="0" borderId="32" xfId="0" applyNumberFormat="1" applyFont="1" applyBorder="1" applyAlignment="1">
      <alignment horizontal="center" vertical="center" wrapText="1"/>
    </xf>
    <xf numFmtId="0" fontId="5" fillId="4" borderId="31" xfId="0" applyFont="1" applyFill="1" applyBorder="1" applyAlignment="1">
      <alignment horizontal="center" vertical="top" wrapText="1"/>
    </xf>
    <xf numFmtId="0" fontId="5" fillId="4" borderId="32" xfId="0" applyFont="1" applyFill="1" applyBorder="1" applyAlignment="1">
      <alignment horizontal="center" vertical="top" wrapText="1"/>
    </xf>
    <xf numFmtId="0" fontId="5" fillId="4" borderId="33" xfId="0" applyFont="1" applyFill="1" applyBorder="1" applyAlignment="1">
      <alignment horizontal="center" vertical="top" wrapText="1"/>
    </xf>
    <xf numFmtId="10" fontId="5" fillId="4" borderId="26" xfId="2" applyNumberFormat="1" applyFont="1" applyFill="1" applyBorder="1" applyAlignment="1" applyProtection="1">
      <alignment horizontal="center"/>
    </xf>
    <xf numFmtId="10" fontId="5" fillId="4" borderId="37" xfId="2" applyNumberFormat="1" applyFont="1" applyFill="1" applyBorder="1" applyAlignment="1" applyProtection="1">
      <alignment horizontal="center"/>
    </xf>
    <xf numFmtId="0" fontId="4" fillId="0" borderId="3" xfId="0" applyFont="1" applyBorder="1" applyAlignment="1">
      <alignment horizontal="center"/>
    </xf>
    <xf numFmtId="0" fontId="4" fillId="0" borderId="6" xfId="0" applyFont="1" applyBorder="1" applyAlignment="1">
      <alignment horizontal="center"/>
    </xf>
    <xf numFmtId="10" fontId="5" fillId="4" borderId="12" xfId="2" applyNumberFormat="1" applyFont="1" applyFill="1" applyBorder="1" applyAlignment="1" applyProtection="1">
      <alignment horizontal="center"/>
    </xf>
    <xf numFmtId="10" fontId="5" fillId="4" borderId="13" xfId="2" applyNumberFormat="1" applyFont="1" applyFill="1" applyBorder="1" applyAlignment="1" applyProtection="1">
      <alignment horizontal="center"/>
    </xf>
    <xf numFmtId="10" fontId="5" fillId="4" borderId="27" xfId="2" applyNumberFormat="1" applyFont="1" applyFill="1" applyBorder="1" applyAlignment="1" applyProtection="1">
      <alignment horizontal="center"/>
    </xf>
    <xf numFmtId="10" fontId="5" fillId="4" borderId="46" xfId="2" applyNumberFormat="1" applyFont="1" applyFill="1" applyBorder="1" applyAlignment="1" applyProtection="1">
      <alignment horizontal="center"/>
    </xf>
    <xf numFmtId="10" fontId="5" fillId="4" borderId="47" xfId="2" applyNumberFormat="1" applyFont="1" applyFill="1" applyBorder="1" applyAlignment="1" applyProtection="1">
      <alignment horizontal="center"/>
    </xf>
  </cellXfs>
  <cellStyles count="9">
    <cellStyle name="Millares [0] 4" xfId="4" xr:uid="{81C01073-F954-4467-9F8D-24A58F67ED54}"/>
    <cellStyle name="Moneda" xfId="1" builtinId="4"/>
    <cellStyle name="Normal" xfId="0" builtinId="0"/>
    <cellStyle name="Normal 12 2 3" xfId="7" xr:uid="{18507CE5-EE0B-476D-95CB-26C080A12378}"/>
    <cellStyle name="Normal 2" xfId="5" xr:uid="{762DC3C3-6D52-49A7-A277-BC7F04F3E40F}"/>
    <cellStyle name="Normal 2 10 2 2" xfId="8" xr:uid="{8420A833-3A99-4CB4-9F3F-722C5FC16E0B}"/>
    <cellStyle name="Normal 3 11 2" xfId="6" xr:uid="{EE3F264E-7CA1-4526-8A82-EB1B4972C0FA}"/>
    <cellStyle name="Normal 57" xfId="3" xr:uid="{68178964-795B-4670-A7D4-02FA574C74E7}"/>
    <cellStyle name="Porcentaje" xfId="2" builtinId="5"/>
  </cellStyles>
  <dxfs count="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color rgb="FFFF0000"/>
      </font>
      <fill>
        <patternFill>
          <bgColor rgb="FFFFFF00"/>
        </patternFill>
      </fill>
    </dxf>
    <dxf>
      <font>
        <color rgb="FF9C0006"/>
      </font>
      <fill>
        <patternFill>
          <bgColor rgb="FFFFC7CE"/>
        </patternFill>
      </fill>
    </dxf>
    <dxf>
      <font>
        <b/>
        <i/>
        <color rgb="FFFF0000"/>
      </font>
      <fill>
        <patternFill>
          <bgColor rgb="FFFFFF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5</xdr:row>
      <xdr:rowOff>0</xdr:rowOff>
    </xdr:from>
    <xdr:to>
      <xdr:col>8</xdr:col>
      <xdr:colOff>226358</xdr:colOff>
      <xdr:row>6</xdr:row>
      <xdr:rowOff>114300</xdr:rowOff>
    </xdr:to>
    <xdr:sp macro="" textlink="">
      <xdr:nvSpPr>
        <xdr:cNvPr id="1027" name="AutoShape 3" descr="Resultado de imagen de logo policía nacional">
          <a:extLst>
            <a:ext uri="{FF2B5EF4-FFF2-40B4-BE49-F238E27FC236}">
              <a16:creationId xmlns:a16="http://schemas.microsoft.com/office/drawing/2014/main" id="{02D40A6C-E0F1-AA5D-939E-85AB54FF21A1}"/>
            </a:ext>
          </a:extLst>
        </xdr:cNvPr>
        <xdr:cNvSpPr>
          <a:spLocks noChangeAspect="1" noChangeArrowheads="1"/>
        </xdr:cNvSpPr>
      </xdr:nvSpPr>
      <xdr:spPr bwMode="auto">
        <a:xfrm>
          <a:off x="12096750" y="96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771526</xdr:colOff>
      <xdr:row>1</xdr:row>
      <xdr:rowOff>133351</xdr:rowOff>
    </xdr:from>
    <xdr:to>
      <xdr:col>6</xdr:col>
      <xdr:colOff>1457326</xdr:colOff>
      <xdr:row>4</xdr:row>
      <xdr:rowOff>210723</xdr:rowOff>
    </xdr:to>
    <xdr:pic>
      <xdr:nvPicPr>
        <xdr:cNvPr id="4" name="Imagen 3">
          <a:extLst>
            <a:ext uri="{FF2B5EF4-FFF2-40B4-BE49-F238E27FC236}">
              <a16:creationId xmlns:a16="http://schemas.microsoft.com/office/drawing/2014/main" id="{A1A3A74D-89F2-56D2-91B8-E81C356A49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06201" y="323851"/>
          <a:ext cx="685800" cy="6488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8</xdr:col>
      <xdr:colOff>304800</xdr:colOff>
      <xdr:row>5</xdr:row>
      <xdr:rowOff>304800</xdr:rowOff>
    </xdr:to>
    <xdr:sp macro="" textlink="">
      <xdr:nvSpPr>
        <xdr:cNvPr id="2" name="AutoShape 3" descr="Resultado de imagen de logo policía nacional">
          <a:extLst>
            <a:ext uri="{FF2B5EF4-FFF2-40B4-BE49-F238E27FC236}">
              <a16:creationId xmlns:a16="http://schemas.microsoft.com/office/drawing/2014/main" id="{85C0FD0D-4F12-405E-B4CE-954B391AB5FC}"/>
            </a:ext>
          </a:extLst>
        </xdr:cNvPr>
        <xdr:cNvSpPr>
          <a:spLocks noChangeAspect="1" noChangeArrowheads="1"/>
        </xdr:cNvSpPr>
      </xdr:nvSpPr>
      <xdr:spPr bwMode="auto">
        <a:xfrm>
          <a:off x="13058775" y="118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1838326</xdr:colOff>
      <xdr:row>1</xdr:row>
      <xdr:rowOff>123826</xdr:rowOff>
    </xdr:from>
    <xdr:to>
      <xdr:col>8</xdr:col>
      <xdr:colOff>200026</xdr:colOff>
      <xdr:row>4</xdr:row>
      <xdr:rowOff>201198</xdr:rowOff>
    </xdr:to>
    <xdr:pic>
      <xdr:nvPicPr>
        <xdr:cNvPr id="3" name="Imagen 2">
          <a:extLst>
            <a:ext uri="{FF2B5EF4-FFF2-40B4-BE49-F238E27FC236}">
              <a16:creationId xmlns:a16="http://schemas.microsoft.com/office/drawing/2014/main" id="{D9C1E7CB-11D9-45D5-B6F6-37E5617972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82676" y="314326"/>
          <a:ext cx="685800" cy="648872"/>
        </a:xfrm>
        <a:prstGeom prst="rect">
          <a:avLst/>
        </a:prstGeom>
      </xdr:spPr>
    </xdr:pic>
    <xdr:clientData/>
  </xdr:twoCellAnchor>
  <xdr:oneCellAnchor>
    <xdr:from>
      <xdr:col>9</xdr:col>
      <xdr:colOff>0</xdr:colOff>
      <xdr:row>5</xdr:row>
      <xdr:rowOff>0</xdr:rowOff>
    </xdr:from>
    <xdr:ext cx="209550" cy="285750"/>
    <xdr:sp macro="" textlink="">
      <xdr:nvSpPr>
        <xdr:cNvPr id="4" name="Shape 3">
          <a:extLst>
            <a:ext uri="{FF2B5EF4-FFF2-40B4-BE49-F238E27FC236}">
              <a16:creationId xmlns:a16="http://schemas.microsoft.com/office/drawing/2014/main" id="{3A3D6678-FC52-4C82-A7DA-4443E6FD080B}"/>
            </a:ext>
          </a:extLst>
        </xdr:cNvPr>
        <xdr:cNvSpPr txBox="1"/>
      </xdr:nvSpPr>
      <xdr:spPr>
        <a:xfrm>
          <a:off x="21221700" y="22479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5D6BD-EEA9-4175-8645-07FA546160A5}">
  <sheetPr>
    <pageSetUpPr fitToPage="1"/>
  </sheetPr>
  <dimension ref="B1:I1386"/>
  <sheetViews>
    <sheetView view="pageBreakPreview" topLeftCell="A1289" zoomScale="85" zoomScaleNormal="100" zoomScaleSheetLayoutView="85" workbookViewId="0">
      <selection activeCell="G1306" sqref="A1305:G1306"/>
    </sheetView>
  </sheetViews>
  <sheetFormatPr baseColWidth="10" defaultRowHeight="15" x14ac:dyDescent="0.25"/>
  <cols>
    <col min="1" max="1" width="1.85546875" customWidth="1"/>
    <col min="2" max="2" width="11.42578125" style="3"/>
    <col min="3" max="3" width="78.7109375" style="55" customWidth="1"/>
    <col min="4" max="4" width="29" style="3" customWidth="1"/>
    <col min="5" max="5" width="12.28515625" style="3" customWidth="1"/>
    <col min="6" max="6" width="22.85546875" style="4" customWidth="1"/>
    <col min="7" max="7" width="34.85546875" style="5" bestFit="1" customWidth="1"/>
    <col min="8" max="8" width="1.140625" customWidth="1"/>
    <col min="9" max="9" width="27.42578125" customWidth="1"/>
  </cols>
  <sheetData>
    <row r="1" spans="2:9" ht="15" customHeight="1" thickBot="1" x14ac:dyDescent="0.3"/>
    <row r="2" spans="2:9" x14ac:dyDescent="0.25">
      <c r="B2" s="247" t="s">
        <v>2658</v>
      </c>
      <c r="C2" s="248"/>
      <c r="D2" s="248"/>
      <c r="E2" s="248"/>
      <c r="F2" s="248"/>
      <c r="G2" s="268"/>
    </row>
    <row r="3" spans="2:9" x14ac:dyDescent="0.25">
      <c r="B3" s="249" t="s">
        <v>2659</v>
      </c>
      <c r="C3" s="250"/>
      <c r="D3" s="250"/>
      <c r="E3" s="250"/>
      <c r="F3" s="250"/>
      <c r="G3" s="269"/>
    </row>
    <row r="4" spans="2:9" ht="15" customHeight="1" x14ac:dyDescent="0.25">
      <c r="B4" s="251" t="s">
        <v>2685</v>
      </c>
      <c r="C4" s="252"/>
      <c r="D4" s="252"/>
      <c r="E4" s="252"/>
      <c r="F4" s="252"/>
      <c r="G4" s="269"/>
    </row>
    <row r="5" spans="2:9" ht="33" customHeight="1" x14ac:dyDescent="0.25">
      <c r="B5" s="251"/>
      <c r="C5" s="252"/>
      <c r="D5" s="252"/>
      <c r="E5" s="252"/>
      <c r="F5" s="252"/>
      <c r="G5" s="269"/>
    </row>
    <row r="6" spans="2:9" x14ac:dyDescent="0.25">
      <c r="B6" s="6" t="s">
        <v>0</v>
      </c>
      <c r="C6" s="56" t="s">
        <v>2663</v>
      </c>
      <c r="D6" s="7" t="s">
        <v>2664</v>
      </c>
      <c r="E6" s="7" t="s">
        <v>2667</v>
      </c>
      <c r="F6" s="8" t="s">
        <v>2665</v>
      </c>
      <c r="G6" s="9" t="s">
        <v>2666</v>
      </c>
    </row>
    <row r="7" spans="2:9" x14ac:dyDescent="0.25">
      <c r="B7" s="40">
        <v>1</v>
      </c>
      <c r="C7" s="57" t="s">
        <v>1456</v>
      </c>
      <c r="D7" s="41"/>
      <c r="E7" s="42"/>
      <c r="F7" s="43"/>
      <c r="G7" s="44"/>
    </row>
    <row r="8" spans="2:9" x14ac:dyDescent="0.25">
      <c r="B8" s="40" t="s">
        <v>1</v>
      </c>
      <c r="C8" s="57" t="s">
        <v>1457</v>
      </c>
      <c r="D8" s="41"/>
      <c r="E8" s="42"/>
      <c r="F8" s="43"/>
      <c r="G8" s="44"/>
    </row>
    <row r="9" spans="2:9" ht="25.5" x14ac:dyDescent="0.25">
      <c r="B9" s="10" t="s">
        <v>2</v>
      </c>
      <c r="C9" s="58" t="s">
        <v>3</v>
      </c>
      <c r="D9" s="11" t="s">
        <v>4</v>
      </c>
      <c r="E9" s="12">
        <v>318</v>
      </c>
      <c r="F9" s="13">
        <v>50000</v>
      </c>
      <c r="G9" s="14">
        <f>+ROUND(F9*E9,2)</f>
        <v>15900000</v>
      </c>
      <c r="I9" s="45"/>
    </row>
    <row r="10" spans="2:9" x14ac:dyDescent="0.25">
      <c r="B10" s="10" t="s">
        <v>5</v>
      </c>
      <c r="C10" s="58" t="s">
        <v>6</v>
      </c>
      <c r="D10" s="11" t="s">
        <v>25</v>
      </c>
      <c r="E10" s="12">
        <v>64</v>
      </c>
      <c r="F10" s="13">
        <v>270000</v>
      </c>
      <c r="G10" s="14">
        <f t="shared" ref="G10:G70" si="0">+ROUND(F10*E10,2)</f>
        <v>17280000</v>
      </c>
      <c r="I10" s="45"/>
    </row>
    <row r="11" spans="2:9" x14ac:dyDescent="0.25">
      <c r="B11" s="10" t="s">
        <v>7</v>
      </c>
      <c r="C11" s="58" t="s">
        <v>8</v>
      </c>
      <c r="D11" s="11" t="s">
        <v>4</v>
      </c>
      <c r="E11" s="12">
        <v>233</v>
      </c>
      <c r="F11" s="13">
        <v>25000</v>
      </c>
      <c r="G11" s="14">
        <f t="shared" si="0"/>
        <v>5825000</v>
      </c>
      <c r="I11" s="45"/>
    </row>
    <row r="12" spans="2:9" x14ac:dyDescent="0.25">
      <c r="B12" s="10" t="s">
        <v>9</v>
      </c>
      <c r="C12" s="58" t="s">
        <v>10</v>
      </c>
      <c r="D12" s="11" t="s">
        <v>11</v>
      </c>
      <c r="E12" s="12">
        <v>1</v>
      </c>
      <c r="F12" s="13">
        <v>50000</v>
      </c>
      <c r="G12" s="14">
        <f t="shared" si="0"/>
        <v>50000</v>
      </c>
      <c r="I12" s="45"/>
    </row>
    <row r="13" spans="2:9" x14ac:dyDescent="0.25">
      <c r="B13" s="10" t="s">
        <v>12</v>
      </c>
      <c r="C13" s="58" t="s">
        <v>13</v>
      </c>
      <c r="D13" s="11" t="s">
        <v>4</v>
      </c>
      <c r="E13" s="12">
        <v>174</v>
      </c>
      <c r="F13" s="13">
        <v>6500</v>
      </c>
      <c r="G13" s="14">
        <f t="shared" si="0"/>
        <v>1131000</v>
      </c>
      <c r="I13" s="45"/>
    </row>
    <row r="14" spans="2:9" x14ac:dyDescent="0.25">
      <c r="B14" s="10" t="s">
        <v>14</v>
      </c>
      <c r="C14" s="58" t="s">
        <v>15</v>
      </c>
      <c r="D14" s="11" t="s">
        <v>4</v>
      </c>
      <c r="E14" s="12">
        <v>23</v>
      </c>
      <c r="F14" s="13">
        <v>8200</v>
      </c>
      <c r="G14" s="14">
        <f t="shared" si="0"/>
        <v>188600</v>
      </c>
      <c r="I14" s="45"/>
    </row>
    <row r="15" spans="2:9" x14ac:dyDescent="0.25">
      <c r="B15" s="10" t="s">
        <v>16</v>
      </c>
      <c r="C15" s="58" t="s">
        <v>17</v>
      </c>
      <c r="D15" s="11" t="s">
        <v>11</v>
      </c>
      <c r="E15" s="12">
        <v>2</v>
      </c>
      <c r="F15" s="13">
        <v>7500</v>
      </c>
      <c r="G15" s="14">
        <f t="shared" si="0"/>
        <v>15000</v>
      </c>
      <c r="I15" s="45"/>
    </row>
    <row r="16" spans="2:9" ht="25.5" x14ac:dyDescent="0.25">
      <c r="B16" s="10" t="s">
        <v>18</v>
      </c>
      <c r="C16" s="58" t="s">
        <v>19</v>
      </c>
      <c r="D16" s="11" t="s">
        <v>11</v>
      </c>
      <c r="E16" s="12">
        <v>1</v>
      </c>
      <c r="F16" s="13">
        <v>1500000</v>
      </c>
      <c r="G16" s="14">
        <f t="shared" si="0"/>
        <v>1500000</v>
      </c>
      <c r="I16" s="45"/>
    </row>
    <row r="17" spans="2:9" x14ac:dyDescent="0.25">
      <c r="B17" s="10" t="s">
        <v>20</v>
      </c>
      <c r="C17" s="58" t="s">
        <v>21</v>
      </c>
      <c r="D17" s="11" t="s">
        <v>4</v>
      </c>
      <c r="E17" s="12">
        <v>15</v>
      </c>
      <c r="F17" s="15">
        <v>54000</v>
      </c>
      <c r="G17" s="14">
        <f t="shared" si="0"/>
        <v>810000</v>
      </c>
      <c r="I17" s="45"/>
    </row>
    <row r="18" spans="2:9" x14ac:dyDescent="0.25">
      <c r="B18" s="10" t="s">
        <v>22</v>
      </c>
      <c r="C18" s="58" t="s">
        <v>23</v>
      </c>
      <c r="D18" s="11" t="s">
        <v>11</v>
      </c>
      <c r="E18" s="12">
        <v>30</v>
      </c>
      <c r="F18" s="15">
        <v>5000</v>
      </c>
      <c r="G18" s="14">
        <f t="shared" si="0"/>
        <v>150000</v>
      </c>
      <c r="I18" s="45"/>
    </row>
    <row r="19" spans="2:9" ht="25.5" x14ac:dyDescent="0.25">
      <c r="B19" s="10" t="s">
        <v>24</v>
      </c>
      <c r="C19" s="58" t="s">
        <v>2680</v>
      </c>
      <c r="D19" s="11" t="s">
        <v>25</v>
      </c>
      <c r="E19" s="12">
        <v>30</v>
      </c>
      <c r="F19" s="15">
        <v>270000</v>
      </c>
      <c r="G19" s="14">
        <f t="shared" si="0"/>
        <v>8100000</v>
      </c>
      <c r="I19" s="45"/>
    </row>
    <row r="20" spans="2:9" x14ac:dyDescent="0.25">
      <c r="B20" s="40" t="s">
        <v>26</v>
      </c>
      <c r="C20" s="57" t="s">
        <v>1458</v>
      </c>
      <c r="D20" s="41"/>
      <c r="E20" s="42"/>
      <c r="F20" s="43"/>
      <c r="G20" s="46"/>
      <c r="I20" s="45"/>
    </row>
    <row r="21" spans="2:9" x14ac:dyDescent="0.25">
      <c r="B21" s="10" t="s">
        <v>27</v>
      </c>
      <c r="C21" s="59" t="s">
        <v>1459</v>
      </c>
      <c r="D21" s="16" t="s">
        <v>4</v>
      </c>
      <c r="E21" s="12">
        <v>14216</v>
      </c>
      <c r="F21" s="15">
        <v>3922.67</v>
      </c>
      <c r="G21" s="14">
        <f t="shared" si="0"/>
        <v>55764676.719999999</v>
      </c>
      <c r="I21" s="45"/>
    </row>
    <row r="22" spans="2:9" x14ac:dyDescent="0.25">
      <c r="B22" s="10" t="s">
        <v>28</v>
      </c>
      <c r="C22" s="58" t="s">
        <v>29</v>
      </c>
      <c r="D22" s="16" t="s">
        <v>4</v>
      </c>
      <c r="E22" s="12">
        <v>14216</v>
      </c>
      <c r="F22" s="15">
        <v>4237.45</v>
      </c>
      <c r="G22" s="14">
        <f t="shared" si="0"/>
        <v>60239589.200000003</v>
      </c>
      <c r="I22" s="45"/>
    </row>
    <row r="23" spans="2:9" x14ac:dyDescent="0.25">
      <c r="B23" s="40" t="s">
        <v>30</v>
      </c>
      <c r="C23" s="57" t="s">
        <v>1460</v>
      </c>
      <c r="D23" s="41"/>
      <c r="E23" s="42"/>
      <c r="F23" s="43"/>
      <c r="G23" s="46"/>
      <c r="I23" s="45"/>
    </row>
    <row r="24" spans="2:9" x14ac:dyDescent="0.25">
      <c r="B24" s="10" t="s">
        <v>31</v>
      </c>
      <c r="C24" s="58" t="s">
        <v>32</v>
      </c>
      <c r="D24" s="16" t="s">
        <v>25</v>
      </c>
      <c r="E24" s="12">
        <v>61250</v>
      </c>
      <c r="F24" s="17">
        <v>9550</v>
      </c>
      <c r="G24" s="14">
        <f t="shared" si="0"/>
        <v>584937500</v>
      </c>
      <c r="I24" s="45"/>
    </row>
    <row r="25" spans="2:9" x14ac:dyDescent="0.25">
      <c r="B25" s="10" t="s">
        <v>33</v>
      </c>
      <c r="C25" s="58" t="s">
        <v>34</v>
      </c>
      <c r="D25" s="11" t="s">
        <v>25</v>
      </c>
      <c r="E25" s="12">
        <v>4500</v>
      </c>
      <c r="F25" s="13">
        <v>56000</v>
      </c>
      <c r="G25" s="14">
        <f t="shared" si="0"/>
        <v>252000000</v>
      </c>
      <c r="I25" s="45"/>
    </row>
    <row r="26" spans="2:9" x14ac:dyDescent="0.25">
      <c r="B26" s="10" t="s">
        <v>35</v>
      </c>
      <c r="C26" s="58" t="s">
        <v>36</v>
      </c>
      <c r="D26" s="11" t="s">
        <v>25</v>
      </c>
      <c r="E26" s="12">
        <v>450</v>
      </c>
      <c r="F26" s="13">
        <v>65000</v>
      </c>
      <c r="G26" s="14">
        <f t="shared" si="0"/>
        <v>29250000</v>
      </c>
      <c r="I26" s="45"/>
    </row>
    <row r="27" spans="2:9" x14ac:dyDescent="0.25">
      <c r="B27" s="10" t="s">
        <v>37</v>
      </c>
      <c r="C27" s="58" t="s">
        <v>38</v>
      </c>
      <c r="D27" s="11" t="s">
        <v>25</v>
      </c>
      <c r="E27" s="12">
        <v>500</v>
      </c>
      <c r="F27" s="13">
        <v>20000</v>
      </c>
      <c r="G27" s="14">
        <f t="shared" si="0"/>
        <v>10000000</v>
      </c>
      <c r="I27" s="45"/>
    </row>
    <row r="28" spans="2:9" ht="25.5" x14ac:dyDescent="0.25">
      <c r="B28" s="10" t="s">
        <v>39</v>
      </c>
      <c r="C28" s="58" t="s">
        <v>40</v>
      </c>
      <c r="D28" s="11" t="s">
        <v>41</v>
      </c>
      <c r="E28" s="12">
        <v>418</v>
      </c>
      <c r="F28" s="13">
        <v>750000</v>
      </c>
      <c r="G28" s="14">
        <f t="shared" si="0"/>
        <v>313500000</v>
      </c>
      <c r="I28" s="45"/>
    </row>
    <row r="29" spans="2:9" ht="25.5" x14ac:dyDescent="0.25">
      <c r="B29" s="10" t="s">
        <v>42</v>
      </c>
      <c r="C29" s="58" t="s">
        <v>43</v>
      </c>
      <c r="D29" s="11" t="s">
        <v>4</v>
      </c>
      <c r="E29" s="12">
        <v>810</v>
      </c>
      <c r="F29" s="13">
        <v>60000</v>
      </c>
      <c r="G29" s="14">
        <f t="shared" si="0"/>
        <v>48600000</v>
      </c>
      <c r="I29" s="45"/>
    </row>
    <row r="30" spans="2:9" x14ac:dyDescent="0.25">
      <c r="B30" s="10" t="s">
        <v>44</v>
      </c>
      <c r="C30" s="58" t="s">
        <v>45</v>
      </c>
      <c r="D30" s="11" t="s">
        <v>46</v>
      </c>
      <c r="E30" s="12">
        <v>1500</v>
      </c>
      <c r="F30" s="17">
        <v>25000</v>
      </c>
      <c r="G30" s="14">
        <f t="shared" si="0"/>
        <v>37500000</v>
      </c>
      <c r="I30" s="45"/>
    </row>
    <row r="31" spans="2:9" ht="25.5" x14ac:dyDescent="0.25">
      <c r="B31" s="10" t="s">
        <v>47</v>
      </c>
      <c r="C31" s="58" t="s">
        <v>48</v>
      </c>
      <c r="D31" s="11" t="s">
        <v>25</v>
      </c>
      <c r="E31" s="12">
        <v>68770</v>
      </c>
      <c r="F31" s="15">
        <v>56500</v>
      </c>
      <c r="G31" s="14">
        <f t="shared" si="0"/>
        <v>3885505000</v>
      </c>
      <c r="I31" s="45"/>
    </row>
    <row r="32" spans="2:9" x14ac:dyDescent="0.25">
      <c r="B32" s="10" t="s">
        <v>49</v>
      </c>
      <c r="C32" s="58" t="s">
        <v>50</v>
      </c>
      <c r="D32" s="11" t="s">
        <v>41</v>
      </c>
      <c r="E32" s="12">
        <v>19</v>
      </c>
      <c r="F32" s="15">
        <v>1100000</v>
      </c>
      <c r="G32" s="14">
        <f t="shared" si="0"/>
        <v>20900000</v>
      </c>
      <c r="I32" s="45"/>
    </row>
    <row r="33" spans="2:9" x14ac:dyDescent="0.25">
      <c r="B33" s="40" t="s">
        <v>51</v>
      </c>
      <c r="C33" s="57" t="s">
        <v>1461</v>
      </c>
      <c r="D33" s="41"/>
      <c r="E33" s="42"/>
      <c r="F33" s="43"/>
      <c r="G33" s="46"/>
      <c r="I33" s="45"/>
    </row>
    <row r="34" spans="2:9" ht="25.5" x14ac:dyDescent="0.25">
      <c r="B34" s="10" t="s">
        <v>52</v>
      </c>
      <c r="C34" s="59" t="s">
        <v>1462</v>
      </c>
      <c r="D34" s="16" t="s">
        <v>25</v>
      </c>
      <c r="E34" s="12">
        <v>2839</v>
      </c>
      <c r="F34" s="15">
        <v>42511.61</v>
      </c>
      <c r="G34" s="14">
        <f t="shared" si="0"/>
        <v>120690460.79000001</v>
      </c>
      <c r="I34" s="45"/>
    </row>
    <row r="35" spans="2:9" x14ac:dyDescent="0.25">
      <c r="B35" s="10" t="s">
        <v>53</v>
      </c>
      <c r="C35" s="58" t="s">
        <v>54</v>
      </c>
      <c r="D35" s="16" t="s">
        <v>25</v>
      </c>
      <c r="E35" s="12">
        <v>4632</v>
      </c>
      <c r="F35" s="15">
        <v>125000</v>
      </c>
      <c r="G35" s="14">
        <f t="shared" si="0"/>
        <v>579000000</v>
      </c>
      <c r="I35" s="45"/>
    </row>
    <row r="36" spans="2:9" x14ac:dyDescent="0.25">
      <c r="B36" s="10" t="s">
        <v>55</v>
      </c>
      <c r="C36" s="59" t="s">
        <v>56</v>
      </c>
      <c r="D36" s="16" t="s">
        <v>25</v>
      </c>
      <c r="E36" s="12">
        <v>2500</v>
      </c>
      <c r="F36" s="15">
        <v>145000</v>
      </c>
      <c r="G36" s="14">
        <f t="shared" si="0"/>
        <v>362500000</v>
      </c>
      <c r="I36" s="45"/>
    </row>
    <row r="37" spans="2:9" x14ac:dyDescent="0.25">
      <c r="B37" s="10" t="s">
        <v>57</v>
      </c>
      <c r="C37" s="59" t="s">
        <v>58</v>
      </c>
      <c r="D37" s="16" t="s">
        <v>25</v>
      </c>
      <c r="E37" s="12">
        <v>5120</v>
      </c>
      <c r="F37" s="15">
        <v>135000</v>
      </c>
      <c r="G37" s="14">
        <f t="shared" si="0"/>
        <v>691200000</v>
      </c>
      <c r="I37" s="45"/>
    </row>
    <row r="38" spans="2:9" x14ac:dyDescent="0.25">
      <c r="B38" s="40" t="s">
        <v>59</v>
      </c>
      <c r="C38" s="57" t="s">
        <v>1463</v>
      </c>
      <c r="D38" s="41"/>
      <c r="E38" s="42"/>
      <c r="F38" s="43"/>
      <c r="G38" s="46"/>
      <c r="I38" s="45"/>
    </row>
    <row r="39" spans="2:9" x14ac:dyDescent="0.25">
      <c r="B39" s="10" t="s">
        <v>60</v>
      </c>
      <c r="C39" s="59" t="s">
        <v>1464</v>
      </c>
      <c r="D39" s="16" t="s">
        <v>11</v>
      </c>
      <c r="E39" s="12">
        <v>4</v>
      </c>
      <c r="F39" s="15">
        <v>718178.31</v>
      </c>
      <c r="G39" s="14">
        <f t="shared" si="0"/>
        <v>2872713.24</v>
      </c>
      <c r="I39" s="45"/>
    </row>
    <row r="40" spans="2:9" x14ac:dyDescent="0.25">
      <c r="B40" s="10" t="s">
        <v>61</v>
      </c>
      <c r="C40" s="59" t="s">
        <v>1465</v>
      </c>
      <c r="D40" s="16" t="s">
        <v>11</v>
      </c>
      <c r="E40" s="12">
        <v>3</v>
      </c>
      <c r="F40" s="15">
        <v>950000</v>
      </c>
      <c r="G40" s="14">
        <f t="shared" si="0"/>
        <v>2850000</v>
      </c>
      <c r="I40" s="45"/>
    </row>
    <row r="41" spans="2:9" ht="25.5" x14ac:dyDescent="0.25">
      <c r="B41" s="10" t="s">
        <v>62</v>
      </c>
      <c r="C41" s="59" t="s">
        <v>63</v>
      </c>
      <c r="D41" s="11" t="s">
        <v>4</v>
      </c>
      <c r="E41" s="12">
        <v>750</v>
      </c>
      <c r="F41" s="15">
        <v>12500</v>
      </c>
      <c r="G41" s="14">
        <f t="shared" si="0"/>
        <v>9375000</v>
      </c>
      <c r="I41" s="45"/>
    </row>
    <row r="42" spans="2:9" x14ac:dyDescent="0.25">
      <c r="B42" s="40">
        <v>2</v>
      </c>
      <c r="C42" s="57" t="s">
        <v>1467</v>
      </c>
      <c r="D42" s="41"/>
      <c r="E42" s="42"/>
      <c r="F42" s="43"/>
      <c r="G42" s="46"/>
      <c r="I42" s="45"/>
    </row>
    <row r="43" spans="2:9" x14ac:dyDescent="0.25">
      <c r="B43" s="40" t="s">
        <v>64</v>
      </c>
      <c r="C43" s="57" t="s">
        <v>1468</v>
      </c>
      <c r="D43" s="41"/>
      <c r="E43" s="42"/>
      <c r="F43" s="43"/>
      <c r="G43" s="46"/>
      <c r="I43" s="45"/>
    </row>
    <row r="44" spans="2:9" ht="76.5" x14ac:dyDescent="0.25">
      <c r="B44" s="10" t="s">
        <v>65</v>
      </c>
      <c r="C44" s="59" t="s">
        <v>1469</v>
      </c>
      <c r="D44" s="16" t="s">
        <v>25</v>
      </c>
      <c r="E44" s="12">
        <v>335</v>
      </c>
      <c r="F44" s="15">
        <v>1122520.1000000001</v>
      </c>
      <c r="G44" s="14">
        <f t="shared" si="0"/>
        <v>376044233.5</v>
      </c>
      <c r="I44" s="45"/>
    </row>
    <row r="45" spans="2:9" ht="76.5" x14ac:dyDescent="0.25">
      <c r="B45" s="10" t="s">
        <v>66</v>
      </c>
      <c r="C45" s="59" t="s">
        <v>1470</v>
      </c>
      <c r="D45" s="16" t="s">
        <v>25</v>
      </c>
      <c r="E45" s="12">
        <v>168</v>
      </c>
      <c r="F45" s="15">
        <v>1174815.54</v>
      </c>
      <c r="G45" s="14">
        <f t="shared" si="0"/>
        <v>197369010.72</v>
      </c>
      <c r="I45" s="45"/>
    </row>
    <row r="46" spans="2:9" ht="63.75" x14ac:dyDescent="0.25">
      <c r="B46" s="10" t="s">
        <v>67</v>
      </c>
      <c r="C46" s="59" t="s">
        <v>68</v>
      </c>
      <c r="D46" s="16" t="s">
        <v>25</v>
      </c>
      <c r="E46" s="12">
        <v>9</v>
      </c>
      <c r="F46" s="15">
        <v>954250</v>
      </c>
      <c r="G46" s="14">
        <f t="shared" si="0"/>
        <v>8588250</v>
      </c>
      <c r="I46" s="45"/>
    </row>
    <row r="47" spans="2:9" ht="76.5" x14ac:dyDescent="0.25">
      <c r="B47" s="10" t="s">
        <v>69</v>
      </c>
      <c r="C47" s="59" t="s">
        <v>1471</v>
      </c>
      <c r="D47" s="16" t="s">
        <v>25</v>
      </c>
      <c r="E47" s="12">
        <v>28</v>
      </c>
      <c r="F47" s="15">
        <v>1181529.46</v>
      </c>
      <c r="G47" s="14">
        <f t="shared" si="0"/>
        <v>33082824.879999999</v>
      </c>
      <c r="I47" s="45"/>
    </row>
    <row r="48" spans="2:9" x14ac:dyDescent="0.25">
      <c r="B48" s="40" t="s">
        <v>70</v>
      </c>
      <c r="C48" s="57" t="s">
        <v>1472</v>
      </c>
      <c r="D48" s="41"/>
      <c r="E48" s="42"/>
      <c r="F48" s="43"/>
      <c r="G48" s="46"/>
      <c r="I48" s="45"/>
    </row>
    <row r="49" spans="2:9" ht="25.5" x14ac:dyDescent="0.25">
      <c r="B49" s="10" t="s">
        <v>71</v>
      </c>
      <c r="C49" s="58" t="s">
        <v>72</v>
      </c>
      <c r="D49" s="11" t="s">
        <v>25</v>
      </c>
      <c r="E49" s="12">
        <v>6</v>
      </c>
      <c r="F49" s="13">
        <v>350000</v>
      </c>
      <c r="G49" s="14">
        <f t="shared" si="0"/>
        <v>2100000</v>
      </c>
      <c r="I49" s="45"/>
    </row>
    <row r="50" spans="2:9" ht="76.5" x14ac:dyDescent="0.25">
      <c r="B50" s="10" t="s">
        <v>73</v>
      </c>
      <c r="C50" s="59" t="s">
        <v>1473</v>
      </c>
      <c r="D50" s="16" t="s">
        <v>25</v>
      </c>
      <c r="E50" s="12">
        <v>120</v>
      </c>
      <c r="F50" s="15">
        <v>1013405.81</v>
      </c>
      <c r="G50" s="14">
        <f t="shared" si="0"/>
        <v>121608697.2</v>
      </c>
      <c r="I50" s="45"/>
    </row>
    <row r="51" spans="2:9" x14ac:dyDescent="0.25">
      <c r="B51" s="40" t="s">
        <v>74</v>
      </c>
      <c r="C51" s="57" t="s">
        <v>1474</v>
      </c>
      <c r="D51" s="41"/>
      <c r="E51" s="42"/>
      <c r="F51" s="43"/>
      <c r="G51" s="50"/>
      <c r="I51" s="45"/>
    </row>
    <row r="52" spans="2:9" ht="102" x14ac:dyDescent="0.25">
      <c r="B52" s="10" t="s">
        <v>75</v>
      </c>
      <c r="C52" s="59" t="s">
        <v>1475</v>
      </c>
      <c r="D52" s="16" t="s">
        <v>4</v>
      </c>
      <c r="E52" s="12">
        <v>2002</v>
      </c>
      <c r="F52" s="15">
        <v>449230.48</v>
      </c>
      <c r="G52" s="14">
        <f t="shared" si="0"/>
        <v>899359420.96000004</v>
      </c>
      <c r="I52" s="45"/>
    </row>
    <row r="53" spans="2:9" x14ac:dyDescent="0.25">
      <c r="B53" s="40" t="s">
        <v>76</v>
      </c>
      <c r="C53" s="57" t="s">
        <v>1476</v>
      </c>
      <c r="D53" s="41"/>
      <c r="E53" s="42"/>
      <c r="F53" s="43"/>
      <c r="G53" s="50"/>
      <c r="I53" s="45"/>
    </row>
    <row r="54" spans="2:9" ht="38.25" x14ac:dyDescent="0.25">
      <c r="B54" s="10" t="s">
        <v>77</v>
      </c>
      <c r="C54" s="58" t="s">
        <v>78</v>
      </c>
      <c r="D54" s="11" t="s">
        <v>25</v>
      </c>
      <c r="E54" s="12">
        <v>137</v>
      </c>
      <c r="F54" s="15">
        <v>850000</v>
      </c>
      <c r="G54" s="14">
        <f t="shared" si="0"/>
        <v>116450000</v>
      </c>
      <c r="I54" s="45"/>
    </row>
    <row r="55" spans="2:9" x14ac:dyDescent="0.25">
      <c r="B55" s="10" t="s">
        <v>79</v>
      </c>
      <c r="C55" s="59" t="s">
        <v>1477</v>
      </c>
      <c r="D55" s="16" t="s">
        <v>25</v>
      </c>
      <c r="E55" s="12">
        <v>101</v>
      </c>
      <c r="F55" s="15">
        <v>670847.44999999995</v>
      </c>
      <c r="G55" s="14">
        <f t="shared" si="0"/>
        <v>67755592.450000003</v>
      </c>
      <c r="I55" s="45"/>
    </row>
    <row r="56" spans="2:9" x14ac:dyDescent="0.25">
      <c r="B56" s="40" t="s">
        <v>80</v>
      </c>
      <c r="C56" s="57" t="s">
        <v>1478</v>
      </c>
      <c r="D56" s="41"/>
      <c r="E56" s="42"/>
      <c r="F56" s="43"/>
      <c r="G56" s="50"/>
      <c r="I56" s="45"/>
    </row>
    <row r="57" spans="2:9" x14ac:dyDescent="0.25">
      <c r="B57" s="10" t="s">
        <v>81</v>
      </c>
      <c r="C57" s="59" t="s">
        <v>1479</v>
      </c>
      <c r="D57" s="16" t="s">
        <v>1480</v>
      </c>
      <c r="E57" s="12">
        <v>82239</v>
      </c>
      <c r="F57" s="15">
        <v>6528.41</v>
      </c>
      <c r="G57" s="14">
        <f t="shared" si="0"/>
        <v>536889909.99000001</v>
      </c>
      <c r="I57" s="45"/>
    </row>
    <row r="58" spans="2:9" x14ac:dyDescent="0.25">
      <c r="B58" s="10" t="s">
        <v>82</v>
      </c>
      <c r="C58" s="59" t="s">
        <v>1481</v>
      </c>
      <c r="D58" s="16" t="s">
        <v>1480</v>
      </c>
      <c r="E58" s="12">
        <v>21498</v>
      </c>
      <c r="F58" s="15">
        <v>7904.41</v>
      </c>
      <c r="G58" s="14">
        <f t="shared" si="0"/>
        <v>169929006.18000001</v>
      </c>
      <c r="I58" s="45"/>
    </row>
    <row r="59" spans="2:9" x14ac:dyDescent="0.25">
      <c r="B59" s="40">
        <v>3</v>
      </c>
      <c r="C59" s="57" t="s">
        <v>1482</v>
      </c>
      <c r="D59" s="41"/>
      <c r="E59" s="42"/>
      <c r="F59" s="43"/>
      <c r="G59" s="46"/>
      <c r="I59" s="45"/>
    </row>
    <row r="60" spans="2:9" x14ac:dyDescent="0.25">
      <c r="B60" s="40" t="s">
        <v>83</v>
      </c>
      <c r="C60" s="57" t="s">
        <v>1483</v>
      </c>
      <c r="D60" s="41"/>
      <c r="E60" s="42"/>
      <c r="F60" s="43"/>
      <c r="G60" s="46"/>
      <c r="I60" s="45"/>
    </row>
    <row r="61" spans="2:9" ht="36" customHeight="1" x14ac:dyDescent="0.25">
      <c r="B61" s="10" t="s">
        <v>84</v>
      </c>
      <c r="C61" s="59" t="s">
        <v>1484</v>
      </c>
      <c r="D61" s="16" t="s">
        <v>11</v>
      </c>
      <c r="E61" s="11">
        <v>1</v>
      </c>
      <c r="F61" s="15">
        <v>2300000</v>
      </c>
      <c r="G61" s="14">
        <f t="shared" si="0"/>
        <v>2300000</v>
      </c>
      <c r="I61" s="45"/>
    </row>
    <row r="62" spans="2:9" ht="29.25" customHeight="1" x14ac:dyDescent="0.25">
      <c r="B62" s="10" t="s">
        <v>85</v>
      </c>
      <c r="C62" s="59" t="s">
        <v>1485</v>
      </c>
      <c r="D62" s="16" t="s">
        <v>11</v>
      </c>
      <c r="E62" s="11">
        <v>3</v>
      </c>
      <c r="F62" s="15">
        <v>1250000</v>
      </c>
      <c r="G62" s="14">
        <f t="shared" si="0"/>
        <v>3750000</v>
      </c>
      <c r="I62" s="45"/>
    </row>
    <row r="63" spans="2:9" ht="24" customHeight="1" x14ac:dyDescent="0.25">
      <c r="B63" s="10" t="s">
        <v>86</v>
      </c>
      <c r="C63" s="59" t="s">
        <v>1486</v>
      </c>
      <c r="D63" s="16" t="s">
        <v>11</v>
      </c>
      <c r="E63" s="12">
        <v>1</v>
      </c>
      <c r="F63" s="15">
        <v>1100000</v>
      </c>
      <c r="G63" s="14">
        <f t="shared" si="0"/>
        <v>1100000</v>
      </c>
      <c r="I63" s="45"/>
    </row>
    <row r="64" spans="2:9" ht="25.5" customHeight="1" x14ac:dyDescent="0.25">
      <c r="B64" s="10" t="s">
        <v>87</v>
      </c>
      <c r="C64" s="59" t="s">
        <v>1487</v>
      </c>
      <c r="D64" s="16" t="s">
        <v>11</v>
      </c>
      <c r="E64" s="12">
        <v>5</v>
      </c>
      <c r="F64" s="15">
        <v>1713072.11</v>
      </c>
      <c r="G64" s="14">
        <f t="shared" si="0"/>
        <v>8565360.5500000007</v>
      </c>
      <c r="I64" s="45"/>
    </row>
    <row r="65" spans="2:9" x14ac:dyDescent="0.25">
      <c r="B65" s="10" t="s">
        <v>88</v>
      </c>
      <c r="C65" s="59" t="s">
        <v>1488</v>
      </c>
      <c r="D65" s="16" t="s">
        <v>11</v>
      </c>
      <c r="E65" s="12">
        <v>11</v>
      </c>
      <c r="F65" s="15">
        <v>1383134.14</v>
      </c>
      <c r="G65" s="14">
        <f t="shared" si="0"/>
        <v>15214475.539999999</v>
      </c>
      <c r="I65" s="45"/>
    </row>
    <row r="66" spans="2:9" ht="24.75" customHeight="1" x14ac:dyDescent="0.25">
      <c r="B66" s="10" t="s">
        <v>89</v>
      </c>
      <c r="C66" s="59" t="s">
        <v>1489</v>
      </c>
      <c r="D66" s="16" t="s">
        <v>11</v>
      </c>
      <c r="E66" s="12">
        <v>11</v>
      </c>
      <c r="F66" s="15">
        <v>1127066.4099999999</v>
      </c>
      <c r="G66" s="14">
        <f t="shared" si="0"/>
        <v>12397730.51</v>
      </c>
      <c r="I66" s="45"/>
    </row>
    <row r="67" spans="2:9" x14ac:dyDescent="0.25">
      <c r="B67" s="10" t="s">
        <v>90</v>
      </c>
      <c r="C67" s="59" t="s">
        <v>1490</v>
      </c>
      <c r="D67" s="16" t="s">
        <v>11</v>
      </c>
      <c r="E67" s="12">
        <v>11</v>
      </c>
      <c r="F67" s="15">
        <v>1713072.11</v>
      </c>
      <c r="G67" s="14">
        <f t="shared" si="0"/>
        <v>18843793.210000001</v>
      </c>
      <c r="I67" s="45"/>
    </row>
    <row r="68" spans="2:9" ht="21" customHeight="1" x14ac:dyDescent="0.25">
      <c r="B68" s="10" t="s">
        <v>91</v>
      </c>
      <c r="C68" s="59" t="s">
        <v>1491</v>
      </c>
      <c r="D68" s="16" t="s">
        <v>11</v>
      </c>
      <c r="E68" s="12">
        <v>8</v>
      </c>
      <c r="F68" s="15">
        <v>1383134.14</v>
      </c>
      <c r="G68" s="14">
        <f t="shared" si="0"/>
        <v>11065073.119999999</v>
      </c>
      <c r="I68" s="45"/>
    </row>
    <row r="69" spans="2:9" ht="21.75" customHeight="1" x14ac:dyDescent="0.25">
      <c r="B69" s="10" t="s">
        <v>92</v>
      </c>
      <c r="C69" s="59" t="s">
        <v>1492</v>
      </c>
      <c r="D69" s="16" t="s">
        <v>11</v>
      </c>
      <c r="E69" s="12">
        <v>12</v>
      </c>
      <c r="F69" s="15">
        <v>1127066.4099999999</v>
      </c>
      <c r="G69" s="14">
        <f t="shared" si="0"/>
        <v>13524796.92</v>
      </c>
      <c r="I69" s="45"/>
    </row>
    <row r="70" spans="2:9" ht="24.75" customHeight="1" x14ac:dyDescent="0.25">
      <c r="B70" s="10" t="s">
        <v>93</v>
      </c>
      <c r="C70" s="59" t="s">
        <v>1493</v>
      </c>
      <c r="D70" s="16" t="s">
        <v>11</v>
      </c>
      <c r="E70" s="12">
        <v>1</v>
      </c>
      <c r="F70" s="15">
        <v>4033544.98</v>
      </c>
      <c r="G70" s="14">
        <f t="shared" si="0"/>
        <v>4033544.98</v>
      </c>
      <c r="I70" s="45"/>
    </row>
    <row r="71" spans="2:9" x14ac:dyDescent="0.25">
      <c r="B71" s="40" t="s">
        <v>94</v>
      </c>
      <c r="C71" s="57" t="s">
        <v>1494</v>
      </c>
      <c r="D71" s="41"/>
      <c r="E71" s="42"/>
      <c r="F71" s="43"/>
      <c r="G71" s="50"/>
      <c r="I71" s="45"/>
    </row>
    <row r="72" spans="2:9" ht="25.5" x14ac:dyDescent="0.25">
      <c r="B72" s="10" t="s">
        <v>95</v>
      </c>
      <c r="C72" s="59" t="s">
        <v>1495</v>
      </c>
      <c r="D72" s="16" t="s">
        <v>11</v>
      </c>
      <c r="E72" s="12">
        <v>19</v>
      </c>
      <c r="F72" s="15">
        <v>936343.16</v>
      </c>
      <c r="G72" s="14">
        <f t="shared" ref="G72:G133" si="1">+ROUND(F72*E72,2)</f>
        <v>17790520.039999999</v>
      </c>
      <c r="I72" s="45"/>
    </row>
    <row r="73" spans="2:9" x14ac:dyDescent="0.25">
      <c r="B73" s="40" t="s">
        <v>96</v>
      </c>
      <c r="C73" s="57" t="s">
        <v>1496</v>
      </c>
      <c r="D73" s="41"/>
      <c r="E73" s="42"/>
      <c r="F73" s="43"/>
      <c r="G73" s="50"/>
      <c r="I73" s="45"/>
    </row>
    <row r="74" spans="2:9" x14ac:dyDescent="0.25">
      <c r="B74" s="10" t="s">
        <v>97</v>
      </c>
      <c r="C74" s="59" t="s">
        <v>1497</v>
      </c>
      <c r="D74" s="16" t="s">
        <v>11</v>
      </c>
      <c r="E74" s="18">
        <v>1</v>
      </c>
      <c r="F74" s="15">
        <v>8787841.5299999993</v>
      </c>
      <c r="G74" s="14">
        <f t="shared" si="1"/>
        <v>8787841.5299999993</v>
      </c>
      <c r="I74" s="45"/>
    </row>
    <row r="75" spans="2:9" x14ac:dyDescent="0.25">
      <c r="B75" s="40" t="s">
        <v>98</v>
      </c>
      <c r="C75" s="57" t="s">
        <v>1498</v>
      </c>
      <c r="D75" s="41"/>
      <c r="E75" s="42"/>
      <c r="F75" s="43"/>
      <c r="G75" s="50"/>
      <c r="I75" s="45"/>
    </row>
    <row r="76" spans="2:9" ht="25.5" x14ac:dyDescent="0.25">
      <c r="B76" s="10" t="s">
        <v>99</v>
      </c>
      <c r="C76" s="59" t="s">
        <v>1499</v>
      </c>
      <c r="D76" s="16" t="s">
        <v>11</v>
      </c>
      <c r="E76" s="18">
        <v>19</v>
      </c>
      <c r="F76" s="15">
        <v>3732823.21</v>
      </c>
      <c r="G76" s="14">
        <f t="shared" si="1"/>
        <v>70923640.989999995</v>
      </c>
      <c r="I76" s="45"/>
    </row>
    <row r="77" spans="2:9" ht="25.5" x14ac:dyDescent="0.25">
      <c r="B77" s="10" t="s">
        <v>100</v>
      </c>
      <c r="C77" s="59" t="s">
        <v>1500</v>
      </c>
      <c r="D77" s="16" t="s">
        <v>11</v>
      </c>
      <c r="E77" s="18">
        <v>18</v>
      </c>
      <c r="F77" s="15">
        <v>3732823.21</v>
      </c>
      <c r="G77" s="14">
        <f t="shared" si="1"/>
        <v>67190817.780000001</v>
      </c>
      <c r="I77" s="45"/>
    </row>
    <row r="78" spans="2:9" x14ac:dyDescent="0.25">
      <c r="B78" s="40" t="s">
        <v>101</v>
      </c>
      <c r="C78" s="57" t="s">
        <v>1501</v>
      </c>
      <c r="D78" s="41"/>
      <c r="E78" s="42"/>
      <c r="F78" s="43"/>
      <c r="G78" s="50"/>
      <c r="I78" s="45"/>
    </row>
    <row r="79" spans="2:9" x14ac:dyDescent="0.25">
      <c r="B79" s="10" t="s">
        <v>102</v>
      </c>
      <c r="C79" s="59" t="s">
        <v>1502</v>
      </c>
      <c r="D79" s="16" t="s">
        <v>1284</v>
      </c>
      <c r="E79" s="12">
        <v>575</v>
      </c>
      <c r="F79" s="15">
        <v>176077.2</v>
      </c>
      <c r="G79" s="14">
        <f t="shared" si="1"/>
        <v>101244390</v>
      </c>
      <c r="I79" s="45"/>
    </row>
    <row r="80" spans="2:9" x14ac:dyDescent="0.25">
      <c r="B80" s="40" t="s">
        <v>103</v>
      </c>
      <c r="C80" s="57" t="s">
        <v>1503</v>
      </c>
      <c r="D80" s="41"/>
      <c r="E80" s="42"/>
      <c r="F80" s="43"/>
      <c r="G80" s="50"/>
      <c r="I80" s="45"/>
    </row>
    <row r="81" spans="2:9" x14ac:dyDescent="0.25">
      <c r="B81" s="10" t="s">
        <v>104</v>
      </c>
      <c r="C81" s="59" t="s">
        <v>1504</v>
      </c>
      <c r="D81" s="16" t="s">
        <v>11</v>
      </c>
      <c r="E81" s="12">
        <v>1</v>
      </c>
      <c r="F81" s="15">
        <v>4500000</v>
      </c>
      <c r="G81" s="14">
        <f t="shared" si="1"/>
        <v>4500000</v>
      </c>
      <c r="I81" s="45"/>
    </row>
    <row r="82" spans="2:9" x14ac:dyDescent="0.25">
      <c r="B82" s="40" t="s">
        <v>105</v>
      </c>
      <c r="C82" s="57" t="s">
        <v>1505</v>
      </c>
      <c r="D82" s="41"/>
      <c r="E82" s="42"/>
      <c r="F82" s="43"/>
      <c r="G82" s="50"/>
      <c r="I82" s="45"/>
    </row>
    <row r="83" spans="2:9" ht="25.5" x14ac:dyDescent="0.25">
      <c r="B83" s="10" t="s">
        <v>106</v>
      </c>
      <c r="C83" s="59" t="s">
        <v>1506</v>
      </c>
      <c r="D83" s="16" t="s">
        <v>11</v>
      </c>
      <c r="E83" s="12">
        <v>1</v>
      </c>
      <c r="F83" s="15">
        <v>1039639.77</v>
      </c>
      <c r="G83" s="14">
        <f t="shared" si="1"/>
        <v>1039639.77</v>
      </c>
      <c r="I83" s="45"/>
    </row>
    <row r="84" spans="2:9" x14ac:dyDescent="0.25">
      <c r="B84" s="40" t="s">
        <v>107</v>
      </c>
      <c r="C84" s="57" t="s">
        <v>1507</v>
      </c>
      <c r="D84" s="41"/>
      <c r="E84" s="42"/>
      <c r="F84" s="43"/>
      <c r="G84" s="50"/>
      <c r="I84" s="45"/>
    </row>
    <row r="85" spans="2:9" x14ac:dyDescent="0.25">
      <c r="B85" s="10" t="s">
        <v>108</v>
      </c>
      <c r="C85" s="59" t="s">
        <v>1508</v>
      </c>
      <c r="D85" s="16" t="s">
        <v>25</v>
      </c>
      <c r="E85" s="12">
        <v>130</v>
      </c>
      <c r="F85" s="15">
        <v>131077.24</v>
      </c>
      <c r="G85" s="14">
        <f t="shared" si="1"/>
        <v>17040041.199999999</v>
      </c>
      <c r="I85" s="45"/>
    </row>
    <row r="86" spans="2:9" x14ac:dyDescent="0.25">
      <c r="B86" s="10" t="s">
        <v>109</v>
      </c>
      <c r="C86" s="59" t="s">
        <v>1509</v>
      </c>
      <c r="D86" s="16" t="s">
        <v>4</v>
      </c>
      <c r="E86" s="12">
        <v>1732</v>
      </c>
      <c r="F86" s="15">
        <v>22042.32</v>
      </c>
      <c r="G86" s="14">
        <f t="shared" si="1"/>
        <v>38177298.240000002</v>
      </c>
      <c r="I86" s="45"/>
    </row>
    <row r="87" spans="2:9" x14ac:dyDescent="0.25">
      <c r="B87" s="10" t="s">
        <v>110</v>
      </c>
      <c r="C87" s="59" t="s">
        <v>1510</v>
      </c>
      <c r="D87" s="16" t="s">
        <v>1284</v>
      </c>
      <c r="E87" s="12">
        <v>1443</v>
      </c>
      <c r="F87" s="15">
        <v>93443</v>
      </c>
      <c r="G87" s="14">
        <f t="shared" si="1"/>
        <v>134838249</v>
      </c>
      <c r="I87" s="45"/>
    </row>
    <row r="88" spans="2:9" x14ac:dyDescent="0.25">
      <c r="B88" s="10" t="s">
        <v>111</v>
      </c>
      <c r="C88" s="59" t="s">
        <v>1511</v>
      </c>
      <c r="D88" s="16" t="s">
        <v>11</v>
      </c>
      <c r="E88" s="12">
        <v>377</v>
      </c>
      <c r="F88" s="15">
        <v>43077.22</v>
      </c>
      <c r="G88" s="14">
        <f t="shared" si="1"/>
        <v>16240111.939999999</v>
      </c>
      <c r="I88" s="45"/>
    </row>
    <row r="89" spans="2:9" x14ac:dyDescent="0.25">
      <c r="B89" s="40">
        <v>4</v>
      </c>
      <c r="C89" s="57" t="s">
        <v>1512</v>
      </c>
      <c r="D89" s="41"/>
      <c r="E89" s="42"/>
      <c r="F89" s="43"/>
      <c r="G89" s="50"/>
      <c r="I89" s="45"/>
    </row>
    <row r="90" spans="2:9" x14ac:dyDescent="0.25">
      <c r="B90" s="40" t="s">
        <v>112</v>
      </c>
      <c r="C90" s="57" t="s">
        <v>1513</v>
      </c>
      <c r="D90" s="41"/>
      <c r="E90" s="42"/>
      <c r="F90" s="43"/>
      <c r="G90" s="50"/>
      <c r="I90" s="45"/>
    </row>
    <row r="91" spans="2:9" ht="63.75" x14ac:dyDescent="0.25">
      <c r="B91" s="10" t="s">
        <v>113</v>
      </c>
      <c r="C91" s="59" t="s">
        <v>1514</v>
      </c>
      <c r="D91" s="16" t="s">
        <v>25</v>
      </c>
      <c r="E91" s="12">
        <v>828</v>
      </c>
      <c r="F91" s="15">
        <v>1357368.86</v>
      </c>
      <c r="G91" s="14">
        <f t="shared" si="1"/>
        <v>1123901416.0799999</v>
      </c>
      <c r="I91" s="45"/>
    </row>
    <row r="92" spans="2:9" ht="76.5" x14ac:dyDescent="0.25">
      <c r="B92" s="10" t="s">
        <v>114</v>
      </c>
      <c r="C92" s="59" t="s">
        <v>1515</v>
      </c>
      <c r="D92" s="16" t="s">
        <v>25</v>
      </c>
      <c r="E92" s="12">
        <v>82</v>
      </c>
      <c r="F92" s="15">
        <v>2652733.9900000002</v>
      </c>
      <c r="G92" s="14">
        <f t="shared" si="1"/>
        <v>217524187.18000001</v>
      </c>
      <c r="I92" s="45"/>
    </row>
    <row r="93" spans="2:9" ht="63.75" x14ac:dyDescent="0.25">
      <c r="B93" s="10" t="s">
        <v>115</v>
      </c>
      <c r="C93" s="59" t="s">
        <v>1516</v>
      </c>
      <c r="D93" s="16" t="s">
        <v>25</v>
      </c>
      <c r="E93" s="12">
        <v>206</v>
      </c>
      <c r="F93" s="15">
        <v>1524642.86</v>
      </c>
      <c r="G93" s="14">
        <f t="shared" si="1"/>
        <v>314076429.16000003</v>
      </c>
      <c r="I93" s="45"/>
    </row>
    <row r="94" spans="2:9" x14ac:dyDescent="0.25">
      <c r="B94" s="40" t="s">
        <v>116</v>
      </c>
      <c r="C94" s="57" t="s">
        <v>1517</v>
      </c>
      <c r="D94" s="41"/>
      <c r="E94" s="42"/>
      <c r="F94" s="43"/>
      <c r="G94" s="50"/>
      <c r="I94" s="45"/>
    </row>
    <row r="95" spans="2:9" ht="63.75" x14ac:dyDescent="0.25">
      <c r="B95" s="10" t="s">
        <v>117</v>
      </c>
      <c r="C95" s="59" t="s">
        <v>1518</v>
      </c>
      <c r="D95" s="16" t="s">
        <v>25</v>
      </c>
      <c r="E95" s="12">
        <v>18</v>
      </c>
      <c r="F95" s="15">
        <v>1368198.11</v>
      </c>
      <c r="G95" s="14">
        <f t="shared" si="1"/>
        <v>24627565.98</v>
      </c>
      <c r="I95" s="45"/>
    </row>
    <row r="96" spans="2:9" ht="63.75" x14ac:dyDescent="0.25">
      <c r="B96" s="10" t="s">
        <v>118</v>
      </c>
      <c r="C96" s="59" t="s">
        <v>1519</v>
      </c>
      <c r="D96" s="16" t="s">
        <v>25</v>
      </c>
      <c r="E96" s="12">
        <v>11</v>
      </c>
      <c r="F96" s="15">
        <v>1800179.48</v>
      </c>
      <c r="G96" s="14">
        <f t="shared" si="1"/>
        <v>19801974.280000001</v>
      </c>
      <c r="I96" s="45"/>
    </row>
    <row r="97" spans="2:9" ht="63.75" x14ac:dyDescent="0.25">
      <c r="B97" s="10" t="s">
        <v>119</v>
      </c>
      <c r="C97" s="59" t="s">
        <v>1520</v>
      </c>
      <c r="D97" s="16" t="s">
        <v>25</v>
      </c>
      <c r="E97" s="12">
        <v>12</v>
      </c>
      <c r="F97" s="15">
        <v>2295687.98</v>
      </c>
      <c r="G97" s="14">
        <f t="shared" si="1"/>
        <v>27548255.760000002</v>
      </c>
      <c r="I97" s="45"/>
    </row>
    <row r="98" spans="2:9" x14ac:dyDescent="0.25">
      <c r="B98" s="40" t="s">
        <v>120</v>
      </c>
      <c r="C98" s="57" t="s">
        <v>1521</v>
      </c>
      <c r="D98" s="41"/>
      <c r="E98" s="42"/>
      <c r="F98" s="43"/>
      <c r="G98" s="50"/>
      <c r="I98" s="45"/>
    </row>
    <row r="99" spans="2:9" ht="89.25" x14ac:dyDescent="0.25">
      <c r="B99" s="10" t="s">
        <v>121</v>
      </c>
      <c r="C99" s="59" t="s">
        <v>1522</v>
      </c>
      <c r="D99" s="16" t="s">
        <v>4</v>
      </c>
      <c r="E99" s="12">
        <v>4624.7742800893948</v>
      </c>
      <c r="F99" s="15">
        <v>467870.74</v>
      </c>
      <c r="G99" s="14">
        <f t="shared" si="1"/>
        <v>2163796564.7600002</v>
      </c>
      <c r="I99" s="45"/>
    </row>
    <row r="100" spans="2:9" ht="89.25" x14ac:dyDescent="0.25">
      <c r="B100" s="10" t="s">
        <v>122</v>
      </c>
      <c r="C100" s="59" t="s">
        <v>1523</v>
      </c>
      <c r="D100" s="16" t="s">
        <v>4</v>
      </c>
      <c r="E100" s="12">
        <v>12</v>
      </c>
      <c r="F100" s="15">
        <v>390154.82</v>
      </c>
      <c r="G100" s="14">
        <f t="shared" si="1"/>
        <v>4681857.84</v>
      </c>
      <c r="I100" s="45"/>
    </row>
    <row r="101" spans="2:9" ht="89.25" x14ac:dyDescent="0.25">
      <c r="B101" s="10" t="s">
        <v>123</v>
      </c>
      <c r="C101" s="59" t="s">
        <v>1524</v>
      </c>
      <c r="D101" s="16" t="s">
        <v>4</v>
      </c>
      <c r="E101" s="12">
        <v>10</v>
      </c>
      <c r="F101" s="15">
        <v>614421.01</v>
      </c>
      <c r="G101" s="14">
        <f t="shared" si="1"/>
        <v>6144210.0999999996</v>
      </c>
      <c r="I101" s="45"/>
    </row>
    <row r="102" spans="2:9" x14ac:dyDescent="0.25">
      <c r="B102" s="40" t="s">
        <v>124</v>
      </c>
      <c r="C102" s="57" t="s">
        <v>1525</v>
      </c>
      <c r="D102" s="41"/>
      <c r="E102" s="42"/>
      <c r="F102" s="43"/>
      <c r="G102" s="50"/>
      <c r="I102" s="45"/>
    </row>
    <row r="103" spans="2:9" ht="63.75" x14ac:dyDescent="0.25">
      <c r="B103" s="10" t="s">
        <v>125</v>
      </c>
      <c r="C103" s="59" t="s">
        <v>1526</v>
      </c>
      <c r="D103" s="16" t="s">
        <v>25</v>
      </c>
      <c r="E103" s="12">
        <v>18</v>
      </c>
      <c r="F103" s="15">
        <v>2275449.36</v>
      </c>
      <c r="G103" s="14">
        <f t="shared" si="1"/>
        <v>40958088.479999997</v>
      </c>
      <c r="I103" s="45"/>
    </row>
    <row r="104" spans="2:9" x14ac:dyDescent="0.25">
      <c r="B104" s="40" t="s">
        <v>126</v>
      </c>
      <c r="C104" s="57" t="s">
        <v>1527</v>
      </c>
      <c r="D104" s="41"/>
      <c r="E104" s="42"/>
      <c r="F104" s="43"/>
      <c r="G104" s="50"/>
      <c r="I104" s="45"/>
    </row>
    <row r="105" spans="2:9" ht="63.75" x14ac:dyDescent="0.25">
      <c r="B105" s="10" t="s">
        <v>127</v>
      </c>
      <c r="C105" s="59" t="s">
        <v>1528</v>
      </c>
      <c r="D105" s="16" t="s">
        <v>25</v>
      </c>
      <c r="E105" s="12">
        <v>2</v>
      </c>
      <c r="F105" s="15">
        <v>1064426.3700000001</v>
      </c>
      <c r="G105" s="14">
        <f t="shared" si="1"/>
        <v>2128852.7400000002</v>
      </c>
      <c r="I105" s="45"/>
    </row>
    <row r="106" spans="2:9" x14ac:dyDescent="0.25">
      <c r="B106" s="40" t="s">
        <v>128</v>
      </c>
      <c r="C106" s="57" t="s">
        <v>1529</v>
      </c>
      <c r="D106" s="41"/>
      <c r="E106" s="42"/>
      <c r="F106" s="43"/>
      <c r="G106" s="50"/>
      <c r="I106" s="45"/>
    </row>
    <row r="107" spans="2:9" ht="76.5" x14ac:dyDescent="0.25">
      <c r="B107" s="10" t="s">
        <v>129</v>
      </c>
      <c r="C107" s="59" t="s">
        <v>1530</v>
      </c>
      <c r="D107" s="16" t="s">
        <v>25</v>
      </c>
      <c r="E107" s="12">
        <v>58</v>
      </c>
      <c r="F107" s="15">
        <v>1769270.11</v>
      </c>
      <c r="G107" s="14">
        <f t="shared" si="1"/>
        <v>102617666.38</v>
      </c>
      <c r="I107" s="45"/>
    </row>
    <row r="108" spans="2:9" ht="63.75" x14ac:dyDescent="0.25">
      <c r="B108" s="10" t="s">
        <v>130</v>
      </c>
      <c r="C108" s="59" t="s">
        <v>1531</v>
      </c>
      <c r="D108" s="16" t="s">
        <v>4</v>
      </c>
      <c r="E108" s="12">
        <v>113</v>
      </c>
      <c r="F108" s="15">
        <v>390000</v>
      </c>
      <c r="G108" s="14">
        <f t="shared" si="1"/>
        <v>44070000</v>
      </c>
      <c r="I108" s="45"/>
    </row>
    <row r="109" spans="2:9" x14ac:dyDescent="0.25">
      <c r="B109" s="40" t="s">
        <v>131</v>
      </c>
      <c r="C109" s="57" t="s">
        <v>1533</v>
      </c>
      <c r="D109" s="41"/>
      <c r="E109" s="42"/>
      <c r="F109" s="43"/>
      <c r="G109" s="50"/>
      <c r="I109" s="45"/>
    </row>
    <row r="110" spans="2:9" x14ac:dyDescent="0.25">
      <c r="B110" s="10" t="s">
        <v>132</v>
      </c>
      <c r="C110" s="59" t="s">
        <v>1534</v>
      </c>
      <c r="D110" s="16" t="s">
        <v>1480</v>
      </c>
      <c r="E110" s="12">
        <v>266596</v>
      </c>
      <c r="F110" s="15">
        <v>6528.41</v>
      </c>
      <c r="G110" s="14">
        <f t="shared" si="1"/>
        <v>1740447992.3599999</v>
      </c>
      <c r="I110" s="45"/>
    </row>
    <row r="111" spans="2:9" x14ac:dyDescent="0.25">
      <c r="B111" s="10" t="s">
        <v>133</v>
      </c>
      <c r="C111" s="59" t="s">
        <v>1535</v>
      </c>
      <c r="D111" s="16" t="s">
        <v>1480</v>
      </c>
      <c r="E111" s="12">
        <v>51125</v>
      </c>
      <c r="F111" s="15">
        <v>7904.41</v>
      </c>
      <c r="G111" s="14">
        <f t="shared" si="1"/>
        <v>404112961.25</v>
      </c>
      <c r="I111" s="45"/>
    </row>
    <row r="112" spans="2:9" ht="25.5" x14ac:dyDescent="0.25">
      <c r="B112" s="10" t="s">
        <v>134</v>
      </c>
      <c r="C112" s="59" t="s">
        <v>1536</v>
      </c>
      <c r="D112" s="16" t="s">
        <v>1480</v>
      </c>
      <c r="E112" s="12">
        <v>3525</v>
      </c>
      <c r="F112" s="15">
        <v>6850</v>
      </c>
      <c r="G112" s="14">
        <f t="shared" si="1"/>
        <v>24146250</v>
      </c>
      <c r="I112" s="45"/>
    </row>
    <row r="113" spans="2:9" x14ac:dyDescent="0.25">
      <c r="B113" s="40" t="s">
        <v>135</v>
      </c>
      <c r="C113" s="57" t="s">
        <v>1537</v>
      </c>
      <c r="D113" s="41"/>
      <c r="E113" s="42"/>
      <c r="F113" s="43"/>
      <c r="G113" s="50"/>
      <c r="I113" s="45"/>
    </row>
    <row r="114" spans="2:9" ht="63.75" x14ac:dyDescent="0.25">
      <c r="B114" s="10" t="s">
        <v>136</v>
      </c>
      <c r="C114" s="59" t="s">
        <v>1538</v>
      </c>
      <c r="D114" s="16" t="s">
        <v>11</v>
      </c>
      <c r="E114" s="12">
        <v>1465</v>
      </c>
      <c r="F114" s="15">
        <v>41420.33</v>
      </c>
      <c r="G114" s="14">
        <f t="shared" si="1"/>
        <v>60680783.450000003</v>
      </c>
      <c r="I114" s="45"/>
    </row>
    <row r="115" spans="2:9" ht="38.25" x14ac:dyDescent="0.25">
      <c r="B115" s="10" t="s">
        <v>137</v>
      </c>
      <c r="C115" s="59" t="s">
        <v>138</v>
      </c>
      <c r="D115" s="16" t="s">
        <v>11</v>
      </c>
      <c r="E115" s="12">
        <v>15</v>
      </c>
      <c r="F115" s="15">
        <v>410000</v>
      </c>
      <c r="G115" s="14">
        <f t="shared" si="1"/>
        <v>6150000</v>
      </c>
      <c r="I115" s="45"/>
    </row>
    <row r="116" spans="2:9" x14ac:dyDescent="0.25">
      <c r="B116" s="40" t="s">
        <v>139</v>
      </c>
      <c r="C116" s="57" t="s">
        <v>1539</v>
      </c>
      <c r="D116" s="41"/>
      <c r="E116" s="42"/>
      <c r="F116" s="43"/>
      <c r="G116" s="50"/>
      <c r="I116" s="45"/>
    </row>
    <row r="117" spans="2:9" ht="89.25" x14ac:dyDescent="0.25">
      <c r="B117" s="10" t="s">
        <v>140</v>
      </c>
      <c r="C117" s="59" t="s">
        <v>1540</v>
      </c>
      <c r="D117" s="16" t="s">
        <v>1480</v>
      </c>
      <c r="E117" s="11">
        <v>18152</v>
      </c>
      <c r="F117" s="15">
        <v>26395.11</v>
      </c>
      <c r="G117" s="14">
        <f t="shared" si="1"/>
        <v>479124036.72000003</v>
      </c>
      <c r="I117" s="45"/>
    </row>
    <row r="118" spans="2:9" x14ac:dyDescent="0.25">
      <c r="B118" s="10" t="s">
        <v>141</v>
      </c>
      <c r="C118" s="59" t="s">
        <v>1541</v>
      </c>
      <c r="D118" s="16" t="s">
        <v>41</v>
      </c>
      <c r="E118" s="11">
        <v>56</v>
      </c>
      <c r="F118" s="15">
        <v>56000</v>
      </c>
      <c r="G118" s="14">
        <f t="shared" si="1"/>
        <v>3136000</v>
      </c>
      <c r="I118" s="45"/>
    </row>
    <row r="119" spans="2:9" x14ac:dyDescent="0.25">
      <c r="B119" s="10" t="s">
        <v>142</v>
      </c>
      <c r="C119" s="59" t="s">
        <v>1542</v>
      </c>
      <c r="D119" s="16" t="s">
        <v>41</v>
      </c>
      <c r="E119" s="11">
        <v>158</v>
      </c>
      <c r="F119" s="15">
        <v>44000</v>
      </c>
      <c r="G119" s="14">
        <f t="shared" si="1"/>
        <v>6952000</v>
      </c>
      <c r="I119" s="45"/>
    </row>
    <row r="120" spans="2:9" x14ac:dyDescent="0.25">
      <c r="B120" s="10" t="s">
        <v>143</v>
      </c>
      <c r="C120" s="59" t="s">
        <v>1543</v>
      </c>
      <c r="D120" s="16" t="s">
        <v>11</v>
      </c>
      <c r="E120" s="11">
        <v>164</v>
      </c>
      <c r="F120" s="15">
        <v>55000</v>
      </c>
      <c r="G120" s="14">
        <f t="shared" si="1"/>
        <v>9020000</v>
      </c>
      <c r="I120" s="45"/>
    </row>
    <row r="121" spans="2:9" x14ac:dyDescent="0.25">
      <c r="B121" s="10" t="s">
        <v>144</v>
      </c>
      <c r="C121" s="59" t="s">
        <v>1544</v>
      </c>
      <c r="D121" s="16" t="s">
        <v>11</v>
      </c>
      <c r="E121" s="11">
        <v>22</v>
      </c>
      <c r="F121" s="15">
        <v>110000</v>
      </c>
      <c r="G121" s="14">
        <f t="shared" si="1"/>
        <v>2420000</v>
      </c>
      <c r="I121" s="45"/>
    </row>
    <row r="122" spans="2:9" x14ac:dyDescent="0.25">
      <c r="B122" s="40" t="s">
        <v>145</v>
      </c>
      <c r="C122" s="60" t="s">
        <v>1545</v>
      </c>
      <c r="D122" s="41"/>
      <c r="E122" s="42"/>
      <c r="F122" s="43"/>
      <c r="G122" s="50"/>
      <c r="I122" s="45"/>
    </row>
    <row r="123" spans="2:9" ht="76.5" x14ac:dyDescent="0.25">
      <c r="B123" s="10" t="s">
        <v>146</v>
      </c>
      <c r="C123" s="59" t="s">
        <v>1546</v>
      </c>
      <c r="D123" s="16" t="s">
        <v>4</v>
      </c>
      <c r="E123" s="12">
        <v>1312</v>
      </c>
      <c r="F123" s="15">
        <v>494286.16</v>
      </c>
      <c r="G123" s="14">
        <f t="shared" si="1"/>
        <v>648503441.91999996</v>
      </c>
      <c r="I123" s="45"/>
    </row>
    <row r="124" spans="2:9" x14ac:dyDescent="0.25">
      <c r="B124" s="40">
        <v>5</v>
      </c>
      <c r="C124" s="57" t="s">
        <v>1547</v>
      </c>
      <c r="D124" s="41"/>
      <c r="E124" s="42"/>
      <c r="F124" s="43"/>
      <c r="G124" s="50"/>
      <c r="I124" s="45"/>
    </row>
    <row r="125" spans="2:9" x14ac:dyDescent="0.25">
      <c r="B125" s="40" t="s">
        <v>147</v>
      </c>
      <c r="C125" s="57" t="s">
        <v>1548</v>
      </c>
      <c r="D125" s="41"/>
      <c r="E125" s="42"/>
      <c r="F125" s="43"/>
      <c r="G125" s="50"/>
      <c r="I125" s="45"/>
    </row>
    <row r="126" spans="2:9" ht="25.5" x14ac:dyDescent="0.25">
      <c r="B126" s="10" t="s">
        <v>148</v>
      </c>
      <c r="C126" s="59" t="s">
        <v>1549</v>
      </c>
      <c r="D126" s="16" t="s">
        <v>4</v>
      </c>
      <c r="E126" s="12">
        <v>3809</v>
      </c>
      <c r="F126" s="15">
        <v>194544.22</v>
      </c>
      <c r="G126" s="14">
        <f t="shared" si="1"/>
        <v>741018933.98000002</v>
      </c>
      <c r="I126" s="45"/>
    </row>
    <row r="127" spans="2:9" ht="25.5" x14ac:dyDescent="0.25">
      <c r="B127" s="10" t="s">
        <v>149</v>
      </c>
      <c r="C127" s="59" t="s">
        <v>1550</v>
      </c>
      <c r="D127" s="16" t="s">
        <v>1284</v>
      </c>
      <c r="E127" s="11">
        <v>651</v>
      </c>
      <c r="F127" s="15">
        <v>97577.86</v>
      </c>
      <c r="G127" s="14">
        <f t="shared" si="1"/>
        <v>63523186.859999999</v>
      </c>
      <c r="I127" s="45"/>
    </row>
    <row r="128" spans="2:9" x14ac:dyDescent="0.25">
      <c r="B128" s="10" t="s">
        <v>150</v>
      </c>
      <c r="C128" s="59" t="s">
        <v>1551</v>
      </c>
      <c r="D128" s="16" t="s">
        <v>4</v>
      </c>
      <c r="E128" s="11">
        <v>996</v>
      </c>
      <c r="F128" s="15">
        <v>171099.27</v>
      </c>
      <c r="G128" s="14">
        <f t="shared" si="1"/>
        <v>170414872.91999999</v>
      </c>
      <c r="I128" s="45"/>
    </row>
    <row r="129" spans="2:9" x14ac:dyDescent="0.25">
      <c r="B129" s="10" t="s">
        <v>151</v>
      </c>
      <c r="C129" s="59" t="s">
        <v>1552</v>
      </c>
      <c r="D129" s="16" t="s">
        <v>1284</v>
      </c>
      <c r="E129" s="11">
        <v>583</v>
      </c>
      <c r="F129" s="15">
        <v>93515.41</v>
      </c>
      <c r="G129" s="14">
        <f t="shared" si="1"/>
        <v>54519484.030000001</v>
      </c>
      <c r="I129" s="45"/>
    </row>
    <row r="130" spans="2:9" ht="25.5" x14ac:dyDescent="0.25">
      <c r="B130" s="10" t="s">
        <v>152</v>
      </c>
      <c r="C130" s="59" t="s">
        <v>1553</v>
      </c>
      <c r="D130" s="16" t="s">
        <v>1284</v>
      </c>
      <c r="E130" s="11">
        <v>266</v>
      </c>
      <c r="F130" s="15">
        <v>80431.73</v>
      </c>
      <c r="G130" s="14">
        <f t="shared" si="1"/>
        <v>21394840.18</v>
      </c>
      <c r="I130" s="45"/>
    </row>
    <row r="131" spans="2:9" ht="25.5" x14ac:dyDescent="0.25">
      <c r="B131" s="10" t="s">
        <v>153</v>
      </c>
      <c r="C131" s="59" t="s">
        <v>1554</v>
      </c>
      <c r="D131" s="16" t="s">
        <v>4</v>
      </c>
      <c r="E131" s="11">
        <v>11</v>
      </c>
      <c r="F131" s="15">
        <v>199870.4</v>
      </c>
      <c r="G131" s="14">
        <f t="shared" si="1"/>
        <v>2198574.4</v>
      </c>
      <c r="I131" s="45"/>
    </row>
    <row r="132" spans="2:9" x14ac:dyDescent="0.25">
      <c r="B132" s="40" t="s">
        <v>154</v>
      </c>
      <c r="C132" s="57" t="s">
        <v>1555</v>
      </c>
      <c r="D132" s="41"/>
      <c r="E132" s="42"/>
      <c r="F132" s="43"/>
      <c r="G132" s="50"/>
      <c r="I132" s="45"/>
    </row>
    <row r="133" spans="2:9" x14ac:dyDescent="0.25">
      <c r="B133" s="10" t="s">
        <v>155</v>
      </c>
      <c r="C133" s="59" t="s">
        <v>1556</v>
      </c>
      <c r="D133" s="16" t="s">
        <v>4</v>
      </c>
      <c r="E133" s="12">
        <v>3221</v>
      </c>
      <c r="F133" s="15">
        <v>115372.05</v>
      </c>
      <c r="G133" s="14">
        <f t="shared" si="1"/>
        <v>371613373.05000001</v>
      </c>
      <c r="I133" s="45"/>
    </row>
    <row r="134" spans="2:9" x14ac:dyDescent="0.25">
      <c r="B134" s="10" t="s">
        <v>156</v>
      </c>
      <c r="C134" s="59" t="s">
        <v>1557</v>
      </c>
      <c r="D134" s="16" t="s">
        <v>1284</v>
      </c>
      <c r="E134" s="12">
        <v>392</v>
      </c>
      <c r="F134" s="15">
        <v>62268.98</v>
      </c>
      <c r="G134" s="14">
        <f t="shared" ref="G134:G194" si="2">+ROUND(F134*E134,2)</f>
        <v>24409440.16</v>
      </c>
      <c r="I134" s="45"/>
    </row>
    <row r="135" spans="2:9" x14ac:dyDescent="0.25">
      <c r="B135" s="40" t="s">
        <v>157</v>
      </c>
      <c r="C135" s="57" t="s">
        <v>1558</v>
      </c>
      <c r="D135" s="41"/>
      <c r="E135" s="42"/>
      <c r="F135" s="43"/>
      <c r="G135" s="50"/>
      <c r="I135" s="45"/>
    </row>
    <row r="136" spans="2:9" ht="38.25" x14ac:dyDescent="0.25">
      <c r="B136" s="10" t="s">
        <v>158</v>
      </c>
      <c r="C136" s="59" t="s">
        <v>1559</v>
      </c>
      <c r="D136" s="16" t="s">
        <v>4</v>
      </c>
      <c r="E136" s="12">
        <v>350</v>
      </c>
      <c r="F136" s="15">
        <v>257285.8</v>
      </c>
      <c r="G136" s="14">
        <f t="shared" si="2"/>
        <v>90050030</v>
      </c>
      <c r="I136" s="45"/>
    </row>
    <row r="137" spans="2:9" x14ac:dyDescent="0.25">
      <c r="B137" s="40" t="s">
        <v>159</v>
      </c>
      <c r="C137" s="57" t="s">
        <v>1560</v>
      </c>
      <c r="D137" s="41"/>
      <c r="E137" s="42"/>
      <c r="F137" s="43"/>
      <c r="G137" s="50"/>
      <c r="I137" s="45"/>
    </row>
    <row r="138" spans="2:9" ht="25.5" x14ac:dyDescent="0.25">
      <c r="B138" s="10" t="s">
        <v>160</v>
      </c>
      <c r="C138" s="59" t="s">
        <v>1561</v>
      </c>
      <c r="D138" s="16" t="s">
        <v>1284</v>
      </c>
      <c r="E138" s="12">
        <v>4945</v>
      </c>
      <c r="F138" s="15">
        <v>86031.6</v>
      </c>
      <c r="G138" s="14">
        <f t="shared" si="2"/>
        <v>425426262</v>
      </c>
      <c r="I138" s="45"/>
    </row>
    <row r="139" spans="2:9" ht="25.5" x14ac:dyDescent="0.25">
      <c r="B139" s="10" t="s">
        <v>161</v>
      </c>
      <c r="C139" s="59" t="s">
        <v>1562</v>
      </c>
      <c r="D139" s="16" t="s">
        <v>1284</v>
      </c>
      <c r="E139" s="12">
        <v>129</v>
      </c>
      <c r="F139" s="15">
        <v>98514.47</v>
      </c>
      <c r="G139" s="14">
        <f t="shared" si="2"/>
        <v>12708366.630000001</v>
      </c>
      <c r="I139" s="45"/>
    </row>
    <row r="140" spans="2:9" ht="25.5" x14ac:dyDescent="0.25">
      <c r="B140" s="10" t="s">
        <v>162</v>
      </c>
      <c r="C140" s="59" t="s">
        <v>1563</v>
      </c>
      <c r="D140" s="16" t="s">
        <v>1284</v>
      </c>
      <c r="E140" s="12">
        <v>944</v>
      </c>
      <c r="F140" s="15">
        <v>81151.58</v>
      </c>
      <c r="G140" s="14">
        <f t="shared" si="2"/>
        <v>76607091.519999996</v>
      </c>
      <c r="I140" s="45"/>
    </row>
    <row r="141" spans="2:9" ht="25.5" x14ac:dyDescent="0.25">
      <c r="B141" s="10" t="s">
        <v>163</v>
      </c>
      <c r="C141" s="59" t="s">
        <v>1564</v>
      </c>
      <c r="D141" s="16" t="s">
        <v>1284</v>
      </c>
      <c r="E141" s="12">
        <v>6359</v>
      </c>
      <c r="F141" s="15">
        <v>30162.04</v>
      </c>
      <c r="G141" s="14">
        <f t="shared" si="2"/>
        <v>191800412.36000001</v>
      </c>
      <c r="I141" s="45"/>
    </row>
    <row r="142" spans="2:9" ht="38.25" x14ac:dyDescent="0.25">
      <c r="B142" s="10" t="s">
        <v>164</v>
      </c>
      <c r="C142" s="59" t="s">
        <v>1565</v>
      </c>
      <c r="D142" s="16" t="s">
        <v>4</v>
      </c>
      <c r="E142" s="12">
        <v>470</v>
      </c>
      <c r="F142" s="15">
        <v>455033.13</v>
      </c>
      <c r="G142" s="14">
        <f t="shared" si="2"/>
        <v>213865571.09999999</v>
      </c>
      <c r="I142" s="45"/>
    </row>
    <row r="143" spans="2:9" x14ac:dyDescent="0.25">
      <c r="B143" s="40" t="s">
        <v>165</v>
      </c>
      <c r="C143" s="57" t="s">
        <v>1566</v>
      </c>
      <c r="D143" s="41"/>
      <c r="E143" s="42"/>
      <c r="F143" s="43"/>
      <c r="G143" s="50"/>
      <c r="I143" s="45"/>
    </row>
    <row r="144" spans="2:9" ht="38.25" x14ac:dyDescent="0.25">
      <c r="B144" s="10" t="s">
        <v>166</v>
      </c>
      <c r="C144" s="59" t="s">
        <v>1567</v>
      </c>
      <c r="D144" s="16" t="s">
        <v>11</v>
      </c>
      <c r="E144" s="12">
        <v>6654</v>
      </c>
      <c r="F144" s="15">
        <v>39743.18</v>
      </c>
      <c r="G144" s="14">
        <f t="shared" si="2"/>
        <v>264451119.72</v>
      </c>
      <c r="I144" s="45"/>
    </row>
    <row r="145" spans="2:9" ht="25.5" x14ac:dyDescent="0.25">
      <c r="B145" s="10" t="s">
        <v>167</v>
      </c>
      <c r="C145" s="59" t="s">
        <v>1568</v>
      </c>
      <c r="D145" s="16" t="s">
        <v>11</v>
      </c>
      <c r="E145" s="12">
        <v>27</v>
      </c>
      <c r="F145" s="17">
        <v>157521.81</v>
      </c>
      <c r="G145" s="14">
        <f t="shared" si="2"/>
        <v>4253088.87</v>
      </c>
      <c r="I145" s="45"/>
    </row>
    <row r="146" spans="2:9" x14ac:dyDescent="0.25">
      <c r="B146" s="40" t="s">
        <v>168</v>
      </c>
      <c r="C146" s="57" t="s">
        <v>1569</v>
      </c>
      <c r="D146" s="41"/>
      <c r="E146" s="42"/>
      <c r="F146" s="43"/>
      <c r="G146" s="50"/>
      <c r="I146" s="45"/>
    </row>
    <row r="147" spans="2:9" ht="25.5" x14ac:dyDescent="0.25">
      <c r="B147" s="10" t="s">
        <v>169</v>
      </c>
      <c r="C147" s="59" t="s">
        <v>1570</v>
      </c>
      <c r="D147" s="16" t="s">
        <v>4</v>
      </c>
      <c r="E147" s="12">
        <v>190</v>
      </c>
      <c r="F147" s="15">
        <v>273588.28000000003</v>
      </c>
      <c r="G147" s="14">
        <f t="shared" si="2"/>
        <v>51981773.200000003</v>
      </c>
      <c r="I147" s="45"/>
    </row>
    <row r="148" spans="2:9" x14ac:dyDescent="0.25">
      <c r="B148" s="40">
        <v>6</v>
      </c>
      <c r="C148" s="57" t="s">
        <v>1571</v>
      </c>
      <c r="D148" s="41"/>
      <c r="E148" s="42"/>
      <c r="F148" s="43"/>
      <c r="G148" s="50"/>
      <c r="I148" s="45"/>
    </row>
    <row r="149" spans="2:9" x14ac:dyDescent="0.25">
      <c r="B149" s="40" t="s">
        <v>170</v>
      </c>
      <c r="C149" s="57" t="s">
        <v>1572</v>
      </c>
      <c r="D149" s="41"/>
      <c r="E149" s="42"/>
      <c r="F149" s="43"/>
      <c r="G149" s="50"/>
      <c r="I149" s="45"/>
    </row>
    <row r="150" spans="2:9" ht="25.5" x14ac:dyDescent="0.25">
      <c r="B150" s="10" t="s">
        <v>171</v>
      </c>
      <c r="C150" s="59" t="s">
        <v>1573</v>
      </c>
      <c r="D150" s="16" t="s">
        <v>4</v>
      </c>
      <c r="E150" s="12">
        <v>3293</v>
      </c>
      <c r="F150" s="15">
        <v>35539.019999999997</v>
      </c>
      <c r="G150" s="14">
        <f t="shared" si="2"/>
        <v>117029992.86</v>
      </c>
      <c r="I150" s="45"/>
    </row>
    <row r="151" spans="2:9" ht="25.5" x14ac:dyDescent="0.25">
      <c r="B151" s="10" t="s">
        <v>172</v>
      </c>
      <c r="C151" s="59" t="s">
        <v>1574</v>
      </c>
      <c r="D151" s="16" t="s">
        <v>1284</v>
      </c>
      <c r="E151" s="12">
        <v>815</v>
      </c>
      <c r="F151" s="15">
        <v>23706.62</v>
      </c>
      <c r="G151" s="14">
        <f t="shared" si="2"/>
        <v>19320895.300000001</v>
      </c>
      <c r="I151" s="45"/>
    </row>
    <row r="152" spans="2:9" ht="25.5" x14ac:dyDescent="0.25">
      <c r="B152" s="10" t="s">
        <v>173</v>
      </c>
      <c r="C152" s="59" t="s">
        <v>1575</v>
      </c>
      <c r="D152" s="16" t="s">
        <v>4</v>
      </c>
      <c r="E152" s="12">
        <v>1558</v>
      </c>
      <c r="F152" s="15">
        <v>37207.1</v>
      </c>
      <c r="G152" s="14">
        <f t="shared" si="2"/>
        <v>57968661.799999997</v>
      </c>
      <c r="I152" s="45"/>
    </row>
    <row r="153" spans="2:9" ht="25.5" x14ac:dyDescent="0.25">
      <c r="B153" s="10" t="s">
        <v>174</v>
      </c>
      <c r="C153" s="59" t="s">
        <v>1576</v>
      </c>
      <c r="D153" s="16" t="s">
        <v>1284</v>
      </c>
      <c r="E153" s="12">
        <v>112</v>
      </c>
      <c r="F153" s="15">
        <v>25620.74</v>
      </c>
      <c r="G153" s="14">
        <f t="shared" si="2"/>
        <v>2869522.88</v>
      </c>
      <c r="I153" s="45"/>
    </row>
    <row r="154" spans="2:9" x14ac:dyDescent="0.25">
      <c r="B154" s="40" t="s">
        <v>175</v>
      </c>
      <c r="C154" s="57" t="s">
        <v>1577</v>
      </c>
      <c r="D154" s="41"/>
      <c r="E154" s="51"/>
      <c r="F154" s="43"/>
      <c r="G154" s="50"/>
      <c r="I154" s="45"/>
    </row>
    <row r="155" spans="2:9" ht="25.5" x14ac:dyDescent="0.25">
      <c r="B155" s="10" t="s">
        <v>176</v>
      </c>
      <c r="C155" s="59" t="s">
        <v>1578</v>
      </c>
      <c r="D155" s="16" t="s">
        <v>4</v>
      </c>
      <c r="E155" s="12">
        <v>1032</v>
      </c>
      <c r="F155" s="15">
        <v>36099.019999999997</v>
      </c>
      <c r="G155" s="14">
        <f t="shared" si="2"/>
        <v>37254188.640000001</v>
      </c>
      <c r="I155" s="45"/>
    </row>
    <row r="156" spans="2:9" ht="25.5" x14ac:dyDescent="0.25">
      <c r="B156" s="10" t="s">
        <v>177</v>
      </c>
      <c r="C156" s="59" t="s">
        <v>1579</v>
      </c>
      <c r="D156" s="16" t="s">
        <v>1284</v>
      </c>
      <c r="E156" s="12">
        <v>133</v>
      </c>
      <c r="F156" s="15">
        <v>25507.59</v>
      </c>
      <c r="G156" s="14">
        <f t="shared" si="2"/>
        <v>3392509.47</v>
      </c>
      <c r="I156" s="45"/>
    </row>
    <row r="157" spans="2:9" x14ac:dyDescent="0.25">
      <c r="B157" s="40" t="s">
        <v>178</v>
      </c>
      <c r="C157" s="57" t="s">
        <v>1580</v>
      </c>
      <c r="D157" s="41"/>
      <c r="E157" s="42"/>
      <c r="F157" s="43"/>
      <c r="G157" s="50"/>
      <c r="I157" s="45"/>
    </row>
    <row r="158" spans="2:9" ht="25.5" x14ac:dyDescent="0.25">
      <c r="B158" s="10" t="s">
        <v>179</v>
      </c>
      <c r="C158" s="59" t="s">
        <v>1581</v>
      </c>
      <c r="D158" s="16" t="s">
        <v>4</v>
      </c>
      <c r="E158" s="12">
        <v>169</v>
      </c>
      <c r="F158" s="15">
        <v>37899.019999999997</v>
      </c>
      <c r="G158" s="14">
        <f t="shared" si="2"/>
        <v>6404934.3799999999</v>
      </c>
      <c r="I158" s="45"/>
    </row>
    <row r="159" spans="2:9" ht="25.5" x14ac:dyDescent="0.25">
      <c r="B159" s="10" t="s">
        <v>180</v>
      </c>
      <c r="C159" s="59" t="s">
        <v>1582</v>
      </c>
      <c r="D159" s="16" t="s">
        <v>4</v>
      </c>
      <c r="E159" s="12">
        <v>8</v>
      </c>
      <c r="F159" s="15">
        <v>32082.12</v>
      </c>
      <c r="G159" s="14">
        <f t="shared" si="2"/>
        <v>256656.96</v>
      </c>
      <c r="I159" s="45"/>
    </row>
    <row r="160" spans="2:9" ht="25.5" x14ac:dyDescent="0.25">
      <c r="B160" s="10" t="s">
        <v>181</v>
      </c>
      <c r="C160" s="59" t="s">
        <v>1583</v>
      </c>
      <c r="D160" s="16" t="s">
        <v>1284</v>
      </c>
      <c r="E160" s="12">
        <v>453</v>
      </c>
      <c r="F160" s="15">
        <v>27155.52</v>
      </c>
      <c r="G160" s="14">
        <f t="shared" si="2"/>
        <v>12301450.560000001</v>
      </c>
      <c r="I160" s="45"/>
    </row>
    <row r="161" spans="2:9" x14ac:dyDescent="0.25">
      <c r="B161" s="40">
        <v>7</v>
      </c>
      <c r="C161" s="57" t="s">
        <v>1584</v>
      </c>
      <c r="D161" s="41"/>
      <c r="E161" s="42"/>
      <c r="F161" s="43"/>
      <c r="G161" s="50"/>
      <c r="I161" s="45"/>
    </row>
    <row r="162" spans="2:9" x14ac:dyDescent="0.25">
      <c r="B162" s="40" t="s">
        <v>182</v>
      </c>
      <c r="C162" s="57" t="s">
        <v>1585</v>
      </c>
      <c r="D162" s="41"/>
      <c r="E162" s="41"/>
      <c r="F162" s="43"/>
      <c r="G162" s="50"/>
      <c r="I162" s="45"/>
    </row>
    <row r="163" spans="2:9" x14ac:dyDescent="0.25">
      <c r="B163" s="19" t="s">
        <v>183</v>
      </c>
      <c r="C163" s="61" t="s">
        <v>1586</v>
      </c>
      <c r="D163" s="20" t="s">
        <v>11</v>
      </c>
      <c r="E163" s="21">
        <v>52</v>
      </c>
      <c r="F163" s="22">
        <v>92640.63</v>
      </c>
      <c r="G163" s="14">
        <f t="shared" si="2"/>
        <v>4817312.76</v>
      </c>
      <c r="I163" s="45"/>
    </row>
    <row r="164" spans="2:9" x14ac:dyDescent="0.25">
      <c r="B164" s="40" t="s">
        <v>184</v>
      </c>
      <c r="C164" s="57" t="s">
        <v>1587</v>
      </c>
      <c r="D164" s="41"/>
      <c r="E164" s="42"/>
      <c r="F164" s="43"/>
      <c r="G164" s="50"/>
      <c r="I164" s="45"/>
    </row>
    <row r="165" spans="2:9" x14ac:dyDescent="0.25">
      <c r="B165" s="10" t="s">
        <v>185</v>
      </c>
      <c r="C165" s="59" t="s">
        <v>1588</v>
      </c>
      <c r="D165" s="16" t="s">
        <v>11</v>
      </c>
      <c r="E165" s="12">
        <v>26</v>
      </c>
      <c r="F165" s="15">
        <v>208340.42</v>
      </c>
      <c r="G165" s="14">
        <f t="shared" si="2"/>
        <v>5416850.9199999999</v>
      </c>
      <c r="I165" s="45"/>
    </row>
    <row r="166" spans="2:9" x14ac:dyDescent="0.25">
      <c r="B166" s="40">
        <v>8</v>
      </c>
      <c r="C166" s="57" t="s">
        <v>1589</v>
      </c>
      <c r="D166" s="41"/>
      <c r="E166" s="42"/>
      <c r="F166" s="43"/>
      <c r="G166" s="50"/>
      <c r="I166" s="45"/>
    </row>
    <row r="167" spans="2:9" x14ac:dyDescent="0.25">
      <c r="B167" s="40" t="s">
        <v>186</v>
      </c>
      <c r="C167" s="57" t="s">
        <v>1590</v>
      </c>
      <c r="D167" s="41"/>
      <c r="E167" s="42"/>
      <c r="F167" s="43"/>
      <c r="G167" s="50"/>
      <c r="I167" s="45"/>
    </row>
    <row r="168" spans="2:9" x14ac:dyDescent="0.25">
      <c r="B168" s="10" t="s">
        <v>187</v>
      </c>
      <c r="C168" s="59" t="s">
        <v>1591</v>
      </c>
      <c r="D168" s="16" t="s">
        <v>41</v>
      </c>
      <c r="E168" s="11">
        <v>511</v>
      </c>
      <c r="F168" s="15">
        <v>204922.43</v>
      </c>
      <c r="G168" s="14">
        <f t="shared" si="2"/>
        <v>104715361.73</v>
      </c>
      <c r="I168" s="45"/>
    </row>
    <row r="169" spans="2:9" x14ac:dyDescent="0.25">
      <c r="B169" s="10" t="s">
        <v>188</v>
      </c>
      <c r="C169" s="59" t="s">
        <v>1592</v>
      </c>
      <c r="D169" s="16" t="s">
        <v>41</v>
      </c>
      <c r="E169" s="11">
        <v>3</v>
      </c>
      <c r="F169" s="15">
        <v>84864.02</v>
      </c>
      <c r="G169" s="14">
        <f t="shared" si="2"/>
        <v>254592.06</v>
      </c>
      <c r="I169" s="45"/>
    </row>
    <row r="170" spans="2:9" x14ac:dyDescent="0.25">
      <c r="B170" s="10" t="s">
        <v>189</v>
      </c>
      <c r="C170" s="59" t="s">
        <v>1593</v>
      </c>
      <c r="D170" s="16" t="s">
        <v>11</v>
      </c>
      <c r="E170" s="11">
        <v>7</v>
      </c>
      <c r="F170" s="15">
        <v>330372.28000000003</v>
      </c>
      <c r="G170" s="14">
        <f t="shared" si="2"/>
        <v>2312605.96</v>
      </c>
      <c r="I170" s="45"/>
    </row>
    <row r="171" spans="2:9" x14ac:dyDescent="0.25">
      <c r="B171" s="10" t="s">
        <v>190</v>
      </c>
      <c r="C171" s="59" t="s">
        <v>1594</v>
      </c>
      <c r="D171" s="16" t="s">
        <v>41</v>
      </c>
      <c r="E171" s="12">
        <v>150</v>
      </c>
      <c r="F171" s="15">
        <v>50464.35</v>
      </c>
      <c r="G171" s="14">
        <f t="shared" si="2"/>
        <v>7569652.5</v>
      </c>
      <c r="I171" s="45"/>
    </row>
    <row r="172" spans="2:9" x14ac:dyDescent="0.25">
      <c r="B172" s="10" t="s">
        <v>191</v>
      </c>
      <c r="C172" s="59" t="s">
        <v>1595</v>
      </c>
      <c r="D172" s="16" t="s">
        <v>11</v>
      </c>
      <c r="E172" s="11">
        <v>1</v>
      </c>
      <c r="F172" s="15">
        <v>246044.62</v>
      </c>
      <c r="G172" s="14">
        <f t="shared" si="2"/>
        <v>246044.62</v>
      </c>
      <c r="I172" s="45"/>
    </row>
    <row r="173" spans="2:9" x14ac:dyDescent="0.25">
      <c r="B173" s="10" t="s">
        <v>192</v>
      </c>
      <c r="C173" s="59" t="s">
        <v>1596</v>
      </c>
      <c r="D173" s="16" t="s">
        <v>11</v>
      </c>
      <c r="E173" s="11">
        <v>1</v>
      </c>
      <c r="F173" s="15">
        <v>736133.44</v>
      </c>
      <c r="G173" s="14">
        <f t="shared" si="2"/>
        <v>736133.44</v>
      </c>
      <c r="I173" s="45"/>
    </row>
    <row r="174" spans="2:9" x14ac:dyDescent="0.25">
      <c r="B174" s="10" t="s">
        <v>193</v>
      </c>
      <c r="C174" s="59" t="s">
        <v>1597</v>
      </c>
      <c r="D174" s="16" t="s">
        <v>11</v>
      </c>
      <c r="E174" s="11">
        <v>86</v>
      </c>
      <c r="F174" s="15">
        <v>271884.86</v>
      </c>
      <c r="G174" s="14">
        <f t="shared" si="2"/>
        <v>23382097.960000001</v>
      </c>
      <c r="I174" s="45"/>
    </row>
    <row r="175" spans="2:9" x14ac:dyDescent="0.25">
      <c r="B175" s="10" t="s">
        <v>194</v>
      </c>
      <c r="C175" s="59" t="s">
        <v>1598</v>
      </c>
      <c r="D175" s="16" t="s">
        <v>11</v>
      </c>
      <c r="E175" s="11">
        <v>2</v>
      </c>
      <c r="F175" s="15">
        <v>3619930.5</v>
      </c>
      <c r="G175" s="14">
        <f t="shared" si="2"/>
        <v>7239861</v>
      </c>
      <c r="I175" s="45"/>
    </row>
    <row r="176" spans="2:9" x14ac:dyDescent="0.25">
      <c r="B176" s="10" t="s">
        <v>195</v>
      </c>
      <c r="C176" s="59" t="s">
        <v>1599</v>
      </c>
      <c r="D176" s="16" t="s">
        <v>11</v>
      </c>
      <c r="E176" s="11">
        <v>1</v>
      </c>
      <c r="F176" s="116">
        <v>1170552.51</v>
      </c>
      <c r="G176" s="14">
        <f t="shared" si="2"/>
        <v>1170552.51</v>
      </c>
      <c r="I176" s="45"/>
    </row>
    <row r="177" spans="2:9" ht="51" x14ac:dyDescent="0.25">
      <c r="B177" s="10" t="s">
        <v>196</v>
      </c>
      <c r="C177" s="59" t="s">
        <v>2686</v>
      </c>
      <c r="D177" s="16" t="s">
        <v>11</v>
      </c>
      <c r="E177" s="11">
        <v>1</v>
      </c>
      <c r="F177" s="15">
        <v>70819208.870000005</v>
      </c>
      <c r="G177" s="14">
        <f t="shared" si="2"/>
        <v>70819208.870000005</v>
      </c>
      <c r="I177" s="45"/>
    </row>
    <row r="178" spans="2:9" x14ac:dyDescent="0.25">
      <c r="B178" s="10" t="s">
        <v>197</v>
      </c>
      <c r="C178" s="59" t="s">
        <v>1600</v>
      </c>
      <c r="D178" s="16" t="s">
        <v>11</v>
      </c>
      <c r="E178" s="12">
        <v>81</v>
      </c>
      <c r="F178" s="15">
        <v>39176.17</v>
      </c>
      <c r="G178" s="14">
        <f t="shared" si="2"/>
        <v>3173269.77</v>
      </c>
      <c r="I178" s="45"/>
    </row>
    <row r="179" spans="2:9" ht="25.5" x14ac:dyDescent="0.25">
      <c r="B179" s="10" t="s">
        <v>198</v>
      </c>
      <c r="C179" s="59" t="s">
        <v>1601</v>
      </c>
      <c r="D179" s="16" t="s">
        <v>11</v>
      </c>
      <c r="E179" s="12">
        <v>3</v>
      </c>
      <c r="F179" s="15">
        <v>2683808.66</v>
      </c>
      <c r="G179" s="14">
        <f t="shared" si="2"/>
        <v>8051425.9800000004</v>
      </c>
      <c r="I179" s="45"/>
    </row>
    <row r="180" spans="2:9" x14ac:dyDescent="0.25">
      <c r="B180" s="10" t="s">
        <v>199</v>
      </c>
      <c r="C180" s="59" t="s">
        <v>1602</v>
      </c>
      <c r="D180" s="16" t="s">
        <v>11</v>
      </c>
      <c r="E180" s="12">
        <v>2</v>
      </c>
      <c r="F180" s="15">
        <v>569267.4</v>
      </c>
      <c r="G180" s="14">
        <f t="shared" si="2"/>
        <v>1138534.8</v>
      </c>
      <c r="I180" s="45"/>
    </row>
    <row r="181" spans="2:9" x14ac:dyDescent="0.25">
      <c r="B181" s="10" t="s">
        <v>200</v>
      </c>
      <c r="C181" s="59" t="s">
        <v>1603</v>
      </c>
      <c r="D181" s="16" t="s">
        <v>11</v>
      </c>
      <c r="E181" s="12">
        <v>2</v>
      </c>
      <c r="F181" s="15">
        <v>53116.99</v>
      </c>
      <c r="G181" s="14">
        <f t="shared" si="2"/>
        <v>106233.98</v>
      </c>
      <c r="I181" s="45"/>
    </row>
    <row r="182" spans="2:9" ht="25.5" x14ac:dyDescent="0.25">
      <c r="B182" s="10" t="s">
        <v>201</v>
      </c>
      <c r="C182" s="59" t="s">
        <v>1604</v>
      </c>
      <c r="D182" s="16" t="s">
        <v>11</v>
      </c>
      <c r="E182" s="12">
        <v>2</v>
      </c>
      <c r="F182" s="15">
        <v>365050.73</v>
      </c>
      <c r="G182" s="14">
        <f t="shared" si="2"/>
        <v>730101.46</v>
      </c>
      <c r="I182" s="45"/>
    </row>
    <row r="183" spans="2:9" x14ac:dyDescent="0.25">
      <c r="B183" s="10" t="s">
        <v>202</v>
      </c>
      <c r="C183" s="59" t="s">
        <v>1605</v>
      </c>
      <c r="D183" s="16" t="s">
        <v>11</v>
      </c>
      <c r="E183" s="12">
        <v>13</v>
      </c>
      <c r="F183" s="15">
        <v>19680.66</v>
      </c>
      <c r="G183" s="14">
        <f t="shared" si="2"/>
        <v>255848.58</v>
      </c>
      <c r="I183" s="45"/>
    </row>
    <row r="184" spans="2:9" x14ac:dyDescent="0.25">
      <c r="B184" s="10" t="s">
        <v>203</v>
      </c>
      <c r="C184" s="59" t="s">
        <v>1606</v>
      </c>
      <c r="D184" s="16" t="s">
        <v>11</v>
      </c>
      <c r="E184" s="12">
        <v>8</v>
      </c>
      <c r="F184" s="15">
        <v>1170552.51</v>
      </c>
      <c r="G184" s="14">
        <f t="shared" si="2"/>
        <v>9364420.0800000001</v>
      </c>
      <c r="I184" s="45"/>
    </row>
    <row r="185" spans="2:9" x14ac:dyDescent="0.25">
      <c r="B185" s="10" t="s">
        <v>204</v>
      </c>
      <c r="C185" s="59" t="s">
        <v>1607</v>
      </c>
      <c r="D185" s="16" t="s">
        <v>11</v>
      </c>
      <c r="E185" s="11">
        <v>1</v>
      </c>
      <c r="F185" s="15">
        <v>264103.94</v>
      </c>
      <c r="G185" s="14">
        <f t="shared" si="2"/>
        <v>264103.94</v>
      </c>
      <c r="I185" s="45"/>
    </row>
    <row r="186" spans="2:9" x14ac:dyDescent="0.25">
      <c r="B186" s="10" t="s">
        <v>205</v>
      </c>
      <c r="C186" s="58" t="s">
        <v>206</v>
      </c>
      <c r="D186" s="11" t="s">
        <v>11</v>
      </c>
      <c r="E186" s="11">
        <v>1</v>
      </c>
      <c r="F186" s="15">
        <v>672519</v>
      </c>
      <c r="G186" s="14">
        <f t="shared" si="2"/>
        <v>672519</v>
      </c>
      <c r="I186" s="45"/>
    </row>
    <row r="187" spans="2:9" x14ac:dyDescent="0.25">
      <c r="B187" s="40" t="s">
        <v>207</v>
      </c>
      <c r="C187" s="57" t="s">
        <v>2661</v>
      </c>
      <c r="D187" s="41"/>
      <c r="E187" s="42"/>
      <c r="F187" s="43"/>
      <c r="G187" s="46"/>
      <c r="I187" s="45"/>
    </row>
    <row r="188" spans="2:9" ht="25.5" x14ac:dyDescent="0.25">
      <c r="B188" s="10" t="s">
        <v>208</v>
      </c>
      <c r="C188" s="59" t="s">
        <v>1608</v>
      </c>
      <c r="D188" s="16" t="s">
        <v>41</v>
      </c>
      <c r="E188" s="12">
        <v>20</v>
      </c>
      <c r="F188" s="15">
        <v>714359.02</v>
      </c>
      <c r="G188" s="14">
        <f t="shared" si="2"/>
        <v>14287180.4</v>
      </c>
      <c r="I188" s="45"/>
    </row>
    <row r="189" spans="2:9" ht="25.5" x14ac:dyDescent="0.25">
      <c r="B189" s="10" t="s">
        <v>209</v>
      </c>
      <c r="C189" s="59" t="s">
        <v>1609</v>
      </c>
      <c r="D189" s="16" t="s">
        <v>41</v>
      </c>
      <c r="E189" s="12">
        <v>2</v>
      </c>
      <c r="F189" s="15">
        <v>506983.18</v>
      </c>
      <c r="G189" s="14">
        <f t="shared" si="2"/>
        <v>1013966.36</v>
      </c>
      <c r="I189" s="45"/>
    </row>
    <row r="190" spans="2:9" ht="25.5" x14ac:dyDescent="0.25">
      <c r="B190" s="10" t="s">
        <v>210</v>
      </c>
      <c r="C190" s="59" t="s">
        <v>1610</v>
      </c>
      <c r="D190" s="16" t="s">
        <v>41</v>
      </c>
      <c r="E190" s="12">
        <v>15</v>
      </c>
      <c r="F190" s="15">
        <v>272102.86</v>
      </c>
      <c r="G190" s="14">
        <f t="shared" si="2"/>
        <v>4081542.9</v>
      </c>
      <c r="I190" s="45"/>
    </row>
    <row r="191" spans="2:9" ht="25.5" x14ac:dyDescent="0.25">
      <c r="B191" s="10" t="s">
        <v>211</v>
      </c>
      <c r="C191" s="59" t="s">
        <v>1611</v>
      </c>
      <c r="D191" s="16" t="s">
        <v>41</v>
      </c>
      <c r="E191" s="12">
        <v>6</v>
      </c>
      <c r="F191" s="15">
        <v>193517.34</v>
      </c>
      <c r="G191" s="14">
        <f t="shared" si="2"/>
        <v>1161104.04</v>
      </c>
      <c r="I191" s="45"/>
    </row>
    <row r="192" spans="2:9" x14ac:dyDescent="0.25">
      <c r="B192" s="10" t="s">
        <v>212</v>
      </c>
      <c r="C192" s="59" t="s">
        <v>1612</v>
      </c>
      <c r="D192" s="16" t="s">
        <v>11</v>
      </c>
      <c r="E192" s="12">
        <v>25</v>
      </c>
      <c r="F192" s="15">
        <v>281659.13</v>
      </c>
      <c r="G192" s="14">
        <f t="shared" si="2"/>
        <v>7041478.25</v>
      </c>
      <c r="I192" s="45"/>
    </row>
    <row r="193" spans="2:9" x14ac:dyDescent="0.25">
      <c r="B193" s="10" t="s">
        <v>213</v>
      </c>
      <c r="C193" s="59" t="s">
        <v>1613</v>
      </c>
      <c r="D193" s="16" t="s">
        <v>11</v>
      </c>
      <c r="E193" s="12">
        <v>4</v>
      </c>
      <c r="F193" s="15">
        <v>143753.75</v>
      </c>
      <c r="G193" s="14">
        <f t="shared" si="2"/>
        <v>575015</v>
      </c>
      <c r="I193" s="45"/>
    </row>
    <row r="194" spans="2:9" x14ac:dyDescent="0.25">
      <c r="B194" s="10" t="s">
        <v>214</v>
      </c>
      <c r="C194" s="59" t="s">
        <v>1614</v>
      </c>
      <c r="D194" s="16" t="s">
        <v>11</v>
      </c>
      <c r="E194" s="12">
        <v>18</v>
      </c>
      <c r="F194" s="15">
        <v>68106.77</v>
      </c>
      <c r="G194" s="14">
        <f t="shared" si="2"/>
        <v>1225921.8600000001</v>
      </c>
      <c r="I194" s="45"/>
    </row>
    <row r="195" spans="2:9" x14ac:dyDescent="0.25">
      <c r="B195" s="10" t="s">
        <v>215</v>
      </c>
      <c r="C195" s="59" t="s">
        <v>1615</v>
      </c>
      <c r="D195" s="16" t="s">
        <v>11</v>
      </c>
      <c r="E195" s="11">
        <v>5</v>
      </c>
      <c r="F195" s="15">
        <v>48293.5</v>
      </c>
      <c r="G195" s="14">
        <f t="shared" ref="G195:G258" si="3">+ROUND(F195*E195,2)</f>
        <v>241467.5</v>
      </c>
      <c r="I195" s="45"/>
    </row>
    <row r="196" spans="2:9" x14ac:dyDescent="0.25">
      <c r="B196" s="10" t="s">
        <v>216</v>
      </c>
      <c r="C196" s="59" t="s">
        <v>1616</v>
      </c>
      <c r="D196" s="16" t="s">
        <v>11</v>
      </c>
      <c r="E196" s="12">
        <v>5</v>
      </c>
      <c r="F196" s="15">
        <v>1791910.91</v>
      </c>
      <c r="G196" s="14">
        <f t="shared" si="3"/>
        <v>8959554.5500000007</v>
      </c>
      <c r="I196" s="45"/>
    </row>
    <row r="197" spans="2:9" x14ac:dyDescent="0.25">
      <c r="B197" s="10" t="s">
        <v>217</v>
      </c>
      <c r="C197" s="59" t="s">
        <v>206</v>
      </c>
      <c r="D197" s="16" t="s">
        <v>11</v>
      </c>
      <c r="E197" s="12">
        <v>1</v>
      </c>
      <c r="F197" s="15">
        <v>672519.6</v>
      </c>
      <c r="G197" s="14">
        <f t="shared" si="3"/>
        <v>672519.6</v>
      </c>
      <c r="I197" s="45"/>
    </row>
    <row r="198" spans="2:9" ht="25.5" x14ac:dyDescent="0.25">
      <c r="B198" s="10" t="s">
        <v>218</v>
      </c>
      <c r="C198" s="59" t="s">
        <v>1617</v>
      </c>
      <c r="D198" s="16" t="s">
        <v>11</v>
      </c>
      <c r="E198" s="12">
        <v>4</v>
      </c>
      <c r="F198" s="15">
        <v>1889829.69</v>
      </c>
      <c r="G198" s="14">
        <f t="shared" si="3"/>
        <v>7559318.7599999998</v>
      </c>
      <c r="I198" s="45"/>
    </row>
    <row r="199" spans="2:9" ht="25.5" x14ac:dyDescent="0.25">
      <c r="B199" s="10" t="s">
        <v>219</v>
      </c>
      <c r="C199" s="59" t="s">
        <v>1618</v>
      </c>
      <c r="D199" s="16" t="s">
        <v>11</v>
      </c>
      <c r="E199" s="12">
        <v>9</v>
      </c>
      <c r="F199" s="15">
        <v>1877261.93</v>
      </c>
      <c r="G199" s="14">
        <f t="shared" si="3"/>
        <v>16895357.370000001</v>
      </c>
      <c r="I199" s="45"/>
    </row>
    <row r="200" spans="2:9" ht="25.5" x14ac:dyDescent="0.25">
      <c r="B200" s="10" t="s">
        <v>220</v>
      </c>
      <c r="C200" s="59" t="s">
        <v>1619</v>
      </c>
      <c r="D200" s="16" t="s">
        <v>11</v>
      </c>
      <c r="E200" s="12">
        <v>2</v>
      </c>
      <c r="F200" s="15">
        <v>455556.1</v>
      </c>
      <c r="G200" s="14">
        <f t="shared" si="3"/>
        <v>911112.2</v>
      </c>
      <c r="I200" s="45"/>
    </row>
    <row r="201" spans="2:9" ht="25.5" x14ac:dyDescent="0.25">
      <c r="B201" s="10" t="s">
        <v>221</v>
      </c>
      <c r="C201" s="59" t="s">
        <v>1620</v>
      </c>
      <c r="D201" s="16" t="s">
        <v>11</v>
      </c>
      <c r="E201" s="12">
        <v>1</v>
      </c>
      <c r="F201" s="15">
        <v>313728.63</v>
      </c>
      <c r="G201" s="14">
        <f t="shared" si="3"/>
        <v>313728.63</v>
      </c>
      <c r="I201" s="45"/>
    </row>
    <row r="202" spans="2:9" x14ac:dyDescent="0.25">
      <c r="B202" s="10" t="s">
        <v>222</v>
      </c>
      <c r="C202" s="59" t="s">
        <v>1621</v>
      </c>
      <c r="D202" s="16" t="s">
        <v>11</v>
      </c>
      <c r="E202" s="12">
        <v>8</v>
      </c>
      <c r="F202" s="15">
        <v>364431.64</v>
      </c>
      <c r="G202" s="14">
        <f t="shared" si="3"/>
        <v>2915453.12</v>
      </c>
      <c r="I202" s="45"/>
    </row>
    <row r="203" spans="2:9" ht="25.5" x14ac:dyDescent="0.25">
      <c r="B203" s="10" t="s">
        <v>223</v>
      </c>
      <c r="C203" s="59" t="s">
        <v>1622</v>
      </c>
      <c r="D203" s="16" t="s">
        <v>11</v>
      </c>
      <c r="E203" s="12">
        <v>4</v>
      </c>
      <c r="F203" s="15">
        <v>322240.57</v>
      </c>
      <c r="G203" s="14">
        <f t="shared" si="3"/>
        <v>1288962.28</v>
      </c>
      <c r="I203" s="45"/>
    </row>
    <row r="204" spans="2:9" x14ac:dyDescent="0.25">
      <c r="B204" s="10" t="s">
        <v>224</v>
      </c>
      <c r="C204" s="59" t="s">
        <v>1623</v>
      </c>
      <c r="D204" s="16" t="s">
        <v>11</v>
      </c>
      <c r="E204" s="12">
        <v>4</v>
      </c>
      <c r="F204" s="15">
        <v>336260.92</v>
      </c>
      <c r="G204" s="14">
        <f t="shared" si="3"/>
        <v>1345043.68</v>
      </c>
      <c r="I204" s="45"/>
    </row>
    <row r="205" spans="2:9" ht="25.5" x14ac:dyDescent="0.25">
      <c r="B205" s="10" t="s">
        <v>225</v>
      </c>
      <c r="C205" s="59" t="s">
        <v>1624</v>
      </c>
      <c r="D205" s="16" t="s">
        <v>11</v>
      </c>
      <c r="E205" s="12">
        <v>4</v>
      </c>
      <c r="F205" s="15">
        <v>328369.71999999997</v>
      </c>
      <c r="G205" s="14">
        <f t="shared" si="3"/>
        <v>1313478.8799999999</v>
      </c>
      <c r="I205" s="45"/>
    </row>
    <row r="206" spans="2:9" ht="25.5" x14ac:dyDescent="0.25">
      <c r="B206" s="10" t="s">
        <v>226</v>
      </c>
      <c r="C206" s="59" t="s">
        <v>1625</v>
      </c>
      <c r="D206" s="16" t="s">
        <v>11</v>
      </c>
      <c r="E206" s="12">
        <v>5</v>
      </c>
      <c r="F206" s="15">
        <v>773889.24</v>
      </c>
      <c r="G206" s="14">
        <f t="shared" si="3"/>
        <v>3869446.2</v>
      </c>
      <c r="I206" s="45"/>
    </row>
    <row r="207" spans="2:9" ht="25.5" x14ac:dyDescent="0.25">
      <c r="B207" s="10" t="s">
        <v>227</v>
      </c>
      <c r="C207" s="59" t="s">
        <v>1604</v>
      </c>
      <c r="D207" s="16" t="s">
        <v>11</v>
      </c>
      <c r="E207" s="12">
        <v>1</v>
      </c>
      <c r="F207" s="15">
        <v>408716.07</v>
      </c>
      <c r="G207" s="14">
        <f t="shared" si="3"/>
        <v>408716.07</v>
      </c>
      <c r="I207" s="45"/>
    </row>
    <row r="208" spans="2:9" x14ac:dyDescent="0.25">
      <c r="B208" s="10" t="s">
        <v>228</v>
      </c>
      <c r="C208" s="59" t="s">
        <v>1626</v>
      </c>
      <c r="D208" s="16" t="s">
        <v>11</v>
      </c>
      <c r="E208" s="12">
        <v>20</v>
      </c>
      <c r="F208" s="15">
        <v>27379.43</v>
      </c>
      <c r="G208" s="14">
        <f t="shared" si="3"/>
        <v>547588.6</v>
      </c>
      <c r="I208" s="45"/>
    </row>
    <row r="209" spans="2:9" x14ac:dyDescent="0.25">
      <c r="B209" s="10" t="s">
        <v>229</v>
      </c>
      <c r="C209" s="59" t="s">
        <v>1627</v>
      </c>
      <c r="D209" s="16" t="s">
        <v>11</v>
      </c>
      <c r="E209" s="12">
        <v>2</v>
      </c>
      <c r="F209" s="15">
        <v>25368.89</v>
      </c>
      <c r="G209" s="14">
        <f t="shared" si="3"/>
        <v>50737.78</v>
      </c>
      <c r="I209" s="45"/>
    </row>
    <row r="210" spans="2:9" x14ac:dyDescent="0.25">
      <c r="B210" s="10" t="s">
        <v>230</v>
      </c>
      <c r="C210" s="59" t="s">
        <v>1628</v>
      </c>
      <c r="D210" s="16" t="s">
        <v>11</v>
      </c>
      <c r="E210" s="12">
        <v>12</v>
      </c>
      <c r="F210" s="15">
        <v>23192.720000000001</v>
      </c>
      <c r="G210" s="14">
        <f t="shared" si="3"/>
        <v>278312.64</v>
      </c>
      <c r="I210" s="45"/>
    </row>
    <row r="211" spans="2:9" x14ac:dyDescent="0.25">
      <c r="B211" s="10" t="s">
        <v>231</v>
      </c>
      <c r="C211" s="59" t="s">
        <v>1629</v>
      </c>
      <c r="D211" s="16" t="s">
        <v>11</v>
      </c>
      <c r="E211" s="12">
        <v>4</v>
      </c>
      <c r="F211" s="15">
        <v>22828.68</v>
      </c>
      <c r="G211" s="14">
        <f t="shared" si="3"/>
        <v>91314.72</v>
      </c>
      <c r="I211" s="45"/>
    </row>
    <row r="212" spans="2:9" x14ac:dyDescent="0.25">
      <c r="B212" s="10" t="s">
        <v>232</v>
      </c>
      <c r="C212" s="59" t="s">
        <v>1630</v>
      </c>
      <c r="D212" s="16" t="s">
        <v>11</v>
      </c>
      <c r="E212" s="12">
        <v>2</v>
      </c>
      <c r="F212" s="15">
        <v>35396.9</v>
      </c>
      <c r="G212" s="14">
        <f t="shared" si="3"/>
        <v>70793.8</v>
      </c>
      <c r="I212" s="45"/>
    </row>
    <row r="213" spans="2:9" x14ac:dyDescent="0.25">
      <c r="B213" s="10" t="s">
        <v>233</v>
      </c>
      <c r="C213" s="59" t="s">
        <v>1631</v>
      </c>
      <c r="D213" s="16" t="s">
        <v>11</v>
      </c>
      <c r="E213" s="12">
        <v>2</v>
      </c>
      <c r="F213" s="15">
        <v>28193.119999999999</v>
      </c>
      <c r="G213" s="14">
        <f t="shared" si="3"/>
        <v>56386.239999999998</v>
      </c>
      <c r="I213" s="45"/>
    </row>
    <row r="214" spans="2:9" x14ac:dyDescent="0.25">
      <c r="B214" s="10" t="s">
        <v>234</v>
      </c>
      <c r="C214" s="59" t="s">
        <v>1632</v>
      </c>
      <c r="D214" s="16" t="s">
        <v>41</v>
      </c>
      <c r="E214" s="12">
        <v>13</v>
      </c>
      <c r="F214" s="15">
        <v>123862.39</v>
      </c>
      <c r="G214" s="14">
        <f t="shared" si="3"/>
        <v>1610211.07</v>
      </c>
      <c r="I214" s="45"/>
    </row>
    <row r="215" spans="2:9" x14ac:dyDescent="0.25">
      <c r="B215" s="10" t="s">
        <v>235</v>
      </c>
      <c r="C215" s="59" t="s">
        <v>1633</v>
      </c>
      <c r="D215" s="16" t="s">
        <v>11</v>
      </c>
      <c r="E215" s="12">
        <v>6</v>
      </c>
      <c r="F215" s="15">
        <v>133431.9</v>
      </c>
      <c r="G215" s="14">
        <f t="shared" si="3"/>
        <v>800591.4</v>
      </c>
      <c r="I215" s="45"/>
    </row>
    <row r="216" spans="2:9" x14ac:dyDescent="0.25">
      <c r="B216" s="10" t="s">
        <v>236</v>
      </c>
      <c r="C216" s="59" t="s">
        <v>1634</v>
      </c>
      <c r="D216" s="16" t="s">
        <v>11</v>
      </c>
      <c r="E216" s="12">
        <v>1</v>
      </c>
      <c r="F216" s="15">
        <v>1413451.68</v>
      </c>
      <c r="G216" s="14">
        <f t="shared" si="3"/>
        <v>1413451.68</v>
      </c>
      <c r="I216" s="45"/>
    </row>
    <row r="217" spans="2:9" x14ac:dyDescent="0.25">
      <c r="B217" s="10" t="s">
        <v>237</v>
      </c>
      <c r="C217" s="59" t="s">
        <v>1635</v>
      </c>
      <c r="D217" s="16" t="s">
        <v>11</v>
      </c>
      <c r="E217" s="12">
        <v>1</v>
      </c>
      <c r="F217" s="15">
        <v>964011.68</v>
      </c>
      <c r="G217" s="14">
        <f t="shared" si="3"/>
        <v>964011.68</v>
      </c>
      <c r="I217" s="45"/>
    </row>
    <row r="218" spans="2:9" x14ac:dyDescent="0.25">
      <c r="B218" s="10" t="s">
        <v>238</v>
      </c>
      <c r="C218" s="59" t="s">
        <v>1636</v>
      </c>
      <c r="D218" s="16" t="s">
        <v>11</v>
      </c>
      <c r="E218" s="12">
        <v>1</v>
      </c>
      <c r="F218" s="15">
        <v>972397.48</v>
      </c>
      <c r="G218" s="14">
        <f t="shared" si="3"/>
        <v>972397.48</v>
      </c>
      <c r="I218" s="45"/>
    </row>
    <row r="219" spans="2:9" x14ac:dyDescent="0.25">
      <c r="B219" s="40" t="s">
        <v>239</v>
      </c>
      <c r="C219" s="57" t="s">
        <v>1637</v>
      </c>
      <c r="D219" s="41"/>
      <c r="E219" s="42"/>
      <c r="F219" s="43"/>
      <c r="G219" s="46"/>
      <c r="I219" s="45"/>
    </row>
    <row r="220" spans="2:9" x14ac:dyDescent="0.25">
      <c r="B220" s="10" t="s">
        <v>240</v>
      </c>
      <c r="C220" s="59" t="s">
        <v>1638</v>
      </c>
      <c r="D220" s="16" t="s">
        <v>41</v>
      </c>
      <c r="E220" s="12">
        <v>40</v>
      </c>
      <c r="F220" s="15">
        <v>191629.79</v>
      </c>
      <c r="G220" s="14">
        <f t="shared" si="3"/>
        <v>7665191.5999999996</v>
      </c>
      <c r="I220" s="45"/>
    </row>
    <row r="221" spans="2:9" x14ac:dyDescent="0.25">
      <c r="B221" s="10" t="s">
        <v>241</v>
      </c>
      <c r="C221" s="59" t="s">
        <v>1639</v>
      </c>
      <c r="D221" s="16" t="s">
        <v>41</v>
      </c>
      <c r="E221" s="12">
        <v>36</v>
      </c>
      <c r="F221" s="15">
        <v>120830.7</v>
      </c>
      <c r="G221" s="14">
        <f t="shared" si="3"/>
        <v>4349905.2</v>
      </c>
      <c r="I221" s="45"/>
    </row>
    <row r="222" spans="2:9" x14ac:dyDescent="0.25">
      <c r="B222" s="10" t="s">
        <v>242</v>
      </c>
      <c r="C222" s="59" t="s">
        <v>1640</v>
      </c>
      <c r="D222" s="16" t="s">
        <v>41</v>
      </c>
      <c r="E222" s="12">
        <v>6</v>
      </c>
      <c r="F222" s="15">
        <v>72642.570000000007</v>
      </c>
      <c r="G222" s="14">
        <f t="shared" si="3"/>
        <v>435855.42</v>
      </c>
      <c r="I222" s="45"/>
    </row>
    <row r="223" spans="2:9" x14ac:dyDescent="0.25">
      <c r="B223" s="10" t="s">
        <v>243</v>
      </c>
      <c r="C223" s="59" t="s">
        <v>1641</v>
      </c>
      <c r="D223" s="16" t="s">
        <v>11</v>
      </c>
      <c r="E223" s="12">
        <v>14</v>
      </c>
      <c r="F223" s="15">
        <v>228077.59</v>
      </c>
      <c r="G223" s="14">
        <f t="shared" si="3"/>
        <v>3193086.26</v>
      </c>
      <c r="I223" s="45"/>
    </row>
    <row r="224" spans="2:9" x14ac:dyDescent="0.25">
      <c r="B224" s="10" t="s">
        <v>244</v>
      </c>
      <c r="C224" s="59" t="s">
        <v>1642</v>
      </c>
      <c r="D224" s="16" t="s">
        <v>11</v>
      </c>
      <c r="E224" s="12">
        <v>16</v>
      </c>
      <c r="F224" s="15">
        <v>160314.06</v>
      </c>
      <c r="G224" s="14">
        <f t="shared" si="3"/>
        <v>2565024.96</v>
      </c>
      <c r="I224" s="45"/>
    </row>
    <row r="225" spans="2:9" x14ac:dyDescent="0.25">
      <c r="B225" s="10" t="s">
        <v>245</v>
      </c>
      <c r="C225" s="59" t="s">
        <v>1643</v>
      </c>
      <c r="D225" s="16" t="s">
        <v>11</v>
      </c>
      <c r="E225" s="12">
        <v>6</v>
      </c>
      <c r="F225" s="15">
        <v>51056.09</v>
      </c>
      <c r="G225" s="14">
        <f t="shared" si="3"/>
        <v>306336.53999999998</v>
      </c>
      <c r="I225" s="45"/>
    </row>
    <row r="226" spans="2:9" ht="25.5" x14ac:dyDescent="0.25">
      <c r="B226" s="10" t="s">
        <v>246</v>
      </c>
      <c r="C226" s="59" t="s">
        <v>1644</v>
      </c>
      <c r="D226" s="16" t="s">
        <v>11</v>
      </c>
      <c r="E226" s="12">
        <v>40</v>
      </c>
      <c r="F226" s="15">
        <v>114679.95</v>
      </c>
      <c r="G226" s="14">
        <f t="shared" si="3"/>
        <v>4587198</v>
      </c>
      <c r="I226" s="45"/>
    </row>
    <row r="227" spans="2:9" ht="25.5" x14ac:dyDescent="0.25">
      <c r="B227" s="10" t="s">
        <v>247</v>
      </c>
      <c r="C227" s="59" t="s">
        <v>1645</v>
      </c>
      <c r="D227" s="16" t="s">
        <v>11</v>
      </c>
      <c r="E227" s="12">
        <v>35</v>
      </c>
      <c r="F227" s="15">
        <v>99245.29</v>
      </c>
      <c r="G227" s="14">
        <f t="shared" si="3"/>
        <v>3473585.15</v>
      </c>
      <c r="I227" s="45"/>
    </row>
    <row r="228" spans="2:9" ht="25.5" x14ac:dyDescent="0.25">
      <c r="B228" s="10" t="s">
        <v>248</v>
      </c>
      <c r="C228" s="59" t="s">
        <v>1646</v>
      </c>
      <c r="D228" s="16" t="s">
        <v>11</v>
      </c>
      <c r="E228" s="12">
        <v>14</v>
      </c>
      <c r="F228" s="15">
        <v>88023.95</v>
      </c>
      <c r="G228" s="14">
        <f t="shared" si="3"/>
        <v>1232335.3</v>
      </c>
      <c r="I228" s="45"/>
    </row>
    <row r="229" spans="2:9" x14ac:dyDescent="0.25">
      <c r="B229" s="10" t="s">
        <v>249</v>
      </c>
      <c r="C229" s="59" t="s">
        <v>1647</v>
      </c>
      <c r="D229" s="16" t="s">
        <v>11</v>
      </c>
      <c r="E229" s="12">
        <v>1</v>
      </c>
      <c r="F229" s="15">
        <v>768687.09</v>
      </c>
      <c r="G229" s="14">
        <f t="shared" si="3"/>
        <v>768687.09</v>
      </c>
      <c r="I229" s="45"/>
    </row>
    <row r="230" spans="2:9" x14ac:dyDescent="0.25">
      <c r="B230" s="10" t="s">
        <v>250</v>
      </c>
      <c r="C230" s="59" t="s">
        <v>1648</v>
      </c>
      <c r="D230" s="16" t="s">
        <v>11</v>
      </c>
      <c r="E230" s="12">
        <v>1</v>
      </c>
      <c r="F230" s="15">
        <v>2629335.19</v>
      </c>
      <c r="G230" s="14">
        <f t="shared" si="3"/>
        <v>2629335.19</v>
      </c>
      <c r="I230" s="45"/>
    </row>
    <row r="231" spans="2:9" x14ac:dyDescent="0.25">
      <c r="B231" s="10" t="s">
        <v>251</v>
      </c>
      <c r="C231" s="59" t="s">
        <v>1649</v>
      </c>
      <c r="D231" s="16" t="s">
        <v>11</v>
      </c>
      <c r="E231" s="12">
        <v>1</v>
      </c>
      <c r="F231" s="15">
        <v>1059592.5900000001</v>
      </c>
      <c r="G231" s="14">
        <f t="shared" si="3"/>
        <v>1059592.5900000001</v>
      </c>
      <c r="I231" s="45"/>
    </row>
    <row r="232" spans="2:9" x14ac:dyDescent="0.25">
      <c r="B232" s="10" t="s">
        <v>252</v>
      </c>
      <c r="C232" s="59" t="s">
        <v>1650</v>
      </c>
      <c r="D232" s="16" t="s">
        <v>11</v>
      </c>
      <c r="E232" s="12">
        <v>3</v>
      </c>
      <c r="F232" s="15">
        <v>1144202.79</v>
      </c>
      <c r="G232" s="14">
        <f t="shared" si="3"/>
        <v>3432608.37</v>
      </c>
      <c r="I232" s="45"/>
    </row>
    <row r="233" spans="2:9" x14ac:dyDescent="0.25">
      <c r="B233" s="10" t="s">
        <v>253</v>
      </c>
      <c r="C233" s="59" t="s">
        <v>1651</v>
      </c>
      <c r="D233" s="16" t="s">
        <v>11</v>
      </c>
      <c r="E233" s="12">
        <v>1</v>
      </c>
      <c r="F233" s="15">
        <v>1919452.83</v>
      </c>
      <c r="G233" s="14">
        <f t="shared" si="3"/>
        <v>1919452.83</v>
      </c>
      <c r="I233" s="45"/>
    </row>
    <row r="234" spans="2:9" x14ac:dyDescent="0.25">
      <c r="B234" s="10" t="s">
        <v>254</v>
      </c>
      <c r="C234" s="59" t="s">
        <v>1652</v>
      </c>
      <c r="D234" s="16" t="s">
        <v>11</v>
      </c>
      <c r="E234" s="12">
        <v>2</v>
      </c>
      <c r="F234" s="15">
        <v>963816.79</v>
      </c>
      <c r="G234" s="14">
        <f t="shared" si="3"/>
        <v>1927633.58</v>
      </c>
      <c r="I234" s="45"/>
    </row>
    <row r="235" spans="2:9" x14ac:dyDescent="0.25">
      <c r="B235" s="10" t="s">
        <v>255</v>
      </c>
      <c r="C235" s="59" t="s">
        <v>1653</v>
      </c>
      <c r="D235" s="16" t="s">
        <v>11</v>
      </c>
      <c r="E235" s="12">
        <v>1</v>
      </c>
      <c r="F235" s="15">
        <v>646976.63</v>
      </c>
      <c r="G235" s="14">
        <f t="shared" si="3"/>
        <v>646976.63</v>
      </c>
      <c r="I235" s="45"/>
    </row>
    <row r="236" spans="2:9" x14ac:dyDescent="0.25">
      <c r="B236" s="10" t="s">
        <v>256</v>
      </c>
      <c r="C236" s="59" t="s">
        <v>1654</v>
      </c>
      <c r="D236" s="16" t="s">
        <v>11</v>
      </c>
      <c r="E236" s="12">
        <v>1</v>
      </c>
      <c r="F236" s="15">
        <v>1456390.83</v>
      </c>
      <c r="G236" s="14">
        <f t="shared" si="3"/>
        <v>1456390.83</v>
      </c>
      <c r="I236" s="45"/>
    </row>
    <row r="237" spans="2:9" x14ac:dyDescent="0.25">
      <c r="B237" s="10" t="s">
        <v>257</v>
      </c>
      <c r="C237" s="59" t="s">
        <v>1655</v>
      </c>
      <c r="D237" s="16" t="s">
        <v>11</v>
      </c>
      <c r="E237" s="12">
        <v>1</v>
      </c>
      <c r="F237" s="15">
        <v>456386.23</v>
      </c>
      <c r="G237" s="14">
        <f t="shared" si="3"/>
        <v>456386.23</v>
      </c>
      <c r="I237" s="45"/>
    </row>
    <row r="238" spans="2:9" x14ac:dyDescent="0.25">
      <c r="B238" s="10" t="s">
        <v>258</v>
      </c>
      <c r="C238" s="59" t="s">
        <v>1656</v>
      </c>
      <c r="D238" s="16" t="s">
        <v>11</v>
      </c>
      <c r="E238" s="12">
        <v>6</v>
      </c>
      <c r="F238" s="15">
        <v>118114.05</v>
      </c>
      <c r="G238" s="14">
        <f t="shared" si="3"/>
        <v>708684.3</v>
      </c>
      <c r="I238" s="45"/>
    </row>
    <row r="239" spans="2:9" x14ac:dyDescent="0.25">
      <c r="B239" s="10" t="s">
        <v>259</v>
      </c>
      <c r="C239" s="59" t="s">
        <v>1657</v>
      </c>
      <c r="D239" s="11" t="s">
        <v>41</v>
      </c>
      <c r="E239" s="12">
        <v>14</v>
      </c>
      <c r="F239" s="15">
        <v>69962.990000000005</v>
      </c>
      <c r="G239" s="14">
        <f t="shared" si="3"/>
        <v>979481.86</v>
      </c>
      <c r="I239" s="45"/>
    </row>
    <row r="240" spans="2:9" x14ac:dyDescent="0.25">
      <c r="B240" s="10" t="s">
        <v>260</v>
      </c>
      <c r="C240" s="59" t="s">
        <v>1658</v>
      </c>
      <c r="D240" s="16" t="s">
        <v>11</v>
      </c>
      <c r="E240" s="12">
        <v>50</v>
      </c>
      <c r="F240" s="15">
        <v>11115.22</v>
      </c>
      <c r="G240" s="14">
        <f t="shared" si="3"/>
        <v>555761</v>
      </c>
      <c r="I240" s="45"/>
    </row>
    <row r="241" spans="2:9" x14ac:dyDescent="0.25">
      <c r="B241" s="10" t="s">
        <v>261</v>
      </c>
      <c r="C241" s="59" t="s">
        <v>1659</v>
      </c>
      <c r="D241" s="16" t="s">
        <v>11</v>
      </c>
      <c r="E241" s="12">
        <v>4</v>
      </c>
      <c r="F241" s="15">
        <v>113133.93</v>
      </c>
      <c r="G241" s="14">
        <f t="shared" si="3"/>
        <v>452535.72</v>
      </c>
      <c r="I241" s="45"/>
    </row>
    <row r="242" spans="2:9" x14ac:dyDescent="0.25">
      <c r="B242" s="10" t="s">
        <v>262</v>
      </c>
      <c r="C242" s="59" t="s">
        <v>1660</v>
      </c>
      <c r="D242" s="16" t="s">
        <v>11</v>
      </c>
      <c r="E242" s="12">
        <v>4</v>
      </c>
      <c r="F242" s="15">
        <v>83912.74</v>
      </c>
      <c r="G242" s="14">
        <f t="shared" si="3"/>
        <v>335650.96</v>
      </c>
      <c r="I242" s="45"/>
    </row>
    <row r="243" spans="2:9" x14ac:dyDescent="0.25">
      <c r="B243" s="10" t="s">
        <v>263</v>
      </c>
      <c r="C243" s="59" t="s">
        <v>1661</v>
      </c>
      <c r="D243" s="16" t="s">
        <v>11</v>
      </c>
      <c r="E243" s="12">
        <v>8</v>
      </c>
      <c r="F243" s="15">
        <v>144051.97</v>
      </c>
      <c r="G243" s="14">
        <f t="shared" si="3"/>
        <v>1152415.76</v>
      </c>
      <c r="I243" s="45"/>
    </row>
    <row r="244" spans="2:9" x14ac:dyDescent="0.25">
      <c r="B244" s="10" t="s">
        <v>264</v>
      </c>
      <c r="C244" s="59" t="s">
        <v>1662</v>
      </c>
      <c r="D244" s="16" t="s">
        <v>11</v>
      </c>
      <c r="E244" s="12">
        <v>1</v>
      </c>
      <c r="F244" s="15">
        <v>1290799.19</v>
      </c>
      <c r="G244" s="14">
        <f t="shared" si="3"/>
        <v>1290799.19</v>
      </c>
      <c r="I244" s="45"/>
    </row>
    <row r="245" spans="2:9" ht="25.5" x14ac:dyDescent="0.25">
      <c r="B245" s="10" t="s">
        <v>265</v>
      </c>
      <c r="C245" s="59" t="s">
        <v>1663</v>
      </c>
      <c r="D245" s="16" t="s">
        <v>11</v>
      </c>
      <c r="E245" s="12">
        <v>2</v>
      </c>
      <c r="F245" s="15">
        <v>1423096.59</v>
      </c>
      <c r="G245" s="14">
        <f t="shared" si="3"/>
        <v>2846193.18</v>
      </c>
      <c r="I245" s="45"/>
    </row>
    <row r="246" spans="2:9" ht="25.5" x14ac:dyDescent="0.25">
      <c r="B246" s="10" t="s">
        <v>266</v>
      </c>
      <c r="C246" s="59" t="s">
        <v>1604</v>
      </c>
      <c r="D246" s="16" t="s">
        <v>11</v>
      </c>
      <c r="E246" s="12">
        <v>1</v>
      </c>
      <c r="F246" s="15">
        <v>426606.51</v>
      </c>
      <c r="G246" s="14">
        <f t="shared" si="3"/>
        <v>426606.51</v>
      </c>
      <c r="I246" s="45"/>
    </row>
    <row r="247" spans="2:9" x14ac:dyDescent="0.25">
      <c r="B247" s="10" t="s">
        <v>267</v>
      </c>
      <c r="C247" s="59" t="s">
        <v>1664</v>
      </c>
      <c r="D247" s="16" t="s">
        <v>11</v>
      </c>
      <c r="E247" s="12">
        <v>2</v>
      </c>
      <c r="F247" s="15">
        <v>227348.62</v>
      </c>
      <c r="G247" s="14">
        <f t="shared" si="3"/>
        <v>454697.24</v>
      </c>
      <c r="I247" s="45"/>
    </row>
    <row r="248" spans="2:9" x14ac:dyDescent="0.25">
      <c r="B248" s="10" t="s">
        <v>268</v>
      </c>
      <c r="C248" s="58" t="s">
        <v>269</v>
      </c>
      <c r="D248" s="11" t="s">
        <v>11</v>
      </c>
      <c r="E248" s="12">
        <v>2</v>
      </c>
      <c r="F248" s="13">
        <v>550000</v>
      </c>
      <c r="G248" s="14">
        <f t="shared" si="3"/>
        <v>1100000</v>
      </c>
      <c r="I248" s="45"/>
    </row>
    <row r="249" spans="2:9" x14ac:dyDescent="0.25">
      <c r="B249" s="10" t="s">
        <v>270</v>
      </c>
      <c r="C249" s="58" t="s">
        <v>271</v>
      </c>
      <c r="D249" s="11" t="s">
        <v>11</v>
      </c>
      <c r="E249" s="12">
        <v>2</v>
      </c>
      <c r="F249" s="13">
        <v>687500</v>
      </c>
      <c r="G249" s="14">
        <f t="shared" si="3"/>
        <v>1375000</v>
      </c>
      <c r="I249" s="45"/>
    </row>
    <row r="250" spans="2:9" x14ac:dyDescent="0.25">
      <c r="B250" s="10" t="s">
        <v>272</v>
      </c>
      <c r="C250" s="58" t="s">
        <v>273</v>
      </c>
      <c r="D250" s="11" t="s">
        <v>11</v>
      </c>
      <c r="E250" s="12">
        <v>2</v>
      </c>
      <c r="F250" s="13">
        <v>325000</v>
      </c>
      <c r="G250" s="14">
        <f t="shared" si="3"/>
        <v>650000</v>
      </c>
      <c r="I250" s="45"/>
    </row>
    <row r="251" spans="2:9" x14ac:dyDescent="0.25">
      <c r="B251" s="10" t="s">
        <v>274</v>
      </c>
      <c r="C251" s="58" t="s">
        <v>275</v>
      </c>
      <c r="D251" s="11" t="s">
        <v>11</v>
      </c>
      <c r="E251" s="12">
        <v>2</v>
      </c>
      <c r="F251" s="13">
        <v>400000</v>
      </c>
      <c r="G251" s="14">
        <f t="shared" si="3"/>
        <v>800000</v>
      </c>
      <c r="I251" s="45"/>
    </row>
    <row r="252" spans="2:9" x14ac:dyDescent="0.25">
      <c r="B252" s="10" t="s">
        <v>276</v>
      </c>
      <c r="C252" s="59" t="s">
        <v>1632</v>
      </c>
      <c r="D252" s="11" t="s">
        <v>41</v>
      </c>
      <c r="E252" s="12">
        <v>13</v>
      </c>
      <c r="F252" s="15">
        <v>137114.69</v>
      </c>
      <c r="G252" s="14">
        <f t="shared" si="3"/>
        <v>1782490.97</v>
      </c>
      <c r="I252" s="45"/>
    </row>
    <row r="253" spans="2:9" x14ac:dyDescent="0.25">
      <c r="B253" s="10" t="s">
        <v>277</v>
      </c>
      <c r="C253" s="59" t="s">
        <v>1633</v>
      </c>
      <c r="D253" s="16" t="s">
        <v>11</v>
      </c>
      <c r="E253" s="12">
        <v>7</v>
      </c>
      <c r="F253" s="15">
        <v>133431.9</v>
      </c>
      <c r="G253" s="14">
        <f t="shared" si="3"/>
        <v>934023.3</v>
      </c>
      <c r="I253" s="45"/>
    </row>
    <row r="254" spans="2:9" ht="25.5" x14ac:dyDescent="0.25">
      <c r="B254" s="10" t="s">
        <v>278</v>
      </c>
      <c r="C254" s="59" t="s">
        <v>1618</v>
      </c>
      <c r="D254" s="16" t="s">
        <v>11</v>
      </c>
      <c r="E254" s="12">
        <v>1</v>
      </c>
      <c r="F254" s="15">
        <v>2147295.46</v>
      </c>
      <c r="G254" s="14">
        <f t="shared" si="3"/>
        <v>2147295.46</v>
      </c>
      <c r="I254" s="45"/>
    </row>
    <row r="255" spans="2:9" x14ac:dyDescent="0.25">
      <c r="B255" s="40" t="s">
        <v>279</v>
      </c>
      <c r="C255" s="57" t="s">
        <v>2660</v>
      </c>
      <c r="D255" s="41"/>
      <c r="E255" s="42"/>
      <c r="F255" s="43"/>
      <c r="G255" s="50"/>
      <c r="I255" s="45"/>
    </row>
    <row r="256" spans="2:9" x14ac:dyDescent="0.25">
      <c r="B256" s="10" t="s">
        <v>280</v>
      </c>
      <c r="C256" s="59" t="s">
        <v>1665</v>
      </c>
      <c r="D256" s="16" t="s">
        <v>41</v>
      </c>
      <c r="E256" s="12">
        <v>34</v>
      </c>
      <c r="F256" s="15">
        <v>145583.39000000001</v>
      </c>
      <c r="G256" s="14">
        <f t="shared" si="3"/>
        <v>4949835.26</v>
      </c>
      <c r="I256" s="45"/>
    </row>
    <row r="257" spans="2:9" x14ac:dyDescent="0.25">
      <c r="B257" s="10" t="s">
        <v>281</v>
      </c>
      <c r="C257" s="59" t="s">
        <v>1666</v>
      </c>
      <c r="D257" s="16" t="s">
        <v>41</v>
      </c>
      <c r="E257" s="12">
        <v>77</v>
      </c>
      <c r="F257" s="15">
        <v>88258.41</v>
      </c>
      <c r="G257" s="14">
        <f t="shared" si="3"/>
        <v>6795897.5700000003</v>
      </c>
      <c r="I257" s="45"/>
    </row>
    <row r="258" spans="2:9" x14ac:dyDescent="0.25">
      <c r="B258" s="10" t="s">
        <v>282</v>
      </c>
      <c r="C258" s="59" t="s">
        <v>1667</v>
      </c>
      <c r="D258" s="16" t="s">
        <v>41</v>
      </c>
      <c r="E258" s="12">
        <v>73</v>
      </c>
      <c r="F258" s="15">
        <v>81125.11</v>
      </c>
      <c r="G258" s="14">
        <f t="shared" si="3"/>
        <v>5922133.0300000003</v>
      </c>
      <c r="I258" s="45"/>
    </row>
    <row r="259" spans="2:9" x14ac:dyDescent="0.25">
      <c r="B259" s="10" t="s">
        <v>283</v>
      </c>
      <c r="C259" s="59" t="s">
        <v>1668</v>
      </c>
      <c r="D259" s="16" t="s">
        <v>41</v>
      </c>
      <c r="E259" s="12">
        <v>137</v>
      </c>
      <c r="F259" s="15">
        <v>52759.79</v>
      </c>
      <c r="G259" s="14">
        <f t="shared" ref="G259:G322" si="4">+ROUND(F259*E259,2)</f>
        <v>7228091.2300000004</v>
      </c>
      <c r="I259" s="45"/>
    </row>
    <row r="260" spans="2:9" x14ac:dyDescent="0.25">
      <c r="B260" s="10" t="s">
        <v>284</v>
      </c>
      <c r="C260" s="59" t="s">
        <v>1669</v>
      </c>
      <c r="D260" s="16" t="s">
        <v>41</v>
      </c>
      <c r="E260" s="12">
        <v>111</v>
      </c>
      <c r="F260" s="15">
        <v>41418.49</v>
      </c>
      <c r="G260" s="14">
        <f t="shared" si="4"/>
        <v>4597452.3899999997</v>
      </c>
      <c r="I260" s="45"/>
    </row>
    <row r="261" spans="2:9" x14ac:dyDescent="0.25">
      <c r="B261" s="10" t="s">
        <v>285</v>
      </c>
      <c r="C261" s="59" t="s">
        <v>1670</v>
      </c>
      <c r="D261" s="16" t="s">
        <v>41</v>
      </c>
      <c r="E261" s="12">
        <v>377</v>
      </c>
      <c r="F261" s="15">
        <v>36818.370000000003</v>
      </c>
      <c r="G261" s="14">
        <f t="shared" si="4"/>
        <v>13880525.49</v>
      </c>
      <c r="I261" s="45"/>
    </row>
    <row r="262" spans="2:9" x14ac:dyDescent="0.25">
      <c r="B262" s="10" t="s">
        <v>286</v>
      </c>
      <c r="C262" s="59" t="s">
        <v>1671</v>
      </c>
      <c r="D262" s="16" t="s">
        <v>41</v>
      </c>
      <c r="E262" s="12">
        <v>11</v>
      </c>
      <c r="F262" s="15">
        <v>31712.37</v>
      </c>
      <c r="G262" s="14">
        <f t="shared" si="4"/>
        <v>348836.07</v>
      </c>
      <c r="I262" s="45"/>
    </row>
    <row r="263" spans="2:9" x14ac:dyDescent="0.25">
      <c r="B263" s="10" t="s">
        <v>287</v>
      </c>
      <c r="C263" s="59" t="s">
        <v>1672</v>
      </c>
      <c r="D263" s="16" t="s">
        <v>41</v>
      </c>
      <c r="E263" s="12">
        <v>135</v>
      </c>
      <c r="F263" s="15">
        <v>27724.36</v>
      </c>
      <c r="G263" s="14">
        <f t="shared" si="4"/>
        <v>3742788.6</v>
      </c>
      <c r="I263" s="45"/>
    </row>
    <row r="264" spans="2:9" x14ac:dyDescent="0.25">
      <c r="B264" s="10" t="s">
        <v>288</v>
      </c>
      <c r="C264" s="59" t="s">
        <v>1673</v>
      </c>
      <c r="D264" s="16" t="s">
        <v>41</v>
      </c>
      <c r="E264" s="12">
        <v>747</v>
      </c>
      <c r="F264" s="15">
        <v>22256.01</v>
      </c>
      <c r="G264" s="14">
        <f t="shared" si="4"/>
        <v>16625239.470000001</v>
      </c>
      <c r="I264" s="45"/>
    </row>
    <row r="265" spans="2:9" x14ac:dyDescent="0.25">
      <c r="B265" s="10" t="s">
        <v>289</v>
      </c>
      <c r="C265" s="59" t="s">
        <v>1674</v>
      </c>
      <c r="D265" s="16" t="s">
        <v>11</v>
      </c>
      <c r="E265" s="12">
        <v>15</v>
      </c>
      <c r="F265" s="15">
        <v>191702.89</v>
      </c>
      <c r="G265" s="14">
        <f t="shared" si="4"/>
        <v>2875543.35</v>
      </c>
      <c r="I265" s="45"/>
    </row>
    <row r="266" spans="2:9" x14ac:dyDescent="0.25">
      <c r="B266" s="10" t="s">
        <v>290</v>
      </c>
      <c r="C266" s="59" t="s">
        <v>1675</v>
      </c>
      <c r="D266" s="16" t="s">
        <v>11</v>
      </c>
      <c r="E266" s="12">
        <v>83</v>
      </c>
      <c r="F266" s="15">
        <v>118549.92</v>
      </c>
      <c r="G266" s="14">
        <f t="shared" si="4"/>
        <v>9839643.3599999994</v>
      </c>
      <c r="I266" s="45"/>
    </row>
    <row r="267" spans="2:9" x14ac:dyDescent="0.25">
      <c r="B267" s="10" t="s">
        <v>291</v>
      </c>
      <c r="C267" s="59" t="s">
        <v>1676</v>
      </c>
      <c r="D267" s="16" t="s">
        <v>11</v>
      </c>
      <c r="E267" s="12">
        <v>72</v>
      </c>
      <c r="F267" s="15">
        <v>95100.1</v>
      </c>
      <c r="G267" s="14">
        <f t="shared" si="4"/>
        <v>6847207.2000000002</v>
      </c>
      <c r="I267" s="45"/>
    </row>
    <row r="268" spans="2:9" x14ac:dyDescent="0.25">
      <c r="B268" s="10" t="s">
        <v>292</v>
      </c>
      <c r="C268" s="59" t="s">
        <v>1677</v>
      </c>
      <c r="D268" s="16" t="s">
        <v>11</v>
      </c>
      <c r="E268" s="12">
        <v>53</v>
      </c>
      <c r="F268" s="15">
        <v>64489.15</v>
      </c>
      <c r="G268" s="14">
        <f t="shared" si="4"/>
        <v>3417924.95</v>
      </c>
      <c r="I268" s="45"/>
    </row>
    <row r="269" spans="2:9" x14ac:dyDescent="0.25">
      <c r="B269" s="10" t="s">
        <v>293</v>
      </c>
      <c r="C269" s="59" t="s">
        <v>1678</v>
      </c>
      <c r="D269" s="16" t="s">
        <v>11</v>
      </c>
      <c r="E269" s="12">
        <v>115</v>
      </c>
      <c r="F269" s="15">
        <v>52444.28</v>
      </c>
      <c r="G269" s="14">
        <f t="shared" si="4"/>
        <v>6031092.2000000002</v>
      </c>
      <c r="I269" s="45"/>
    </row>
    <row r="270" spans="2:9" x14ac:dyDescent="0.25">
      <c r="B270" s="10" t="s">
        <v>294</v>
      </c>
      <c r="C270" s="59" t="s">
        <v>1679</v>
      </c>
      <c r="D270" s="16" t="s">
        <v>11</v>
      </c>
      <c r="E270" s="12">
        <v>335</v>
      </c>
      <c r="F270" s="15">
        <v>42839.15</v>
      </c>
      <c r="G270" s="14">
        <f t="shared" si="4"/>
        <v>14351115.25</v>
      </c>
      <c r="I270" s="45"/>
    </row>
    <row r="271" spans="2:9" x14ac:dyDescent="0.25">
      <c r="B271" s="10" t="s">
        <v>295</v>
      </c>
      <c r="C271" s="59" t="s">
        <v>1680</v>
      </c>
      <c r="D271" s="16" t="s">
        <v>11</v>
      </c>
      <c r="E271" s="12">
        <v>50</v>
      </c>
      <c r="F271" s="15">
        <v>37567.57</v>
      </c>
      <c r="G271" s="14">
        <f t="shared" si="4"/>
        <v>1878378.5</v>
      </c>
      <c r="I271" s="45"/>
    </row>
    <row r="272" spans="2:9" x14ac:dyDescent="0.25">
      <c r="B272" s="10" t="s">
        <v>296</v>
      </c>
      <c r="C272" s="59" t="s">
        <v>1681</v>
      </c>
      <c r="D272" s="16" t="s">
        <v>11</v>
      </c>
      <c r="E272" s="12">
        <v>112</v>
      </c>
      <c r="F272" s="15">
        <v>30753.32</v>
      </c>
      <c r="G272" s="14">
        <f t="shared" si="4"/>
        <v>3444371.84</v>
      </c>
      <c r="I272" s="45"/>
    </row>
    <row r="273" spans="2:9" x14ac:dyDescent="0.25">
      <c r="B273" s="10" t="s">
        <v>297</v>
      </c>
      <c r="C273" s="59" t="s">
        <v>1682</v>
      </c>
      <c r="D273" s="16" t="s">
        <v>11</v>
      </c>
      <c r="E273" s="12">
        <v>616</v>
      </c>
      <c r="F273" s="15">
        <v>30040.71</v>
      </c>
      <c r="G273" s="14">
        <f t="shared" si="4"/>
        <v>18505077.359999999</v>
      </c>
      <c r="I273" s="45"/>
    </row>
    <row r="274" spans="2:9" x14ac:dyDescent="0.25">
      <c r="B274" s="10" t="s">
        <v>298</v>
      </c>
      <c r="C274" s="59" t="s">
        <v>1683</v>
      </c>
      <c r="D274" s="16" t="s">
        <v>11</v>
      </c>
      <c r="E274" s="12">
        <v>3</v>
      </c>
      <c r="F274" s="15">
        <v>513004.24</v>
      </c>
      <c r="G274" s="14">
        <f t="shared" si="4"/>
        <v>1539012.72</v>
      </c>
      <c r="I274" s="45"/>
    </row>
    <row r="275" spans="2:9" x14ac:dyDescent="0.25">
      <c r="B275" s="10" t="s">
        <v>299</v>
      </c>
      <c r="C275" s="59" t="s">
        <v>1626</v>
      </c>
      <c r="D275" s="16" t="s">
        <v>11</v>
      </c>
      <c r="E275" s="12">
        <v>29</v>
      </c>
      <c r="F275" s="17">
        <v>30937.11</v>
      </c>
      <c r="G275" s="14">
        <f t="shared" si="4"/>
        <v>897176.19</v>
      </c>
      <c r="I275" s="45"/>
    </row>
    <row r="276" spans="2:9" x14ac:dyDescent="0.25">
      <c r="B276" s="10" t="s">
        <v>300</v>
      </c>
      <c r="C276" s="59" t="s">
        <v>1627</v>
      </c>
      <c r="D276" s="16" t="s">
        <v>11</v>
      </c>
      <c r="E276" s="12">
        <v>65</v>
      </c>
      <c r="F276" s="17">
        <v>27955.47</v>
      </c>
      <c r="G276" s="14">
        <f t="shared" si="4"/>
        <v>1817105.55</v>
      </c>
      <c r="I276" s="45"/>
    </row>
    <row r="277" spans="2:9" x14ac:dyDescent="0.25">
      <c r="B277" s="10" t="s">
        <v>301</v>
      </c>
      <c r="C277" s="59" t="s">
        <v>1684</v>
      </c>
      <c r="D277" s="16" t="s">
        <v>11</v>
      </c>
      <c r="E277" s="12">
        <v>61</v>
      </c>
      <c r="F277" s="17">
        <v>27886.16</v>
      </c>
      <c r="G277" s="14">
        <f t="shared" si="4"/>
        <v>1701055.76</v>
      </c>
      <c r="I277" s="45"/>
    </row>
    <row r="278" spans="2:9" x14ac:dyDescent="0.25">
      <c r="B278" s="10" t="s">
        <v>302</v>
      </c>
      <c r="C278" s="59" t="s">
        <v>1685</v>
      </c>
      <c r="D278" s="16" t="s">
        <v>11</v>
      </c>
      <c r="E278" s="12">
        <v>115</v>
      </c>
      <c r="F278" s="17">
        <v>25198.45</v>
      </c>
      <c r="G278" s="14">
        <f t="shared" si="4"/>
        <v>2897821.75</v>
      </c>
      <c r="I278" s="45"/>
    </row>
    <row r="279" spans="2:9" x14ac:dyDescent="0.25">
      <c r="B279" s="10" t="s">
        <v>303</v>
      </c>
      <c r="C279" s="59" t="s">
        <v>1629</v>
      </c>
      <c r="D279" s="16" t="s">
        <v>11</v>
      </c>
      <c r="E279" s="12">
        <v>93</v>
      </c>
      <c r="F279" s="17">
        <v>22765.13</v>
      </c>
      <c r="G279" s="14">
        <f t="shared" si="4"/>
        <v>2117157.09</v>
      </c>
      <c r="I279" s="45"/>
    </row>
    <row r="280" spans="2:9" x14ac:dyDescent="0.25">
      <c r="B280" s="10" t="s">
        <v>304</v>
      </c>
      <c r="C280" s="59" t="s">
        <v>1686</v>
      </c>
      <c r="D280" s="16" t="s">
        <v>11</v>
      </c>
      <c r="E280" s="12">
        <v>315</v>
      </c>
      <c r="F280" s="17">
        <v>21772</v>
      </c>
      <c r="G280" s="14">
        <f t="shared" si="4"/>
        <v>6858180</v>
      </c>
      <c r="I280" s="45"/>
    </row>
    <row r="281" spans="2:9" x14ac:dyDescent="0.25">
      <c r="B281" s="10" t="s">
        <v>305</v>
      </c>
      <c r="C281" s="59" t="s">
        <v>1687</v>
      </c>
      <c r="D281" s="16" t="s">
        <v>11</v>
      </c>
      <c r="E281" s="12">
        <v>10</v>
      </c>
      <c r="F281" s="17">
        <v>21330.66</v>
      </c>
      <c r="G281" s="14">
        <f t="shared" si="4"/>
        <v>213306.6</v>
      </c>
      <c r="I281" s="45"/>
    </row>
    <row r="282" spans="2:9" x14ac:dyDescent="0.25">
      <c r="B282" s="10" t="s">
        <v>306</v>
      </c>
      <c r="C282" s="59" t="s">
        <v>1688</v>
      </c>
      <c r="D282" s="16" t="s">
        <v>11</v>
      </c>
      <c r="E282" s="12">
        <v>113</v>
      </c>
      <c r="F282" s="17">
        <v>20296.02</v>
      </c>
      <c r="G282" s="14">
        <f t="shared" si="4"/>
        <v>2293450.2599999998</v>
      </c>
      <c r="I282" s="45"/>
    </row>
    <row r="283" spans="2:9" x14ac:dyDescent="0.25">
      <c r="B283" s="10" t="s">
        <v>307</v>
      </c>
      <c r="C283" s="59" t="s">
        <v>1689</v>
      </c>
      <c r="D283" s="16" t="s">
        <v>11</v>
      </c>
      <c r="E283" s="12">
        <v>623</v>
      </c>
      <c r="F283" s="17">
        <v>16712.310000000001</v>
      </c>
      <c r="G283" s="14">
        <f t="shared" si="4"/>
        <v>10411769.130000001</v>
      </c>
      <c r="I283" s="45"/>
    </row>
    <row r="284" spans="2:9" x14ac:dyDescent="0.25">
      <c r="B284" s="10" t="s">
        <v>308</v>
      </c>
      <c r="C284" s="59" t="s">
        <v>1690</v>
      </c>
      <c r="D284" s="16" t="s">
        <v>11</v>
      </c>
      <c r="E284" s="12">
        <v>2</v>
      </c>
      <c r="F284" s="15">
        <v>20944.900000000001</v>
      </c>
      <c r="G284" s="14">
        <f t="shared" si="4"/>
        <v>41889.800000000003</v>
      </c>
      <c r="I284" s="45"/>
    </row>
    <row r="285" spans="2:9" x14ac:dyDescent="0.25">
      <c r="B285" s="10" t="s">
        <v>309</v>
      </c>
      <c r="C285" s="59" t="s">
        <v>1631</v>
      </c>
      <c r="D285" s="16" t="s">
        <v>11</v>
      </c>
      <c r="E285" s="12">
        <v>9</v>
      </c>
      <c r="F285" s="15">
        <v>25162.26</v>
      </c>
      <c r="G285" s="14">
        <f t="shared" si="4"/>
        <v>226460.34</v>
      </c>
      <c r="I285" s="45"/>
    </row>
    <row r="286" spans="2:9" x14ac:dyDescent="0.25">
      <c r="B286" s="10" t="s">
        <v>310</v>
      </c>
      <c r="C286" s="59" t="s">
        <v>1691</v>
      </c>
      <c r="D286" s="16" t="s">
        <v>11</v>
      </c>
      <c r="E286" s="12">
        <v>2</v>
      </c>
      <c r="F286" s="15">
        <v>25161.14</v>
      </c>
      <c r="G286" s="14">
        <f t="shared" si="4"/>
        <v>50322.28</v>
      </c>
      <c r="I286" s="45"/>
    </row>
    <row r="287" spans="2:9" x14ac:dyDescent="0.25">
      <c r="B287" s="10" t="s">
        <v>311</v>
      </c>
      <c r="C287" s="59" t="s">
        <v>1692</v>
      </c>
      <c r="D287" s="16" t="s">
        <v>11</v>
      </c>
      <c r="E287" s="12">
        <v>2</v>
      </c>
      <c r="F287" s="15">
        <v>25202.65</v>
      </c>
      <c r="G287" s="14">
        <f t="shared" si="4"/>
        <v>50405.3</v>
      </c>
      <c r="I287" s="45"/>
    </row>
    <row r="288" spans="2:9" x14ac:dyDescent="0.25">
      <c r="B288" s="10" t="s">
        <v>312</v>
      </c>
      <c r="C288" s="59" t="s">
        <v>1693</v>
      </c>
      <c r="D288" s="16" t="s">
        <v>11</v>
      </c>
      <c r="E288" s="12">
        <v>4</v>
      </c>
      <c r="F288" s="15">
        <v>24266.26</v>
      </c>
      <c r="G288" s="14">
        <f t="shared" si="4"/>
        <v>97065.04</v>
      </c>
      <c r="I288" s="45"/>
    </row>
    <row r="289" spans="2:9" x14ac:dyDescent="0.25">
      <c r="B289" s="10" t="s">
        <v>313</v>
      </c>
      <c r="C289" s="59" t="s">
        <v>1694</v>
      </c>
      <c r="D289" s="16" t="s">
        <v>11</v>
      </c>
      <c r="E289" s="12">
        <v>5</v>
      </c>
      <c r="F289" s="15">
        <v>78696.149999999994</v>
      </c>
      <c r="G289" s="14">
        <f t="shared" si="4"/>
        <v>393480.75</v>
      </c>
      <c r="I289" s="45"/>
    </row>
    <row r="290" spans="2:9" x14ac:dyDescent="0.25">
      <c r="B290" s="10" t="s">
        <v>314</v>
      </c>
      <c r="C290" s="59" t="s">
        <v>1695</v>
      </c>
      <c r="D290" s="16" t="s">
        <v>11</v>
      </c>
      <c r="E290" s="11">
        <v>7</v>
      </c>
      <c r="F290" s="15">
        <v>62261.52</v>
      </c>
      <c r="G290" s="14">
        <f t="shared" si="4"/>
        <v>435830.64</v>
      </c>
      <c r="I290" s="45"/>
    </row>
    <row r="291" spans="2:9" x14ac:dyDescent="0.25">
      <c r="B291" s="10" t="s">
        <v>315</v>
      </c>
      <c r="C291" s="59" t="s">
        <v>1696</v>
      </c>
      <c r="D291" s="16" t="s">
        <v>11</v>
      </c>
      <c r="E291" s="12">
        <v>2</v>
      </c>
      <c r="F291" s="15">
        <v>56696.15</v>
      </c>
      <c r="G291" s="14">
        <f t="shared" si="4"/>
        <v>113392.3</v>
      </c>
      <c r="I291" s="45"/>
    </row>
    <row r="292" spans="2:9" x14ac:dyDescent="0.25">
      <c r="B292" s="10" t="s">
        <v>316</v>
      </c>
      <c r="C292" s="59" t="s">
        <v>1697</v>
      </c>
      <c r="D292" s="16" t="s">
        <v>11</v>
      </c>
      <c r="E292" s="12">
        <v>1</v>
      </c>
      <c r="F292" s="15">
        <v>42461.52</v>
      </c>
      <c r="G292" s="14">
        <f t="shared" si="4"/>
        <v>42461.52</v>
      </c>
      <c r="I292" s="45"/>
    </row>
    <row r="293" spans="2:9" x14ac:dyDescent="0.25">
      <c r="B293" s="10" t="s">
        <v>317</v>
      </c>
      <c r="C293" s="59" t="s">
        <v>1698</v>
      </c>
      <c r="D293" s="16" t="s">
        <v>11</v>
      </c>
      <c r="E293" s="12">
        <v>11</v>
      </c>
      <c r="F293" s="15">
        <v>36509.57</v>
      </c>
      <c r="G293" s="14">
        <f t="shared" si="4"/>
        <v>401605.27</v>
      </c>
      <c r="I293" s="45"/>
    </row>
    <row r="294" spans="2:9" x14ac:dyDescent="0.25">
      <c r="B294" s="10" t="s">
        <v>318</v>
      </c>
      <c r="C294" s="59" t="s">
        <v>1699</v>
      </c>
      <c r="D294" s="16" t="s">
        <v>11</v>
      </c>
      <c r="E294" s="11">
        <v>1</v>
      </c>
      <c r="F294" s="15">
        <v>31916.27</v>
      </c>
      <c r="G294" s="14">
        <f t="shared" si="4"/>
        <v>31916.27</v>
      </c>
      <c r="I294" s="45"/>
    </row>
    <row r="295" spans="2:9" x14ac:dyDescent="0.25">
      <c r="B295" s="10" t="s">
        <v>319</v>
      </c>
      <c r="C295" s="59" t="s">
        <v>1700</v>
      </c>
      <c r="D295" s="16" t="s">
        <v>11</v>
      </c>
      <c r="E295" s="12">
        <v>8</v>
      </c>
      <c r="F295" s="15">
        <v>26416.27</v>
      </c>
      <c r="G295" s="14">
        <f t="shared" si="4"/>
        <v>211330.16</v>
      </c>
      <c r="I295" s="45"/>
    </row>
    <row r="296" spans="2:9" x14ac:dyDescent="0.25">
      <c r="B296" s="10" t="s">
        <v>320</v>
      </c>
      <c r="C296" s="59" t="s">
        <v>1701</v>
      </c>
      <c r="D296" s="16" t="s">
        <v>11</v>
      </c>
      <c r="E296" s="12">
        <v>25</v>
      </c>
      <c r="F296" s="15">
        <v>25316.27</v>
      </c>
      <c r="G296" s="14">
        <f t="shared" si="4"/>
        <v>632906.75</v>
      </c>
      <c r="I296" s="45"/>
    </row>
    <row r="297" spans="2:9" x14ac:dyDescent="0.25">
      <c r="B297" s="10" t="s">
        <v>321</v>
      </c>
      <c r="C297" s="59" t="s">
        <v>1702</v>
      </c>
      <c r="D297" s="16" t="s">
        <v>11</v>
      </c>
      <c r="E297" s="12">
        <v>16</v>
      </c>
      <c r="F297" s="15">
        <v>24543.1</v>
      </c>
      <c r="G297" s="14">
        <f t="shared" si="4"/>
        <v>392689.6</v>
      </c>
      <c r="I297" s="45"/>
    </row>
    <row r="298" spans="2:9" x14ac:dyDescent="0.25">
      <c r="B298" s="10" t="s">
        <v>322</v>
      </c>
      <c r="C298" s="59" t="s">
        <v>1703</v>
      </c>
      <c r="D298" s="16" t="s">
        <v>11</v>
      </c>
      <c r="E298" s="12">
        <v>10</v>
      </c>
      <c r="F298" s="15">
        <v>425673.45</v>
      </c>
      <c r="G298" s="14">
        <f t="shared" si="4"/>
        <v>4256734.5</v>
      </c>
      <c r="I298" s="45"/>
    </row>
    <row r="299" spans="2:9" x14ac:dyDescent="0.25">
      <c r="B299" s="10" t="s">
        <v>323</v>
      </c>
      <c r="C299" s="59" t="s">
        <v>1704</v>
      </c>
      <c r="D299" s="16" t="s">
        <v>11</v>
      </c>
      <c r="E299" s="12">
        <v>7</v>
      </c>
      <c r="F299" s="15">
        <v>253673.45</v>
      </c>
      <c r="G299" s="14">
        <f t="shared" si="4"/>
        <v>1775714.15</v>
      </c>
      <c r="I299" s="45"/>
    </row>
    <row r="300" spans="2:9" x14ac:dyDescent="0.25">
      <c r="B300" s="10" t="s">
        <v>324</v>
      </c>
      <c r="C300" s="59" t="s">
        <v>1705</v>
      </c>
      <c r="D300" s="16" t="s">
        <v>11</v>
      </c>
      <c r="E300" s="12">
        <v>4</v>
      </c>
      <c r="F300" s="15">
        <v>236273.45</v>
      </c>
      <c r="G300" s="14">
        <f t="shared" si="4"/>
        <v>945093.8</v>
      </c>
      <c r="I300" s="45"/>
    </row>
    <row r="301" spans="2:9" x14ac:dyDescent="0.25">
      <c r="B301" s="10" t="s">
        <v>325</v>
      </c>
      <c r="C301" s="59" t="s">
        <v>1706</v>
      </c>
      <c r="D301" s="16" t="s">
        <v>11</v>
      </c>
      <c r="E301" s="12">
        <v>2</v>
      </c>
      <c r="F301" s="15">
        <v>1335861.1299999999</v>
      </c>
      <c r="G301" s="14">
        <f t="shared" si="4"/>
        <v>2671722.2599999998</v>
      </c>
      <c r="I301" s="45"/>
    </row>
    <row r="302" spans="2:9" x14ac:dyDescent="0.25">
      <c r="B302" s="10" t="s">
        <v>326</v>
      </c>
      <c r="C302" s="59" t="s">
        <v>1707</v>
      </c>
      <c r="D302" s="16" t="s">
        <v>11</v>
      </c>
      <c r="E302" s="12">
        <v>1</v>
      </c>
      <c r="F302" s="15">
        <v>1006911.3</v>
      </c>
      <c r="G302" s="14">
        <f t="shared" si="4"/>
        <v>1006911.3</v>
      </c>
      <c r="I302" s="45"/>
    </row>
    <row r="303" spans="2:9" x14ac:dyDescent="0.25">
      <c r="B303" s="10" t="s">
        <v>327</v>
      </c>
      <c r="C303" s="59" t="s">
        <v>1708</v>
      </c>
      <c r="D303" s="16" t="s">
        <v>11</v>
      </c>
      <c r="E303" s="12">
        <v>10</v>
      </c>
      <c r="F303" s="15">
        <v>554605.35</v>
      </c>
      <c r="G303" s="14">
        <f t="shared" si="4"/>
        <v>5546053.5</v>
      </c>
      <c r="I303" s="45"/>
    </row>
    <row r="304" spans="2:9" x14ac:dyDescent="0.25">
      <c r="B304" s="10" t="s">
        <v>328</v>
      </c>
      <c r="C304" s="59" t="s">
        <v>1709</v>
      </c>
      <c r="D304" s="16" t="s">
        <v>11</v>
      </c>
      <c r="E304" s="12">
        <v>10</v>
      </c>
      <c r="F304" s="15">
        <v>340494.98</v>
      </c>
      <c r="G304" s="14">
        <f t="shared" si="4"/>
        <v>3404949.8</v>
      </c>
      <c r="I304" s="45"/>
    </row>
    <row r="305" spans="2:9" x14ac:dyDescent="0.25">
      <c r="B305" s="10" t="s">
        <v>329</v>
      </c>
      <c r="C305" s="59" t="s">
        <v>1710</v>
      </c>
      <c r="D305" s="16" t="s">
        <v>11</v>
      </c>
      <c r="E305" s="12">
        <v>18</v>
      </c>
      <c r="F305" s="15">
        <v>296366.2</v>
      </c>
      <c r="G305" s="14">
        <f t="shared" si="4"/>
        <v>5334591.5999999996</v>
      </c>
      <c r="I305" s="45"/>
    </row>
    <row r="306" spans="2:9" x14ac:dyDescent="0.25">
      <c r="B306" s="10" t="s">
        <v>330</v>
      </c>
      <c r="C306" s="59" t="s">
        <v>1711</v>
      </c>
      <c r="D306" s="16" t="s">
        <v>11</v>
      </c>
      <c r="E306" s="12">
        <v>4</v>
      </c>
      <c r="F306" s="15">
        <v>185083.95</v>
      </c>
      <c r="G306" s="14">
        <f t="shared" si="4"/>
        <v>740335.8</v>
      </c>
      <c r="I306" s="45"/>
    </row>
    <row r="307" spans="2:9" x14ac:dyDescent="0.25">
      <c r="B307" s="10" t="s">
        <v>331</v>
      </c>
      <c r="C307" s="59" t="s">
        <v>1712</v>
      </c>
      <c r="D307" s="16" t="s">
        <v>11</v>
      </c>
      <c r="E307" s="12">
        <v>1</v>
      </c>
      <c r="F307" s="15">
        <v>135683.51999999999</v>
      </c>
      <c r="G307" s="14">
        <f t="shared" si="4"/>
        <v>135683.51999999999</v>
      </c>
      <c r="I307" s="45"/>
    </row>
    <row r="308" spans="2:9" x14ac:dyDescent="0.25">
      <c r="B308" s="10" t="s">
        <v>332</v>
      </c>
      <c r="C308" s="59" t="s">
        <v>1713</v>
      </c>
      <c r="D308" s="16" t="s">
        <v>11</v>
      </c>
      <c r="E308" s="12">
        <v>33</v>
      </c>
      <c r="F308" s="15">
        <v>103549.71</v>
      </c>
      <c r="G308" s="14">
        <f t="shared" si="4"/>
        <v>3417140.43</v>
      </c>
      <c r="I308" s="45"/>
    </row>
    <row r="309" spans="2:9" x14ac:dyDescent="0.25">
      <c r="B309" s="40" t="s">
        <v>333</v>
      </c>
      <c r="C309" s="57" t="s">
        <v>1714</v>
      </c>
      <c r="D309" s="41"/>
      <c r="E309" s="42"/>
      <c r="F309" s="43"/>
      <c r="G309" s="50"/>
      <c r="I309" s="45"/>
    </row>
    <row r="310" spans="2:9" x14ac:dyDescent="0.25">
      <c r="B310" s="10" t="s">
        <v>334</v>
      </c>
      <c r="C310" s="59" t="s">
        <v>1715</v>
      </c>
      <c r="D310" s="16" t="s">
        <v>41</v>
      </c>
      <c r="E310" s="12">
        <v>188</v>
      </c>
      <c r="F310" s="17">
        <v>155329.82999999999</v>
      </c>
      <c r="G310" s="14">
        <f t="shared" si="4"/>
        <v>29202008.039999999</v>
      </c>
      <c r="I310" s="45"/>
    </row>
    <row r="311" spans="2:9" x14ac:dyDescent="0.25">
      <c r="B311" s="10" t="s">
        <v>335</v>
      </c>
      <c r="C311" s="59" t="s">
        <v>1716</v>
      </c>
      <c r="D311" s="16" t="s">
        <v>41</v>
      </c>
      <c r="E311" s="12">
        <v>192</v>
      </c>
      <c r="F311" s="17">
        <v>113545.51</v>
      </c>
      <c r="G311" s="14">
        <f t="shared" si="4"/>
        <v>21800737.920000002</v>
      </c>
      <c r="I311" s="45"/>
    </row>
    <row r="312" spans="2:9" x14ac:dyDescent="0.25">
      <c r="B312" s="10" t="s">
        <v>336</v>
      </c>
      <c r="C312" s="59" t="s">
        <v>1717</v>
      </c>
      <c r="D312" s="16" t="s">
        <v>41</v>
      </c>
      <c r="E312" s="12">
        <v>236</v>
      </c>
      <c r="F312" s="17">
        <v>96138.04</v>
      </c>
      <c r="G312" s="14">
        <f t="shared" si="4"/>
        <v>22688577.440000001</v>
      </c>
      <c r="I312" s="45"/>
    </row>
    <row r="313" spans="2:9" x14ac:dyDescent="0.25">
      <c r="B313" s="10" t="s">
        <v>337</v>
      </c>
      <c r="C313" s="59" t="s">
        <v>1718</v>
      </c>
      <c r="D313" s="16" t="s">
        <v>41</v>
      </c>
      <c r="E313" s="12">
        <v>78</v>
      </c>
      <c r="F313" s="17">
        <v>61281.26</v>
      </c>
      <c r="G313" s="14">
        <f t="shared" si="4"/>
        <v>4779938.28</v>
      </c>
      <c r="I313" s="45"/>
    </row>
    <row r="314" spans="2:9" x14ac:dyDescent="0.25">
      <c r="B314" s="10" t="s">
        <v>338</v>
      </c>
      <c r="C314" s="58" t="s">
        <v>339</v>
      </c>
      <c r="D314" s="11" t="s">
        <v>11</v>
      </c>
      <c r="E314" s="12">
        <v>4</v>
      </c>
      <c r="F314" s="15">
        <v>490000</v>
      </c>
      <c r="G314" s="14">
        <f t="shared" si="4"/>
        <v>1960000</v>
      </c>
      <c r="I314" s="45"/>
    </row>
    <row r="315" spans="2:9" x14ac:dyDescent="0.25">
      <c r="B315" s="10" t="s">
        <v>340</v>
      </c>
      <c r="C315" s="59" t="s">
        <v>1719</v>
      </c>
      <c r="D315" s="16" t="s">
        <v>11</v>
      </c>
      <c r="E315" s="12">
        <v>7</v>
      </c>
      <c r="F315" s="15">
        <v>772573.91</v>
      </c>
      <c r="G315" s="14">
        <f t="shared" si="4"/>
        <v>5408017.3700000001</v>
      </c>
      <c r="I315" s="45"/>
    </row>
    <row r="316" spans="2:9" x14ac:dyDescent="0.25">
      <c r="B316" s="10" t="s">
        <v>341</v>
      </c>
      <c r="C316" s="59" t="s">
        <v>1720</v>
      </c>
      <c r="D316" s="16" t="s">
        <v>41</v>
      </c>
      <c r="E316" s="12">
        <v>30</v>
      </c>
      <c r="F316" s="15">
        <v>111446.72</v>
      </c>
      <c r="G316" s="14">
        <f t="shared" si="4"/>
        <v>3343401.6</v>
      </c>
      <c r="I316" s="45"/>
    </row>
    <row r="317" spans="2:9" x14ac:dyDescent="0.25">
      <c r="B317" s="10" t="s">
        <v>342</v>
      </c>
      <c r="C317" s="59" t="s">
        <v>1721</v>
      </c>
      <c r="D317" s="16" t="s">
        <v>41</v>
      </c>
      <c r="E317" s="12">
        <v>372</v>
      </c>
      <c r="F317" s="15">
        <v>70386.45</v>
      </c>
      <c r="G317" s="14">
        <f t="shared" si="4"/>
        <v>26183759.399999999</v>
      </c>
      <c r="I317" s="45"/>
    </row>
    <row r="318" spans="2:9" x14ac:dyDescent="0.25">
      <c r="B318" s="10" t="s">
        <v>343</v>
      </c>
      <c r="C318" s="59" t="s">
        <v>1722</v>
      </c>
      <c r="D318" s="16" t="s">
        <v>41</v>
      </c>
      <c r="E318" s="12">
        <v>70</v>
      </c>
      <c r="F318" s="15">
        <v>47702.54</v>
      </c>
      <c r="G318" s="14">
        <f t="shared" si="4"/>
        <v>3339177.8</v>
      </c>
      <c r="I318" s="45"/>
    </row>
    <row r="319" spans="2:9" x14ac:dyDescent="0.25">
      <c r="B319" s="10" t="s">
        <v>344</v>
      </c>
      <c r="C319" s="59" t="s">
        <v>1723</v>
      </c>
      <c r="D319" s="16" t="s">
        <v>41</v>
      </c>
      <c r="E319" s="12">
        <v>245</v>
      </c>
      <c r="F319" s="15">
        <v>32942.370000000003</v>
      </c>
      <c r="G319" s="14">
        <f t="shared" si="4"/>
        <v>8070880.6500000004</v>
      </c>
      <c r="I319" s="45"/>
    </row>
    <row r="320" spans="2:9" x14ac:dyDescent="0.25">
      <c r="B320" s="10" t="s">
        <v>345</v>
      </c>
      <c r="C320" s="59" t="s">
        <v>1724</v>
      </c>
      <c r="D320" s="16" t="s">
        <v>41</v>
      </c>
      <c r="E320" s="12">
        <v>43</v>
      </c>
      <c r="F320" s="15">
        <v>61798.42</v>
      </c>
      <c r="G320" s="14">
        <f t="shared" si="4"/>
        <v>2657332.06</v>
      </c>
      <c r="I320" s="45"/>
    </row>
    <row r="321" spans="2:9" x14ac:dyDescent="0.25">
      <c r="B321" s="10" t="s">
        <v>346</v>
      </c>
      <c r="C321" s="59" t="s">
        <v>1725</v>
      </c>
      <c r="D321" s="16" t="s">
        <v>41</v>
      </c>
      <c r="E321" s="12">
        <v>8</v>
      </c>
      <c r="F321" s="15">
        <v>47702.54</v>
      </c>
      <c r="G321" s="14">
        <f t="shared" si="4"/>
        <v>381620.32</v>
      </c>
      <c r="I321" s="45"/>
    </row>
    <row r="322" spans="2:9" x14ac:dyDescent="0.25">
      <c r="B322" s="10" t="s">
        <v>347</v>
      </c>
      <c r="C322" s="59" t="s">
        <v>1726</v>
      </c>
      <c r="D322" s="16" t="s">
        <v>41</v>
      </c>
      <c r="E322" s="12">
        <v>281</v>
      </c>
      <c r="F322" s="15">
        <v>32942.370000000003</v>
      </c>
      <c r="G322" s="14">
        <f t="shared" si="4"/>
        <v>9256805.9700000007</v>
      </c>
      <c r="I322" s="45"/>
    </row>
    <row r="323" spans="2:9" x14ac:dyDescent="0.25">
      <c r="B323" s="10" t="s">
        <v>348</v>
      </c>
      <c r="C323" s="59" t="s">
        <v>1727</v>
      </c>
      <c r="D323" s="16" t="s">
        <v>11</v>
      </c>
      <c r="E323" s="12">
        <v>14</v>
      </c>
      <c r="F323" s="15">
        <v>210249.53</v>
      </c>
      <c r="G323" s="14">
        <f t="shared" ref="G323:G386" si="5">+ROUND(F323*E323,2)</f>
        <v>2943493.42</v>
      </c>
      <c r="I323" s="45"/>
    </row>
    <row r="324" spans="2:9" x14ac:dyDescent="0.25">
      <c r="B324" s="10" t="s">
        <v>349</v>
      </c>
      <c r="C324" s="59" t="s">
        <v>1728</v>
      </c>
      <c r="D324" s="16" t="s">
        <v>11</v>
      </c>
      <c r="E324" s="12">
        <v>488</v>
      </c>
      <c r="F324" s="15">
        <v>44279.98</v>
      </c>
      <c r="G324" s="14">
        <f t="shared" si="5"/>
        <v>21608630.239999998</v>
      </c>
      <c r="I324" s="45"/>
    </row>
    <row r="325" spans="2:9" x14ac:dyDescent="0.25">
      <c r="B325" s="10" t="s">
        <v>350</v>
      </c>
      <c r="C325" s="59" t="s">
        <v>1729</v>
      </c>
      <c r="D325" s="16" t="s">
        <v>11</v>
      </c>
      <c r="E325" s="12">
        <v>194</v>
      </c>
      <c r="F325" s="15">
        <v>32040</v>
      </c>
      <c r="G325" s="14">
        <f t="shared" si="5"/>
        <v>6215760</v>
      </c>
      <c r="I325" s="45"/>
    </row>
    <row r="326" spans="2:9" x14ac:dyDescent="0.25">
      <c r="B326" s="10" t="s">
        <v>351</v>
      </c>
      <c r="C326" s="59" t="s">
        <v>1730</v>
      </c>
      <c r="D326" s="16" t="s">
        <v>11</v>
      </c>
      <c r="E326" s="12">
        <v>620</v>
      </c>
      <c r="F326" s="15">
        <v>23635.35</v>
      </c>
      <c r="G326" s="14">
        <f t="shared" si="5"/>
        <v>14653917</v>
      </c>
      <c r="I326" s="45"/>
    </row>
    <row r="327" spans="2:9" x14ac:dyDescent="0.25">
      <c r="B327" s="10" t="s">
        <v>352</v>
      </c>
      <c r="C327" s="59" t="s">
        <v>1731</v>
      </c>
      <c r="D327" s="16" t="s">
        <v>11</v>
      </c>
      <c r="E327" s="12">
        <v>6</v>
      </c>
      <c r="F327" s="15">
        <v>87221.84</v>
      </c>
      <c r="G327" s="14">
        <f t="shared" si="5"/>
        <v>523331.04</v>
      </c>
      <c r="I327" s="45"/>
    </row>
    <row r="328" spans="2:9" x14ac:dyDescent="0.25">
      <c r="B328" s="10" t="s">
        <v>353</v>
      </c>
      <c r="C328" s="59" t="s">
        <v>1732</v>
      </c>
      <c r="D328" s="16" t="s">
        <v>11</v>
      </c>
      <c r="E328" s="12">
        <v>1</v>
      </c>
      <c r="F328" s="15">
        <v>377645.2</v>
      </c>
      <c r="G328" s="14">
        <f t="shared" si="5"/>
        <v>377645.2</v>
      </c>
      <c r="I328" s="45"/>
    </row>
    <row r="329" spans="2:9" x14ac:dyDescent="0.25">
      <c r="B329" s="10" t="s">
        <v>354</v>
      </c>
      <c r="C329" s="59" t="s">
        <v>1733</v>
      </c>
      <c r="D329" s="16" t="s">
        <v>11</v>
      </c>
      <c r="E329" s="12">
        <v>28</v>
      </c>
      <c r="F329" s="15">
        <v>279205.2</v>
      </c>
      <c r="G329" s="14">
        <f t="shared" si="5"/>
        <v>7817745.5999999996</v>
      </c>
      <c r="I329" s="45"/>
    </row>
    <row r="330" spans="2:9" x14ac:dyDescent="0.25">
      <c r="B330" s="10" t="s">
        <v>355</v>
      </c>
      <c r="C330" s="59" t="s">
        <v>1626</v>
      </c>
      <c r="D330" s="16" t="s">
        <v>11</v>
      </c>
      <c r="E330" s="12">
        <v>717</v>
      </c>
      <c r="F330" s="15">
        <v>25763.93</v>
      </c>
      <c r="G330" s="14">
        <f t="shared" si="5"/>
        <v>18472737.809999999</v>
      </c>
      <c r="I330" s="45"/>
    </row>
    <row r="331" spans="2:9" x14ac:dyDescent="0.25">
      <c r="B331" s="10" t="s">
        <v>356</v>
      </c>
      <c r="C331" s="59" t="s">
        <v>1627</v>
      </c>
      <c r="D331" s="16" t="s">
        <v>11</v>
      </c>
      <c r="E331" s="12">
        <v>220</v>
      </c>
      <c r="F331" s="15">
        <v>22782.3</v>
      </c>
      <c r="G331" s="14">
        <f t="shared" si="5"/>
        <v>5012106</v>
      </c>
      <c r="I331" s="45"/>
    </row>
    <row r="332" spans="2:9" x14ac:dyDescent="0.25">
      <c r="B332" s="10" t="s">
        <v>357</v>
      </c>
      <c r="C332" s="59" t="s">
        <v>1628</v>
      </c>
      <c r="D332" s="16" t="s">
        <v>11</v>
      </c>
      <c r="E332" s="12">
        <v>721</v>
      </c>
      <c r="F332" s="15">
        <v>20542.59</v>
      </c>
      <c r="G332" s="14">
        <f t="shared" si="5"/>
        <v>14811207.390000001</v>
      </c>
      <c r="I332" s="45"/>
    </row>
    <row r="333" spans="2:9" x14ac:dyDescent="0.25">
      <c r="B333" s="10" t="s">
        <v>358</v>
      </c>
      <c r="C333" s="59" t="s">
        <v>1630</v>
      </c>
      <c r="D333" s="16" t="s">
        <v>11</v>
      </c>
      <c r="E333" s="12">
        <v>41</v>
      </c>
      <c r="F333" s="15">
        <v>30548.85</v>
      </c>
      <c r="G333" s="14">
        <f t="shared" si="5"/>
        <v>1252502.8500000001</v>
      </c>
      <c r="I333" s="45"/>
    </row>
    <row r="334" spans="2:9" x14ac:dyDescent="0.25">
      <c r="B334" s="10" t="s">
        <v>359</v>
      </c>
      <c r="C334" s="59" t="s">
        <v>1734</v>
      </c>
      <c r="D334" s="16" t="s">
        <v>11</v>
      </c>
      <c r="E334" s="12">
        <v>3</v>
      </c>
      <c r="F334" s="15">
        <v>28772.9</v>
      </c>
      <c r="G334" s="14">
        <f t="shared" si="5"/>
        <v>86318.7</v>
      </c>
      <c r="I334" s="45"/>
    </row>
    <row r="335" spans="2:9" x14ac:dyDescent="0.25">
      <c r="B335" s="10" t="s">
        <v>360</v>
      </c>
      <c r="C335" s="59" t="s">
        <v>1631</v>
      </c>
      <c r="D335" s="16" t="s">
        <v>11</v>
      </c>
      <c r="E335" s="12">
        <v>19</v>
      </c>
      <c r="F335" s="15">
        <v>26196.9</v>
      </c>
      <c r="G335" s="14">
        <f t="shared" si="5"/>
        <v>497741.1</v>
      </c>
      <c r="I335" s="45"/>
    </row>
    <row r="336" spans="2:9" x14ac:dyDescent="0.25">
      <c r="B336" s="10" t="s">
        <v>361</v>
      </c>
      <c r="C336" s="59" t="s">
        <v>1694</v>
      </c>
      <c r="D336" s="16" t="s">
        <v>11</v>
      </c>
      <c r="E336" s="12">
        <v>8</v>
      </c>
      <c r="F336" s="15">
        <v>72096.149999999994</v>
      </c>
      <c r="G336" s="14">
        <f t="shared" si="5"/>
        <v>576769.19999999995</v>
      </c>
      <c r="I336" s="45"/>
    </row>
    <row r="337" spans="2:9" x14ac:dyDescent="0.25">
      <c r="B337" s="10" t="s">
        <v>362</v>
      </c>
      <c r="C337" s="59" t="s">
        <v>1695</v>
      </c>
      <c r="D337" s="16" t="s">
        <v>11</v>
      </c>
      <c r="E337" s="12">
        <v>3</v>
      </c>
      <c r="F337" s="15">
        <v>56309.57</v>
      </c>
      <c r="G337" s="14">
        <f t="shared" si="5"/>
        <v>168928.71</v>
      </c>
      <c r="I337" s="45"/>
    </row>
    <row r="338" spans="2:9" x14ac:dyDescent="0.25">
      <c r="B338" s="10" t="s">
        <v>363</v>
      </c>
      <c r="C338" s="59" t="s">
        <v>1696</v>
      </c>
      <c r="D338" s="16" t="s">
        <v>11</v>
      </c>
      <c r="E338" s="12">
        <v>41</v>
      </c>
      <c r="F338" s="15">
        <v>48157.61</v>
      </c>
      <c r="G338" s="14">
        <f t="shared" si="5"/>
        <v>1974462.01</v>
      </c>
      <c r="I338" s="45"/>
    </row>
    <row r="339" spans="2:9" x14ac:dyDescent="0.25">
      <c r="B339" s="10" t="s">
        <v>364</v>
      </c>
      <c r="C339" s="59" t="s">
        <v>1735</v>
      </c>
      <c r="D339" s="16" t="s">
        <v>11</v>
      </c>
      <c r="E339" s="11">
        <v>2</v>
      </c>
      <c r="F339" s="15">
        <v>43757.61</v>
      </c>
      <c r="G339" s="14">
        <f t="shared" si="5"/>
        <v>87515.22</v>
      </c>
      <c r="I339" s="45"/>
    </row>
    <row r="340" spans="2:9" x14ac:dyDescent="0.25">
      <c r="B340" s="10" t="s">
        <v>365</v>
      </c>
      <c r="C340" s="59" t="s">
        <v>1698</v>
      </c>
      <c r="D340" s="16" t="s">
        <v>11</v>
      </c>
      <c r="E340" s="11">
        <v>2</v>
      </c>
      <c r="F340" s="15">
        <v>39357.61</v>
      </c>
      <c r="G340" s="14">
        <f t="shared" si="5"/>
        <v>78715.22</v>
      </c>
      <c r="I340" s="45"/>
    </row>
    <row r="341" spans="2:9" x14ac:dyDescent="0.25">
      <c r="B341" s="40" t="s">
        <v>366</v>
      </c>
      <c r="C341" s="57" t="s">
        <v>1736</v>
      </c>
      <c r="D341" s="41"/>
      <c r="E341" s="42"/>
      <c r="F341" s="43"/>
      <c r="G341" s="50"/>
      <c r="I341" s="45"/>
    </row>
    <row r="342" spans="2:9" x14ac:dyDescent="0.25">
      <c r="B342" s="10" t="s">
        <v>367</v>
      </c>
      <c r="C342" s="59" t="s">
        <v>1737</v>
      </c>
      <c r="D342" s="16" t="s">
        <v>41</v>
      </c>
      <c r="E342" s="12">
        <v>252</v>
      </c>
      <c r="F342" s="15">
        <v>1013531.56</v>
      </c>
      <c r="G342" s="14">
        <f t="shared" si="5"/>
        <v>255409953.12</v>
      </c>
      <c r="I342" s="45"/>
    </row>
    <row r="343" spans="2:9" x14ac:dyDescent="0.25">
      <c r="B343" s="10" t="s">
        <v>368</v>
      </c>
      <c r="C343" s="58" t="s">
        <v>369</v>
      </c>
      <c r="D343" s="11" t="s">
        <v>41</v>
      </c>
      <c r="E343" s="12">
        <v>84</v>
      </c>
      <c r="F343" s="13">
        <v>510200</v>
      </c>
      <c r="G343" s="14">
        <f t="shared" si="5"/>
        <v>42856800</v>
      </c>
      <c r="I343" s="45"/>
    </row>
    <row r="344" spans="2:9" x14ac:dyDescent="0.25">
      <c r="B344" s="10" t="s">
        <v>370</v>
      </c>
      <c r="C344" s="59" t="s">
        <v>1738</v>
      </c>
      <c r="D344" s="16" t="s">
        <v>41</v>
      </c>
      <c r="E344" s="12">
        <v>85</v>
      </c>
      <c r="F344" s="15">
        <v>370667.09</v>
      </c>
      <c r="G344" s="14">
        <f t="shared" si="5"/>
        <v>31506702.649999999</v>
      </c>
      <c r="I344" s="45"/>
    </row>
    <row r="345" spans="2:9" x14ac:dyDescent="0.25">
      <c r="B345" s="10" t="s">
        <v>371</v>
      </c>
      <c r="C345" s="59" t="s">
        <v>1739</v>
      </c>
      <c r="D345" s="16" t="s">
        <v>41</v>
      </c>
      <c r="E345" s="12">
        <v>28</v>
      </c>
      <c r="F345" s="15">
        <v>306573.95</v>
      </c>
      <c r="G345" s="14">
        <f t="shared" si="5"/>
        <v>8584070.5999999996</v>
      </c>
      <c r="I345" s="45"/>
    </row>
    <row r="346" spans="2:9" x14ac:dyDescent="0.25">
      <c r="B346" s="10" t="s">
        <v>372</v>
      </c>
      <c r="C346" s="59" t="s">
        <v>1740</v>
      </c>
      <c r="D346" s="16" t="s">
        <v>41</v>
      </c>
      <c r="E346" s="12">
        <v>51</v>
      </c>
      <c r="F346" s="15">
        <v>199798.57</v>
      </c>
      <c r="G346" s="14">
        <f t="shared" si="5"/>
        <v>10189727.07</v>
      </c>
      <c r="I346" s="45"/>
    </row>
    <row r="347" spans="2:9" x14ac:dyDescent="0.25">
      <c r="B347" s="10" t="s">
        <v>373</v>
      </c>
      <c r="C347" s="59" t="s">
        <v>1715</v>
      </c>
      <c r="D347" s="16" t="s">
        <v>41</v>
      </c>
      <c r="E347" s="12">
        <v>355</v>
      </c>
      <c r="F347" s="15">
        <v>144679.96</v>
      </c>
      <c r="G347" s="14">
        <f t="shared" si="5"/>
        <v>51361385.799999997</v>
      </c>
      <c r="I347" s="45"/>
    </row>
    <row r="348" spans="2:9" x14ac:dyDescent="0.25">
      <c r="B348" s="10" t="s">
        <v>374</v>
      </c>
      <c r="C348" s="59" t="s">
        <v>1716</v>
      </c>
      <c r="D348" s="16" t="s">
        <v>41</v>
      </c>
      <c r="E348" s="12">
        <v>55</v>
      </c>
      <c r="F348" s="15">
        <v>105216.99</v>
      </c>
      <c r="G348" s="14">
        <f t="shared" si="5"/>
        <v>5786934.4500000002</v>
      </c>
      <c r="I348" s="45"/>
    </row>
    <row r="349" spans="2:9" x14ac:dyDescent="0.25">
      <c r="B349" s="10" t="s">
        <v>375</v>
      </c>
      <c r="C349" s="59" t="s">
        <v>1717</v>
      </c>
      <c r="D349" s="16" t="s">
        <v>41</v>
      </c>
      <c r="E349" s="12">
        <v>67</v>
      </c>
      <c r="F349" s="15">
        <v>89360.44</v>
      </c>
      <c r="G349" s="14">
        <f t="shared" si="5"/>
        <v>5987149.4800000004</v>
      </c>
      <c r="I349" s="45"/>
    </row>
    <row r="350" spans="2:9" x14ac:dyDescent="0.25">
      <c r="B350" s="10" t="s">
        <v>376</v>
      </c>
      <c r="C350" s="59" t="s">
        <v>1718</v>
      </c>
      <c r="D350" s="16" t="s">
        <v>41</v>
      </c>
      <c r="E350" s="12">
        <v>10</v>
      </c>
      <c r="F350" s="15">
        <v>56163.51</v>
      </c>
      <c r="G350" s="14">
        <f t="shared" si="5"/>
        <v>561635.1</v>
      </c>
      <c r="I350" s="45"/>
    </row>
    <row r="351" spans="2:9" x14ac:dyDescent="0.25">
      <c r="B351" s="10" t="s">
        <v>377</v>
      </c>
      <c r="C351" s="59" t="s">
        <v>1741</v>
      </c>
      <c r="D351" s="16" t="s">
        <v>41</v>
      </c>
      <c r="E351" s="12">
        <v>205</v>
      </c>
      <c r="F351" s="15">
        <v>111446.72</v>
      </c>
      <c r="G351" s="14">
        <f t="shared" si="5"/>
        <v>22846577.600000001</v>
      </c>
      <c r="I351" s="45"/>
    </row>
    <row r="352" spans="2:9" x14ac:dyDescent="0.25">
      <c r="B352" s="10" t="s">
        <v>378</v>
      </c>
      <c r="C352" s="59" t="s">
        <v>1742</v>
      </c>
      <c r="D352" s="16" t="s">
        <v>41</v>
      </c>
      <c r="E352" s="12">
        <v>322</v>
      </c>
      <c r="F352" s="15">
        <v>70386.45</v>
      </c>
      <c r="G352" s="14">
        <f t="shared" si="5"/>
        <v>22664436.899999999</v>
      </c>
      <c r="I352" s="45"/>
    </row>
    <row r="353" spans="2:9" x14ac:dyDescent="0.25">
      <c r="B353" s="10" t="s">
        <v>379</v>
      </c>
      <c r="C353" s="59" t="s">
        <v>1743</v>
      </c>
      <c r="D353" s="16" t="s">
        <v>41</v>
      </c>
      <c r="E353" s="12">
        <v>150</v>
      </c>
      <c r="F353" s="15">
        <v>47702.54</v>
      </c>
      <c r="G353" s="14">
        <f t="shared" si="5"/>
        <v>7155381</v>
      </c>
      <c r="I353" s="45"/>
    </row>
    <row r="354" spans="2:9" x14ac:dyDescent="0.25">
      <c r="B354" s="10" t="s">
        <v>380</v>
      </c>
      <c r="C354" s="59" t="s">
        <v>1744</v>
      </c>
      <c r="D354" s="16" t="s">
        <v>11</v>
      </c>
      <c r="E354" s="12">
        <v>97</v>
      </c>
      <c r="F354" s="15">
        <v>174500.35</v>
      </c>
      <c r="G354" s="14">
        <f t="shared" si="5"/>
        <v>16926533.949999999</v>
      </c>
      <c r="I354" s="45"/>
    </row>
    <row r="355" spans="2:9" x14ac:dyDescent="0.25">
      <c r="B355" s="10" t="s">
        <v>381</v>
      </c>
      <c r="C355" s="59" t="s">
        <v>1745</v>
      </c>
      <c r="D355" s="16" t="s">
        <v>11</v>
      </c>
      <c r="E355" s="12">
        <v>240</v>
      </c>
      <c r="F355" s="15">
        <v>42587.76</v>
      </c>
      <c r="G355" s="14">
        <f t="shared" si="5"/>
        <v>10221062.4</v>
      </c>
      <c r="I355" s="45"/>
    </row>
    <row r="356" spans="2:9" x14ac:dyDescent="0.25">
      <c r="B356" s="10" t="s">
        <v>382</v>
      </c>
      <c r="C356" s="59" t="s">
        <v>1746</v>
      </c>
      <c r="D356" s="16" t="s">
        <v>11</v>
      </c>
      <c r="E356" s="12">
        <v>101</v>
      </c>
      <c r="F356" s="15">
        <v>27896.799999999999</v>
      </c>
      <c r="G356" s="14">
        <f t="shared" si="5"/>
        <v>2817576.8</v>
      </c>
      <c r="I356" s="45"/>
    </row>
    <row r="357" spans="2:9" x14ac:dyDescent="0.25">
      <c r="B357" s="10" t="s">
        <v>383</v>
      </c>
      <c r="C357" s="59" t="s">
        <v>1747</v>
      </c>
      <c r="D357" s="16" t="s">
        <v>11</v>
      </c>
      <c r="E357" s="12">
        <v>5</v>
      </c>
      <c r="F357" s="15">
        <v>141367.01999999999</v>
      </c>
      <c r="G357" s="14">
        <f t="shared" si="5"/>
        <v>706835.1</v>
      </c>
      <c r="I357" s="45"/>
    </row>
    <row r="358" spans="2:9" x14ac:dyDescent="0.25">
      <c r="B358" s="10" t="s">
        <v>384</v>
      </c>
      <c r="C358" s="59" t="s">
        <v>1731</v>
      </c>
      <c r="D358" s="16" t="s">
        <v>11</v>
      </c>
      <c r="E358" s="12">
        <v>15</v>
      </c>
      <c r="F358" s="15">
        <v>76875.490000000005</v>
      </c>
      <c r="G358" s="14">
        <f t="shared" si="5"/>
        <v>1153132.3500000001</v>
      </c>
      <c r="I358" s="45"/>
    </row>
    <row r="359" spans="2:9" x14ac:dyDescent="0.25">
      <c r="B359" s="10" t="s">
        <v>385</v>
      </c>
      <c r="C359" s="59" t="s">
        <v>1748</v>
      </c>
      <c r="D359" s="16" t="s">
        <v>11</v>
      </c>
      <c r="E359" s="12">
        <v>45</v>
      </c>
      <c r="F359" s="15">
        <v>55782.74</v>
      </c>
      <c r="G359" s="14">
        <f t="shared" si="5"/>
        <v>2510223.2999999998</v>
      </c>
      <c r="I359" s="45"/>
    </row>
    <row r="360" spans="2:9" x14ac:dyDescent="0.25">
      <c r="B360" s="10" t="s">
        <v>386</v>
      </c>
      <c r="C360" s="59" t="s">
        <v>1749</v>
      </c>
      <c r="D360" s="16" t="s">
        <v>11</v>
      </c>
      <c r="E360" s="12">
        <v>30</v>
      </c>
      <c r="F360" s="15">
        <v>78830.13</v>
      </c>
      <c r="G360" s="14">
        <f t="shared" si="5"/>
        <v>2364903.9</v>
      </c>
      <c r="I360" s="45"/>
    </row>
    <row r="361" spans="2:9" x14ac:dyDescent="0.25">
      <c r="B361" s="10" t="s">
        <v>387</v>
      </c>
      <c r="C361" s="59" t="s">
        <v>1750</v>
      </c>
      <c r="D361" s="16" t="s">
        <v>11</v>
      </c>
      <c r="E361" s="12">
        <v>18</v>
      </c>
      <c r="F361" s="15">
        <v>37922.11</v>
      </c>
      <c r="G361" s="14">
        <f t="shared" si="5"/>
        <v>682597.98</v>
      </c>
      <c r="I361" s="45"/>
    </row>
    <row r="362" spans="2:9" x14ac:dyDescent="0.25">
      <c r="B362" s="10" t="s">
        <v>388</v>
      </c>
      <c r="C362" s="59" t="s">
        <v>1751</v>
      </c>
      <c r="D362" s="16" t="s">
        <v>11</v>
      </c>
      <c r="E362" s="12">
        <v>171</v>
      </c>
      <c r="F362" s="15">
        <v>34202.47</v>
      </c>
      <c r="G362" s="14">
        <f t="shared" si="5"/>
        <v>5848622.3700000001</v>
      </c>
      <c r="I362" s="45"/>
    </row>
    <row r="363" spans="2:9" x14ac:dyDescent="0.25">
      <c r="B363" s="10" t="s">
        <v>389</v>
      </c>
      <c r="C363" s="59" t="s">
        <v>1626</v>
      </c>
      <c r="D363" s="16" t="s">
        <v>11</v>
      </c>
      <c r="E363" s="12">
        <v>269</v>
      </c>
      <c r="F363" s="15">
        <v>30937.11</v>
      </c>
      <c r="G363" s="14">
        <f t="shared" si="5"/>
        <v>8322082.5899999999</v>
      </c>
      <c r="I363" s="45"/>
    </row>
    <row r="364" spans="2:9" x14ac:dyDescent="0.25">
      <c r="B364" s="10" t="s">
        <v>390</v>
      </c>
      <c r="C364" s="59" t="s">
        <v>1627</v>
      </c>
      <c r="D364" s="16" t="s">
        <v>11</v>
      </c>
      <c r="E364" s="12">
        <v>125</v>
      </c>
      <c r="F364" s="15">
        <v>29507.43</v>
      </c>
      <c r="G364" s="14">
        <f t="shared" si="5"/>
        <v>3688428.75</v>
      </c>
      <c r="I364" s="45"/>
    </row>
    <row r="365" spans="2:9" x14ac:dyDescent="0.25">
      <c r="B365" s="10" t="s">
        <v>391</v>
      </c>
      <c r="C365" s="59" t="s">
        <v>1752</v>
      </c>
      <c r="D365" s="16" t="s">
        <v>11</v>
      </c>
      <c r="E365" s="12">
        <v>41</v>
      </c>
      <c r="F365" s="15">
        <v>39185.07</v>
      </c>
      <c r="G365" s="14">
        <f t="shared" si="5"/>
        <v>1606587.87</v>
      </c>
      <c r="I365" s="45"/>
    </row>
    <row r="366" spans="2:9" x14ac:dyDescent="0.25">
      <c r="B366" s="10" t="s">
        <v>392</v>
      </c>
      <c r="C366" s="59" t="s">
        <v>1630</v>
      </c>
      <c r="D366" s="16" t="s">
        <v>11</v>
      </c>
      <c r="E366" s="12">
        <v>25</v>
      </c>
      <c r="F366" s="15">
        <v>35722.03</v>
      </c>
      <c r="G366" s="14">
        <f t="shared" si="5"/>
        <v>893050.75</v>
      </c>
      <c r="I366" s="45"/>
    </row>
    <row r="367" spans="2:9" x14ac:dyDescent="0.25">
      <c r="B367" s="10" t="s">
        <v>393</v>
      </c>
      <c r="C367" s="59" t="s">
        <v>1734</v>
      </c>
      <c r="D367" s="16" t="s">
        <v>11</v>
      </c>
      <c r="E367" s="12">
        <v>18</v>
      </c>
      <c r="F367" s="15">
        <v>33474.53</v>
      </c>
      <c r="G367" s="14">
        <f t="shared" si="5"/>
        <v>602541.54</v>
      </c>
      <c r="I367" s="45"/>
    </row>
    <row r="368" spans="2:9" x14ac:dyDescent="0.25">
      <c r="B368" s="40" t="s">
        <v>394</v>
      </c>
      <c r="C368" s="57" t="s">
        <v>1753</v>
      </c>
      <c r="D368" s="41"/>
      <c r="E368" s="42"/>
      <c r="F368" s="43"/>
      <c r="G368" s="50"/>
      <c r="I368" s="45"/>
    </row>
    <row r="369" spans="2:9" x14ac:dyDescent="0.25">
      <c r="B369" s="10" t="s">
        <v>395</v>
      </c>
      <c r="C369" s="59" t="s">
        <v>1670</v>
      </c>
      <c r="D369" s="16" t="s">
        <v>41</v>
      </c>
      <c r="E369" s="12">
        <v>9</v>
      </c>
      <c r="F369" s="15">
        <v>27506.65</v>
      </c>
      <c r="G369" s="14">
        <f t="shared" si="5"/>
        <v>247559.85</v>
      </c>
      <c r="I369" s="45"/>
    </row>
    <row r="370" spans="2:9" x14ac:dyDescent="0.25">
      <c r="B370" s="10" t="s">
        <v>396</v>
      </c>
      <c r="C370" s="59" t="s">
        <v>1671</v>
      </c>
      <c r="D370" s="16" t="s">
        <v>41</v>
      </c>
      <c r="E370" s="12">
        <v>183</v>
      </c>
      <c r="F370" s="15">
        <v>20331.38</v>
      </c>
      <c r="G370" s="14">
        <f t="shared" si="5"/>
        <v>3720642.54</v>
      </c>
      <c r="I370" s="45"/>
    </row>
    <row r="371" spans="2:9" x14ac:dyDescent="0.25">
      <c r="B371" s="10" t="s">
        <v>397</v>
      </c>
      <c r="C371" s="59" t="s">
        <v>1672</v>
      </c>
      <c r="D371" s="16" t="s">
        <v>41</v>
      </c>
      <c r="E371" s="12">
        <v>286</v>
      </c>
      <c r="F371" s="15">
        <v>13239.47</v>
      </c>
      <c r="G371" s="14">
        <f t="shared" si="5"/>
        <v>3786488.42</v>
      </c>
      <c r="I371" s="45"/>
    </row>
    <row r="372" spans="2:9" x14ac:dyDescent="0.25">
      <c r="B372" s="10" t="s">
        <v>398</v>
      </c>
      <c r="C372" s="59" t="s">
        <v>1679</v>
      </c>
      <c r="D372" s="16" t="s">
        <v>11</v>
      </c>
      <c r="E372" s="12">
        <v>9</v>
      </c>
      <c r="F372" s="15">
        <v>22506.13</v>
      </c>
      <c r="G372" s="14">
        <f t="shared" si="5"/>
        <v>202555.17</v>
      </c>
      <c r="I372" s="45"/>
    </row>
    <row r="373" spans="2:9" x14ac:dyDescent="0.25">
      <c r="B373" s="10" t="s">
        <v>399</v>
      </c>
      <c r="C373" s="59" t="s">
        <v>1680</v>
      </c>
      <c r="D373" s="16" t="s">
        <v>11</v>
      </c>
      <c r="E373" s="12">
        <v>107</v>
      </c>
      <c r="F373" s="15">
        <v>15409.84</v>
      </c>
      <c r="G373" s="14">
        <f t="shared" si="5"/>
        <v>1648852.88</v>
      </c>
      <c r="I373" s="45"/>
    </row>
    <row r="374" spans="2:9" x14ac:dyDescent="0.25">
      <c r="B374" s="10" t="s">
        <v>400</v>
      </c>
      <c r="C374" s="59" t="s">
        <v>1681</v>
      </c>
      <c r="D374" s="16" t="s">
        <v>11</v>
      </c>
      <c r="E374" s="12">
        <v>258</v>
      </c>
      <c r="F374" s="15">
        <v>13972.08</v>
      </c>
      <c r="G374" s="14">
        <f t="shared" si="5"/>
        <v>3604796.64</v>
      </c>
      <c r="I374" s="45"/>
    </row>
    <row r="375" spans="2:9" x14ac:dyDescent="0.25">
      <c r="B375" s="10" t="s">
        <v>401</v>
      </c>
      <c r="C375" s="59" t="s">
        <v>1686</v>
      </c>
      <c r="D375" s="16" t="s">
        <v>11</v>
      </c>
      <c r="E375" s="12">
        <v>8</v>
      </c>
      <c r="F375" s="15">
        <v>24875.91</v>
      </c>
      <c r="G375" s="14">
        <f t="shared" si="5"/>
        <v>199007.28</v>
      </c>
      <c r="I375" s="45"/>
    </row>
    <row r="376" spans="2:9" x14ac:dyDescent="0.25">
      <c r="B376" s="10" t="s">
        <v>402</v>
      </c>
      <c r="C376" s="59" t="s">
        <v>1687</v>
      </c>
      <c r="D376" s="16" t="s">
        <v>11</v>
      </c>
      <c r="E376" s="12">
        <v>153</v>
      </c>
      <c r="F376" s="15">
        <v>23917.24</v>
      </c>
      <c r="G376" s="14">
        <f t="shared" si="5"/>
        <v>3659337.72</v>
      </c>
      <c r="I376" s="45"/>
    </row>
    <row r="377" spans="2:9" x14ac:dyDescent="0.25">
      <c r="B377" s="10" t="s">
        <v>403</v>
      </c>
      <c r="C377" s="59" t="s">
        <v>1688</v>
      </c>
      <c r="D377" s="16" t="s">
        <v>11</v>
      </c>
      <c r="E377" s="12">
        <v>239</v>
      </c>
      <c r="F377" s="15">
        <v>23399.93</v>
      </c>
      <c r="G377" s="14">
        <f t="shared" si="5"/>
        <v>5592583.2699999996</v>
      </c>
      <c r="I377" s="45"/>
    </row>
    <row r="378" spans="2:9" x14ac:dyDescent="0.25">
      <c r="B378" s="40" t="s">
        <v>404</v>
      </c>
      <c r="C378" s="57" t="s">
        <v>1754</v>
      </c>
      <c r="D378" s="41"/>
      <c r="E378" s="42"/>
      <c r="F378" s="43"/>
      <c r="G378" s="50"/>
      <c r="I378" s="45"/>
    </row>
    <row r="379" spans="2:9" x14ac:dyDescent="0.25">
      <c r="B379" s="10" t="s">
        <v>405</v>
      </c>
      <c r="C379" s="59" t="s">
        <v>1755</v>
      </c>
      <c r="D379" s="16" t="s">
        <v>11</v>
      </c>
      <c r="E379" s="12">
        <v>58</v>
      </c>
      <c r="F379" s="15">
        <v>69223.990000000005</v>
      </c>
      <c r="G379" s="14">
        <f t="shared" si="5"/>
        <v>4014991.42</v>
      </c>
      <c r="I379" s="45"/>
    </row>
    <row r="380" spans="2:9" x14ac:dyDescent="0.25">
      <c r="B380" s="10" t="s">
        <v>406</v>
      </c>
      <c r="C380" s="59" t="s">
        <v>1756</v>
      </c>
      <c r="D380" s="16" t="s">
        <v>11</v>
      </c>
      <c r="E380" s="12">
        <v>7</v>
      </c>
      <c r="F380" s="15">
        <v>74590.8</v>
      </c>
      <c r="G380" s="14">
        <f t="shared" si="5"/>
        <v>522135.6</v>
      </c>
      <c r="I380" s="45"/>
    </row>
    <row r="381" spans="2:9" x14ac:dyDescent="0.25">
      <c r="B381" s="10" t="s">
        <v>407</v>
      </c>
      <c r="C381" s="59" t="s">
        <v>1757</v>
      </c>
      <c r="D381" s="16" t="s">
        <v>11</v>
      </c>
      <c r="E381" s="12">
        <v>7</v>
      </c>
      <c r="F381" s="15">
        <v>69223.990000000005</v>
      </c>
      <c r="G381" s="14">
        <f t="shared" si="5"/>
        <v>484567.93</v>
      </c>
      <c r="I381" s="45"/>
    </row>
    <row r="382" spans="2:9" x14ac:dyDescent="0.25">
      <c r="B382" s="10" t="s">
        <v>408</v>
      </c>
      <c r="C382" s="59" t="s">
        <v>1758</v>
      </c>
      <c r="D382" s="16" t="s">
        <v>11</v>
      </c>
      <c r="E382" s="12">
        <v>20</v>
      </c>
      <c r="F382" s="15">
        <v>74638.22</v>
      </c>
      <c r="G382" s="14">
        <f t="shared" si="5"/>
        <v>1492764.4</v>
      </c>
      <c r="I382" s="45"/>
    </row>
    <row r="383" spans="2:9" x14ac:dyDescent="0.25">
      <c r="B383" s="10" t="s">
        <v>409</v>
      </c>
      <c r="C383" s="59" t="s">
        <v>1759</v>
      </c>
      <c r="D383" s="16" t="s">
        <v>11</v>
      </c>
      <c r="E383" s="12">
        <v>6</v>
      </c>
      <c r="F383" s="15">
        <v>69223.990000000005</v>
      </c>
      <c r="G383" s="14">
        <f t="shared" si="5"/>
        <v>415343.94</v>
      </c>
      <c r="I383" s="45"/>
    </row>
    <row r="384" spans="2:9" x14ac:dyDescent="0.25">
      <c r="B384" s="10" t="s">
        <v>410</v>
      </c>
      <c r="C384" s="59" t="s">
        <v>1760</v>
      </c>
      <c r="D384" s="16" t="s">
        <v>11</v>
      </c>
      <c r="E384" s="12">
        <v>48</v>
      </c>
      <c r="F384" s="15">
        <v>94548.5</v>
      </c>
      <c r="G384" s="14">
        <f t="shared" si="5"/>
        <v>4538328</v>
      </c>
      <c r="I384" s="45"/>
    </row>
    <row r="385" spans="2:9" x14ac:dyDescent="0.25">
      <c r="B385" s="10" t="s">
        <v>411</v>
      </c>
      <c r="C385" s="59" t="s">
        <v>1761</v>
      </c>
      <c r="D385" s="16" t="s">
        <v>11</v>
      </c>
      <c r="E385" s="18">
        <v>12</v>
      </c>
      <c r="F385" s="15">
        <v>72780.28</v>
      </c>
      <c r="G385" s="14">
        <f t="shared" si="5"/>
        <v>873363.36</v>
      </c>
      <c r="I385" s="45"/>
    </row>
    <row r="386" spans="2:9" x14ac:dyDescent="0.25">
      <c r="B386" s="10" t="s">
        <v>412</v>
      </c>
      <c r="C386" s="59" t="s">
        <v>1762</v>
      </c>
      <c r="D386" s="16" t="s">
        <v>11</v>
      </c>
      <c r="E386" s="11">
        <v>7</v>
      </c>
      <c r="F386" s="15">
        <v>69223.990000000005</v>
      </c>
      <c r="G386" s="14">
        <f t="shared" si="5"/>
        <v>484567.93</v>
      </c>
      <c r="I386" s="45"/>
    </row>
    <row r="387" spans="2:9" x14ac:dyDescent="0.25">
      <c r="B387" s="40" t="s">
        <v>413</v>
      </c>
      <c r="C387" s="57" t="s">
        <v>1763</v>
      </c>
      <c r="D387" s="41"/>
      <c r="E387" s="42"/>
      <c r="F387" s="43"/>
      <c r="G387" s="50"/>
      <c r="I387" s="45"/>
    </row>
    <row r="388" spans="2:9" x14ac:dyDescent="0.25">
      <c r="B388" s="10" t="s">
        <v>414</v>
      </c>
      <c r="C388" s="59" t="s">
        <v>1764</v>
      </c>
      <c r="D388" s="16" t="s">
        <v>11</v>
      </c>
      <c r="E388" s="12">
        <v>48</v>
      </c>
      <c r="F388" s="15">
        <v>133010.93</v>
      </c>
      <c r="G388" s="14">
        <f t="shared" ref="G388:G450" si="6">+ROUND(F388*E388,2)</f>
        <v>6384524.6399999997</v>
      </c>
      <c r="I388" s="45"/>
    </row>
    <row r="389" spans="2:9" x14ac:dyDescent="0.25">
      <c r="B389" s="10" t="s">
        <v>415</v>
      </c>
      <c r="C389" s="59" t="s">
        <v>1765</v>
      </c>
      <c r="D389" s="16" t="s">
        <v>11</v>
      </c>
      <c r="E389" s="12">
        <v>6</v>
      </c>
      <c r="F389" s="15">
        <v>138184.10999999999</v>
      </c>
      <c r="G389" s="14">
        <f t="shared" si="6"/>
        <v>829104.66</v>
      </c>
      <c r="I389" s="45"/>
    </row>
    <row r="390" spans="2:9" x14ac:dyDescent="0.25">
      <c r="B390" s="10" t="s">
        <v>416</v>
      </c>
      <c r="C390" s="59" t="s">
        <v>1766</v>
      </c>
      <c r="D390" s="16" t="s">
        <v>11</v>
      </c>
      <c r="E390" s="12">
        <v>58</v>
      </c>
      <c r="F390" s="15">
        <v>95997.19</v>
      </c>
      <c r="G390" s="14">
        <f t="shared" si="6"/>
        <v>5567837.0199999996</v>
      </c>
      <c r="I390" s="45"/>
    </row>
    <row r="391" spans="2:9" x14ac:dyDescent="0.25">
      <c r="B391" s="10" t="s">
        <v>417</v>
      </c>
      <c r="C391" s="59" t="s">
        <v>1767</v>
      </c>
      <c r="D391" s="16" t="s">
        <v>11</v>
      </c>
      <c r="E391" s="12">
        <v>7</v>
      </c>
      <c r="F391" s="15">
        <v>67470.600000000006</v>
      </c>
      <c r="G391" s="14">
        <f t="shared" si="6"/>
        <v>472294.2</v>
      </c>
      <c r="I391" s="45"/>
    </row>
    <row r="392" spans="2:9" x14ac:dyDescent="0.25">
      <c r="B392" s="10" t="s">
        <v>418</v>
      </c>
      <c r="C392" s="59" t="s">
        <v>1768</v>
      </c>
      <c r="D392" s="16" t="s">
        <v>11</v>
      </c>
      <c r="E392" s="12">
        <v>7</v>
      </c>
      <c r="F392" s="15">
        <v>95997.19</v>
      </c>
      <c r="G392" s="14">
        <f t="shared" si="6"/>
        <v>671980.33</v>
      </c>
      <c r="I392" s="45"/>
    </row>
    <row r="393" spans="2:9" x14ac:dyDescent="0.25">
      <c r="B393" s="10" t="s">
        <v>419</v>
      </c>
      <c r="C393" s="59" t="s">
        <v>1769</v>
      </c>
      <c r="D393" s="16" t="s">
        <v>11</v>
      </c>
      <c r="E393" s="11">
        <v>7</v>
      </c>
      <c r="F393" s="15">
        <v>67470.600000000006</v>
      </c>
      <c r="G393" s="14">
        <f t="shared" si="6"/>
        <v>472294.2</v>
      </c>
      <c r="I393" s="45"/>
    </row>
    <row r="394" spans="2:9" x14ac:dyDescent="0.25">
      <c r="B394" s="10" t="s">
        <v>420</v>
      </c>
      <c r="C394" s="59" t="s">
        <v>1770</v>
      </c>
      <c r="D394" s="16" t="s">
        <v>11</v>
      </c>
      <c r="E394" s="12">
        <v>20</v>
      </c>
      <c r="F394" s="15">
        <v>103154.33</v>
      </c>
      <c r="G394" s="14">
        <f t="shared" si="6"/>
        <v>2063086.6</v>
      </c>
      <c r="I394" s="45"/>
    </row>
    <row r="395" spans="2:9" x14ac:dyDescent="0.25">
      <c r="B395" s="10" t="s">
        <v>421</v>
      </c>
      <c r="C395" s="59" t="s">
        <v>1771</v>
      </c>
      <c r="D395" s="16" t="s">
        <v>11</v>
      </c>
      <c r="E395" s="12">
        <v>1</v>
      </c>
      <c r="F395" s="15">
        <v>120998.1</v>
      </c>
      <c r="G395" s="14">
        <f t="shared" si="6"/>
        <v>120998.1</v>
      </c>
      <c r="I395" s="45"/>
    </row>
    <row r="396" spans="2:9" x14ac:dyDescent="0.25">
      <c r="B396" s="10" t="s">
        <v>422</v>
      </c>
      <c r="C396" s="59" t="s">
        <v>1772</v>
      </c>
      <c r="D396" s="16" t="s">
        <v>11</v>
      </c>
      <c r="E396" s="12">
        <v>46</v>
      </c>
      <c r="F396" s="15">
        <v>95997.19</v>
      </c>
      <c r="G396" s="14">
        <f t="shared" si="6"/>
        <v>4415870.74</v>
      </c>
      <c r="I396" s="45"/>
    </row>
    <row r="397" spans="2:9" x14ac:dyDescent="0.25">
      <c r="B397" s="10" t="s">
        <v>423</v>
      </c>
      <c r="C397" s="59" t="s">
        <v>1773</v>
      </c>
      <c r="D397" s="16" t="s">
        <v>11</v>
      </c>
      <c r="E397" s="12">
        <v>11</v>
      </c>
      <c r="F397" s="15">
        <v>160296</v>
      </c>
      <c r="G397" s="14">
        <f t="shared" si="6"/>
        <v>1763256</v>
      </c>
      <c r="I397" s="45"/>
    </row>
    <row r="398" spans="2:9" x14ac:dyDescent="0.25">
      <c r="B398" s="40" t="s">
        <v>424</v>
      </c>
      <c r="C398" s="57" t="s">
        <v>1774</v>
      </c>
      <c r="D398" s="41"/>
      <c r="E398" s="42"/>
      <c r="F398" s="43"/>
      <c r="G398" s="50"/>
      <c r="I398" s="45"/>
    </row>
    <row r="399" spans="2:9" x14ac:dyDescent="0.25">
      <c r="B399" s="10" t="s">
        <v>425</v>
      </c>
      <c r="C399" s="59" t="s">
        <v>1775</v>
      </c>
      <c r="D399" s="16" t="s">
        <v>41</v>
      </c>
      <c r="E399" s="12">
        <v>56</v>
      </c>
      <c r="F399" s="15">
        <v>390471.58</v>
      </c>
      <c r="G399" s="14">
        <f t="shared" si="6"/>
        <v>21866408.48</v>
      </c>
      <c r="I399" s="45"/>
    </row>
    <row r="400" spans="2:9" x14ac:dyDescent="0.25">
      <c r="B400" s="10" t="s">
        <v>426</v>
      </c>
      <c r="C400" s="59" t="s">
        <v>1776</v>
      </c>
      <c r="D400" s="16" t="s">
        <v>41</v>
      </c>
      <c r="E400" s="11">
        <v>5</v>
      </c>
      <c r="F400" s="15">
        <v>178657.2</v>
      </c>
      <c r="G400" s="14">
        <f t="shared" si="6"/>
        <v>893286</v>
      </c>
      <c r="I400" s="45"/>
    </row>
    <row r="401" spans="2:9" x14ac:dyDescent="0.25">
      <c r="B401" s="10" t="s">
        <v>427</v>
      </c>
      <c r="C401" s="59" t="s">
        <v>1777</v>
      </c>
      <c r="D401" s="16" t="s">
        <v>41</v>
      </c>
      <c r="E401" s="12">
        <v>4</v>
      </c>
      <c r="F401" s="15">
        <v>300476.62</v>
      </c>
      <c r="G401" s="14">
        <f t="shared" si="6"/>
        <v>1201906.48</v>
      </c>
      <c r="I401" s="45"/>
    </row>
    <row r="402" spans="2:9" x14ac:dyDescent="0.25">
      <c r="B402" s="10" t="s">
        <v>428</v>
      </c>
      <c r="C402" s="59" t="s">
        <v>1778</v>
      </c>
      <c r="D402" s="16" t="s">
        <v>41</v>
      </c>
      <c r="E402" s="12">
        <v>214</v>
      </c>
      <c r="F402" s="15">
        <v>175521.59</v>
      </c>
      <c r="G402" s="14">
        <f t="shared" si="6"/>
        <v>37561620.259999998</v>
      </c>
      <c r="I402" s="45"/>
    </row>
    <row r="403" spans="2:9" x14ac:dyDescent="0.25">
      <c r="B403" s="10" t="s">
        <v>429</v>
      </c>
      <c r="C403" s="59" t="s">
        <v>1779</v>
      </c>
      <c r="D403" s="16" t="s">
        <v>41</v>
      </c>
      <c r="E403" s="12">
        <v>176</v>
      </c>
      <c r="F403" s="15">
        <v>135927.79999999999</v>
      </c>
      <c r="G403" s="14">
        <f t="shared" si="6"/>
        <v>23923292.800000001</v>
      </c>
      <c r="I403" s="45"/>
    </row>
    <row r="404" spans="2:9" x14ac:dyDescent="0.25">
      <c r="B404" s="10" t="s">
        <v>430</v>
      </c>
      <c r="C404" s="59" t="s">
        <v>1780</v>
      </c>
      <c r="D404" s="16" t="s">
        <v>41</v>
      </c>
      <c r="E404" s="12">
        <v>358</v>
      </c>
      <c r="F404" s="15">
        <v>115177.8</v>
      </c>
      <c r="G404" s="14">
        <f t="shared" si="6"/>
        <v>41233652.399999999</v>
      </c>
      <c r="I404" s="45"/>
    </row>
    <row r="405" spans="2:9" x14ac:dyDescent="0.25">
      <c r="B405" s="10" t="s">
        <v>431</v>
      </c>
      <c r="C405" s="59" t="s">
        <v>1781</v>
      </c>
      <c r="D405" s="16" t="s">
        <v>41</v>
      </c>
      <c r="E405" s="12">
        <v>769</v>
      </c>
      <c r="F405" s="15">
        <v>76328.61</v>
      </c>
      <c r="G405" s="14">
        <f t="shared" si="6"/>
        <v>58696701.090000004</v>
      </c>
      <c r="I405" s="45"/>
    </row>
    <row r="406" spans="2:9" x14ac:dyDescent="0.25">
      <c r="B406" s="10" t="s">
        <v>432</v>
      </c>
      <c r="C406" s="59" t="s">
        <v>1782</v>
      </c>
      <c r="D406" s="16" t="s">
        <v>41</v>
      </c>
      <c r="E406" s="12">
        <v>368</v>
      </c>
      <c r="F406" s="15">
        <v>62211.51</v>
      </c>
      <c r="G406" s="14">
        <f t="shared" si="6"/>
        <v>22893835.68</v>
      </c>
      <c r="I406" s="45"/>
    </row>
    <row r="407" spans="2:9" x14ac:dyDescent="0.25">
      <c r="B407" s="10" t="s">
        <v>433</v>
      </c>
      <c r="C407" s="59" t="s">
        <v>1783</v>
      </c>
      <c r="D407" s="16" t="s">
        <v>41</v>
      </c>
      <c r="E407" s="12">
        <v>304</v>
      </c>
      <c r="F407" s="15">
        <v>49919.06</v>
      </c>
      <c r="G407" s="14">
        <f t="shared" si="6"/>
        <v>15175394.24</v>
      </c>
      <c r="I407" s="45"/>
    </row>
    <row r="408" spans="2:9" ht="25.5" x14ac:dyDescent="0.25">
      <c r="B408" s="10" t="s">
        <v>434</v>
      </c>
      <c r="C408" s="59" t="s">
        <v>1784</v>
      </c>
      <c r="D408" s="16" t="s">
        <v>41</v>
      </c>
      <c r="E408" s="12">
        <v>179</v>
      </c>
      <c r="F408" s="15">
        <v>45359.75</v>
      </c>
      <c r="G408" s="14">
        <f t="shared" si="6"/>
        <v>8119395.25</v>
      </c>
      <c r="I408" s="45"/>
    </row>
    <row r="409" spans="2:9" x14ac:dyDescent="0.25">
      <c r="B409" s="10" t="s">
        <v>435</v>
      </c>
      <c r="C409" s="59" t="s">
        <v>1785</v>
      </c>
      <c r="D409" s="16" t="s">
        <v>41</v>
      </c>
      <c r="E409" s="12">
        <v>360</v>
      </c>
      <c r="F409" s="15">
        <v>42283.040000000001</v>
      </c>
      <c r="G409" s="14">
        <f t="shared" si="6"/>
        <v>15221894.4</v>
      </c>
      <c r="I409" s="45"/>
    </row>
    <row r="410" spans="2:9" x14ac:dyDescent="0.25">
      <c r="B410" s="10" t="s">
        <v>436</v>
      </c>
      <c r="C410" s="59" t="s">
        <v>1786</v>
      </c>
      <c r="D410" s="16" t="s">
        <v>11</v>
      </c>
      <c r="E410" s="12">
        <v>21</v>
      </c>
      <c r="F410" s="15">
        <v>2052515.79</v>
      </c>
      <c r="G410" s="14">
        <f t="shared" si="6"/>
        <v>43102831.590000004</v>
      </c>
      <c r="I410" s="45"/>
    </row>
    <row r="411" spans="2:9" x14ac:dyDescent="0.25">
      <c r="B411" s="10" t="s">
        <v>437</v>
      </c>
      <c r="C411" s="59" t="s">
        <v>1787</v>
      </c>
      <c r="D411" s="16" t="s">
        <v>11</v>
      </c>
      <c r="E411" s="11">
        <v>1</v>
      </c>
      <c r="F411" s="15">
        <v>1112603.77</v>
      </c>
      <c r="G411" s="14">
        <f t="shared" si="6"/>
        <v>1112603.77</v>
      </c>
      <c r="I411" s="45"/>
    </row>
    <row r="412" spans="2:9" x14ac:dyDescent="0.25">
      <c r="B412" s="10" t="s">
        <v>438</v>
      </c>
      <c r="C412" s="59" t="s">
        <v>1788</v>
      </c>
      <c r="D412" s="16" t="s">
        <v>11</v>
      </c>
      <c r="E412" s="12">
        <v>4</v>
      </c>
      <c r="F412" s="15">
        <v>384102.42</v>
      </c>
      <c r="G412" s="14">
        <f t="shared" si="6"/>
        <v>1536409.68</v>
      </c>
      <c r="I412" s="45"/>
    </row>
    <row r="413" spans="2:9" x14ac:dyDescent="0.25">
      <c r="B413" s="10" t="s">
        <v>439</v>
      </c>
      <c r="C413" s="59" t="s">
        <v>1789</v>
      </c>
      <c r="D413" s="16" t="s">
        <v>11</v>
      </c>
      <c r="E413" s="12">
        <v>42</v>
      </c>
      <c r="F413" s="15">
        <v>147298.6</v>
      </c>
      <c r="G413" s="14">
        <f t="shared" si="6"/>
        <v>6186541.2000000002</v>
      </c>
      <c r="I413" s="45"/>
    </row>
    <row r="414" spans="2:9" x14ac:dyDescent="0.25">
      <c r="B414" s="10" t="s">
        <v>440</v>
      </c>
      <c r="C414" s="59" t="s">
        <v>1790</v>
      </c>
      <c r="D414" s="16" t="s">
        <v>11</v>
      </c>
      <c r="E414" s="12">
        <v>35</v>
      </c>
      <c r="F414" s="15">
        <v>185597.79</v>
      </c>
      <c r="G414" s="14">
        <f t="shared" si="6"/>
        <v>6495922.6500000004</v>
      </c>
      <c r="I414" s="45"/>
    </row>
    <row r="415" spans="2:9" x14ac:dyDescent="0.25">
      <c r="B415" s="10" t="s">
        <v>441</v>
      </c>
      <c r="C415" s="59" t="s">
        <v>1791</v>
      </c>
      <c r="D415" s="16" t="s">
        <v>11</v>
      </c>
      <c r="E415" s="12">
        <v>105</v>
      </c>
      <c r="F415" s="15">
        <v>137393.29999999999</v>
      </c>
      <c r="G415" s="14">
        <f t="shared" si="6"/>
        <v>14426296.5</v>
      </c>
      <c r="I415" s="45"/>
    </row>
    <row r="416" spans="2:9" x14ac:dyDescent="0.25">
      <c r="B416" s="10" t="s">
        <v>442</v>
      </c>
      <c r="C416" s="59" t="s">
        <v>1792</v>
      </c>
      <c r="D416" s="16" t="s">
        <v>11</v>
      </c>
      <c r="E416" s="12">
        <v>391</v>
      </c>
      <c r="F416" s="15">
        <v>47154.14</v>
      </c>
      <c r="G416" s="14">
        <f t="shared" si="6"/>
        <v>18437268.739999998</v>
      </c>
      <c r="I416" s="45"/>
    </row>
    <row r="417" spans="2:9" x14ac:dyDescent="0.25">
      <c r="B417" s="10" t="s">
        <v>443</v>
      </c>
      <c r="C417" s="59" t="s">
        <v>1793</v>
      </c>
      <c r="D417" s="16" t="s">
        <v>11</v>
      </c>
      <c r="E417" s="12">
        <v>164</v>
      </c>
      <c r="F417" s="15">
        <v>42028.93</v>
      </c>
      <c r="G417" s="14">
        <f t="shared" si="6"/>
        <v>6892744.5199999996</v>
      </c>
      <c r="I417" s="45"/>
    </row>
    <row r="418" spans="2:9" x14ac:dyDescent="0.25">
      <c r="B418" s="10" t="s">
        <v>444</v>
      </c>
      <c r="C418" s="59" t="s">
        <v>1794</v>
      </c>
      <c r="D418" s="16" t="s">
        <v>11</v>
      </c>
      <c r="E418" s="12">
        <v>137</v>
      </c>
      <c r="F418" s="15">
        <v>33720.43</v>
      </c>
      <c r="G418" s="14">
        <f t="shared" si="6"/>
        <v>4619698.91</v>
      </c>
      <c r="I418" s="45"/>
    </row>
    <row r="419" spans="2:9" x14ac:dyDescent="0.25">
      <c r="B419" s="10" t="s">
        <v>445</v>
      </c>
      <c r="C419" s="59" t="s">
        <v>1795</v>
      </c>
      <c r="D419" s="16" t="s">
        <v>11</v>
      </c>
      <c r="E419" s="12">
        <v>90</v>
      </c>
      <c r="F419" s="15">
        <v>29652.54</v>
      </c>
      <c r="G419" s="14">
        <f t="shared" si="6"/>
        <v>2668728.6</v>
      </c>
      <c r="I419" s="45"/>
    </row>
    <row r="420" spans="2:9" x14ac:dyDescent="0.25">
      <c r="B420" s="10" t="s">
        <v>446</v>
      </c>
      <c r="C420" s="59" t="s">
        <v>1796</v>
      </c>
      <c r="D420" s="16" t="s">
        <v>11</v>
      </c>
      <c r="E420" s="12">
        <v>189</v>
      </c>
      <c r="F420" s="15">
        <v>28683.16</v>
      </c>
      <c r="G420" s="14">
        <f t="shared" si="6"/>
        <v>5421117.2400000002</v>
      </c>
      <c r="I420" s="45"/>
    </row>
    <row r="421" spans="2:9" ht="25.5" x14ac:dyDescent="0.25">
      <c r="B421" s="10" t="s">
        <v>447</v>
      </c>
      <c r="C421" s="59" t="s">
        <v>1797</v>
      </c>
      <c r="D421" s="16" t="s">
        <v>11</v>
      </c>
      <c r="E421" s="12">
        <v>38</v>
      </c>
      <c r="F421" s="15">
        <v>1391271.3</v>
      </c>
      <c r="G421" s="14">
        <f t="shared" si="6"/>
        <v>52868309.399999999</v>
      </c>
      <c r="I421" s="45"/>
    </row>
    <row r="422" spans="2:9" ht="25.5" x14ac:dyDescent="0.25">
      <c r="B422" s="10" t="s">
        <v>448</v>
      </c>
      <c r="C422" s="59" t="s">
        <v>1798</v>
      </c>
      <c r="D422" s="16" t="s">
        <v>11</v>
      </c>
      <c r="E422" s="11">
        <v>2</v>
      </c>
      <c r="F422" s="15">
        <v>945568.7</v>
      </c>
      <c r="G422" s="14">
        <f t="shared" si="6"/>
        <v>1891137.4</v>
      </c>
      <c r="I422" s="45"/>
    </row>
    <row r="423" spans="2:9" x14ac:dyDescent="0.25">
      <c r="B423" s="10" t="s">
        <v>449</v>
      </c>
      <c r="C423" s="59" t="s">
        <v>1799</v>
      </c>
      <c r="D423" s="16" t="s">
        <v>11</v>
      </c>
      <c r="E423" s="11">
        <v>2</v>
      </c>
      <c r="F423" s="15">
        <v>1573685.2</v>
      </c>
      <c r="G423" s="14">
        <f t="shared" si="6"/>
        <v>3147370.4</v>
      </c>
      <c r="I423" s="45"/>
    </row>
    <row r="424" spans="2:9" x14ac:dyDescent="0.25">
      <c r="B424" s="10" t="s">
        <v>450</v>
      </c>
      <c r="C424" s="59" t="s">
        <v>1800</v>
      </c>
      <c r="D424" s="16" t="s">
        <v>11</v>
      </c>
      <c r="E424" s="12">
        <v>2</v>
      </c>
      <c r="F424" s="15">
        <v>1297131.3</v>
      </c>
      <c r="G424" s="14">
        <f t="shared" si="6"/>
        <v>2594262.6</v>
      </c>
      <c r="I424" s="45"/>
    </row>
    <row r="425" spans="2:9" x14ac:dyDescent="0.25">
      <c r="B425" s="10" t="s">
        <v>451</v>
      </c>
      <c r="C425" s="59" t="s">
        <v>1801</v>
      </c>
      <c r="D425" s="16" t="s">
        <v>11</v>
      </c>
      <c r="E425" s="12">
        <v>1</v>
      </c>
      <c r="F425" s="15">
        <v>634249.69999999995</v>
      </c>
      <c r="G425" s="14">
        <f t="shared" si="6"/>
        <v>634249.69999999995</v>
      </c>
      <c r="I425" s="45"/>
    </row>
    <row r="426" spans="2:9" x14ac:dyDescent="0.25">
      <c r="B426" s="10" t="s">
        <v>452</v>
      </c>
      <c r="C426" s="58" t="s">
        <v>453</v>
      </c>
      <c r="D426" s="11" t="s">
        <v>11</v>
      </c>
      <c r="E426" s="12">
        <v>3</v>
      </c>
      <c r="F426" s="15">
        <v>175000</v>
      </c>
      <c r="G426" s="14">
        <f t="shared" si="6"/>
        <v>525000</v>
      </c>
      <c r="I426" s="45"/>
    </row>
    <row r="427" spans="2:9" x14ac:dyDescent="0.25">
      <c r="B427" s="10" t="s">
        <v>454</v>
      </c>
      <c r="C427" s="59" t="s">
        <v>1802</v>
      </c>
      <c r="D427" s="16" t="s">
        <v>11</v>
      </c>
      <c r="E427" s="11">
        <v>1</v>
      </c>
      <c r="F427" s="15">
        <v>1689590.53</v>
      </c>
      <c r="G427" s="14">
        <f t="shared" si="6"/>
        <v>1689590.53</v>
      </c>
      <c r="I427" s="45"/>
    </row>
    <row r="428" spans="2:9" x14ac:dyDescent="0.25">
      <c r="B428" s="10" t="s">
        <v>455</v>
      </c>
      <c r="C428" s="59" t="s">
        <v>1803</v>
      </c>
      <c r="D428" s="16" t="s">
        <v>11</v>
      </c>
      <c r="E428" s="12">
        <v>2</v>
      </c>
      <c r="F428" s="15">
        <v>757465.63</v>
      </c>
      <c r="G428" s="14">
        <f t="shared" si="6"/>
        <v>1514931.26</v>
      </c>
      <c r="I428" s="45"/>
    </row>
    <row r="429" spans="2:9" x14ac:dyDescent="0.25">
      <c r="B429" s="10" t="s">
        <v>456</v>
      </c>
      <c r="C429" s="59" t="s">
        <v>1804</v>
      </c>
      <c r="D429" s="16" t="s">
        <v>11</v>
      </c>
      <c r="E429" s="12">
        <v>1</v>
      </c>
      <c r="F429" s="15">
        <v>907229.89</v>
      </c>
      <c r="G429" s="14">
        <f t="shared" si="6"/>
        <v>907229.89</v>
      </c>
      <c r="I429" s="45"/>
    </row>
    <row r="430" spans="2:9" x14ac:dyDescent="0.25">
      <c r="B430" s="10" t="s">
        <v>457</v>
      </c>
      <c r="C430" s="59" t="s">
        <v>1805</v>
      </c>
      <c r="D430" s="16" t="s">
        <v>11</v>
      </c>
      <c r="E430" s="11">
        <v>1</v>
      </c>
      <c r="F430" s="15">
        <v>673297.02</v>
      </c>
      <c r="G430" s="14">
        <f t="shared" si="6"/>
        <v>673297.02</v>
      </c>
      <c r="I430" s="45"/>
    </row>
    <row r="431" spans="2:9" x14ac:dyDescent="0.25">
      <c r="B431" s="10" t="s">
        <v>458</v>
      </c>
      <c r="C431" s="59" t="s">
        <v>1806</v>
      </c>
      <c r="D431" s="16" t="s">
        <v>11</v>
      </c>
      <c r="E431" s="12">
        <v>2</v>
      </c>
      <c r="F431" s="15">
        <v>739339.67</v>
      </c>
      <c r="G431" s="14">
        <f t="shared" si="6"/>
        <v>1478679.34</v>
      </c>
      <c r="I431" s="45"/>
    </row>
    <row r="432" spans="2:9" x14ac:dyDescent="0.25">
      <c r="B432" s="10" t="s">
        <v>459</v>
      </c>
      <c r="C432" s="59" t="s">
        <v>1807</v>
      </c>
      <c r="D432" s="16" t="s">
        <v>11</v>
      </c>
      <c r="E432" s="12">
        <v>1</v>
      </c>
      <c r="F432" s="15">
        <v>501650.76</v>
      </c>
      <c r="G432" s="14">
        <f t="shared" si="6"/>
        <v>501650.76</v>
      </c>
      <c r="I432" s="45"/>
    </row>
    <row r="433" spans="2:9" x14ac:dyDescent="0.25">
      <c r="B433" s="10" t="s">
        <v>460</v>
      </c>
      <c r="C433" s="59" t="s">
        <v>1808</v>
      </c>
      <c r="D433" s="16" t="s">
        <v>11</v>
      </c>
      <c r="E433" s="12">
        <v>105</v>
      </c>
      <c r="F433" s="15">
        <v>241464.23</v>
      </c>
      <c r="G433" s="14">
        <f t="shared" si="6"/>
        <v>25353744.149999999</v>
      </c>
      <c r="I433" s="45"/>
    </row>
    <row r="434" spans="2:9" x14ac:dyDescent="0.25">
      <c r="B434" s="10" t="s">
        <v>461</v>
      </c>
      <c r="C434" s="59" t="s">
        <v>1809</v>
      </c>
      <c r="D434" s="16" t="s">
        <v>11</v>
      </c>
      <c r="E434" s="12">
        <v>88</v>
      </c>
      <c r="F434" s="15">
        <v>99206.76</v>
      </c>
      <c r="G434" s="14">
        <f t="shared" si="6"/>
        <v>8730194.8800000008</v>
      </c>
      <c r="I434" s="45"/>
    </row>
    <row r="435" spans="2:9" x14ac:dyDescent="0.25">
      <c r="B435" s="10" t="s">
        <v>462</v>
      </c>
      <c r="C435" s="59" t="s">
        <v>1810</v>
      </c>
      <c r="D435" s="16" t="s">
        <v>11</v>
      </c>
      <c r="E435" s="12">
        <v>263</v>
      </c>
      <c r="F435" s="15">
        <v>51046.76</v>
      </c>
      <c r="G435" s="14">
        <f t="shared" si="6"/>
        <v>13425297.880000001</v>
      </c>
      <c r="I435" s="45"/>
    </row>
    <row r="436" spans="2:9" x14ac:dyDescent="0.25">
      <c r="B436" s="10" t="s">
        <v>463</v>
      </c>
      <c r="C436" s="59" t="s">
        <v>1811</v>
      </c>
      <c r="D436" s="16" t="s">
        <v>11</v>
      </c>
      <c r="E436" s="12">
        <v>978</v>
      </c>
      <c r="F436" s="15">
        <v>98321.63</v>
      </c>
      <c r="G436" s="14">
        <f t="shared" si="6"/>
        <v>96158554.140000001</v>
      </c>
      <c r="I436" s="45"/>
    </row>
    <row r="437" spans="2:9" x14ac:dyDescent="0.25">
      <c r="B437" s="10" t="s">
        <v>464</v>
      </c>
      <c r="C437" s="59" t="s">
        <v>1812</v>
      </c>
      <c r="D437" s="16" t="s">
        <v>11</v>
      </c>
      <c r="E437" s="12">
        <v>410</v>
      </c>
      <c r="F437" s="15">
        <v>49719.07</v>
      </c>
      <c r="G437" s="14">
        <f t="shared" si="6"/>
        <v>20384818.699999999</v>
      </c>
      <c r="I437" s="45"/>
    </row>
    <row r="438" spans="2:9" x14ac:dyDescent="0.25">
      <c r="B438" s="10" t="s">
        <v>465</v>
      </c>
      <c r="C438" s="59" t="s">
        <v>1813</v>
      </c>
      <c r="D438" s="16" t="s">
        <v>11</v>
      </c>
      <c r="E438" s="12">
        <v>343</v>
      </c>
      <c r="F438" s="15">
        <v>63387.28</v>
      </c>
      <c r="G438" s="14">
        <f t="shared" si="6"/>
        <v>21741837.039999999</v>
      </c>
      <c r="I438" s="45"/>
    </row>
    <row r="439" spans="2:9" x14ac:dyDescent="0.25">
      <c r="B439" s="10" t="s">
        <v>466</v>
      </c>
      <c r="C439" s="59" t="s">
        <v>1814</v>
      </c>
      <c r="D439" s="16" t="s">
        <v>11</v>
      </c>
      <c r="E439" s="12">
        <v>47</v>
      </c>
      <c r="F439" s="15">
        <v>41950.32</v>
      </c>
      <c r="G439" s="14">
        <f t="shared" si="6"/>
        <v>1971665.04</v>
      </c>
      <c r="I439" s="45"/>
    </row>
    <row r="440" spans="2:9" x14ac:dyDescent="0.25">
      <c r="B440" s="10" t="s">
        <v>467</v>
      </c>
      <c r="C440" s="59" t="s">
        <v>1815</v>
      </c>
      <c r="D440" s="16" t="s">
        <v>11</v>
      </c>
      <c r="E440" s="12">
        <v>209</v>
      </c>
      <c r="F440" s="15">
        <v>31766.16</v>
      </c>
      <c r="G440" s="14">
        <f t="shared" si="6"/>
        <v>6639127.4400000004</v>
      </c>
      <c r="I440" s="45"/>
    </row>
    <row r="441" spans="2:9" x14ac:dyDescent="0.25">
      <c r="B441" s="10" t="s">
        <v>468</v>
      </c>
      <c r="C441" s="59" t="s">
        <v>1816</v>
      </c>
      <c r="D441" s="16" t="s">
        <v>11</v>
      </c>
      <c r="E441" s="12">
        <v>123</v>
      </c>
      <c r="F441" s="15">
        <v>40387.279999999999</v>
      </c>
      <c r="G441" s="14">
        <f t="shared" si="6"/>
        <v>4967635.4400000004</v>
      </c>
      <c r="I441" s="45"/>
    </row>
    <row r="442" spans="2:9" x14ac:dyDescent="0.25">
      <c r="B442" s="10" t="s">
        <v>469</v>
      </c>
      <c r="C442" s="59" t="s">
        <v>1817</v>
      </c>
      <c r="D442" s="16" t="s">
        <v>11</v>
      </c>
      <c r="E442" s="12">
        <v>102</v>
      </c>
      <c r="F442" s="15">
        <v>39812.93</v>
      </c>
      <c r="G442" s="14">
        <f t="shared" si="6"/>
        <v>4060918.86</v>
      </c>
      <c r="I442" s="45"/>
    </row>
    <row r="443" spans="2:9" x14ac:dyDescent="0.25">
      <c r="B443" s="10" t="s">
        <v>470</v>
      </c>
      <c r="C443" s="59" t="s">
        <v>1818</v>
      </c>
      <c r="D443" s="16" t="s">
        <v>11</v>
      </c>
      <c r="E443" s="12">
        <v>4</v>
      </c>
      <c r="F443" s="15">
        <v>4053423.33</v>
      </c>
      <c r="G443" s="14">
        <f t="shared" si="6"/>
        <v>16213693.32</v>
      </c>
      <c r="I443" s="45"/>
    </row>
    <row r="444" spans="2:9" x14ac:dyDescent="0.25">
      <c r="B444" s="10" t="s">
        <v>471</v>
      </c>
      <c r="C444" s="59" t="s">
        <v>1819</v>
      </c>
      <c r="D444" s="16" t="s">
        <v>11</v>
      </c>
      <c r="E444" s="12">
        <v>4</v>
      </c>
      <c r="F444" s="15">
        <v>160904.19</v>
      </c>
      <c r="G444" s="14">
        <f t="shared" si="6"/>
        <v>643616.76</v>
      </c>
      <c r="I444" s="45"/>
    </row>
    <row r="445" spans="2:9" x14ac:dyDescent="0.25">
      <c r="B445" s="10" t="s">
        <v>472</v>
      </c>
      <c r="C445" s="59" t="s">
        <v>1820</v>
      </c>
      <c r="D445" s="16" t="s">
        <v>11</v>
      </c>
      <c r="E445" s="12">
        <v>1</v>
      </c>
      <c r="F445" s="15">
        <v>1095554.53</v>
      </c>
      <c r="G445" s="14">
        <f t="shared" si="6"/>
        <v>1095554.53</v>
      </c>
      <c r="I445" s="45"/>
    </row>
    <row r="446" spans="2:9" x14ac:dyDescent="0.25">
      <c r="B446" s="10" t="s">
        <v>473</v>
      </c>
      <c r="C446" s="59" t="s">
        <v>1821</v>
      </c>
      <c r="D446" s="16" t="s">
        <v>11</v>
      </c>
      <c r="E446" s="12">
        <v>4</v>
      </c>
      <c r="F446" s="15">
        <v>611517.03</v>
      </c>
      <c r="G446" s="14">
        <f t="shared" si="6"/>
        <v>2446068.12</v>
      </c>
      <c r="I446" s="45"/>
    </row>
    <row r="447" spans="2:9" x14ac:dyDescent="0.25">
      <c r="B447" s="10" t="s">
        <v>474</v>
      </c>
      <c r="C447" s="59" t="s">
        <v>1656</v>
      </c>
      <c r="D447" s="16" t="s">
        <v>11</v>
      </c>
      <c r="E447" s="12">
        <v>3</v>
      </c>
      <c r="F447" s="15">
        <v>90476.59</v>
      </c>
      <c r="G447" s="14">
        <f t="shared" si="6"/>
        <v>271429.77</v>
      </c>
      <c r="I447" s="45"/>
    </row>
    <row r="448" spans="2:9" x14ac:dyDescent="0.25">
      <c r="B448" s="10" t="s">
        <v>475</v>
      </c>
      <c r="C448" s="59" t="s">
        <v>1822</v>
      </c>
      <c r="D448" s="16" t="s">
        <v>11</v>
      </c>
      <c r="E448" s="12">
        <v>376</v>
      </c>
      <c r="F448" s="15">
        <v>57561.73</v>
      </c>
      <c r="G448" s="14">
        <f t="shared" si="6"/>
        <v>21643210.48</v>
      </c>
      <c r="I448" s="45"/>
    </row>
    <row r="449" spans="2:9" x14ac:dyDescent="0.25">
      <c r="B449" s="10" t="s">
        <v>476</v>
      </c>
      <c r="C449" s="59" t="s">
        <v>1823</v>
      </c>
      <c r="D449" s="16" t="s">
        <v>11</v>
      </c>
      <c r="E449" s="12">
        <v>80</v>
      </c>
      <c r="F449" s="15">
        <v>48808.93</v>
      </c>
      <c r="G449" s="14">
        <f t="shared" si="6"/>
        <v>3904714.4</v>
      </c>
      <c r="I449" s="45"/>
    </row>
    <row r="450" spans="2:9" x14ac:dyDescent="0.25">
      <c r="B450" s="10" t="s">
        <v>477</v>
      </c>
      <c r="C450" s="59" t="s">
        <v>1824</v>
      </c>
      <c r="D450" s="16" t="s">
        <v>11</v>
      </c>
      <c r="E450" s="12">
        <v>462</v>
      </c>
      <c r="F450" s="15">
        <v>60072.73</v>
      </c>
      <c r="G450" s="14">
        <f t="shared" si="6"/>
        <v>27753601.260000002</v>
      </c>
      <c r="I450" s="45"/>
    </row>
    <row r="451" spans="2:9" x14ac:dyDescent="0.25">
      <c r="B451" s="10" t="s">
        <v>478</v>
      </c>
      <c r="C451" s="59" t="s">
        <v>1825</v>
      </c>
      <c r="D451" s="16" t="s">
        <v>41</v>
      </c>
      <c r="E451" s="12">
        <v>2728</v>
      </c>
      <c r="F451" s="15">
        <v>24411.63</v>
      </c>
      <c r="G451" s="14">
        <f t="shared" ref="G451:G513" si="7">+ROUND(F451*E451,2)</f>
        <v>66594926.640000001</v>
      </c>
      <c r="I451" s="45"/>
    </row>
    <row r="452" spans="2:9" x14ac:dyDescent="0.25">
      <c r="B452" s="10" t="s">
        <v>479</v>
      </c>
      <c r="C452" s="59" t="s">
        <v>1826</v>
      </c>
      <c r="D452" s="16" t="s">
        <v>11</v>
      </c>
      <c r="E452" s="12">
        <v>42</v>
      </c>
      <c r="F452" s="15">
        <v>152766.82999999999</v>
      </c>
      <c r="G452" s="14">
        <f t="shared" si="7"/>
        <v>6416206.8600000003</v>
      </c>
      <c r="I452" s="45"/>
    </row>
    <row r="453" spans="2:9" x14ac:dyDescent="0.25">
      <c r="B453" s="10" t="s">
        <v>480</v>
      </c>
      <c r="C453" s="59" t="s">
        <v>1827</v>
      </c>
      <c r="D453" s="16" t="s">
        <v>11</v>
      </c>
      <c r="E453" s="12">
        <v>11</v>
      </c>
      <c r="F453" s="15">
        <v>539604.93000000005</v>
      </c>
      <c r="G453" s="14">
        <f t="shared" si="7"/>
        <v>5935654.2300000004</v>
      </c>
      <c r="I453" s="45"/>
    </row>
    <row r="454" spans="2:9" ht="25.5" x14ac:dyDescent="0.25">
      <c r="B454" s="10" t="s">
        <v>481</v>
      </c>
      <c r="C454" s="59" t="s">
        <v>1828</v>
      </c>
      <c r="D454" s="16" t="s">
        <v>11</v>
      </c>
      <c r="E454" s="12">
        <v>1</v>
      </c>
      <c r="F454" s="15">
        <v>650623.32999999996</v>
      </c>
      <c r="G454" s="14">
        <f t="shared" si="7"/>
        <v>650623.32999999996</v>
      </c>
      <c r="I454" s="45"/>
    </row>
    <row r="455" spans="2:9" ht="25.5" x14ac:dyDescent="0.25">
      <c r="B455" s="10" t="s">
        <v>482</v>
      </c>
      <c r="C455" s="59" t="s">
        <v>1829</v>
      </c>
      <c r="D455" s="16" t="s">
        <v>11</v>
      </c>
      <c r="E455" s="12">
        <v>2</v>
      </c>
      <c r="F455" s="15">
        <v>610415.32999999996</v>
      </c>
      <c r="G455" s="14">
        <f t="shared" si="7"/>
        <v>1220830.6599999999</v>
      </c>
      <c r="I455" s="45"/>
    </row>
    <row r="456" spans="2:9" x14ac:dyDescent="0.25">
      <c r="B456" s="10" t="s">
        <v>483</v>
      </c>
      <c r="C456" s="59" t="s">
        <v>1830</v>
      </c>
      <c r="D456" s="16" t="s">
        <v>11</v>
      </c>
      <c r="E456" s="12">
        <v>179</v>
      </c>
      <c r="F456" s="15">
        <v>29029.29</v>
      </c>
      <c r="G456" s="14">
        <f t="shared" si="7"/>
        <v>5196242.91</v>
      </c>
      <c r="I456" s="45"/>
    </row>
    <row r="457" spans="2:9" x14ac:dyDescent="0.25">
      <c r="B457" s="10" t="s">
        <v>484</v>
      </c>
      <c r="C457" s="59" t="s">
        <v>1831</v>
      </c>
      <c r="D457" s="16" t="s">
        <v>11</v>
      </c>
      <c r="E457" s="12">
        <v>147</v>
      </c>
      <c r="F457" s="15">
        <v>25763.93</v>
      </c>
      <c r="G457" s="14">
        <f t="shared" si="7"/>
        <v>3787297.71</v>
      </c>
      <c r="I457" s="45"/>
    </row>
    <row r="458" spans="2:9" x14ac:dyDescent="0.25">
      <c r="B458" s="10" t="s">
        <v>485</v>
      </c>
      <c r="C458" s="59" t="s">
        <v>1832</v>
      </c>
      <c r="D458" s="16" t="s">
        <v>11</v>
      </c>
      <c r="E458" s="12">
        <v>199</v>
      </c>
      <c r="F458" s="15">
        <v>22782.3</v>
      </c>
      <c r="G458" s="14">
        <f t="shared" si="7"/>
        <v>4533677.7</v>
      </c>
      <c r="I458" s="45"/>
    </row>
    <row r="459" spans="2:9" x14ac:dyDescent="0.25">
      <c r="B459" s="10" t="s">
        <v>486</v>
      </c>
      <c r="C459" s="59" t="s">
        <v>1833</v>
      </c>
      <c r="D459" s="16" t="s">
        <v>11</v>
      </c>
      <c r="E459" s="12">
        <v>641</v>
      </c>
      <c r="F459" s="15">
        <v>22712.98</v>
      </c>
      <c r="G459" s="14">
        <f t="shared" si="7"/>
        <v>14559020.18</v>
      </c>
      <c r="I459" s="45"/>
    </row>
    <row r="460" spans="2:9" x14ac:dyDescent="0.25">
      <c r="B460" s="10" t="s">
        <v>487</v>
      </c>
      <c r="C460" s="59" t="s">
        <v>1834</v>
      </c>
      <c r="D460" s="16" t="s">
        <v>11</v>
      </c>
      <c r="E460" s="12">
        <v>307</v>
      </c>
      <c r="F460" s="15">
        <v>20542.59</v>
      </c>
      <c r="G460" s="14">
        <f t="shared" si="7"/>
        <v>6306575.1299999999</v>
      </c>
      <c r="I460" s="45"/>
    </row>
    <row r="461" spans="2:9" x14ac:dyDescent="0.25">
      <c r="B461" s="10" t="s">
        <v>488</v>
      </c>
      <c r="C461" s="59" t="s">
        <v>1835</v>
      </c>
      <c r="D461" s="16" t="s">
        <v>11</v>
      </c>
      <c r="E461" s="12">
        <v>254</v>
      </c>
      <c r="F461" s="15">
        <v>20178.54</v>
      </c>
      <c r="G461" s="14">
        <f t="shared" si="7"/>
        <v>5125349.16</v>
      </c>
      <c r="I461" s="45"/>
    </row>
    <row r="462" spans="2:9" x14ac:dyDescent="0.25">
      <c r="B462" s="10" t="s">
        <v>489</v>
      </c>
      <c r="C462" s="59" t="s">
        <v>1836</v>
      </c>
      <c r="D462" s="16" t="s">
        <v>11</v>
      </c>
      <c r="E462" s="12">
        <v>150</v>
      </c>
      <c r="F462" s="15">
        <v>19702.73</v>
      </c>
      <c r="G462" s="14">
        <f t="shared" si="7"/>
        <v>2955409.5</v>
      </c>
      <c r="I462" s="45"/>
    </row>
    <row r="463" spans="2:9" x14ac:dyDescent="0.25">
      <c r="B463" s="10" t="s">
        <v>490</v>
      </c>
      <c r="C463" s="59" t="s">
        <v>1837</v>
      </c>
      <c r="D463" s="16" t="s">
        <v>11</v>
      </c>
      <c r="E463" s="12">
        <v>300</v>
      </c>
      <c r="F463" s="15">
        <v>19778.7</v>
      </c>
      <c r="G463" s="14">
        <f t="shared" si="7"/>
        <v>5933610</v>
      </c>
      <c r="I463" s="45"/>
    </row>
    <row r="464" spans="2:9" x14ac:dyDescent="0.25">
      <c r="B464" s="10" t="s">
        <v>491</v>
      </c>
      <c r="C464" s="59" t="s">
        <v>1838</v>
      </c>
      <c r="D464" s="16" t="s">
        <v>11</v>
      </c>
      <c r="E464" s="12">
        <v>26</v>
      </c>
      <c r="F464" s="15">
        <v>217985.4</v>
      </c>
      <c r="G464" s="14">
        <f t="shared" si="7"/>
        <v>5667620.4000000004</v>
      </c>
      <c r="I464" s="45"/>
    </row>
    <row r="465" spans="2:9" x14ac:dyDescent="0.25">
      <c r="B465" s="10" t="s">
        <v>492</v>
      </c>
      <c r="C465" s="59" t="s">
        <v>1839</v>
      </c>
      <c r="D465" s="16" t="s">
        <v>11</v>
      </c>
      <c r="E465" s="12">
        <v>128</v>
      </c>
      <c r="F465" s="15">
        <v>202721.07</v>
      </c>
      <c r="G465" s="14">
        <f t="shared" si="7"/>
        <v>25948296.960000001</v>
      </c>
      <c r="I465" s="45"/>
    </row>
    <row r="466" spans="2:9" x14ac:dyDescent="0.25">
      <c r="B466" s="10" t="s">
        <v>493</v>
      </c>
      <c r="C466" s="59" t="s">
        <v>1840</v>
      </c>
      <c r="D466" s="16" t="s">
        <v>11</v>
      </c>
      <c r="E466" s="12">
        <v>40</v>
      </c>
      <c r="F466" s="15">
        <v>204382.83</v>
      </c>
      <c r="G466" s="14">
        <f t="shared" si="7"/>
        <v>8175313.2000000002</v>
      </c>
      <c r="I466" s="45"/>
    </row>
    <row r="467" spans="2:9" x14ac:dyDescent="0.25">
      <c r="B467" s="10" t="s">
        <v>494</v>
      </c>
      <c r="C467" s="59" t="s">
        <v>1841</v>
      </c>
      <c r="D467" s="16" t="s">
        <v>11</v>
      </c>
      <c r="E467" s="12">
        <v>2</v>
      </c>
      <c r="F467" s="15">
        <v>34011.89</v>
      </c>
      <c r="G467" s="14">
        <f t="shared" si="7"/>
        <v>68023.78</v>
      </c>
      <c r="I467" s="45"/>
    </row>
    <row r="468" spans="2:9" x14ac:dyDescent="0.25">
      <c r="B468" s="10" t="s">
        <v>495</v>
      </c>
      <c r="C468" s="59" t="s">
        <v>1842</v>
      </c>
      <c r="D468" s="16" t="s">
        <v>11</v>
      </c>
      <c r="E468" s="12">
        <v>5</v>
      </c>
      <c r="F468" s="15">
        <v>30548.85</v>
      </c>
      <c r="G468" s="14">
        <f t="shared" si="7"/>
        <v>152744.25</v>
      </c>
      <c r="I468" s="45"/>
    </row>
    <row r="469" spans="2:9" x14ac:dyDescent="0.25">
      <c r="B469" s="10" t="s">
        <v>496</v>
      </c>
      <c r="C469" s="59" t="s">
        <v>1843</v>
      </c>
      <c r="D469" s="16" t="s">
        <v>11</v>
      </c>
      <c r="E469" s="12">
        <v>3</v>
      </c>
      <c r="F469" s="15">
        <v>28772.9</v>
      </c>
      <c r="G469" s="14">
        <f t="shared" si="7"/>
        <v>86318.7</v>
      </c>
      <c r="I469" s="45"/>
    </row>
    <row r="470" spans="2:9" x14ac:dyDescent="0.25">
      <c r="B470" s="10" t="s">
        <v>497</v>
      </c>
      <c r="C470" s="59" t="s">
        <v>1844</v>
      </c>
      <c r="D470" s="16" t="s">
        <v>11</v>
      </c>
      <c r="E470" s="11">
        <v>2</v>
      </c>
      <c r="F470" s="15">
        <v>28514.09</v>
      </c>
      <c r="G470" s="14">
        <f t="shared" si="7"/>
        <v>57028.18</v>
      </c>
      <c r="I470" s="45"/>
    </row>
    <row r="471" spans="2:9" x14ac:dyDescent="0.25">
      <c r="B471" s="10" t="s">
        <v>498</v>
      </c>
      <c r="C471" s="59" t="s">
        <v>1845</v>
      </c>
      <c r="D471" s="16" t="s">
        <v>11</v>
      </c>
      <c r="E471" s="11">
        <v>2</v>
      </c>
      <c r="F471" s="15">
        <v>26642.720000000001</v>
      </c>
      <c r="G471" s="14">
        <f t="shared" si="7"/>
        <v>53285.440000000002</v>
      </c>
      <c r="I471" s="45"/>
    </row>
    <row r="472" spans="2:9" x14ac:dyDescent="0.25">
      <c r="B472" s="10" t="s">
        <v>499</v>
      </c>
      <c r="C472" s="59" t="s">
        <v>1846</v>
      </c>
      <c r="D472" s="16" t="s">
        <v>11</v>
      </c>
      <c r="E472" s="12">
        <v>2</v>
      </c>
      <c r="F472" s="15">
        <v>26242.880000000001</v>
      </c>
      <c r="G472" s="14">
        <f t="shared" si="7"/>
        <v>52485.760000000002</v>
      </c>
      <c r="I472" s="45"/>
    </row>
    <row r="473" spans="2:9" x14ac:dyDescent="0.25">
      <c r="B473" s="10" t="s">
        <v>500</v>
      </c>
      <c r="C473" s="59" t="s">
        <v>1847</v>
      </c>
      <c r="D473" s="16" t="s">
        <v>11</v>
      </c>
      <c r="E473" s="12">
        <v>12</v>
      </c>
      <c r="F473" s="15">
        <v>1904723.3</v>
      </c>
      <c r="G473" s="14">
        <f t="shared" si="7"/>
        <v>22856679.600000001</v>
      </c>
      <c r="I473" s="45"/>
    </row>
    <row r="474" spans="2:9" x14ac:dyDescent="0.25">
      <c r="B474" s="10" t="s">
        <v>501</v>
      </c>
      <c r="C474" s="59" t="s">
        <v>1848</v>
      </c>
      <c r="D474" s="16" t="s">
        <v>11</v>
      </c>
      <c r="E474" s="12">
        <v>1</v>
      </c>
      <c r="F474" s="15">
        <v>174939.99</v>
      </c>
      <c r="G474" s="14">
        <f t="shared" si="7"/>
        <v>174939.99</v>
      </c>
      <c r="I474" s="45"/>
    </row>
    <row r="475" spans="2:9" x14ac:dyDescent="0.25">
      <c r="B475" s="10" t="s">
        <v>502</v>
      </c>
      <c r="C475" s="59" t="s">
        <v>1849</v>
      </c>
      <c r="D475" s="16" t="s">
        <v>11</v>
      </c>
      <c r="E475" s="11">
        <v>9</v>
      </c>
      <c r="F475" s="15">
        <v>55317.14</v>
      </c>
      <c r="G475" s="14">
        <f t="shared" si="7"/>
        <v>497854.26</v>
      </c>
      <c r="I475" s="45"/>
    </row>
    <row r="476" spans="2:9" x14ac:dyDescent="0.25">
      <c r="B476" s="10" t="s">
        <v>503</v>
      </c>
      <c r="C476" s="59" t="s">
        <v>1850</v>
      </c>
      <c r="D476" s="16" t="s">
        <v>11</v>
      </c>
      <c r="E476" s="12">
        <v>6</v>
      </c>
      <c r="F476" s="15">
        <v>62225.42</v>
      </c>
      <c r="G476" s="14">
        <f t="shared" si="7"/>
        <v>373352.52</v>
      </c>
      <c r="I476" s="45"/>
    </row>
    <row r="477" spans="2:9" x14ac:dyDescent="0.25">
      <c r="B477" s="10" t="s">
        <v>504</v>
      </c>
      <c r="C477" s="59" t="s">
        <v>1851</v>
      </c>
      <c r="D477" s="16" t="s">
        <v>11</v>
      </c>
      <c r="E477" s="12">
        <v>3</v>
      </c>
      <c r="F477" s="15">
        <v>2339978.4</v>
      </c>
      <c r="G477" s="14">
        <f t="shared" si="7"/>
        <v>7019935.2000000002</v>
      </c>
      <c r="I477" s="45"/>
    </row>
    <row r="478" spans="2:9" x14ac:dyDescent="0.25">
      <c r="B478" s="10" t="s">
        <v>505</v>
      </c>
      <c r="C478" s="59" t="s">
        <v>1852</v>
      </c>
      <c r="D478" s="16" t="s">
        <v>11</v>
      </c>
      <c r="E478" s="12">
        <v>2</v>
      </c>
      <c r="F478" s="15">
        <v>2831999.72</v>
      </c>
      <c r="G478" s="14">
        <f t="shared" si="7"/>
        <v>5663999.4400000004</v>
      </c>
      <c r="I478" s="45"/>
    </row>
    <row r="479" spans="2:9" x14ac:dyDescent="0.25">
      <c r="B479" s="10" t="s">
        <v>506</v>
      </c>
      <c r="C479" s="59" t="s">
        <v>1853</v>
      </c>
      <c r="D479" s="16" t="s">
        <v>11</v>
      </c>
      <c r="E479" s="12">
        <v>4</v>
      </c>
      <c r="F479" s="15">
        <v>2790464.8</v>
      </c>
      <c r="G479" s="14">
        <f t="shared" si="7"/>
        <v>11161859.199999999</v>
      </c>
      <c r="I479" s="45"/>
    </row>
    <row r="480" spans="2:9" x14ac:dyDescent="0.25">
      <c r="B480" s="10" t="s">
        <v>507</v>
      </c>
      <c r="C480" s="59" t="s">
        <v>1854</v>
      </c>
      <c r="D480" s="16" t="s">
        <v>11</v>
      </c>
      <c r="E480" s="12">
        <v>1</v>
      </c>
      <c r="F480" s="15">
        <v>164242.17000000001</v>
      </c>
      <c r="G480" s="14">
        <f t="shared" si="7"/>
        <v>164242.17000000001</v>
      </c>
      <c r="I480" s="45"/>
    </row>
    <row r="481" spans="2:9" x14ac:dyDescent="0.25">
      <c r="B481" s="40" t="s">
        <v>508</v>
      </c>
      <c r="C481" s="62" t="s">
        <v>1855</v>
      </c>
      <c r="D481" s="41"/>
      <c r="E481" s="41"/>
      <c r="F481" s="43"/>
      <c r="G481" s="46"/>
      <c r="I481" s="45"/>
    </row>
    <row r="482" spans="2:9" x14ac:dyDescent="0.25">
      <c r="B482" s="10" t="s">
        <v>509</v>
      </c>
      <c r="C482" s="59" t="s">
        <v>1856</v>
      </c>
      <c r="D482" s="16" t="s">
        <v>41</v>
      </c>
      <c r="E482" s="11">
        <v>30</v>
      </c>
      <c r="F482" s="15">
        <v>78721.240000000005</v>
      </c>
      <c r="G482" s="14">
        <f t="shared" si="7"/>
        <v>2361637.2000000002</v>
      </c>
      <c r="I482" s="45"/>
    </row>
    <row r="483" spans="2:9" x14ac:dyDescent="0.25">
      <c r="B483" s="10" t="s">
        <v>510</v>
      </c>
      <c r="C483" s="59" t="s">
        <v>1857</v>
      </c>
      <c r="D483" s="16" t="s">
        <v>41</v>
      </c>
      <c r="E483" s="11">
        <v>1</v>
      </c>
      <c r="F483" s="15">
        <v>302503.92</v>
      </c>
      <c r="G483" s="14">
        <f t="shared" si="7"/>
        <v>302503.92</v>
      </c>
      <c r="I483" s="45"/>
    </row>
    <row r="484" spans="2:9" x14ac:dyDescent="0.25">
      <c r="B484" s="10" t="s">
        <v>511</v>
      </c>
      <c r="C484" s="59" t="s">
        <v>1858</v>
      </c>
      <c r="D484" s="16" t="s">
        <v>41</v>
      </c>
      <c r="E484" s="11">
        <v>182</v>
      </c>
      <c r="F484" s="15">
        <v>112196.03</v>
      </c>
      <c r="G484" s="14">
        <f t="shared" si="7"/>
        <v>20419677.460000001</v>
      </c>
      <c r="I484" s="45"/>
    </row>
    <row r="485" spans="2:9" x14ac:dyDescent="0.25">
      <c r="B485" s="10" t="s">
        <v>512</v>
      </c>
      <c r="C485" s="59" t="s">
        <v>1859</v>
      </c>
      <c r="D485" s="16" t="s">
        <v>11</v>
      </c>
      <c r="E485" s="11">
        <v>84</v>
      </c>
      <c r="F485" s="15">
        <v>63295.05</v>
      </c>
      <c r="G485" s="14">
        <f t="shared" si="7"/>
        <v>5316784.2</v>
      </c>
      <c r="I485" s="45"/>
    </row>
    <row r="486" spans="2:9" x14ac:dyDescent="0.25">
      <c r="B486" s="10" t="s">
        <v>513</v>
      </c>
      <c r="C486" s="59" t="s">
        <v>1860</v>
      </c>
      <c r="D486" s="16" t="s">
        <v>11</v>
      </c>
      <c r="E486" s="11">
        <v>2</v>
      </c>
      <c r="F486" s="15">
        <v>95727.71</v>
      </c>
      <c r="G486" s="14">
        <f t="shared" si="7"/>
        <v>191455.42</v>
      </c>
      <c r="I486" s="45"/>
    </row>
    <row r="487" spans="2:9" x14ac:dyDescent="0.25">
      <c r="B487" s="10" t="s">
        <v>514</v>
      </c>
      <c r="C487" s="59" t="s">
        <v>1861</v>
      </c>
      <c r="D487" s="16" t="s">
        <v>11</v>
      </c>
      <c r="E487" s="11">
        <v>152</v>
      </c>
      <c r="F487" s="15">
        <v>24685.33</v>
      </c>
      <c r="G487" s="14">
        <f t="shared" si="7"/>
        <v>3752170.16</v>
      </c>
      <c r="I487" s="45"/>
    </row>
    <row r="488" spans="2:9" x14ac:dyDescent="0.25">
      <c r="B488" s="10" t="s">
        <v>515</v>
      </c>
      <c r="C488" s="59" t="s">
        <v>1862</v>
      </c>
      <c r="D488" s="16" t="s">
        <v>11</v>
      </c>
      <c r="E488" s="11">
        <v>1</v>
      </c>
      <c r="F488" s="15">
        <v>1114712.25</v>
      </c>
      <c r="G488" s="14">
        <f t="shared" si="7"/>
        <v>1114712.25</v>
      </c>
      <c r="I488" s="45"/>
    </row>
    <row r="489" spans="2:9" x14ac:dyDescent="0.25">
      <c r="B489" s="10" t="s">
        <v>516</v>
      </c>
      <c r="C489" s="59" t="s">
        <v>1863</v>
      </c>
      <c r="D489" s="16" t="s">
        <v>11</v>
      </c>
      <c r="E489" s="11">
        <v>1</v>
      </c>
      <c r="F489" s="15">
        <v>520712.25</v>
      </c>
      <c r="G489" s="14">
        <f t="shared" si="7"/>
        <v>520712.25</v>
      </c>
      <c r="I489" s="45"/>
    </row>
    <row r="490" spans="2:9" ht="25.5" x14ac:dyDescent="0.25">
      <c r="B490" s="40">
        <v>9</v>
      </c>
      <c r="C490" s="57" t="s">
        <v>1864</v>
      </c>
      <c r="D490" s="41"/>
      <c r="E490" s="42"/>
      <c r="F490" s="43"/>
      <c r="G490" s="50"/>
      <c r="I490" s="45"/>
    </row>
    <row r="491" spans="2:9" x14ac:dyDescent="0.25">
      <c r="B491" s="40" t="s">
        <v>517</v>
      </c>
      <c r="C491" s="57" t="s">
        <v>1865</v>
      </c>
      <c r="D491" s="41"/>
      <c r="E491" s="42"/>
      <c r="F491" s="43"/>
      <c r="G491" s="50"/>
      <c r="I491" s="45"/>
    </row>
    <row r="492" spans="2:9" x14ac:dyDescent="0.25">
      <c r="B492" s="10" t="s">
        <v>518</v>
      </c>
      <c r="C492" s="59" t="s">
        <v>1866</v>
      </c>
      <c r="D492" s="16" t="s">
        <v>41</v>
      </c>
      <c r="E492" s="12">
        <v>530</v>
      </c>
      <c r="F492" s="15">
        <v>113678.96</v>
      </c>
      <c r="G492" s="14">
        <f t="shared" si="7"/>
        <v>60249848.799999997</v>
      </c>
      <c r="I492" s="45"/>
    </row>
    <row r="493" spans="2:9" x14ac:dyDescent="0.25">
      <c r="B493" s="10" t="s">
        <v>519</v>
      </c>
      <c r="C493" s="59" t="s">
        <v>1867</v>
      </c>
      <c r="D493" s="16" t="s">
        <v>41</v>
      </c>
      <c r="E493" s="12">
        <v>575</v>
      </c>
      <c r="F493" s="15">
        <v>82366.960000000006</v>
      </c>
      <c r="G493" s="14">
        <f t="shared" si="7"/>
        <v>47361002</v>
      </c>
      <c r="I493" s="45"/>
    </row>
    <row r="494" spans="2:9" x14ac:dyDescent="0.25">
      <c r="B494" s="10" t="s">
        <v>520</v>
      </c>
      <c r="C494" s="59" t="s">
        <v>1868</v>
      </c>
      <c r="D494" s="16" t="s">
        <v>41</v>
      </c>
      <c r="E494" s="12">
        <v>250</v>
      </c>
      <c r="F494" s="15">
        <v>64152.46</v>
      </c>
      <c r="G494" s="14">
        <f t="shared" si="7"/>
        <v>16038115</v>
      </c>
      <c r="I494" s="45"/>
    </row>
    <row r="495" spans="2:9" x14ac:dyDescent="0.25">
      <c r="B495" s="10" t="s">
        <v>521</v>
      </c>
      <c r="C495" s="59" t="s">
        <v>1869</v>
      </c>
      <c r="D495" s="16" t="s">
        <v>41</v>
      </c>
      <c r="E495" s="12">
        <v>180</v>
      </c>
      <c r="F495" s="15">
        <v>48673.63</v>
      </c>
      <c r="G495" s="14">
        <f t="shared" si="7"/>
        <v>8761253.4000000004</v>
      </c>
      <c r="I495" s="45"/>
    </row>
    <row r="496" spans="2:9" x14ac:dyDescent="0.25">
      <c r="B496" s="10" t="s">
        <v>522</v>
      </c>
      <c r="C496" s="59" t="s">
        <v>1870</v>
      </c>
      <c r="D496" s="16" t="s">
        <v>41</v>
      </c>
      <c r="E496" s="12">
        <v>652</v>
      </c>
      <c r="F496" s="15">
        <v>33943.629999999997</v>
      </c>
      <c r="G496" s="14">
        <f t="shared" si="7"/>
        <v>22131246.760000002</v>
      </c>
      <c r="I496" s="45"/>
    </row>
    <row r="497" spans="2:9" x14ac:dyDescent="0.25">
      <c r="B497" s="10" t="s">
        <v>523</v>
      </c>
      <c r="C497" s="59" t="s">
        <v>1871</v>
      </c>
      <c r="D497" s="16" t="s">
        <v>41</v>
      </c>
      <c r="E497" s="12">
        <v>503</v>
      </c>
      <c r="F497" s="15">
        <v>27694.799999999999</v>
      </c>
      <c r="G497" s="14">
        <f t="shared" si="7"/>
        <v>13930484.4</v>
      </c>
      <c r="I497" s="45"/>
    </row>
    <row r="498" spans="2:9" x14ac:dyDescent="0.25">
      <c r="B498" s="10" t="s">
        <v>524</v>
      </c>
      <c r="C498" s="59" t="s">
        <v>1872</v>
      </c>
      <c r="D498" s="16" t="s">
        <v>41</v>
      </c>
      <c r="E498" s="12">
        <v>1258</v>
      </c>
      <c r="F498" s="15">
        <v>17747.14</v>
      </c>
      <c r="G498" s="14">
        <f t="shared" si="7"/>
        <v>22325902.120000001</v>
      </c>
      <c r="I498" s="45"/>
    </row>
    <row r="499" spans="2:9" x14ac:dyDescent="0.25">
      <c r="B499" s="10" t="s">
        <v>525</v>
      </c>
      <c r="C499" s="59" t="s">
        <v>1873</v>
      </c>
      <c r="D499" s="16" t="s">
        <v>41</v>
      </c>
      <c r="E499" s="12">
        <v>185</v>
      </c>
      <c r="F499" s="15">
        <v>17197.14</v>
      </c>
      <c r="G499" s="14">
        <f t="shared" si="7"/>
        <v>3181470.9</v>
      </c>
      <c r="I499" s="45"/>
    </row>
    <row r="500" spans="2:9" x14ac:dyDescent="0.25">
      <c r="B500" s="10" t="s">
        <v>526</v>
      </c>
      <c r="C500" s="59" t="s">
        <v>1874</v>
      </c>
      <c r="D500" s="16" t="s">
        <v>11</v>
      </c>
      <c r="E500" s="12">
        <v>180</v>
      </c>
      <c r="F500" s="15">
        <v>111460.17</v>
      </c>
      <c r="G500" s="14">
        <f t="shared" si="7"/>
        <v>20062830.600000001</v>
      </c>
      <c r="I500" s="45"/>
    </row>
    <row r="501" spans="2:9" x14ac:dyDescent="0.25">
      <c r="B501" s="10" t="s">
        <v>527</v>
      </c>
      <c r="C501" s="59" t="s">
        <v>1875</v>
      </c>
      <c r="D501" s="16" t="s">
        <v>11</v>
      </c>
      <c r="E501" s="12">
        <v>200</v>
      </c>
      <c r="F501" s="15">
        <v>45904.31</v>
      </c>
      <c r="G501" s="14">
        <f t="shared" si="7"/>
        <v>9180862</v>
      </c>
      <c r="I501" s="45"/>
    </row>
    <row r="502" spans="2:9" x14ac:dyDescent="0.25">
      <c r="B502" s="10" t="s">
        <v>528</v>
      </c>
      <c r="C502" s="59" t="s">
        <v>1876</v>
      </c>
      <c r="D502" s="16" t="s">
        <v>11</v>
      </c>
      <c r="E502" s="12">
        <v>55</v>
      </c>
      <c r="F502" s="15">
        <v>53746.239999999998</v>
      </c>
      <c r="G502" s="14">
        <f t="shared" si="7"/>
        <v>2956043.2</v>
      </c>
      <c r="I502" s="45"/>
    </row>
    <row r="503" spans="2:9" x14ac:dyDescent="0.25">
      <c r="B503" s="10" t="s">
        <v>529</v>
      </c>
      <c r="C503" s="59" t="s">
        <v>1877</v>
      </c>
      <c r="D503" s="16" t="s">
        <v>11</v>
      </c>
      <c r="E503" s="12">
        <v>60</v>
      </c>
      <c r="F503" s="15">
        <v>28038.31</v>
      </c>
      <c r="G503" s="14">
        <f t="shared" si="7"/>
        <v>1682298.6</v>
      </c>
      <c r="I503" s="45"/>
    </row>
    <row r="504" spans="2:9" x14ac:dyDescent="0.25">
      <c r="B504" s="10" t="s">
        <v>530</v>
      </c>
      <c r="C504" s="59" t="s">
        <v>1878</v>
      </c>
      <c r="D504" s="16" t="s">
        <v>11</v>
      </c>
      <c r="E504" s="12">
        <v>180</v>
      </c>
      <c r="F504" s="15">
        <v>19824.310000000001</v>
      </c>
      <c r="G504" s="14">
        <f t="shared" si="7"/>
        <v>3568375.8</v>
      </c>
      <c r="I504" s="45"/>
    </row>
    <row r="505" spans="2:9" x14ac:dyDescent="0.25">
      <c r="B505" s="10" t="s">
        <v>531</v>
      </c>
      <c r="C505" s="59" t="s">
        <v>1879</v>
      </c>
      <c r="D505" s="16" t="s">
        <v>11</v>
      </c>
      <c r="E505" s="12">
        <v>180</v>
      </c>
      <c r="F505" s="15">
        <v>15042.34</v>
      </c>
      <c r="G505" s="14">
        <f t="shared" si="7"/>
        <v>2707621.2</v>
      </c>
      <c r="I505" s="45"/>
    </row>
    <row r="506" spans="2:9" x14ac:dyDescent="0.25">
      <c r="B506" s="10" t="s">
        <v>532</v>
      </c>
      <c r="C506" s="59" t="s">
        <v>1880</v>
      </c>
      <c r="D506" s="16" t="s">
        <v>11</v>
      </c>
      <c r="E506" s="12">
        <v>450</v>
      </c>
      <c r="F506" s="15">
        <v>13276.34</v>
      </c>
      <c r="G506" s="14">
        <f t="shared" si="7"/>
        <v>5974353</v>
      </c>
      <c r="I506" s="45"/>
    </row>
    <row r="507" spans="2:9" x14ac:dyDescent="0.25">
      <c r="B507" s="10" t="s">
        <v>533</v>
      </c>
      <c r="C507" s="59" t="s">
        <v>1881</v>
      </c>
      <c r="D507" s="16" t="s">
        <v>11</v>
      </c>
      <c r="E507" s="12">
        <v>70</v>
      </c>
      <c r="F507" s="15">
        <v>12539.34</v>
      </c>
      <c r="G507" s="14">
        <f t="shared" si="7"/>
        <v>877753.8</v>
      </c>
      <c r="I507" s="45"/>
    </row>
    <row r="508" spans="2:9" x14ac:dyDescent="0.25">
      <c r="B508" s="10" t="s">
        <v>534</v>
      </c>
      <c r="C508" s="59" t="s">
        <v>1882</v>
      </c>
      <c r="D508" s="16" t="s">
        <v>41</v>
      </c>
      <c r="E508" s="12">
        <v>365</v>
      </c>
      <c r="F508" s="15">
        <v>18318.54</v>
      </c>
      <c r="G508" s="14">
        <f t="shared" si="7"/>
        <v>6686267.0999999996</v>
      </c>
      <c r="I508" s="45"/>
    </row>
    <row r="509" spans="2:9" x14ac:dyDescent="0.25">
      <c r="B509" s="10" t="s">
        <v>535</v>
      </c>
      <c r="C509" s="59" t="s">
        <v>1883</v>
      </c>
      <c r="D509" s="16" t="s">
        <v>11</v>
      </c>
      <c r="E509" s="12">
        <v>120</v>
      </c>
      <c r="F509" s="15">
        <v>25239.31</v>
      </c>
      <c r="G509" s="14">
        <f t="shared" si="7"/>
        <v>3028717.2</v>
      </c>
      <c r="I509" s="45"/>
    </row>
    <row r="510" spans="2:9" x14ac:dyDescent="0.25">
      <c r="B510" s="40" t="s">
        <v>536</v>
      </c>
      <c r="C510" s="57" t="s">
        <v>1884</v>
      </c>
      <c r="D510" s="41"/>
      <c r="E510" s="42"/>
      <c r="F510" s="43"/>
      <c r="G510" s="50"/>
      <c r="I510" s="45"/>
    </row>
    <row r="511" spans="2:9" x14ac:dyDescent="0.25">
      <c r="B511" s="10" t="s">
        <v>537</v>
      </c>
      <c r="C511" s="59" t="s">
        <v>1885</v>
      </c>
      <c r="D511" s="16" t="s">
        <v>41</v>
      </c>
      <c r="E511" s="12">
        <v>512</v>
      </c>
      <c r="F511" s="15">
        <v>87027.55</v>
      </c>
      <c r="G511" s="14">
        <f t="shared" si="7"/>
        <v>44558105.600000001</v>
      </c>
      <c r="I511" s="45"/>
    </row>
    <row r="512" spans="2:9" x14ac:dyDescent="0.25">
      <c r="B512" s="10" t="s">
        <v>538</v>
      </c>
      <c r="C512" s="59" t="s">
        <v>1886</v>
      </c>
      <c r="D512" s="16" t="s">
        <v>41</v>
      </c>
      <c r="E512" s="12">
        <v>543</v>
      </c>
      <c r="F512" s="15">
        <v>53960.39</v>
      </c>
      <c r="G512" s="14">
        <f t="shared" si="7"/>
        <v>29300491.77</v>
      </c>
      <c r="I512" s="45"/>
    </row>
    <row r="513" spans="2:9" x14ac:dyDescent="0.25">
      <c r="B513" s="10" t="s">
        <v>539</v>
      </c>
      <c r="C513" s="59" t="s">
        <v>1887</v>
      </c>
      <c r="D513" s="16" t="s">
        <v>41</v>
      </c>
      <c r="E513" s="12">
        <v>426</v>
      </c>
      <c r="F513" s="15">
        <v>47462.51</v>
      </c>
      <c r="G513" s="14">
        <f t="shared" si="7"/>
        <v>20219029.260000002</v>
      </c>
      <c r="I513" s="45"/>
    </row>
    <row r="514" spans="2:9" x14ac:dyDescent="0.25">
      <c r="B514" s="10" t="s">
        <v>540</v>
      </c>
      <c r="C514" s="59" t="s">
        <v>1888</v>
      </c>
      <c r="D514" s="16" t="s">
        <v>41</v>
      </c>
      <c r="E514" s="12">
        <v>374</v>
      </c>
      <c r="F514" s="15">
        <v>33872.51</v>
      </c>
      <c r="G514" s="14">
        <f t="shared" ref="G514:G577" si="8">+ROUND(F514*E514,2)</f>
        <v>12668318.74</v>
      </c>
      <c r="I514" s="45"/>
    </row>
    <row r="515" spans="2:9" x14ac:dyDescent="0.25">
      <c r="B515" s="10" t="s">
        <v>541</v>
      </c>
      <c r="C515" s="59" t="s">
        <v>1889</v>
      </c>
      <c r="D515" s="16" t="s">
        <v>41</v>
      </c>
      <c r="E515" s="12">
        <v>5884</v>
      </c>
      <c r="F515" s="15">
        <v>24595.59</v>
      </c>
      <c r="G515" s="14">
        <f t="shared" si="8"/>
        <v>144720451.56</v>
      </c>
      <c r="I515" s="45"/>
    </row>
    <row r="516" spans="2:9" x14ac:dyDescent="0.25">
      <c r="B516" s="10" t="s">
        <v>542</v>
      </c>
      <c r="C516" s="59" t="s">
        <v>1890</v>
      </c>
      <c r="D516" s="16" t="s">
        <v>41</v>
      </c>
      <c r="E516" s="12">
        <v>150</v>
      </c>
      <c r="F516" s="15">
        <v>21469.759999999998</v>
      </c>
      <c r="G516" s="14">
        <f t="shared" si="8"/>
        <v>3220464</v>
      </c>
      <c r="I516" s="45"/>
    </row>
    <row r="517" spans="2:9" x14ac:dyDescent="0.25">
      <c r="B517" s="10" t="s">
        <v>543</v>
      </c>
      <c r="C517" s="59" t="s">
        <v>1891</v>
      </c>
      <c r="D517" s="16" t="s">
        <v>11</v>
      </c>
      <c r="E517" s="11">
        <v>174</v>
      </c>
      <c r="F517" s="15">
        <v>72484.259999999995</v>
      </c>
      <c r="G517" s="14">
        <f t="shared" si="8"/>
        <v>12612261.24</v>
      </c>
      <c r="I517" s="45"/>
    </row>
    <row r="518" spans="2:9" x14ac:dyDescent="0.25">
      <c r="B518" s="10" t="s">
        <v>544</v>
      </c>
      <c r="C518" s="59" t="s">
        <v>1892</v>
      </c>
      <c r="D518" s="16" t="s">
        <v>11</v>
      </c>
      <c r="E518" s="12">
        <v>200</v>
      </c>
      <c r="F518" s="15">
        <v>34217.33</v>
      </c>
      <c r="G518" s="14">
        <f t="shared" si="8"/>
        <v>6843466</v>
      </c>
      <c r="I518" s="45"/>
    </row>
    <row r="519" spans="2:9" x14ac:dyDescent="0.25">
      <c r="B519" s="10" t="s">
        <v>545</v>
      </c>
      <c r="C519" s="59" t="s">
        <v>1893</v>
      </c>
      <c r="D519" s="16" t="s">
        <v>11</v>
      </c>
      <c r="E519" s="12">
        <v>181</v>
      </c>
      <c r="F519" s="15">
        <v>30516.33</v>
      </c>
      <c r="G519" s="14">
        <f t="shared" si="8"/>
        <v>5523455.7300000004</v>
      </c>
      <c r="I519" s="45"/>
    </row>
    <row r="520" spans="2:9" x14ac:dyDescent="0.25">
      <c r="B520" s="10" t="s">
        <v>546</v>
      </c>
      <c r="C520" s="59" t="s">
        <v>1894</v>
      </c>
      <c r="D520" s="16" t="s">
        <v>11</v>
      </c>
      <c r="E520" s="12">
        <v>130</v>
      </c>
      <c r="F520" s="15">
        <v>22637.33</v>
      </c>
      <c r="G520" s="14">
        <f t="shared" si="8"/>
        <v>2942852.9</v>
      </c>
      <c r="I520" s="45"/>
    </row>
    <row r="521" spans="2:9" x14ac:dyDescent="0.25">
      <c r="B521" s="10" t="s">
        <v>547</v>
      </c>
      <c r="C521" s="59" t="s">
        <v>1895</v>
      </c>
      <c r="D521" s="16" t="s">
        <v>11</v>
      </c>
      <c r="E521" s="12">
        <v>1965</v>
      </c>
      <c r="F521" s="15">
        <v>19307.330000000002</v>
      </c>
      <c r="G521" s="14">
        <f t="shared" si="8"/>
        <v>37938903.450000003</v>
      </c>
      <c r="I521" s="45"/>
    </row>
    <row r="522" spans="2:9" x14ac:dyDescent="0.25">
      <c r="B522" s="10" t="s">
        <v>548</v>
      </c>
      <c r="C522" s="59" t="s">
        <v>1896</v>
      </c>
      <c r="D522" s="16" t="s">
        <v>11</v>
      </c>
      <c r="E522" s="12">
        <v>60</v>
      </c>
      <c r="F522" s="15">
        <v>17353.330000000002</v>
      </c>
      <c r="G522" s="14">
        <f t="shared" si="8"/>
        <v>1041199.8</v>
      </c>
      <c r="I522" s="45"/>
    </row>
    <row r="523" spans="2:9" x14ac:dyDescent="0.25">
      <c r="B523" s="10" t="s">
        <v>549</v>
      </c>
      <c r="C523" s="59" t="s">
        <v>1897</v>
      </c>
      <c r="D523" s="16" t="s">
        <v>41</v>
      </c>
      <c r="E523" s="12">
        <v>876</v>
      </c>
      <c r="F523" s="15">
        <v>39058.94</v>
      </c>
      <c r="G523" s="14">
        <f t="shared" si="8"/>
        <v>34215631.439999998</v>
      </c>
      <c r="I523" s="45"/>
    </row>
    <row r="524" spans="2:9" x14ac:dyDescent="0.25">
      <c r="B524" s="10" t="s">
        <v>550</v>
      </c>
      <c r="C524" s="59" t="s">
        <v>1898</v>
      </c>
      <c r="D524" s="16" t="s">
        <v>11</v>
      </c>
      <c r="E524" s="12">
        <v>295</v>
      </c>
      <c r="F524" s="15">
        <v>22637.33</v>
      </c>
      <c r="G524" s="14">
        <f t="shared" si="8"/>
        <v>6678012.3499999996</v>
      </c>
      <c r="I524" s="45"/>
    </row>
    <row r="525" spans="2:9" x14ac:dyDescent="0.25">
      <c r="B525" s="40" t="s">
        <v>551</v>
      </c>
      <c r="C525" s="57" t="s">
        <v>1899</v>
      </c>
      <c r="D525" s="41"/>
      <c r="E525" s="42"/>
      <c r="F525" s="43"/>
      <c r="G525" s="50"/>
      <c r="I525" s="45"/>
    </row>
    <row r="526" spans="2:9" x14ac:dyDescent="0.25">
      <c r="B526" s="10" t="s">
        <v>552</v>
      </c>
      <c r="C526" s="59" t="s">
        <v>1900</v>
      </c>
      <c r="D526" s="16" t="s">
        <v>41</v>
      </c>
      <c r="E526" s="12">
        <v>30</v>
      </c>
      <c r="F526" s="15">
        <v>519109.63</v>
      </c>
      <c r="G526" s="14">
        <f t="shared" si="8"/>
        <v>15573288.9</v>
      </c>
      <c r="I526" s="45"/>
    </row>
    <row r="527" spans="2:9" x14ac:dyDescent="0.25">
      <c r="B527" s="10" t="s">
        <v>553</v>
      </c>
      <c r="C527" s="59" t="s">
        <v>1901</v>
      </c>
      <c r="D527" s="16" t="s">
        <v>41</v>
      </c>
      <c r="E527" s="12">
        <v>30</v>
      </c>
      <c r="F527" s="15">
        <v>221086.33</v>
      </c>
      <c r="G527" s="14">
        <f t="shared" si="8"/>
        <v>6632589.9000000004</v>
      </c>
      <c r="I527" s="45"/>
    </row>
    <row r="528" spans="2:9" x14ac:dyDescent="0.25">
      <c r="B528" s="10" t="s">
        <v>554</v>
      </c>
      <c r="C528" s="59" t="s">
        <v>1902</v>
      </c>
      <c r="D528" s="16" t="s">
        <v>11</v>
      </c>
      <c r="E528" s="12">
        <v>10</v>
      </c>
      <c r="F528" s="15">
        <v>109378.95</v>
      </c>
      <c r="G528" s="14">
        <f t="shared" si="8"/>
        <v>1093789.5</v>
      </c>
      <c r="I528" s="45"/>
    </row>
    <row r="529" spans="2:9" x14ac:dyDescent="0.25">
      <c r="B529" s="10" t="s">
        <v>555</v>
      </c>
      <c r="C529" s="59" t="s">
        <v>1903</v>
      </c>
      <c r="D529" s="16" t="s">
        <v>11</v>
      </c>
      <c r="E529" s="12">
        <v>10</v>
      </c>
      <c r="F529" s="15">
        <v>53655.61</v>
      </c>
      <c r="G529" s="14">
        <f t="shared" si="8"/>
        <v>536556.1</v>
      </c>
      <c r="I529" s="45"/>
    </row>
    <row r="530" spans="2:9" x14ac:dyDescent="0.25">
      <c r="B530" s="40" t="s">
        <v>556</v>
      </c>
      <c r="C530" s="57" t="s">
        <v>1904</v>
      </c>
      <c r="D530" s="41"/>
      <c r="E530" s="42"/>
      <c r="F530" s="43"/>
      <c r="G530" s="50"/>
      <c r="I530" s="45"/>
    </row>
    <row r="531" spans="2:9" x14ac:dyDescent="0.25">
      <c r="B531" s="10" t="s">
        <v>557</v>
      </c>
      <c r="C531" s="59" t="s">
        <v>1905</v>
      </c>
      <c r="D531" s="16" t="s">
        <v>41</v>
      </c>
      <c r="E531" s="12">
        <v>435</v>
      </c>
      <c r="F531" s="15">
        <v>96265.96</v>
      </c>
      <c r="G531" s="14">
        <f t="shared" si="8"/>
        <v>41875692.600000001</v>
      </c>
      <c r="I531" s="45"/>
    </row>
    <row r="532" spans="2:9" x14ac:dyDescent="0.25">
      <c r="B532" s="10" t="s">
        <v>558</v>
      </c>
      <c r="C532" s="59" t="s">
        <v>1906</v>
      </c>
      <c r="D532" s="16" t="s">
        <v>41</v>
      </c>
      <c r="E532" s="12">
        <v>45</v>
      </c>
      <c r="F532" s="15">
        <v>84132.9</v>
      </c>
      <c r="G532" s="14">
        <f t="shared" si="8"/>
        <v>3785980.5</v>
      </c>
      <c r="I532" s="45"/>
    </row>
    <row r="533" spans="2:9" x14ac:dyDescent="0.25">
      <c r="B533" s="10" t="s">
        <v>559</v>
      </c>
      <c r="C533" s="59" t="s">
        <v>1907</v>
      </c>
      <c r="D533" s="16" t="s">
        <v>41</v>
      </c>
      <c r="E533" s="12">
        <v>423</v>
      </c>
      <c r="F533" s="15">
        <v>75406.75</v>
      </c>
      <c r="G533" s="14">
        <f t="shared" si="8"/>
        <v>31897055.25</v>
      </c>
      <c r="I533" s="45"/>
    </row>
    <row r="534" spans="2:9" ht="25.5" x14ac:dyDescent="0.25">
      <c r="B534" s="10" t="s">
        <v>560</v>
      </c>
      <c r="C534" s="59" t="s">
        <v>1908</v>
      </c>
      <c r="D534" s="16" t="s">
        <v>41</v>
      </c>
      <c r="E534" s="12">
        <v>435</v>
      </c>
      <c r="F534" s="15">
        <v>100592.78</v>
      </c>
      <c r="G534" s="14">
        <f t="shared" si="8"/>
        <v>43757859.299999997</v>
      </c>
      <c r="I534" s="45"/>
    </row>
    <row r="535" spans="2:9" ht="25.5" x14ac:dyDescent="0.25">
      <c r="B535" s="10" t="s">
        <v>561</v>
      </c>
      <c r="C535" s="59" t="s">
        <v>1909</v>
      </c>
      <c r="D535" s="16" t="s">
        <v>41</v>
      </c>
      <c r="E535" s="12">
        <v>45</v>
      </c>
      <c r="F535" s="15">
        <v>83243.95</v>
      </c>
      <c r="G535" s="14">
        <f t="shared" si="8"/>
        <v>3745977.75</v>
      </c>
      <c r="I535" s="45"/>
    </row>
    <row r="536" spans="2:9" ht="25.5" x14ac:dyDescent="0.25">
      <c r="B536" s="10" t="s">
        <v>562</v>
      </c>
      <c r="C536" s="59" t="s">
        <v>1910</v>
      </c>
      <c r="D536" s="16" t="s">
        <v>41</v>
      </c>
      <c r="E536" s="12">
        <v>423</v>
      </c>
      <c r="F536" s="15">
        <v>74333.95</v>
      </c>
      <c r="G536" s="14">
        <f t="shared" si="8"/>
        <v>31443260.850000001</v>
      </c>
      <c r="I536" s="45"/>
    </row>
    <row r="537" spans="2:9" x14ac:dyDescent="0.25">
      <c r="B537" s="10" t="s">
        <v>563</v>
      </c>
      <c r="C537" s="59" t="s">
        <v>1911</v>
      </c>
      <c r="D537" s="16" t="s">
        <v>41</v>
      </c>
      <c r="E537" s="12">
        <v>1070</v>
      </c>
      <c r="F537" s="15">
        <v>52478.95</v>
      </c>
      <c r="G537" s="14">
        <f t="shared" si="8"/>
        <v>56152476.5</v>
      </c>
      <c r="I537" s="45"/>
    </row>
    <row r="538" spans="2:9" x14ac:dyDescent="0.25">
      <c r="B538" s="10" t="s">
        <v>564</v>
      </c>
      <c r="C538" s="59" t="s">
        <v>1912</v>
      </c>
      <c r="D538" s="16" t="s">
        <v>11</v>
      </c>
      <c r="E538" s="12">
        <v>585</v>
      </c>
      <c r="F538" s="15">
        <v>73437.119999999995</v>
      </c>
      <c r="G538" s="14">
        <f t="shared" si="8"/>
        <v>42960715.200000003</v>
      </c>
      <c r="I538" s="45"/>
    </row>
    <row r="539" spans="2:9" x14ac:dyDescent="0.25">
      <c r="B539" s="10" t="s">
        <v>565</v>
      </c>
      <c r="C539" s="59" t="s">
        <v>1913</v>
      </c>
      <c r="D539" s="16" t="s">
        <v>11</v>
      </c>
      <c r="E539" s="12">
        <v>60</v>
      </c>
      <c r="F539" s="15">
        <v>80581.62</v>
      </c>
      <c r="G539" s="14">
        <f t="shared" si="8"/>
        <v>4834897.2</v>
      </c>
      <c r="I539" s="45"/>
    </row>
    <row r="540" spans="2:9" x14ac:dyDescent="0.25">
      <c r="B540" s="10" t="s">
        <v>566</v>
      </c>
      <c r="C540" s="59" t="s">
        <v>1914</v>
      </c>
      <c r="D540" s="16" t="s">
        <v>11</v>
      </c>
      <c r="E540" s="12">
        <v>566</v>
      </c>
      <c r="F540" s="15">
        <v>58445.120000000003</v>
      </c>
      <c r="G540" s="14">
        <f t="shared" si="8"/>
        <v>33079937.920000002</v>
      </c>
      <c r="I540" s="45"/>
    </row>
    <row r="541" spans="2:9" ht="25.5" x14ac:dyDescent="0.25">
      <c r="B541" s="10" t="s">
        <v>567</v>
      </c>
      <c r="C541" s="59" t="s">
        <v>1915</v>
      </c>
      <c r="D541" s="16" t="s">
        <v>11</v>
      </c>
      <c r="E541" s="12">
        <v>1690</v>
      </c>
      <c r="F541" s="15">
        <v>31397.46</v>
      </c>
      <c r="G541" s="14">
        <f t="shared" si="8"/>
        <v>53061707.399999999</v>
      </c>
      <c r="I541" s="45"/>
    </row>
    <row r="542" spans="2:9" x14ac:dyDescent="0.25">
      <c r="B542" s="40" t="s">
        <v>568</v>
      </c>
      <c r="C542" s="57" t="s">
        <v>1916</v>
      </c>
      <c r="D542" s="41"/>
      <c r="E542" s="42"/>
      <c r="F542" s="43"/>
      <c r="G542" s="50"/>
      <c r="I542" s="45"/>
    </row>
    <row r="543" spans="2:9" ht="25.5" x14ac:dyDescent="0.25">
      <c r="B543" s="10" t="s">
        <v>569</v>
      </c>
      <c r="C543" s="59" t="s">
        <v>1917</v>
      </c>
      <c r="D543" s="16" t="s">
        <v>11</v>
      </c>
      <c r="E543" s="12">
        <v>4</v>
      </c>
      <c r="F543" s="15">
        <v>1050474.76</v>
      </c>
      <c r="G543" s="14">
        <f t="shared" si="8"/>
        <v>4201899.04</v>
      </c>
      <c r="I543" s="45"/>
    </row>
    <row r="544" spans="2:9" x14ac:dyDescent="0.25">
      <c r="B544" s="10" t="s">
        <v>570</v>
      </c>
      <c r="C544" s="59" t="s">
        <v>1918</v>
      </c>
      <c r="D544" s="16" t="s">
        <v>11</v>
      </c>
      <c r="E544" s="12">
        <v>5</v>
      </c>
      <c r="F544" s="15">
        <v>1200025.76</v>
      </c>
      <c r="G544" s="14">
        <f t="shared" si="8"/>
        <v>6000128.7999999998</v>
      </c>
      <c r="I544" s="45"/>
    </row>
    <row r="545" spans="2:9" x14ac:dyDescent="0.25">
      <c r="B545" s="10" t="s">
        <v>571</v>
      </c>
      <c r="C545" s="59" t="s">
        <v>1919</v>
      </c>
      <c r="D545" s="16" t="s">
        <v>11</v>
      </c>
      <c r="E545" s="12">
        <v>3</v>
      </c>
      <c r="F545" s="15">
        <v>927463.11</v>
      </c>
      <c r="G545" s="14">
        <f t="shared" si="8"/>
        <v>2782389.33</v>
      </c>
      <c r="I545" s="45"/>
    </row>
    <row r="546" spans="2:9" x14ac:dyDescent="0.25">
      <c r="B546" s="10" t="s">
        <v>572</v>
      </c>
      <c r="C546" s="59" t="s">
        <v>1920</v>
      </c>
      <c r="D546" s="16" t="s">
        <v>11</v>
      </c>
      <c r="E546" s="12">
        <v>2</v>
      </c>
      <c r="F546" s="15">
        <v>77847.06</v>
      </c>
      <c r="G546" s="14">
        <f t="shared" si="8"/>
        <v>155694.12</v>
      </c>
      <c r="I546" s="45"/>
    </row>
    <row r="547" spans="2:9" x14ac:dyDescent="0.25">
      <c r="B547" s="10" t="s">
        <v>573</v>
      </c>
      <c r="C547" s="59" t="s">
        <v>1921</v>
      </c>
      <c r="D547" s="16" t="s">
        <v>11</v>
      </c>
      <c r="E547" s="12">
        <v>20</v>
      </c>
      <c r="F547" s="15">
        <v>40798.230000000003</v>
      </c>
      <c r="G547" s="14">
        <f t="shared" si="8"/>
        <v>815964.6</v>
      </c>
      <c r="I547" s="45"/>
    </row>
    <row r="548" spans="2:9" x14ac:dyDescent="0.25">
      <c r="B548" s="10" t="s">
        <v>574</v>
      </c>
      <c r="C548" s="59" t="s">
        <v>1922</v>
      </c>
      <c r="D548" s="16" t="s">
        <v>11</v>
      </c>
      <c r="E548" s="12">
        <v>45</v>
      </c>
      <c r="F548" s="15">
        <v>29979.16</v>
      </c>
      <c r="G548" s="14">
        <f t="shared" si="8"/>
        <v>1349062.2</v>
      </c>
      <c r="I548" s="45"/>
    </row>
    <row r="549" spans="2:9" x14ac:dyDescent="0.25">
      <c r="B549" s="10" t="s">
        <v>575</v>
      </c>
      <c r="C549" s="59" t="s">
        <v>1923</v>
      </c>
      <c r="D549" s="16" t="s">
        <v>11</v>
      </c>
      <c r="E549" s="12">
        <v>352</v>
      </c>
      <c r="F549" s="15">
        <v>53172.06</v>
      </c>
      <c r="G549" s="14">
        <f t="shared" si="8"/>
        <v>18716565.120000001</v>
      </c>
      <c r="I549" s="45"/>
    </row>
    <row r="550" spans="2:9" x14ac:dyDescent="0.25">
      <c r="B550" s="10" t="s">
        <v>576</v>
      </c>
      <c r="C550" s="59" t="s">
        <v>1924</v>
      </c>
      <c r="D550" s="16" t="s">
        <v>11</v>
      </c>
      <c r="E550" s="12">
        <v>45</v>
      </c>
      <c r="F550" s="15">
        <v>50682.76</v>
      </c>
      <c r="G550" s="14">
        <f t="shared" si="8"/>
        <v>2280724.2000000002</v>
      </c>
      <c r="I550" s="45"/>
    </row>
    <row r="551" spans="2:9" ht="25.5" x14ac:dyDescent="0.25">
      <c r="B551" s="10" t="s">
        <v>577</v>
      </c>
      <c r="C551" s="59" t="s">
        <v>1925</v>
      </c>
      <c r="D551" s="16" t="s">
        <v>11</v>
      </c>
      <c r="E551" s="12">
        <v>9</v>
      </c>
      <c r="F551" s="15">
        <v>2199128.9</v>
      </c>
      <c r="G551" s="14">
        <f t="shared" si="8"/>
        <v>19792160.100000001</v>
      </c>
      <c r="I551" s="45"/>
    </row>
    <row r="552" spans="2:9" ht="25.5" x14ac:dyDescent="0.25">
      <c r="B552" s="10" t="s">
        <v>578</v>
      </c>
      <c r="C552" s="59" t="s">
        <v>1926</v>
      </c>
      <c r="D552" s="16" t="s">
        <v>11</v>
      </c>
      <c r="E552" s="12">
        <v>7</v>
      </c>
      <c r="F552" s="15">
        <v>1729302.51</v>
      </c>
      <c r="G552" s="14">
        <f t="shared" si="8"/>
        <v>12105117.57</v>
      </c>
      <c r="I552" s="45"/>
    </row>
    <row r="553" spans="2:9" x14ac:dyDescent="0.25">
      <c r="B553" s="10" t="s">
        <v>579</v>
      </c>
      <c r="C553" s="59" t="s">
        <v>1927</v>
      </c>
      <c r="D553" s="16" t="s">
        <v>11</v>
      </c>
      <c r="E553" s="12">
        <v>7</v>
      </c>
      <c r="F553" s="15">
        <v>1404856.5</v>
      </c>
      <c r="G553" s="14">
        <f t="shared" si="8"/>
        <v>9833995.5</v>
      </c>
      <c r="I553" s="45"/>
    </row>
    <row r="554" spans="2:9" x14ac:dyDescent="0.25">
      <c r="B554" s="10" t="s">
        <v>580</v>
      </c>
      <c r="C554" s="59" t="s">
        <v>1928</v>
      </c>
      <c r="D554" s="16" t="s">
        <v>11</v>
      </c>
      <c r="E554" s="12">
        <v>142</v>
      </c>
      <c r="F554" s="15">
        <v>15679.16</v>
      </c>
      <c r="G554" s="14">
        <f t="shared" si="8"/>
        <v>2226440.7200000002</v>
      </c>
      <c r="I554" s="45"/>
    </row>
    <row r="555" spans="2:9" x14ac:dyDescent="0.25">
      <c r="B555" s="10" t="s">
        <v>581</v>
      </c>
      <c r="C555" s="59" t="s">
        <v>1929</v>
      </c>
      <c r="D555" s="16" t="s">
        <v>11</v>
      </c>
      <c r="E555" s="12">
        <v>225</v>
      </c>
      <c r="F555" s="15">
        <v>49479.16</v>
      </c>
      <c r="G555" s="14">
        <f t="shared" si="8"/>
        <v>11132811</v>
      </c>
      <c r="I555" s="45"/>
    </row>
    <row r="556" spans="2:9" x14ac:dyDescent="0.25">
      <c r="B556" s="10" t="s">
        <v>582</v>
      </c>
      <c r="C556" s="59" t="s">
        <v>1930</v>
      </c>
      <c r="D556" s="16" t="s">
        <v>11</v>
      </c>
      <c r="E556" s="12">
        <v>378</v>
      </c>
      <c r="F556" s="15">
        <v>73479.16</v>
      </c>
      <c r="G556" s="14">
        <f t="shared" si="8"/>
        <v>27775122.48</v>
      </c>
      <c r="I556" s="45"/>
    </row>
    <row r="557" spans="2:9" x14ac:dyDescent="0.25">
      <c r="B557" s="10" t="s">
        <v>583</v>
      </c>
      <c r="C557" s="59" t="s">
        <v>1931</v>
      </c>
      <c r="D557" s="16" t="s">
        <v>11</v>
      </c>
      <c r="E557" s="12">
        <v>1606</v>
      </c>
      <c r="F557" s="15">
        <v>14351.58</v>
      </c>
      <c r="G557" s="14">
        <f t="shared" si="8"/>
        <v>23048637.48</v>
      </c>
      <c r="I557" s="45"/>
    </row>
    <row r="558" spans="2:9" ht="25.5" x14ac:dyDescent="0.25">
      <c r="B558" s="40" t="s">
        <v>584</v>
      </c>
      <c r="C558" s="57" t="s">
        <v>1932</v>
      </c>
      <c r="D558" s="41"/>
      <c r="E558" s="42"/>
      <c r="F558" s="43"/>
      <c r="G558" s="50"/>
      <c r="I558" s="45"/>
    </row>
    <row r="559" spans="2:9" x14ac:dyDescent="0.25">
      <c r="B559" s="10" t="s">
        <v>585</v>
      </c>
      <c r="C559" s="59" t="s">
        <v>1933</v>
      </c>
      <c r="D559" s="16" t="s">
        <v>41</v>
      </c>
      <c r="E559" s="12">
        <v>1277</v>
      </c>
      <c r="F559" s="15">
        <v>5920.83</v>
      </c>
      <c r="G559" s="14">
        <f t="shared" si="8"/>
        <v>7560899.9100000001</v>
      </c>
      <c r="I559" s="45"/>
    </row>
    <row r="560" spans="2:9" x14ac:dyDescent="0.25">
      <c r="B560" s="10" t="s">
        <v>586</v>
      </c>
      <c r="C560" s="59" t="s">
        <v>1934</v>
      </c>
      <c r="D560" s="16" t="s">
        <v>41</v>
      </c>
      <c r="E560" s="12">
        <v>22773</v>
      </c>
      <c r="F560" s="15">
        <v>5383.89</v>
      </c>
      <c r="G560" s="14">
        <f t="shared" si="8"/>
        <v>122607326.97</v>
      </c>
      <c r="I560" s="45"/>
    </row>
    <row r="561" spans="2:9" x14ac:dyDescent="0.25">
      <c r="B561" s="10" t="s">
        <v>587</v>
      </c>
      <c r="C561" s="59" t="s">
        <v>1935</v>
      </c>
      <c r="D561" s="16" t="s">
        <v>41</v>
      </c>
      <c r="E561" s="12">
        <v>537</v>
      </c>
      <c r="F561" s="15">
        <v>7215.46</v>
      </c>
      <c r="G561" s="14">
        <f t="shared" si="8"/>
        <v>3874702.02</v>
      </c>
      <c r="I561" s="45"/>
    </row>
    <row r="562" spans="2:9" x14ac:dyDescent="0.25">
      <c r="B562" s="10" t="s">
        <v>588</v>
      </c>
      <c r="C562" s="59" t="s">
        <v>1936</v>
      </c>
      <c r="D562" s="16" t="s">
        <v>41</v>
      </c>
      <c r="E562" s="12">
        <v>4137</v>
      </c>
      <c r="F562" s="15">
        <v>10352.77</v>
      </c>
      <c r="G562" s="14">
        <f t="shared" si="8"/>
        <v>42829409.490000002</v>
      </c>
      <c r="I562" s="45"/>
    </row>
    <row r="563" spans="2:9" x14ac:dyDescent="0.25">
      <c r="B563" s="10" t="s">
        <v>589</v>
      </c>
      <c r="C563" s="59" t="s">
        <v>1937</v>
      </c>
      <c r="D563" s="16" t="s">
        <v>41</v>
      </c>
      <c r="E563" s="12">
        <v>10826</v>
      </c>
      <c r="F563" s="15">
        <v>5042.17</v>
      </c>
      <c r="G563" s="14">
        <f t="shared" si="8"/>
        <v>54586532.420000002</v>
      </c>
      <c r="I563" s="45"/>
    </row>
    <row r="564" spans="2:9" x14ac:dyDescent="0.25">
      <c r="B564" s="10" t="s">
        <v>590</v>
      </c>
      <c r="C564" s="59" t="s">
        <v>1938</v>
      </c>
      <c r="D564" s="16" t="s">
        <v>41</v>
      </c>
      <c r="E564" s="12">
        <v>5224</v>
      </c>
      <c r="F564" s="15">
        <v>6493.17</v>
      </c>
      <c r="G564" s="14">
        <f t="shared" si="8"/>
        <v>33920320.079999998</v>
      </c>
      <c r="I564" s="45"/>
    </row>
    <row r="565" spans="2:9" x14ac:dyDescent="0.25">
      <c r="B565" s="10" t="s">
        <v>591</v>
      </c>
      <c r="C565" s="59" t="s">
        <v>1939</v>
      </c>
      <c r="D565" s="16" t="s">
        <v>41</v>
      </c>
      <c r="E565" s="12">
        <v>1181</v>
      </c>
      <c r="F565" s="15">
        <v>10123.59</v>
      </c>
      <c r="G565" s="14">
        <f t="shared" si="8"/>
        <v>11955959.789999999</v>
      </c>
      <c r="I565" s="45"/>
    </row>
    <row r="566" spans="2:9" x14ac:dyDescent="0.25">
      <c r="B566" s="10" t="s">
        <v>592</v>
      </c>
      <c r="C566" s="59" t="s">
        <v>1940</v>
      </c>
      <c r="D566" s="16" t="s">
        <v>41</v>
      </c>
      <c r="E566" s="12">
        <v>3321</v>
      </c>
      <c r="F566" s="15">
        <v>14448.68</v>
      </c>
      <c r="G566" s="14">
        <f t="shared" si="8"/>
        <v>47984066.280000001</v>
      </c>
      <c r="I566" s="45"/>
    </row>
    <row r="567" spans="2:9" x14ac:dyDescent="0.25">
      <c r="B567" s="10" t="s">
        <v>593</v>
      </c>
      <c r="C567" s="59" t="s">
        <v>1941</v>
      </c>
      <c r="D567" s="16" t="s">
        <v>41</v>
      </c>
      <c r="E567" s="12">
        <v>3091</v>
      </c>
      <c r="F567" s="15">
        <v>19879.87</v>
      </c>
      <c r="G567" s="14">
        <f t="shared" si="8"/>
        <v>61448678.170000002</v>
      </c>
      <c r="I567" s="45"/>
    </row>
    <row r="568" spans="2:9" x14ac:dyDescent="0.25">
      <c r="B568" s="10" t="s">
        <v>594</v>
      </c>
      <c r="C568" s="59" t="s">
        <v>1942</v>
      </c>
      <c r="D568" s="16" t="s">
        <v>41</v>
      </c>
      <c r="E568" s="12">
        <v>2783</v>
      </c>
      <c r="F568" s="15">
        <v>58810.16</v>
      </c>
      <c r="G568" s="14">
        <f t="shared" si="8"/>
        <v>163668675.28</v>
      </c>
      <c r="I568" s="45"/>
    </row>
    <row r="569" spans="2:9" x14ac:dyDescent="0.25">
      <c r="B569" s="10" t="s">
        <v>595</v>
      </c>
      <c r="C569" s="59" t="s">
        <v>1943</v>
      </c>
      <c r="D569" s="16" t="s">
        <v>41</v>
      </c>
      <c r="E569" s="12">
        <v>40</v>
      </c>
      <c r="F569" s="15">
        <v>76454.64</v>
      </c>
      <c r="G569" s="14">
        <f t="shared" si="8"/>
        <v>3058185.6</v>
      </c>
      <c r="I569" s="45"/>
    </row>
    <row r="570" spans="2:9" x14ac:dyDescent="0.25">
      <c r="B570" s="10" t="s">
        <v>596</v>
      </c>
      <c r="C570" s="59" t="s">
        <v>1944</v>
      </c>
      <c r="D570" s="16" t="s">
        <v>41</v>
      </c>
      <c r="E570" s="12">
        <v>320</v>
      </c>
      <c r="F570" s="15">
        <v>121342.04</v>
      </c>
      <c r="G570" s="14">
        <f t="shared" si="8"/>
        <v>38829452.799999997</v>
      </c>
      <c r="I570" s="45"/>
    </row>
    <row r="571" spans="2:9" x14ac:dyDescent="0.25">
      <c r="B571" s="10" t="s">
        <v>597</v>
      </c>
      <c r="C571" s="59" t="s">
        <v>1945</v>
      </c>
      <c r="D571" s="16" t="s">
        <v>41</v>
      </c>
      <c r="E571" s="12">
        <v>1300</v>
      </c>
      <c r="F571" s="15">
        <v>12419.56</v>
      </c>
      <c r="G571" s="14">
        <f t="shared" si="8"/>
        <v>16145428</v>
      </c>
      <c r="I571" s="45"/>
    </row>
    <row r="572" spans="2:9" x14ac:dyDescent="0.25">
      <c r="B572" s="10" t="s">
        <v>598</v>
      </c>
      <c r="C572" s="59" t="s">
        <v>1946</v>
      </c>
      <c r="D572" s="16" t="s">
        <v>41</v>
      </c>
      <c r="E572" s="12">
        <v>267</v>
      </c>
      <c r="F572" s="15">
        <v>12419.56</v>
      </c>
      <c r="G572" s="14">
        <f t="shared" si="8"/>
        <v>3316022.52</v>
      </c>
      <c r="I572" s="45"/>
    </row>
    <row r="573" spans="2:9" x14ac:dyDescent="0.25">
      <c r="B573" s="10" t="s">
        <v>599</v>
      </c>
      <c r="C573" s="59" t="s">
        <v>1947</v>
      </c>
      <c r="D573" s="16" t="s">
        <v>41</v>
      </c>
      <c r="E573" s="12">
        <v>1440</v>
      </c>
      <c r="F573" s="15">
        <v>21211.64</v>
      </c>
      <c r="G573" s="14">
        <f t="shared" si="8"/>
        <v>30544761.600000001</v>
      </c>
      <c r="I573" s="45"/>
    </row>
    <row r="574" spans="2:9" x14ac:dyDescent="0.25">
      <c r="B574" s="10" t="s">
        <v>600</v>
      </c>
      <c r="C574" s="59" t="s">
        <v>1948</v>
      </c>
      <c r="D574" s="16" t="s">
        <v>41</v>
      </c>
      <c r="E574" s="12">
        <v>31877</v>
      </c>
      <c r="F574" s="15">
        <v>8296.51</v>
      </c>
      <c r="G574" s="14">
        <f t="shared" si="8"/>
        <v>264467849.27000001</v>
      </c>
      <c r="I574" s="45"/>
    </row>
    <row r="575" spans="2:9" x14ac:dyDescent="0.25">
      <c r="B575" s="10" t="s">
        <v>601</v>
      </c>
      <c r="C575" s="59" t="s">
        <v>1949</v>
      </c>
      <c r="D575" s="16" t="s">
        <v>11</v>
      </c>
      <c r="E575" s="12">
        <v>83</v>
      </c>
      <c r="F575" s="15">
        <v>4472.3500000000004</v>
      </c>
      <c r="G575" s="14">
        <f t="shared" si="8"/>
        <v>371205.05</v>
      </c>
      <c r="I575" s="45"/>
    </row>
    <row r="576" spans="2:9" x14ac:dyDescent="0.25">
      <c r="B576" s="10" t="s">
        <v>602</v>
      </c>
      <c r="C576" s="59" t="s">
        <v>1950</v>
      </c>
      <c r="D576" s="16" t="s">
        <v>11</v>
      </c>
      <c r="E576" s="12">
        <v>83</v>
      </c>
      <c r="F576" s="15">
        <v>5072.3500000000004</v>
      </c>
      <c r="G576" s="14">
        <f t="shared" si="8"/>
        <v>421005.05</v>
      </c>
      <c r="I576" s="45"/>
    </row>
    <row r="577" spans="2:9" x14ac:dyDescent="0.25">
      <c r="B577" s="10" t="s">
        <v>603</v>
      </c>
      <c r="C577" s="59" t="s">
        <v>1951</v>
      </c>
      <c r="D577" s="16" t="s">
        <v>11</v>
      </c>
      <c r="E577" s="12">
        <v>83</v>
      </c>
      <c r="F577" s="15">
        <v>6772.35</v>
      </c>
      <c r="G577" s="14">
        <f t="shared" si="8"/>
        <v>562105.05000000005</v>
      </c>
      <c r="I577" s="45"/>
    </row>
    <row r="578" spans="2:9" x14ac:dyDescent="0.25">
      <c r="B578" s="10" t="s">
        <v>604</v>
      </c>
      <c r="C578" s="59" t="s">
        <v>1952</v>
      </c>
      <c r="D578" s="16" t="s">
        <v>11</v>
      </c>
      <c r="E578" s="12">
        <v>83</v>
      </c>
      <c r="F578" s="15">
        <v>5572.35</v>
      </c>
      <c r="G578" s="14">
        <f t="shared" ref="G578:G641" si="9">+ROUND(F578*E578,2)</f>
        <v>462505.05</v>
      </c>
      <c r="I578" s="45"/>
    </row>
    <row r="579" spans="2:9" x14ac:dyDescent="0.25">
      <c r="B579" s="10" t="s">
        <v>605</v>
      </c>
      <c r="C579" s="59" t="s">
        <v>1953</v>
      </c>
      <c r="D579" s="16" t="s">
        <v>11</v>
      </c>
      <c r="E579" s="12">
        <v>83</v>
      </c>
      <c r="F579" s="15">
        <v>6172.35</v>
      </c>
      <c r="G579" s="14">
        <f t="shared" si="9"/>
        <v>512305.05</v>
      </c>
      <c r="I579" s="45"/>
    </row>
    <row r="580" spans="2:9" x14ac:dyDescent="0.25">
      <c r="B580" s="10" t="s">
        <v>606</v>
      </c>
      <c r="C580" s="59" t="s">
        <v>1954</v>
      </c>
      <c r="D580" s="16" t="s">
        <v>11</v>
      </c>
      <c r="E580" s="12">
        <v>83</v>
      </c>
      <c r="F580" s="15">
        <v>15972.35</v>
      </c>
      <c r="G580" s="14">
        <f t="shared" si="9"/>
        <v>1325705.05</v>
      </c>
      <c r="I580" s="45"/>
    </row>
    <row r="581" spans="2:9" x14ac:dyDescent="0.25">
      <c r="B581" s="10" t="s">
        <v>607</v>
      </c>
      <c r="C581" s="59" t="s">
        <v>1955</v>
      </c>
      <c r="D581" s="16" t="s">
        <v>11</v>
      </c>
      <c r="E581" s="12">
        <v>27</v>
      </c>
      <c r="F581" s="15">
        <v>18472.349999999999</v>
      </c>
      <c r="G581" s="14">
        <f t="shared" si="9"/>
        <v>498753.45</v>
      </c>
      <c r="I581" s="45"/>
    </row>
    <row r="582" spans="2:9" x14ac:dyDescent="0.25">
      <c r="B582" s="10" t="s">
        <v>608</v>
      </c>
      <c r="C582" s="59" t="s">
        <v>1956</v>
      </c>
      <c r="D582" s="16" t="s">
        <v>11</v>
      </c>
      <c r="E582" s="12">
        <v>27</v>
      </c>
      <c r="F582" s="15">
        <v>20972.35</v>
      </c>
      <c r="G582" s="14">
        <f t="shared" si="9"/>
        <v>566253.44999999995</v>
      </c>
      <c r="I582" s="45"/>
    </row>
    <row r="583" spans="2:9" x14ac:dyDescent="0.25">
      <c r="B583" s="10" t="s">
        <v>609</v>
      </c>
      <c r="C583" s="59" t="s">
        <v>1957</v>
      </c>
      <c r="D583" s="16" t="s">
        <v>11</v>
      </c>
      <c r="E583" s="12">
        <v>27</v>
      </c>
      <c r="F583" s="15">
        <v>26472.35</v>
      </c>
      <c r="G583" s="14">
        <f t="shared" si="9"/>
        <v>714753.45</v>
      </c>
      <c r="I583" s="45"/>
    </row>
    <row r="584" spans="2:9" x14ac:dyDescent="0.25">
      <c r="B584" s="10" t="s">
        <v>610</v>
      </c>
      <c r="C584" s="59" t="s">
        <v>1958</v>
      </c>
      <c r="D584" s="16" t="s">
        <v>11</v>
      </c>
      <c r="E584" s="12">
        <v>27</v>
      </c>
      <c r="F584" s="15">
        <v>29972.35</v>
      </c>
      <c r="G584" s="14">
        <f t="shared" si="9"/>
        <v>809253.45</v>
      </c>
      <c r="I584" s="45"/>
    </row>
    <row r="585" spans="2:9" x14ac:dyDescent="0.25">
      <c r="B585" s="10" t="s">
        <v>611</v>
      </c>
      <c r="C585" s="59" t="s">
        <v>1959</v>
      </c>
      <c r="D585" s="16" t="s">
        <v>11</v>
      </c>
      <c r="E585" s="12">
        <v>27</v>
      </c>
      <c r="F585" s="15">
        <v>32972.35</v>
      </c>
      <c r="G585" s="14">
        <f t="shared" si="9"/>
        <v>890253.45</v>
      </c>
      <c r="I585" s="45"/>
    </row>
    <row r="586" spans="2:9" x14ac:dyDescent="0.25">
      <c r="B586" s="10" t="s">
        <v>612</v>
      </c>
      <c r="C586" s="59" t="s">
        <v>1960</v>
      </c>
      <c r="D586" s="16" t="s">
        <v>11</v>
      </c>
      <c r="E586" s="12">
        <v>27</v>
      </c>
      <c r="F586" s="15">
        <v>37972.35</v>
      </c>
      <c r="G586" s="14">
        <f t="shared" si="9"/>
        <v>1025253.45</v>
      </c>
      <c r="I586" s="45"/>
    </row>
    <row r="587" spans="2:9" x14ac:dyDescent="0.25">
      <c r="B587" s="10" t="s">
        <v>613</v>
      </c>
      <c r="C587" s="59" t="s">
        <v>1961</v>
      </c>
      <c r="D587" s="16" t="s">
        <v>11</v>
      </c>
      <c r="E587" s="12">
        <v>27</v>
      </c>
      <c r="F587" s="15">
        <v>45022.84</v>
      </c>
      <c r="G587" s="14">
        <f t="shared" si="9"/>
        <v>1215616.68</v>
      </c>
      <c r="I587" s="45"/>
    </row>
    <row r="588" spans="2:9" x14ac:dyDescent="0.25">
      <c r="B588" s="10" t="s">
        <v>614</v>
      </c>
      <c r="C588" s="59" t="s">
        <v>1962</v>
      </c>
      <c r="D588" s="16" t="s">
        <v>11</v>
      </c>
      <c r="E588" s="12">
        <v>27</v>
      </c>
      <c r="F588" s="15">
        <v>57768.55</v>
      </c>
      <c r="G588" s="14">
        <f t="shared" si="9"/>
        <v>1559750.85</v>
      </c>
      <c r="I588" s="45"/>
    </row>
    <row r="589" spans="2:9" x14ac:dyDescent="0.25">
      <c r="B589" s="10" t="s">
        <v>615</v>
      </c>
      <c r="C589" s="59" t="s">
        <v>1963</v>
      </c>
      <c r="D589" s="16" t="s">
        <v>11</v>
      </c>
      <c r="E589" s="12">
        <v>4</v>
      </c>
      <c r="F589" s="15">
        <v>526299.24</v>
      </c>
      <c r="G589" s="14">
        <f t="shared" si="9"/>
        <v>2105196.96</v>
      </c>
      <c r="I589" s="45"/>
    </row>
    <row r="590" spans="2:9" x14ac:dyDescent="0.25">
      <c r="B590" s="10" t="s">
        <v>616</v>
      </c>
      <c r="C590" s="59" t="s">
        <v>1964</v>
      </c>
      <c r="D590" s="16" t="s">
        <v>11</v>
      </c>
      <c r="E590" s="12">
        <v>4</v>
      </c>
      <c r="F590" s="15">
        <v>526299.24</v>
      </c>
      <c r="G590" s="14">
        <f t="shared" si="9"/>
        <v>2105196.96</v>
      </c>
      <c r="I590" s="45"/>
    </row>
    <row r="591" spans="2:9" x14ac:dyDescent="0.25">
      <c r="B591" s="10" t="s">
        <v>617</v>
      </c>
      <c r="C591" s="59" t="s">
        <v>1965</v>
      </c>
      <c r="D591" s="16" t="s">
        <v>11</v>
      </c>
      <c r="E591" s="12">
        <v>20</v>
      </c>
      <c r="F591" s="15">
        <v>10434.379999999999</v>
      </c>
      <c r="G591" s="14">
        <f t="shared" si="9"/>
        <v>208687.6</v>
      </c>
      <c r="I591" s="45"/>
    </row>
    <row r="592" spans="2:9" x14ac:dyDescent="0.25">
      <c r="B592" s="10" t="s">
        <v>618</v>
      </c>
      <c r="C592" s="59" t="s">
        <v>1966</v>
      </c>
      <c r="D592" s="16" t="s">
        <v>11</v>
      </c>
      <c r="E592" s="12">
        <v>20</v>
      </c>
      <c r="F592" s="15">
        <v>483109.8</v>
      </c>
      <c r="G592" s="14">
        <f t="shared" si="9"/>
        <v>9662196</v>
      </c>
      <c r="I592" s="45"/>
    </row>
    <row r="593" spans="2:9" x14ac:dyDescent="0.25">
      <c r="B593" s="10" t="s">
        <v>619</v>
      </c>
      <c r="C593" s="59" t="s">
        <v>1967</v>
      </c>
      <c r="D593" s="16" t="s">
        <v>41</v>
      </c>
      <c r="E593" s="12">
        <v>20</v>
      </c>
      <c r="F593" s="15">
        <v>16643.55</v>
      </c>
      <c r="G593" s="14">
        <f t="shared" si="9"/>
        <v>332871</v>
      </c>
      <c r="I593" s="45"/>
    </row>
    <row r="594" spans="2:9" x14ac:dyDescent="0.25">
      <c r="B594" s="10" t="s">
        <v>620</v>
      </c>
      <c r="C594" s="59" t="s">
        <v>1968</v>
      </c>
      <c r="D594" s="16" t="s">
        <v>11</v>
      </c>
      <c r="E594" s="12">
        <v>11780</v>
      </c>
      <c r="F594" s="15">
        <v>4426.8</v>
      </c>
      <c r="G594" s="14">
        <f t="shared" si="9"/>
        <v>52147704</v>
      </c>
      <c r="I594" s="45"/>
    </row>
    <row r="595" spans="2:9" x14ac:dyDescent="0.25">
      <c r="B595" s="10" t="s">
        <v>621</v>
      </c>
      <c r="C595" s="59" t="s">
        <v>1969</v>
      </c>
      <c r="D595" s="16" t="s">
        <v>11</v>
      </c>
      <c r="E595" s="12">
        <v>9588</v>
      </c>
      <c r="F595" s="15">
        <v>4426.8</v>
      </c>
      <c r="G595" s="14">
        <f t="shared" si="9"/>
        <v>42444158.399999999</v>
      </c>
      <c r="I595" s="45"/>
    </row>
    <row r="596" spans="2:9" x14ac:dyDescent="0.25">
      <c r="B596" s="10" t="s">
        <v>622</v>
      </c>
      <c r="C596" s="59" t="s">
        <v>1970</v>
      </c>
      <c r="D596" s="16" t="s">
        <v>41</v>
      </c>
      <c r="E596" s="12">
        <v>4000</v>
      </c>
      <c r="F596" s="15">
        <v>8844.58</v>
      </c>
      <c r="G596" s="14">
        <f t="shared" si="9"/>
        <v>35378320</v>
      </c>
      <c r="I596" s="45"/>
    </row>
    <row r="597" spans="2:9" x14ac:dyDescent="0.25">
      <c r="B597" s="10" t="s">
        <v>623</v>
      </c>
      <c r="C597" s="59" t="s">
        <v>1971</v>
      </c>
      <c r="D597" s="16" t="s">
        <v>41</v>
      </c>
      <c r="E597" s="12">
        <v>1544</v>
      </c>
      <c r="F597" s="15">
        <v>10887.08</v>
      </c>
      <c r="G597" s="14">
        <f t="shared" si="9"/>
        <v>16809651.52</v>
      </c>
      <c r="I597" s="45"/>
    </row>
    <row r="598" spans="2:9" x14ac:dyDescent="0.25">
      <c r="B598" s="10" t="s">
        <v>624</v>
      </c>
      <c r="C598" s="59" t="s">
        <v>1972</v>
      </c>
      <c r="D598" s="16" t="s">
        <v>41</v>
      </c>
      <c r="E598" s="12">
        <v>800</v>
      </c>
      <c r="F598" s="15">
        <v>13832.72</v>
      </c>
      <c r="G598" s="14">
        <f t="shared" si="9"/>
        <v>11066176</v>
      </c>
      <c r="I598" s="45"/>
    </row>
    <row r="599" spans="2:9" x14ac:dyDescent="0.25">
      <c r="B599" s="10" t="s">
        <v>625</v>
      </c>
      <c r="C599" s="59" t="s">
        <v>1973</v>
      </c>
      <c r="D599" s="16" t="s">
        <v>41</v>
      </c>
      <c r="E599" s="12">
        <v>913</v>
      </c>
      <c r="F599" s="15">
        <v>19209.400000000001</v>
      </c>
      <c r="G599" s="14">
        <f t="shared" si="9"/>
        <v>17538182.199999999</v>
      </c>
      <c r="I599" s="45"/>
    </row>
    <row r="600" spans="2:9" x14ac:dyDescent="0.25">
      <c r="B600" s="10" t="s">
        <v>626</v>
      </c>
      <c r="C600" s="59" t="s">
        <v>1974</v>
      </c>
      <c r="D600" s="16" t="s">
        <v>41</v>
      </c>
      <c r="E600" s="12">
        <v>300</v>
      </c>
      <c r="F600" s="15">
        <v>27047.73</v>
      </c>
      <c r="G600" s="14">
        <f t="shared" si="9"/>
        <v>8114319</v>
      </c>
      <c r="I600" s="45"/>
    </row>
    <row r="601" spans="2:9" x14ac:dyDescent="0.25">
      <c r="B601" s="10" t="s">
        <v>627</v>
      </c>
      <c r="C601" s="59" t="s">
        <v>1975</v>
      </c>
      <c r="D601" s="16" t="s">
        <v>41</v>
      </c>
      <c r="E601" s="12">
        <v>415</v>
      </c>
      <c r="F601" s="15">
        <v>34484.410000000003</v>
      </c>
      <c r="G601" s="14">
        <f t="shared" si="9"/>
        <v>14311030.15</v>
      </c>
      <c r="I601" s="45"/>
    </row>
    <row r="602" spans="2:9" x14ac:dyDescent="0.25">
      <c r="B602" s="10" t="s">
        <v>628</v>
      </c>
      <c r="C602" s="59" t="s">
        <v>1976</v>
      </c>
      <c r="D602" s="16" t="s">
        <v>41</v>
      </c>
      <c r="E602" s="12">
        <v>450</v>
      </c>
      <c r="F602" s="15">
        <v>40262.75</v>
      </c>
      <c r="G602" s="14">
        <f t="shared" si="9"/>
        <v>18118237.5</v>
      </c>
      <c r="I602" s="45"/>
    </row>
    <row r="603" spans="2:9" x14ac:dyDescent="0.25">
      <c r="B603" s="10" t="s">
        <v>629</v>
      </c>
      <c r="C603" s="59" t="s">
        <v>1977</v>
      </c>
      <c r="D603" s="16" t="s">
        <v>41</v>
      </c>
      <c r="E603" s="12">
        <v>951</v>
      </c>
      <c r="F603" s="15">
        <v>43981.08</v>
      </c>
      <c r="G603" s="14">
        <f t="shared" si="9"/>
        <v>41826007.079999998</v>
      </c>
      <c r="I603" s="45"/>
    </row>
    <row r="604" spans="2:9" x14ac:dyDescent="0.25">
      <c r="B604" s="10" t="s">
        <v>630</v>
      </c>
      <c r="C604" s="59" t="s">
        <v>1978</v>
      </c>
      <c r="D604" s="16" t="s">
        <v>41</v>
      </c>
      <c r="E604" s="12">
        <v>200</v>
      </c>
      <c r="F604" s="15">
        <v>49759.42</v>
      </c>
      <c r="G604" s="14">
        <f t="shared" si="9"/>
        <v>9951884</v>
      </c>
      <c r="I604" s="45"/>
    </row>
    <row r="605" spans="2:9" x14ac:dyDescent="0.25">
      <c r="B605" s="10" t="s">
        <v>631</v>
      </c>
      <c r="C605" s="59" t="s">
        <v>1979</v>
      </c>
      <c r="D605" s="16" t="s">
        <v>41</v>
      </c>
      <c r="E605" s="12">
        <v>987</v>
      </c>
      <c r="F605" s="15">
        <v>62346.1</v>
      </c>
      <c r="G605" s="14">
        <f t="shared" si="9"/>
        <v>61535600.700000003</v>
      </c>
      <c r="I605" s="45"/>
    </row>
    <row r="606" spans="2:9" x14ac:dyDescent="0.25">
      <c r="B606" s="40" t="s">
        <v>632</v>
      </c>
      <c r="C606" s="62" t="s">
        <v>1980</v>
      </c>
      <c r="D606" s="41"/>
      <c r="E606" s="42"/>
      <c r="F606" s="43"/>
      <c r="G606" s="46"/>
      <c r="I606" s="45"/>
    </row>
    <row r="607" spans="2:9" x14ac:dyDescent="0.25">
      <c r="B607" s="10" t="s">
        <v>633</v>
      </c>
      <c r="C607" s="59" t="s">
        <v>1981</v>
      </c>
      <c r="D607" s="16" t="s">
        <v>11</v>
      </c>
      <c r="E607" s="12">
        <v>3</v>
      </c>
      <c r="F607" s="15">
        <v>421517.61</v>
      </c>
      <c r="G607" s="14">
        <f t="shared" si="9"/>
        <v>1264552.83</v>
      </c>
      <c r="I607" s="45"/>
    </row>
    <row r="608" spans="2:9" ht="25.5" x14ac:dyDescent="0.25">
      <c r="B608" s="10" t="s">
        <v>634</v>
      </c>
      <c r="C608" s="59" t="s">
        <v>1982</v>
      </c>
      <c r="D608" s="16" t="s">
        <v>11</v>
      </c>
      <c r="E608" s="12">
        <v>5</v>
      </c>
      <c r="F608" s="15">
        <v>635411.61</v>
      </c>
      <c r="G608" s="14">
        <f t="shared" si="9"/>
        <v>3177058.05</v>
      </c>
      <c r="I608" s="45"/>
    </row>
    <row r="609" spans="2:9" ht="25.5" x14ac:dyDescent="0.25">
      <c r="B609" s="10" t="s">
        <v>635</v>
      </c>
      <c r="C609" s="59" t="s">
        <v>1983</v>
      </c>
      <c r="D609" s="16" t="s">
        <v>11</v>
      </c>
      <c r="E609" s="12">
        <v>14</v>
      </c>
      <c r="F609" s="15">
        <v>842309.09</v>
      </c>
      <c r="G609" s="14">
        <f t="shared" si="9"/>
        <v>11792327.26</v>
      </c>
      <c r="I609" s="45"/>
    </row>
    <row r="610" spans="2:9" ht="25.5" x14ac:dyDescent="0.25">
      <c r="B610" s="10" t="s">
        <v>636</v>
      </c>
      <c r="C610" s="59" t="s">
        <v>1984</v>
      </c>
      <c r="D610" s="16" t="s">
        <v>11</v>
      </c>
      <c r="E610" s="12">
        <v>20</v>
      </c>
      <c r="F610" s="15">
        <v>1079689.0900000001</v>
      </c>
      <c r="G610" s="14">
        <f t="shared" si="9"/>
        <v>21593781.800000001</v>
      </c>
      <c r="I610" s="45"/>
    </row>
    <row r="611" spans="2:9" ht="25.5" x14ac:dyDescent="0.25">
      <c r="B611" s="10" t="s">
        <v>637</v>
      </c>
      <c r="C611" s="59" t="s">
        <v>1985</v>
      </c>
      <c r="D611" s="16" t="s">
        <v>11</v>
      </c>
      <c r="E611" s="12">
        <v>4</v>
      </c>
      <c r="F611" s="15">
        <v>1416170.92</v>
      </c>
      <c r="G611" s="14">
        <f t="shared" si="9"/>
        <v>5664683.6799999997</v>
      </c>
      <c r="I611" s="45"/>
    </row>
    <row r="612" spans="2:9" ht="25.5" x14ac:dyDescent="0.25">
      <c r="B612" s="10" t="s">
        <v>638</v>
      </c>
      <c r="C612" s="59" t="s">
        <v>1986</v>
      </c>
      <c r="D612" s="16" t="s">
        <v>11</v>
      </c>
      <c r="E612" s="12">
        <v>2</v>
      </c>
      <c r="F612" s="15">
        <v>2143005.92</v>
      </c>
      <c r="G612" s="14">
        <f t="shared" si="9"/>
        <v>4286011.84</v>
      </c>
      <c r="I612" s="45"/>
    </row>
    <row r="613" spans="2:9" ht="25.5" x14ac:dyDescent="0.25">
      <c r="B613" s="10" t="s">
        <v>639</v>
      </c>
      <c r="C613" s="59" t="s">
        <v>1987</v>
      </c>
      <c r="D613" s="16" t="s">
        <v>11</v>
      </c>
      <c r="E613" s="12">
        <v>3</v>
      </c>
      <c r="F613" s="15">
        <v>2532809.92</v>
      </c>
      <c r="G613" s="14">
        <f t="shared" si="9"/>
        <v>7598429.7599999998</v>
      </c>
      <c r="I613" s="45"/>
    </row>
    <row r="614" spans="2:9" x14ac:dyDescent="0.25">
      <c r="B614" s="10" t="s">
        <v>640</v>
      </c>
      <c r="C614" s="59" t="s">
        <v>1988</v>
      </c>
      <c r="D614" s="16" t="s">
        <v>11</v>
      </c>
      <c r="E614" s="12">
        <v>1</v>
      </c>
      <c r="F614" s="15">
        <v>17594081.550000001</v>
      </c>
      <c r="G614" s="14">
        <f t="shared" si="9"/>
        <v>17594081.550000001</v>
      </c>
      <c r="I614" s="45"/>
    </row>
    <row r="615" spans="2:9" x14ac:dyDescent="0.25">
      <c r="B615" s="10" t="s">
        <v>641</v>
      </c>
      <c r="C615" s="59" t="s">
        <v>1989</v>
      </c>
      <c r="D615" s="16" t="s">
        <v>11</v>
      </c>
      <c r="E615" s="12">
        <v>1</v>
      </c>
      <c r="F615" s="15">
        <v>9831702.0500000007</v>
      </c>
      <c r="G615" s="14">
        <f t="shared" si="9"/>
        <v>9831702.0500000007</v>
      </c>
      <c r="I615" s="45"/>
    </row>
    <row r="616" spans="2:9" x14ac:dyDescent="0.25">
      <c r="B616" s="10" t="s">
        <v>642</v>
      </c>
      <c r="C616" s="59" t="s">
        <v>1990</v>
      </c>
      <c r="D616" s="16" t="s">
        <v>11</v>
      </c>
      <c r="E616" s="12">
        <v>1</v>
      </c>
      <c r="F616" s="15">
        <v>3279599.55</v>
      </c>
      <c r="G616" s="14">
        <f t="shared" si="9"/>
        <v>3279599.55</v>
      </c>
      <c r="I616" s="45"/>
    </row>
    <row r="617" spans="2:9" x14ac:dyDescent="0.25">
      <c r="B617" s="10" t="s">
        <v>643</v>
      </c>
      <c r="C617" s="59" t="s">
        <v>1991</v>
      </c>
      <c r="D617" s="16" t="s">
        <v>11</v>
      </c>
      <c r="E617" s="12">
        <v>1</v>
      </c>
      <c r="F617" s="15">
        <v>3279599.55</v>
      </c>
      <c r="G617" s="14">
        <f t="shared" si="9"/>
        <v>3279599.55</v>
      </c>
      <c r="I617" s="45"/>
    </row>
    <row r="618" spans="2:9" x14ac:dyDescent="0.25">
      <c r="B618" s="10" t="s">
        <v>644</v>
      </c>
      <c r="C618" s="59" t="s">
        <v>1992</v>
      </c>
      <c r="D618" s="16" t="s">
        <v>11</v>
      </c>
      <c r="E618" s="12">
        <v>2</v>
      </c>
      <c r="F618" s="15">
        <v>8499795.5500000007</v>
      </c>
      <c r="G618" s="14">
        <f t="shared" si="9"/>
        <v>16999591.100000001</v>
      </c>
      <c r="I618" s="45"/>
    </row>
    <row r="619" spans="2:9" x14ac:dyDescent="0.25">
      <c r="B619" s="10" t="s">
        <v>645</v>
      </c>
      <c r="C619" s="59" t="s">
        <v>1993</v>
      </c>
      <c r="D619" s="16" t="s">
        <v>11</v>
      </c>
      <c r="E619" s="12">
        <v>4</v>
      </c>
      <c r="F619" s="15">
        <v>15618111.35</v>
      </c>
      <c r="G619" s="14">
        <f t="shared" si="9"/>
        <v>62472445.399999999</v>
      </c>
      <c r="I619" s="45"/>
    </row>
    <row r="620" spans="2:9" x14ac:dyDescent="0.25">
      <c r="B620" s="10" t="s">
        <v>646</v>
      </c>
      <c r="C620" s="59" t="s">
        <v>1994</v>
      </c>
      <c r="D620" s="16" t="s">
        <v>11</v>
      </c>
      <c r="E620" s="12">
        <v>1</v>
      </c>
      <c r="F620" s="15">
        <v>3834454.4</v>
      </c>
      <c r="G620" s="14">
        <f t="shared" si="9"/>
        <v>3834454.4</v>
      </c>
      <c r="I620" s="45"/>
    </row>
    <row r="621" spans="2:9" x14ac:dyDescent="0.25">
      <c r="B621" s="10" t="s">
        <v>647</v>
      </c>
      <c r="C621" s="59" t="s">
        <v>1995</v>
      </c>
      <c r="D621" s="16" t="s">
        <v>11</v>
      </c>
      <c r="E621" s="12">
        <v>1</v>
      </c>
      <c r="F621" s="15">
        <v>3850413.02</v>
      </c>
      <c r="G621" s="14">
        <f t="shared" si="9"/>
        <v>3850413.02</v>
      </c>
      <c r="I621" s="45"/>
    </row>
    <row r="622" spans="2:9" x14ac:dyDescent="0.25">
      <c r="B622" s="10" t="s">
        <v>648</v>
      </c>
      <c r="C622" s="59" t="s">
        <v>1996</v>
      </c>
      <c r="D622" s="16" t="s">
        <v>11</v>
      </c>
      <c r="E622" s="12">
        <v>1</v>
      </c>
      <c r="F622" s="15">
        <v>10875655.300000001</v>
      </c>
      <c r="G622" s="14">
        <f t="shared" si="9"/>
        <v>10875655.300000001</v>
      </c>
      <c r="I622" s="45"/>
    </row>
    <row r="623" spans="2:9" x14ac:dyDescent="0.25">
      <c r="B623" s="10" t="s">
        <v>649</v>
      </c>
      <c r="C623" s="59" t="s">
        <v>1997</v>
      </c>
      <c r="D623" s="16" t="s">
        <v>11</v>
      </c>
      <c r="E623" s="12">
        <v>1</v>
      </c>
      <c r="F623" s="15">
        <v>6777655.2999999998</v>
      </c>
      <c r="G623" s="14">
        <f t="shared" si="9"/>
        <v>6777655.2999999998</v>
      </c>
      <c r="I623" s="45"/>
    </row>
    <row r="624" spans="2:9" x14ac:dyDescent="0.25">
      <c r="B624" s="10" t="s">
        <v>650</v>
      </c>
      <c r="C624" s="59" t="s">
        <v>1998</v>
      </c>
      <c r="D624" s="16" t="s">
        <v>11</v>
      </c>
      <c r="E624" s="12">
        <v>1</v>
      </c>
      <c r="F624" s="15">
        <v>4969655.3</v>
      </c>
      <c r="G624" s="14">
        <f t="shared" si="9"/>
        <v>4969655.3</v>
      </c>
      <c r="I624" s="45"/>
    </row>
    <row r="625" spans="2:9" x14ac:dyDescent="0.25">
      <c r="B625" s="10" t="s">
        <v>651</v>
      </c>
      <c r="C625" s="59" t="s">
        <v>1999</v>
      </c>
      <c r="D625" s="16" t="s">
        <v>11</v>
      </c>
      <c r="E625" s="12">
        <v>1</v>
      </c>
      <c r="F625" s="15">
        <v>6117655.2999999998</v>
      </c>
      <c r="G625" s="14">
        <f t="shared" si="9"/>
        <v>6117655.2999999998</v>
      </c>
      <c r="I625" s="45"/>
    </row>
    <row r="626" spans="2:9" x14ac:dyDescent="0.25">
      <c r="B626" s="10" t="s">
        <v>652</v>
      </c>
      <c r="C626" s="59" t="s">
        <v>2000</v>
      </c>
      <c r="D626" s="16" t="s">
        <v>11</v>
      </c>
      <c r="E626" s="12">
        <v>1</v>
      </c>
      <c r="F626" s="15">
        <v>4697655.3</v>
      </c>
      <c r="G626" s="14">
        <f t="shared" si="9"/>
        <v>4697655.3</v>
      </c>
      <c r="I626" s="45"/>
    </row>
    <row r="627" spans="2:9" x14ac:dyDescent="0.25">
      <c r="B627" s="10" t="s">
        <v>653</v>
      </c>
      <c r="C627" s="59" t="s">
        <v>2001</v>
      </c>
      <c r="D627" s="16" t="s">
        <v>11</v>
      </c>
      <c r="E627" s="12">
        <v>1</v>
      </c>
      <c r="F627" s="15">
        <v>6537655.2999999998</v>
      </c>
      <c r="G627" s="14">
        <f t="shared" si="9"/>
        <v>6537655.2999999998</v>
      </c>
      <c r="I627" s="45"/>
    </row>
    <row r="628" spans="2:9" x14ac:dyDescent="0.25">
      <c r="B628" s="10" t="s">
        <v>654</v>
      </c>
      <c r="C628" s="59" t="s">
        <v>2002</v>
      </c>
      <c r="D628" s="16" t="s">
        <v>11</v>
      </c>
      <c r="E628" s="12">
        <v>1</v>
      </c>
      <c r="F628" s="15">
        <v>3902655.3</v>
      </c>
      <c r="G628" s="14">
        <f t="shared" si="9"/>
        <v>3902655.3</v>
      </c>
      <c r="I628" s="45"/>
    </row>
    <row r="629" spans="2:9" x14ac:dyDescent="0.25">
      <c r="B629" s="40" t="s">
        <v>655</v>
      </c>
      <c r="C629" s="57" t="s">
        <v>2003</v>
      </c>
      <c r="D629" s="41"/>
      <c r="E629" s="42"/>
      <c r="F629" s="43"/>
      <c r="G629" s="50"/>
      <c r="I629" s="45"/>
    </row>
    <row r="630" spans="2:9" ht="25.5" x14ac:dyDescent="0.25">
      <c r="B630" s="10" t="s">
        <v>656</v>
      </c>
      <c r="C630" s="59" t="s">
        <v>2004</v>
      </c>
      <c r="D630" s="16" t="s">
        <v>11</v>
      </c>
      <c r="E630" s="12">
        <v>350</v>
      </c>
      <c r="F630" s="15">
        <v>42045.440000000002</v>
      </c>
      <c r="G630" s="14">
        <f t="shared" si="9"/>
        <v>14715904</v>
      </c>
      <c r="I630" s="45"/>
    </row>
    <row r="631" spans="2:9" ht="25.5" x14ac:dyDescent="0.25">
      <c r="B631" s="10" t="s">
        <v>657</v>
      </c>
      <c r="C631" s="59" t="s">
        <v>2005</v>
      </c>
      <c r="D631" s="16" t="s">
        <v>11</v>
      </c>
      <c r="E631" s="12">
        <v>100</v>
      </c>
      <c r="F631" s="15">
        <v>46304.44</v>
      </c>
      <c r="G631" s="14">
        <f t="shared" si="9"/>
        <v>4630444</v>
      </c>
      <c r="I631" s="45"/>
    </row>
    <row r="632" spans="2:9" ht="25.5" x14ac:dyDescent="0.25">
      <c r="B632" s="10" t="s">
        <v>658</v>
      </c>
      <c r="C632" s="59" t="s">
        <v>2006</v>
      </c>
      <c r="D632" s="16" t="s">
        <v>11</v>
      </c>
      <c r="E632" s="12">
        <v>20</v>
      </c>
      <c r="F632" s="15">
        <v>47545.440000000002</v>
      </c>
      <c r="G632" s="14">
        <f t="shared" si="9"/>
        <v>950908.8</v>
      </c>
      <c r="I632" s="45"/>
    </row>
    <row r="633" spans="2:9" ht="25.5" x14ac:dyDescent="0.25">
      <c r="B633" s="10" t="s">
        <v>659</v>
      </c>
      <c r="C633" s="59" t="s">
        <v>2007</v>
      </c>
      <c r="D633" s="16" t="s">
        <v>11</v>
      </c>
      <c r="E633" s="12">
        <v>10</v>
      </c>
      <c r="F633" s="15">
        <v>48545.440000000002</v>
      </c>
      <c r="G633" s="14">
        <f t="shared" si="9"/>
        <v>485454.4</v>
      </c>
      <c r="I633" s="45"/>
    </row>
    <row r="634" spans="2:9" ht="25.5" x14ac:dyDescent="0.25">
      <c r="B634" s="10" t="s">
        <v>660</v>
      </c>
      <c r="C634" s="59" t="s">
        <v>2008</v>
      </c>
      <c r="D634" s="16" t="s">
        <v>11</v>
      </c>
      <c r="E634" s="12">
        <v>10</v>
      </c>
      <c r="F634" s="15">
        <v>67755.77</v>
      </c>
      <c r="G634" s="14">
        <f t="shared" si="9"/>
        <v>677557.7</v>
      </c>
      <c r="I634" s="45"/>
    </row>
    <row r="635" spans="2:9" ht="25.5" x14ac:dyDescent="0.25">
      <c r="B635" s="10" t="s">
        <v>661</v>
      </c>
      <c r="C635" s="59" t="s">
        <v>2009</v>
      </c>
      <c r="D635" s="16" t="s">
        <v>11</v>
      </c>
      <c r="E635" s="12">
        <v>8</v>
      </c>
      <c r="F635" s="15">
        <v>69545.440000000002</v>
      </c>
      <c r="G635" s="14">
        <f t="shared" si="9"/>
        <v>556363.52000000002</v>
      </c>
      <c r="I635" s="45"/>
    </row>
    <row r="636" spans="2:9" ht="25.5" x14ac:dyDescent="0.25">
      <c r="B636" s="10" t="s">
        <v>662</v>
      </c>
      <c r="C636" s="59" t="s">
        <v>2010</v>
      </c>
      <c r="D636" s="16" t="s">
        <v>11</v>
      </c>
      <c r="E636" s="12">
        <v>8</v>
      </c>
      <c r="F636" s="15">
        <v>76912.63</v>
      </c>
      <c r="G636" s="14">
        <f t="shared" si="9"/>
        <v>615301.04</v>
      </c>
      <c r="I636" s="45"/>
    </row>
    <row r="637" spans="2:9" ht="25.5" x14ac:dyDescent="0.25">
      <c r="B637" s="10" t="s">
        <v>663</v>
      </c>
      <c r="C637" s="59" t="s">
        <v>2011</v>
      </c>
      <c r="D637" s="16" t="s">
        <v>11</v>
      </c>
      <c r="E637" s="12">
        <v>8</v>
      </c>
      <c r="F637" s="15">
        <v>78545.440000000002</v>
      </c>
      <c r="G637" s="14">
        <f t="shared" si="9"/>
        <v>628363.52000000002</v>
      </c>
      <c r="I637" s="45"/>
    </row>
    <row r="638" spans="2:9" ht="25.5" x14ac:dyDescent="0.25">
      <c r="B638" s="10" t="s">
        <v>664</v>
      </c>
      <c r="C638" s="59" t="s">
        <v>2012</v>
      </c>
      <c r="D638" s="16" t="s">
        <v>11</v>
      </c>
      <c r="E638" s="12">
        <v>8</v>
      </c>
      <c r="F638" s="15">
        <v>81545.440000000002</v>
      </c>
      <c r="G638" s="14">
        <f t="shared" si="9"/>
        <v>652363.52000000002</v>
      </c>
      <c r="I638" s="45"/>
    </row>
    <row r="639" spans="2:9" ht="25.5" x14ac:dyDescent="0.25">
      <c r="B639" s="10" t="s">
        <v>665</v>
      </c>
      <c r="C639" s="59" t="s">
        <v>2013</v>
      </c>
      <c r="D639" s="16" t="s">
        <v>11</v>
      </c>
      <c r="E639" s="12">
        <v>12</v>
      </c>
      <c r="F639" s="15">
        <v>277698.98</v>
      </c>
      <c r="G639" s="14">
        <f t="shared" si="9"/>
        <v>3332387.76</v>
      </c>
      <c r="I639" s="45"/>
    </row>
    <row r="640" spans="2:9" ht="25.5" x14ac:dyDescent="0.25">
      <c r="B640" s="10" t="s">
        <v>666</v>
      </c>
      <c r="C640" s="59" t="s">
        <v>2014</v>
      </c>
      <c r="D640" s="16" t="s">
        <v>11</v>
      </c>
      <c r="E640" s="12">
        <v>5</v>
      </c>
      <c r="F640" s="15">
        <v>283545.44</v>
      </c>
      <c r="G640" s="14">
        <f t="shared" si="9"/>
        <v>1417727.2</v>
      </c>
      <c r="I640" s="45"/>
    </row>
    <row r="641" spans="2:9" ht="25.5" x14ac:dyDescent="0.25">
      <c r="B641" s="10" t="s">
        <v>667</v>
      </c>
      <c r="C641" s="59" t="s">
        <v>2015</v>
      </c>
      <c r="D641" s="16" t="s">
        <v>11</v>
      </c>
      <c r="E641" s="12">
        <v>12</v>
      </c>
      <c r="F641" s="15">
        <v>293545.44</v>
      </c>
      <c r="G641" s="14">
        <f t="shared" si="9"/>
        <v>3522545.28</v>
      </c>
      <c r="I641" s="45"/>
    </row>
    <row r="642" spans="2:9" ht="25.5" x14ac:dyDescent="0.25">
      <c r="B642" s="10" t="s">
        <v>668</v>
      </c>
      <c r="C642" s="59" t="s">
        <v>2016</v>
      </c>
      <c r="D642" s="16" t="s">
        <v>11</v>
      </c>
      <c r="E642" s="12">
        <v>5</v>
      </c>
      <c r="F642" s="15">
        <v>303545.44</v>
      </c>
      <c r="G642" s="14">
        <f t="shared" ref="G642:G705" si="10">+ROUND(F642*E642,2)</f>
        <v>1517727.2</v>
      </c>
      <c r="I642" s="45"/>
    </row>
    <row r="643" spans="2:9" x14ac:dyDescent="0.25">
      <c r="B643" s="10" t="s">
        <v>669</v>
      </c>
      <c r="C643" s="59" t="s">
        <v>2017</v>
      </c>
      <c r="D643" s="16" t="s">
        <v>11</v>
      </c>
      <c r="E643" s="12">
        <v>72</v>
      </c>
      <c r="F643" s="15">
        <v>293545.44</v>
      </c>
      <c r="G643" s="14">
        <f t="shared" si="10"/>
        <v>21135271.68</v>
      </c>
      <c r="I643" s="45"/>
    </row>
    <row r="644" spans="2:9" x14ac:dyDescent="0.25">
      <c r="B644" s="10" t="s">
        <v>670</v>
      </c>
      <c r="C644" s="59" t="s">
        <v>2018</v>
      </c>
      <c r="D644" s="16" t="s">
        <v>11</v>
      </c>
      <c r="E644" s="12">
        <v>25</v>
      </c>
      <c r="F644" s="15">
        <v>313545.44</v>
      </c>
      <c r="G644" s="14">
        <f t="shared" si="10"/>
        <v>7838636</v>
      </c>
      <c r="I644" s="45"/>
    </row>
    <row r="645" spans="2:9" x14ac:dyDescent="0.25">
      <c r="B645" s="10" t="s">
        <v>671</v>
      </c>
      <c r="C645" s="59" t="s">
        <v>2019</v>
      </c>
      <c r="D645" s="16" t="s">
        <v>11</v>
      </c>
      <c r="E645" s="12">
        <v>20</v>
      </c>
      <c r="F645" s="15">
        <v>323545.44</v>
      </c>
      <c r="G645" s="14">
        <f t="shared" si="10"/>
        <v>6470908.7999999998</v>
      </c>
      <c r="I645" s="45"/>
    </row>
    <row r="646" spans="2:9" x14ac:dyDescent="0.25">
      <c r="B646" s="10" t="s">
        <v>672</v>
      </c>
      <c r="C646" s="58" t="s">
        <v>673</v>
      </c>
      <c r="D646" s="11" t="s">
        <v>11</v>
      </c>
      <c r="E646" s="12">
        <v>2</v>
      </c>
      <c r="F646" s="15">
        <v>265954.44</v>
      </c>
      <c r="G646" s="14">
        <f t="shared" si="10"/>
        <v>531908.88</v>
      </c>
      <c r="I646" s="45"/>
    </row>
    <row r="647" spans="2:9" x14ac:dyDescent="0.25">
      <c r="B647" s="10" t="s">
        <v>674</v>
      </c>
      <c r="C647" s="58" t="s">
        <v>675</v>
      </c>
      <c r="D647" s="11" t="s">
        <v>11</v>
      </c>
      <c r="E647" s="12">
        <v>4</v>
      </c>
      <c r="F647" s="15">
        <v>265954.44</v>
      </c>
      <c r="G647" s="14">
        <f t="shared" si="10"/>
        <v>1063817.76</v>
      </c>
      <c r="I647" s="45"/>
    </row>
    <row r="648" spans="2:9" x14ac:dyDescent="0.25">
      <c r="B648" s="10" t="s">
        <v>676</v>
      </c>
      <c r="C648" s="59" t="s">
        <v>2020</v>
      </c>
      <c r="D648" s="16" t="s">
        <v>11</v>
      </c>
      <c r="E648" s="12">
        <v>20</v>
      </c>
      <c r="F648" s="15">
        <v>333545.44</v>
      </c>
      <c r="G648" s="14">
        <f t="shared" si="10"/>
        <v>6670908.7999999998</v>
      </c>
      <c r="I648" s="45"/>
    </row>
    <row r="649" spans="2:9" x14ac:dyDescent="0.25">
      <c r="B649" s="10" t="s">
        <v>677</v>
      </c>
      <c r="C649" s="58" t="s">
        <v>678</v>
      </c>
      <c r="D649" s="11" t="s">
        <v>11</v>
      </c>
      <c r="E649" s="12">
        <v>4</v>
      </c>
      <c r="F649" s="13">
        <v>360000</v>
      </c>
      <c r="G649" s="14">
        <f t="shared" si="10"/>
        <v>1440000</v>
      </c>
      <c r="I649" s="45"/>
    </row>
    <row r="650" spans="2:9" x14ac:dyDescent="0.25">
      <c r="B650" s="10" t="s">
        <v>679</v>
      </c>
      <c r="C650" s="58" t="s">
        <v>680</v>
      </c>
      <c r="D650" s="11" t="s">
        <v>11</v>
      </c>
      <c r="E650" s="12">
        <v>2</v>
      </c>
      <c r="F650" s="13">
        <v>360000</v>
      </c>
      <c r="G650" s="14">
        <f t="shared" si="10"/>
        <v>720000</v>
      </c>
      <c r="I650" s="45"/>
    </row>
    <row r="651" spans="2:9" x14ac:dyDescent="0.25">
      <c r="B651" s="10" t="s">
        <v>681</v>
      </c>
      <c r="C651" s="58" t="s">
        <v>682</v>
      </c>
      <c r="D651" s="11" t="s">
        <v>11</v>
      </c>
      <c r="E651" s="12">
        <v>1</v>
      </c>
      <c r="F651" s="13">
        <v>360000</v>
      </c>
      <c r="G651" s="14">
        <f t="shared" si="10"/>
        <v>360000</v>
      </c>
      <c r="I651" s="45"/>
    </row>
    <row r="652" spans="2:9" x14ac:dyDescent="0.25">
      <c r="B652" s="10" t="s">
        <v>683</v>
      </c>
      <c r="C652" s="59" t="s">
        <v>2021</v>
      </c>
      <c r="D652" s="16" t="s">
        <v>11</v>
      </c>
      <c r="E652" s="12">
        <v>7</v>
      </c>
      <c r="F652" s="15">
        <v>534815.94999999995</v>
      </c>
      <c r="G652" s="14">
        <f t="shared" si="10"/>
        <v>3743711.65</v>
      </c>
      <c r="I652" s="45"/>
    </row>
    <row r="653" spans="2:9" x14ac:dyDescent="0.25">
      <c r="B653" s="10" t="s">
        <v>684</v>
      </c>
      <c r="C653" s="58" t="s">
        <v>685</v>
      </c>
      <c r="D653" s="11" t="s">
        <v>11</v>
      </c>
      <c r="E653" s="12">
        <v>3</v>
      </c>
      <c r="F653" s="13">
        <v>465000</v>
      </c>
      <c r="G653" s="14">
        <f t="shared" si="10"/>
        <v>1395000</v>
      </c>
      <c r="I653" s="45"/>
    </row>
    <row r="654" spans="2:9" x14ac:dyDescent="0.25">
      <c r="B654" s="10" t="s">
        <v>686</v>
      </c>
      <c r="C654" s="59" t="s">
        <v>2022</v>
      </c>
      <c r="D654" s="16" t="s">
        <v>11</v>
      </c>
      <c r="E654" s="12">
        <v>3</v>
      </c>
      <c r="F654" s="15">
        <v>684148.95</v>
      </c>
      <c r="G654" s="14">
        <f t="shared" si="10"/>
        <v>2052446.85</v>
      </c>
      <c r="I654" s="45"/>
    </row>
    <row r="655" spans="2:9" x14ac:dyDescent="0.25">
      <c r="B655" s="10" t="s">
        <v>687</v>
      </c>
      <c r="C655" s="59" t="s">
        <v>2023</v>
      </c>
      <c r="D655" s="16" t="s">
        <v>11</v>
      </c>
      <c r="E655" s="12">
        <v>4</v>
      </c>
      <c r="F655" s="15">
        <v>652721.53</v>
      </c>
      <c r="G655" s="14">
        <f t="shared" si="10"/>
        <v>2610886.12</v>
      </c>
      <c r="I655" s="45"/>
    </row>
    <row r="656" spans="2:9" x14ac:dyDescent="0.25">
      <c r="B656" s="10" t="s">
        <v>688</v>
      </c>
      <c r="C656" s="59" t="s">
        <v>2024</v>
      </c>
      <c r="D656" s="16" t="s">
        <v>11</v>
      </c>
      <c r="E656" s="12">
        <v>7</v>
      </c>
      <c r="F656" s="15">
        <v>696595.44</v>
      </c>
      <c r="G656" s="14">
        <f t="shared" si="10"/>
        <v>4876168.08</v>
      </c>
      <c r="I656" s="45"/>
    </row>
    <row r="657" spans="2:9" x14ac:dyDescent="0.25">
      <c r="B657" s="10" t="s">
        <v>689</v>
      </c>
      <c r="C657" s="59" t="s">
        <v>2025</v>
      </c>
      <c r="D657" s="16" t="s">
        <v>11</v>
      </c>
      <c r="E657" s="12">
        <v>3</v>
      </c>
      <c r="F657" s="15">
        <v>772794.28</v>
      </c>
      <c r="G657" s="14">
        <f t="shared" si="10"/>
        <v>2318382.84</v>
      </c>
      <c r="I657" s="45"/>
    </row>
    <row r="658" spans="2:9" x14ac:dyDescent="0.25">
      <c r="B658" s="10" t="s">
        <v>690</v>
      </c>
      <c r="C658" s="59" t="s">
        <v>2026</v>
      </c>
      <c r="D658" s="16" t="s">
        <v>11</v>
      </c>
      <c r="E658" s="12">
        <v>3</v>
      </c>
      <c r="F658" s="15">
        <v>804109.3</v>
      </c>
      <c r="G658" s="14">
        <f t="shared" si="10"/>
        <v>2412327.9</v>
      </c>
      <c r="I658" s="45"/>
    </row>
    <row r="659" spans="2:9" x14ac:dyDescent="0.25">
      <c r="B659" s="10" t="s">
        <v>691</v>
      </c>
      <c r="C659" s="59" t="s">
        <v>2027</v>
      </c>
      <c r="D659" s="16" t="s">
        <v>11</v>
      </c>
      <c r="E659" s="12">
        <v>2</v>
      </c>
      <c r="F659" s="15">
        <v>1041366.22</v>
      </c>
      <c r="G659" s="14">
        <f t="shared" si="10"/>
        <v>2082732.44</v>
      </c>
      <c r="I659" s="45"/>
    </row>
    <row r="660" spans="2:9" x14ac:dyDescent="0.25">
      <c r="B660" s="10" t="s">
        <v>692</v>
      </c>
      <c r="C660" s="59" t="s">
        <v>2028</v>
      </c>
      <c r="D660" s="16" t="s">
        <v>11</v>
      </c>
      <c r="E660" s="12">
        <v>3</v>
      </c>
      <c r="F660" s="15">
        <v>1050414.74</v>
      </c>
      <c r="G660" s="14">
        <f t="shared" si="10"/>
        <v>3151244.22</v>
      </c>
      <c r="I660" s="45"/>
    </row>
    <row r="661" spans="2:9" x14ac:dyDescent="0.25">
      <c r="B661" s="10" t="s">
        <v>693</v>
      </c>
      <c r="C661" s="59" t="s">
        <v>2029</v>
      </c>
      <c r="D661" s="16" t="s">
        <v>11</v>
      </c>
      <c r="E661" s="12">
        <v>3</v>
      </c>
      <c r="F661" s="15">
        <v>1219182.5900000001</v>
      </c>
      <c r="G661" s="14">
        <f t="shared" si="10"/>
        <v>3657547.77</v>
      </c>
      <c r="I661" s="45"/>
    </row>
    <row r="662" spans="2:9" x14ac:dyDescent="0.25">
      <c r="B662" s="10" t="s">
        <v>694</v>
      </c>
      <c r="C662" s="59" t="s">
        <v>2030</v>
      </c>
      <c r="D662" s="16" t="s">
        <v>11</v>
      </c>
      <c r="E662" s="12">
        <v>3</v>
      </c>
      <c r="F662" s="15">
        <v>1449182.59</v>
      </c>
      <c r="G662" s="14">
        <f t="shared" si="10"/>
        <v>4347547.7699999996</v>
      </c>
      <c r="I662" s="45"/>
    </row>
    <row r="663" spans="2:9" x14ac:dyDescent="0.25">
      <c r="B663" s="10" t="s">
        <v>695</v>
      </c>
      <c r="C663" s="59" t="s">
        <v>2031</v>
      </c>
      <c r="D663" s="16" t="s">
        <v>11</v>
      </c>
      <c r="E663" s="12">
        <v>3</v>
      </c>
      <c r="F663" s="15">
        <v>2030842.91</v>
      </c>
      <c r="G663" s="14">
        <f t="shared" si="10"/>
        <v>6092528.7300000004</v>
      </c>
      <c r="I663" s="45"/>
    </row>
    <row r="664" spans="2:9" x14ac:dyDescent="0.25">
      <c r="B664" s="10" t="s">
        <v>696</v>
      </c>
      <c r="C664" s="59" t="s">
        <v>2032</v>
      </c>
      <c r="D664" s="16" t="s">
        <v>11</v>
      </c>
      <c r="E664" s="12">
        <v>2</v>
      </c>
      <c r="F664" s="15">
        <v>2837668.71</v>
      </c>
      <c r="G664" s="14">
        <f t="shared" si="10"/>
        <v>5675337.4199999999</v>
      </c>
      <c r="I664" s="45"/>
    </row>
    <row r="665" spans="2:9" x14ac:dyDescent="0.25">
      <c r="B665" s="10" t="s">
        <v>697</v>
      </c>
      <c r="C665" s="59" t="s">
        <v>2033</v>
      </c>
      <c r="D665" s="16" t="s">
        <v>11</v>
      </c>
      <c r="E665" s="12">
        <v>6</v>
      </c>
      <c r="F665" s="15">
        <v>3209477.91</v>
      </c>
      <c r="G665" s="14">
        <f t="shared" si="10"/>
        <v>19256867.460000001</v>
      </c>
      <c r="I665" s="45"/>
    </row>
    <row r="666" spans="2:9" x14ac:dyDescent="0.25">
      <c r="B666" s="10" t="s">
        <v>698</v>
      </c>
      <c r="C666" s="59" t="s">
        <v>2034</v>
      </c>
      <c r="D666" s="16" t="s">
        <v>11</v>
      </c>
      <c r="E666" s="12">
        <v>3</v>
      </c>
      <c r="F666" s="15">
        <v>4450154.54</v>
      </c>
      <c r="G666" s="14">
        <f t="shared" si="10"/>
        <v>13350463.619999999</v>
      </c>
      <c r="I666" s="45"/>
    </row>
    <row r="667" spans="2:9" x14ac:dyDescent="0.25">
      <c r="B667" s="10" t="s">
        <v>699</v>
      </c>
      <c r="C667" s="59" t="s">
        <v>2035</v>
      </c>
      <c r="D667" s="16" t="s">
        <v>11</v>
      </c>
      <c r="E667" s="12">
        <v>1</v>
      </c>
      <c r="F667" s="15">
        <v>11150045.439999999</v>
      </c>
      <c r="G667" s="14">
        <f t="shared" si="10"/>
        <v>11150045.439999999</v>
      </c>
      <c r="I667" s="45"/>
    </row>
    <row r="668" spans="2:9" x14ac:dyDescent="0.25">
      <c r="B668" s="10" t="s">
        <v>700</v>
      </c>
      <c r="C668" s="58" t="s">
        <v>701</v>
      </c>
      <c r="D668" s="11" t="s">
        <v>11</v>
      </c>
      <c r="E668" s="12">
        <v>1</v>
      </c>
      <c r="F668" s="15">
        <v>12550000</v>
      </c>
      <c r="G668" s="14">
        <f t="shared" si="10"/>
        <v>12550000</v>
      </c>
      <c r="I668" s="45"/>
    </row>
    <row r="669" spans="2:9" x14ac:dyDescent="0.25">
      <c r="B669" s="10" t="s">
        <v>702</v>
      </c>
      <c r="C669" s="58" t="s">
        <v>703</v>
      </c>
      <c r="D669" s="11" t="s">
        <v>11</v>
      </c>
      <c r="E669" s="12">
        <v>1</v>
      </c>
      <c r="F669" s="13">
        <v>13650000</v>
      </c>
      <c r="G669" s="14">
        <f t="shared" si="10"/>
        <v>13650000</v>
      </c>
      <c r="I669" s="45"/>
    </row>
    <row r="670" spans="2:9" x14ac:dyDescent="0.25">
      <c r="B670" s="10" t="s">
        <v>704</v>
      </c>
      <c r="C670" s="58" t="s">
        <v>705</v>
      </c>
      <c r="D670" s="11" t="s">
        <v>11</v>
      </c>
      <c r="E670" s="12">
        <v>1</v>
      </c>
      <c r="F670" s="13">
        <v>14000000</v>
      </c>
      <c r="G670" s="14">
        <f t="shared" si="10"/>
        <v>14000000</v>
      </c>
      <c r="I670" s="45"/>
    </row>
    <row r="671" spans="2:9" x14ac:dyDescent="0.25">
      <c r="B671" s="40" t="s">
        <v>706</v>
      </c>
      <c r="C671" s="57" t="s">
        <v>2036</v>
      </c>
      <c r="D671" s="41"/>
      <c r="E671" s="42"/>
      <c r="F671" s="43"/>
      <c r="G671" s="50"/>
      <c r="I671" s="45"/>
    </row>
    <row r="672" spans="2:9" x14ac:dyDescent="0.25">
      <c r="B672" s="10" t="s">
        <v>707</v>
      </c>
      <c r="C672" s="59" t="s">
        <v>2037</v>
      </c>
      <c r="D672" s="16" t="s">
        <v>11</v>
      </c>
      <c r="E672" s="12">
        <v>521</v>
      </c>
      <c r="F672" s="15">
        <v>30208</v>
      </c>
      <c r="G672" s="14">
        <f t="shared" si="10"/>
        <v>15738368</v>
      </c>
      <c r="I672" s="45"/>
    </row>
    <row r="673" spans="2:9" x14ac:dyDescent="0.25">
      <c r="B673" s="10" t="s">
        <v>708</v>
      </c>
      <c r="C673" s="59" t="s">
        <v>2038</v>
      </c>
      <c r="D673" s="16" t="s">
        <v>11</v>
      </c>
      <c r="E673" s="12">
        <v>98</v>
      </c>
      <c r="F673" s="15">
        <v>71695</v>
      </c>
      <c r="G673" s="14">
        <f t="shared" si="10"/>
        <v>7026110</v>
      </c>
      <c r="I673" s="45"/>
    </row>
    <row r="674" spans="2:9" x14ac:dyDescent="0.25">
      <c r="B674" s="10" t="s">
        <v>709</v>
      </c>
      <c r="C674" s="59" t="s">
        <v>2039</v>
      </c>
      <c r="D674" s="16" t="s">
        <v>11</v>
      </c>
      <c r="E674" s="12">
        <v>280</v>
      </c>
      <c r="F674" s="15">
        <v>54361.74</v>
      </c>
      <c r="G674" s="14">
        <f t="shared" si="10"/>
        <v>15221287.199999999</v>
      </c>
      <c r="I674" s="45"/>
    </row>
    <row r="675" spans="2:9" x14ac:dyDescent="0.25">
      <c r="B675" s="10" t="s">
        <v>710</v>
      </c>
      <c r="C675" s="59" t="s">
        <v>2040</v>
      </c>
      <c r="D675" s="16" t="s">
        <v>11</v>
      </c>
      <c r="E675" s="12">
        <v>10</v>
      </c>
      <c r="F675" s="15">
        <v>75014.070000000007</v>
      </c>
      <c r="G675" s="14">
        <f t="shared" si="10"/>
        <v>750140.7</v>
      </c>
      <c r="I675" s="45"/>
    </row>
    <row r="676" spans="2:9" x14ac:dyDescent="0.25">
      <c r="B676" s="10" t="s">
        <v>711</v>
      </c>
      <c r="C676" s="59" t="s">
        <v>2041</v>
      </c>
      <c r="D676" s="16" t="s">
        <v>11</v>
      </c>
      <c r="E676" s="12">
        <v>5</v>
      </c>
      <c r="F676" s="15">
        <v>92566.07</v>
      </c>
      <c r="G676" s="14">
        <f t="shared" si="10"/>
        <v>462830.35</v>
      </c>
      <c r="I676" s="45"/>
    </row>
    <row r="677" spans="2:9" x14ac:dyDescent="0.25">
      <c r="B677" s="10" t="s">
        <v>712</v>
      </c>
      <c r="C677" s="59" t="s">
        <v>2042</v>
      </c>
      <c r="D677" s="16" t="s">
        <v>11</v>
      </c>
      <c r="E677" s="12">
        <v>188</v>
      </c>
      <c r="F677" s="15">
        <v>108189.53</v>
      </c>
      <c r="G677" s="14">
        <f t="shared" si="10"/>
        <v>20339631.640000001</v>
      </c>
      <c r="I677" s="45"/>
    </row>
    <row r="678" spans="2:9" x14ac:dyDescent="0.25">
      <c r="B678" s="10" t="s">
        <v>713</v>
      </c>
      <c r="C678" s="59" t="s">
        <v>2043</v>
      </c>
      <c r="D678" s="16" t="s">
        <v>11</v>
      </c>
      <c r="E678" s="12">
        <v>30</v>
      </c>
      <c r="F678" s="15">
        <v>106530</v>
      </c>
      <c r="G678" s="14">
        <f t="shared" si="10"/>
        <v>3195900</v>
      </c>
      <c r="I678" s="45"/>
    </row>
    <row r="679" spans="2:9" x14ac:dyDescent="0.25">
      <c r="B679" s="10" t="s">
        <v>714</v>
      </c>
      <c r="C679" s="59" t="s">
        <v>2044</v>
      </c>
      <c r="D679" s="16" t="s">
        <v>11</v>
      </c>
      <c r="E679" s="12">
        <v>12</v>
      </c>
      <c r="F679" s="15">
        <v>24358</v>
      </c>
      <c r="G679" s="14">
        <f t="shared" si="10"/>
        <v>292296</v>
      </c>
      <c r="I679" s="45"/>
    </row>
    <row r="680" spans="2:9" x14ac:dyDescent="0.25">
      <c r="B680" s="10" t="s">
        <v>715</v>
      </c>
      <c r="C680" s="59" t="s">
        <v>2045</v>
      </c>
      <c r="D680" s="16" t="s">
        <v>11</v>
      </c>
      <c r="E680" s="12">
        <v>8</v>
      </c>
      <c r="F680" s="15">
        <v>30544</v>
      </c>
      <c r="G680" s="14">
        <f t="shared" si="10"/>
        <v>244352</v>
      </c>
      <c r="I680" s="45"/>
    </row>
    <row r="681" spans="2:9" x14ac:dyDescent="0.25">
      <c r="B681" s="10" t="s">
        <v>716</v>
      </c>
      <c r="C681" s="59" t="s">
        <v>2046</v>
      </c>
      <c r="D681" s="16" t="s">
        <v>11</v>
      </c>
      <c r="E681" s="12">
        <v>10</v>
      </c>
      <c r="F681" s="15">
        <v>33863.07</v>
      </c>
      <c r="G681" s="14">
        <f t="shared" si="10"/>
        <v>338630.7</v>
      </c>
      <c r="I681" s="45"/>
    </row>
    <row r="682" spans="2:9" x14ac:dyDescent="0.25">
      <c r="B682" s="10" t="s">
        <v>717</v>
      </c>
      <c r="C682" s="59" t="s">
        <v>2047</v>
      </c>
      <c r="D682" s="16" t="s">
        <v>11</v>
      </c>
      <c r="E682" s="12">
        <v>78</v>
      </c>
      <c r="F682" s="15">
        <v>28654</v>
      </c>
      <c r="G682" s="14">
        <f t="shared" si="10"/>
        <v>2235012</v>
      </c>
      <c r="I682" s="45"/>
    </row>
    <row r="683" spans="2:9" x14ac:dyDescent="0.25">
      <c r="B683" s="10" t="s">
        <v>718</v>
      </c>
      <c r="C683" s="59" t="s">
        <v>2048</v>
      </c>
      <c r="D683" s="16" t="s">
        <v>11</v>
      </c>
      <c r="E683" s="12">
        <v>5</v>
      </c>
      <c r="F683" s="15">
        <v>96747</v>
      </c>
      <c r="G683" s="14">
        <f t="shared" si="10"/>
        <v>483735</v>
      </c>
      <c r="I683" s="45"/>
    </row>
    <row r="684" spans="2:9" x14ac:dyDescent="0.25">
      <c r="B684" s="10" t="s">
        <v>719</v>
      </c>
      <c r="C684" s="59" t="s">
        <v>2049</v>
      </c>
      <c r="D684" s="16" t="s">
        <v>11</v>
      </c>
      <c r="E684" s="12">
        <v>25</v>
      </c>
      <c r="F684" s="15">
        <v>96747</v>
      </c>
      <c r="G684" s="14">
        <f t="shared" si="10"/>
        <v>2418675</v>
      </c>
      <c r="I684" s="45"/>
    </row>
    <row r="685" spans="2:9" x14ac:dyDescent="0.25">
      <c r="B685" s="10" t="s">
        <v>720</v>
      </c>
      <c r="C685" s="59" t="s">
        <v>2050</v>
      </c>
      <c r="D685" s="16" t="s">
        <v>11</v>
      </c>
      <c r="E685" s="12">
        <v>4</v>
      </c>
      <c r="F685" s="15">
        <v>99236.3</v>
      </c>
      <c r="G685" s="14">
        <f t="shared" si="10"/>
        <v>396945.2</v>
      </c>
      <c r="I685" s="45"/>
    </row>
    <row r="686" spans="2:9" x14ac:dyDescent="0.25">
      <c r="B686" s="10" t="s">
        <v>721</v>
      </c>
      <c r="C686" s="59" t="s">
        <v>2051</v>
      </c>
      <c r="D686" s="16" t="s">
        <v>11</v>
      </c>
      <c r="E686" s="12">
        <v>16</v>
      </c>
      <c r="F686" s="15">
        <v>61708</v>
      </c>
      <c r="G686" s="14">
        <f t="shared" si="10"/>
        <v>987328</v>
      </c>
      <c r="I686" s="45"/>
    </row>
    <row r="687" spans="2:9" x14ac:dyDescent="0.25">
      <c r="B687" s="40" t="s">
        <v>722</v>
      </c>
      <c r="C687" s="57" t="s">
        <v>2052</v>
      </c>
      <c r="D687" s="41"/>
      <c r="E687" s="42"/>
      <c r="F687" s="43"/>
      <c r="G687" s="50"/>
      <c r="I687" s="45"/>
    </row>
    <row r="688" spans="2:9" ht="25.5" x14ac:dyDescent="0.25">
      <c r="B688" s="10" t="s">
        <v>723</v>
      </c>
      <c r="C688" s="59" t="s">
        <v>2053</v>
      </c>
      <c r="D688" s="16" t="s">
        <v>11</v>
      </c>
      <c r="E688" s="12">
        <v>5</v>
      </c>
      <c r="F688" s="15">
        <v>111515.67</v>
      </c>
      <c r="G688" s="14">
        <f t="shared" si="10"/>
        <v>557578.35</v>
      </c>
      <c r="I688" s="45"/>
    </row>
    <row r="689" spans="2:9" ht="38.25" x14ac:dyDescent="0.25">
      <c r="B689" s="10" t="s">
        <v>724</v>
      </c>
      <c r="C689" s="59" t="s">
        <v>2054</v>
      </c>
      <c r="D689" s="16" t="s">
        <v>11</v>
      </c>
      <c r="E689" s="12">
        <v>45</v>
      </c>
      <c r="F689" s="15">
        <v>49588.76</v>
      </c>
      <c r="G689" s="14">
        <f t="shared" si="10"/>
        <v>2231494.2000000002</v>
      </c>
      <c r="I689" s="45"/>
    </row>
    <row r="690" spans="2:9" ht="38.25" x14ac:dyDescent="0.25">
      <c r="B690" s="10" t="s">
        <v>725</v>
      </c>
      <c r="C690" s="59" t="s">
        <v>2055</v>
      </c>
      <c r="D690" s="16" t="s">
        <v>11</v>
      </c>
      <c r="E690" s="12">
        <v>45</v>
      </c>
      <c r="F690" s="15">
        <v>49976.67</v>
      </c>
      <c r="G690" s="14">
        <f t="shared" si="10"/>
        <v>2248950.15</v>
      </c>
      <c r="I690" s="45"/>
    </row>
    <row r="691" spans="2:9" ht="25.5" x14ac:dyDescent="0.25">
      <c r="B691" s="10" t="s">
        <v>726</v>
      </c>
      <c r="C691" s="59" t="s">
        <v>2056</v>
      </c>
      <c r="D691" s="16" t="s">
        <v>11</v>
      </c>
      <c r="E691" s="12">
        <v>18</v>
      </c>
      <c r="F691" s="15">
        <v>49976.67</v>
      </c>
      <c r="G691" s="14">
        <f t="shared" si="10"/>
        <v>899580.06</v>
      </c>
      <c r="I691" s="45"/>
    </row>
    <row r="692" spans="2:9" ht="38.25" x14ac:dyDescent="0.25">
      <c r="B692" s="10" t="s">
        <v>727</v>
      </c>
      <c r="C692" s="59" t="s">
        <v>2057</v>
      </c>
      <c r="D692" s="16" t="s">
        <v>11</v>
      </c>
      <c r="E692" s="12">
        <v>67</v>
      </c>
      <c r="F692" s="15">
        <v>45827.83</v>
      </c>
      <c r="G692" s="14">
        <f t="shared" si="10"/>
        <v>3070464.61</v>
      </c>
      <c r="I692" s="45"/>
    </row>
    <row r="693" spans="2:9" ht="25.5" x14ac:dyDescent="0.25">
      <c r="B693" s="10" t="s">
        <v>728</v>
      </c>
      <c r="C693" s="59" t="s">
        <v>2058</v>
      </c>
      <c r="D693" s="16" t="s">
        <v>11</v>
      </c>
      <c r="E693" s="12">
        <v>5</v>
      </c>
      <c r="F693" s="15">
        <v>45827.83</v>
      </c>
      <c r="G693" s="14">
        <f t="shared" si="10"/>
        <v>229139.15</v>
      </c>
      <c r="I693" s="45"/>
    </row>
    <row r="694" spans="2:9" ht="38.25" x14ac:dyDescent="0.25">
      <c r="B694" s="10" t="s">
        <v>729</v>
      </c>
      <c r="C694" s="59" t="s">
        <v>2059</v>
      </c>
      <c r="D694" s="16" t="s">
        <v>11</v>
      </c>
      <c r="E694" s="12">
        <v>12</v>
      </c>
      <c r="F694" s="15">
        <v>43520.62</v>
      </c>
      <c r="G694" s="14">
        <f t="shared" si="10"/>
        <v>522247.44</v>
      </c>
      <c r="I694" s="45"/>
    </row>
    <row r="695" spans="2:9" ht="38.25" x14ac:dyDescent="0.25">
      <c r="B695" s="10" t="s">
        <v>730</v>
      </c>
      <c r="C695" s="59" t="s">
        <v>2060</v>
      </c>
      <c r="D695" s="16" t="s">
        <v>11</v>
      </c>
      <c r="E695" s="12">
        <v>24</v>
      </c>
      <c r="F695" s="15">
        <v>52307.54</v>
      </c>
      <c r="G695" s="14">
        <f t="shared" si="10"/>
        <v>1255380.96</v>
      </c>
      <c r="I695" s="45"/>
    </row>
    <row r="696" spans="2:9" ht="38.25" x14ac:dyDescent="0.25">
      <c r="B696" s="10" t="s">
        <v>731</v>
      </c>
      <c r="C696" s="59" t="s">
        <v>2061</v>
      </c>
      <c r="D696" s="16" t="s">
        <v>11</v>
      </c>
      <c r="E696" s="12">
        <v>5</v>
      </c>
      <c r="F696" s="15">
        <v>69249.37</v>
      </c>
      <c r="G696" s="14">
        <f t="shared" si="10"/>
        <v>346246.85</v>
      </c>
      <c r="I696" s="45"/>
    </row>
    <row r="697" spans="2:9" ht="38.25" x14ac:dyDescent="0.25">
      <c r="B697" s="10" t="s">
        <v>732</v>
      </c>
      <c r="C697" s="59" t="s">
        <v>2062</v>
      </c>
      <c r="D697" s="16" t="s">
        <v>11</v>
      </c>
      <c r="E697" s="12">
        <v>10</v>
      </c>
      <c r="F697" s="15">
        <v>47669.45</v>
      </c>
      <c r="G697" s="14">
        <f t="shared" si="10"/>
        <v>476694.5</v>
      </c>
      <c r="I697" s="45"/>
    </row>
    <row r="698" spans="2:9" ht="38.25" x14ac:dyDescent="0.25">
      <c r="B698" s="10" t="s">
        <v>733</v>
      </c>
      <c r="C698" s="59" t="s">
        <v>2063</v>
      </c>
      <c r="D698" s="16" t="s">
        <v>11</v>
      </c>
      <c r="E698" s="12">
        <v>5</v>
      </c>
      <c r="F698" s="15">
        <v>52307.54</v>
      </c>
      <c r="G698" s="14">
        <f t="shared" si="10"/>
        <v>261537.7</v>
      </c>
      <c r="I698" s="45"/>
    </row>
    <row r="699" spans="2:9" ht="38.25" x14ac:dyDescent="0.25">
      <c r="B699" s="10" t="s">
        <v>734</v>
      </c>
      <c r="C699" s="59" t="s">
        <v>2064</v>
      </c>
      <c r="D699" s="16" t="s">
        <v>11</v>
      </c>
      <c r="E699" s="12">
        <v>15</v>
      </c>
      <c r="F699" s="15">
        <v>49976.67</v>
      </c>
      <c r="G699" s="14">
        <f t="shared" si="10"/>
        <v>749650.05</v>
      </c>
      <c r="I699" s="45"/>
    </row>
    <row r="700" spans="2:9" ht="38.25" x14ac:dyDescent="0.25">
      <c r="B700" s="10" t="s">
        <v>735</v>
      </c>
      <c r="C700" s="59" t="s">
        <v>2065</v>
      </c>
      <c r="D700" s="16" t="s">
        <v>11</v>
      </c>
      <c r="E700" s="12">
        <v>12</v>
      </c>
      <c r="F700" s="15">
        <v>50568.26</v>
      </c>
      <c r="G700" s="14">
        <f t="shared" si="10"/>
        <v>606819.12</v>
      </c>
      <c r="I700" s="45"/>
    </row>
    <row r="701" spans="2:9" ht="38.25" x14ac:dyDescent="0.25">
      <c r="B701" s="10" t="s">
        <v>736</v>
      </c>
      <c r="C701" s="59" t="s">
        <v>2066</v>
      </c>
      <c r="D701" s="16" t="s">
        <v>11</v>
      </c>
      <c r="E701" s="12">
        <v>580</v>
      </c>
      <c r="F701" s="15">
        <v>50806.43</v>
      </c>
      <c r="G701" s="14">
        <f t="shared" si="10"/>
        <v>29467729.399999999</v>
      </c>
      <c r="I701" s="45"/>
    </row>
    <row r="702" spans="2:9" ht="38.25" x14ac:dyDescent="0.25">
      <c r="B702" s="10" t="s">
        <v>737</v>
      </c>
      <c r="C702" s="59" t="s">
        <v>2067</v>
      </c>
      <c r="D702" s="16" t="s">
        <v>11</v>
      </c>
      <c r="E702" s="12">
        <v>100</v>
      </c>
      <c r="F702" s="15">
        <v>47487.37</v>
      </c>
      <c r="G702" s="14">
        <f t="shared" si="10"/>
        <v>4748737</v>
      </c>
      <c r="I702" s="45"/>
    </row>
    <row r="703" spans="2:9" ht="38.25" x14ac:dyDescent="0.25">
      <c r="B703" s="10" t="s">
        <v>738</v>
      </c>
      <c r="C703" s="59" t="s">
        <v>2068</v>
      </c>
      <c r="D703" s="16" t="s">
        <v>11</v>
      </c>
      <c r="E703" s="12">
        <v>473</v>
      </c>
      <c r="F703" s="15">
        <v>49976.67</v>
      </c>
      <c r="G703" s="14">
        <f t="shared" si="10"/>
        <v>23638964.91</v>
      </c>
      <c r="I703" s="45"/>
    </row>
    <row r="704" spans="2:9" ht="38.25" x14ac:dyDescent="0.25">
      <c r="B704" s="10" t="s">
        <v>739</v>
      </c>
      <c r="C704" s="59" t="s">
        <v>2069</v>
      </c>
      <c r="D704" s="16" t="s">
        <v>11</v>
      </c>
      <c r="E704" s="12">
        <v>73</v>
      </c>
      <c r="F704" s="15">
        <v>48317.13</v>
      </c>
      <c r="G704" s="14">
        <f t="shared" si="10"/>
        <v>3527150.49</v>
      </c>
      <c r="I704" s="45"/>
    </row>
    <row r="705" spans="2:9" ht="38.25" x14ac:dyDescent="0.25">
      <c r="B705" s="10" t="s">
        <v>740</v>
      </c>
      <c r="C705" s="59" t="s">
        <v>2070</v>
      </c>
      <c r="D705" s="16" t="s">
        <v>11</v>
      </c>
      <c r="E705" s="12">
        <v>40</v>
      </c>
      <c r="F705" s="15">
        <v>45827.83</v>
      </c>
      <c r="G705" s="14">
        <f t="shared" si="10"/>
        <v>1833113.2</v>
      </c>
      <c r="I705" s="45"/>
    </row>
    <row r="706" spans="2:9" ht="25.5" x14ac:dyDescent="0.25">
      <c r="B706" s="10" t="s">
        <v>741</v>
      </c>
      <c r="C706" s="59" t="s">
        <v>2071</v>
      </c>
      <c r="D706" s="16" t="s">
        <v>11</v>
      </c>
      <c r="E706" s="12">
        <v>12</v>
      </c>
      <c r="F706" s="15">
        <v>49976.67</v>
      </c>
      <c r="G706" s="14">
        <f t="shared" ref="G706:G769" si="11">+ROUND(F706*E706,2)</f>
        <v>599720.04</v>
      </c>
      <c r="I706" s="45"/>
    </row>
    <row r="707" spans="2:9" ht="25.5" x14ac:dyDescent="0.25">
      <c r="B707" s="10" t="s">
        <v>742</v>
      </c>
      <c r="C707" s="59" t="s">
        <v>2072</v>
      </c>
      <c r="D707" s="16" t="s">
        <v>11</v>
      </c>
      <c r="E707" s="12">
        <v>8</v>
      </c>
      <c r="F707" s="15">
        <v>49226.67</v>
      </c>
      <c r="G707" s="14">
        <f t="shared" si="11"/>
        <v>393813.36</v>
      </c>
      <c r="I707" s="45"/>
    </row>
    <row r="708" spans="2:9" ht="25.5" x14ac:dyDescent="0.25">
      <c r="B708" s="10" t="s">
        <v>743</v>
      </c>
      <c r="C708" s="59" t="s">
        <v>2073</v>
      </c>
      <c r="D708" s="16" t="s">
        <v>11</v>
      </c>
      <c r="E708" s="12">
        <v>36</v>
      </c>
      <c r="F708" s="15">
        <v>51476.67</v>
      </c>
      <c r="G708" s="14">
        <f t="shared" si="11"/>
        <v>1853160.12</v>
      </c>
      <c r="I708" s="45"/>
    </row>
    <row r="709" spans="2:9" ht="25.5" x14ac:dyDescent="0.25">
      <c r="B709" s="10" t="s">
        <v>744</v>
      </c>
      <c r="C709" s="59" t="s">
        <v>2074</v>
      </c>
      <c r="D709" s="16" t="s">
        <v>11</v>
      </c>
      <c r="E709" s="12">
        <v>10</v>
      </c>
      <c r="F709" s="15">
        <v>46076.67</v>
      </c>
      <c r="G709" s="14">
        <f t="shared" si="11"/>
        <v>460766.7</v>
      </c>
      <c r="I709" s="45"/>
    </row>
    <row r="710" spans="2:9" x14ac:dyDescent="0.25">
      <c r="B710" s="40" t="s">
        <v>745</v>
      </c>
      <c r="C710" s="57" t="s">
        <v>2075</v>
      </c>
      <c r="D710" s="41"/>
      <c r="E710" s="42"/>
      <c r="F710" s="43"/>
      <c r="G710" s="50"/>
      <c r="I710" s="45"/>
    </row>
    <row r="711" spans="2:9" x14ac:dyDescent="0.25">
      <c r="B711" s="10" t="s">
        <v>746</v>
      </c>
      <c r="C711" s="59" t="s">
        <v>2076</v>
      </c>
      <c r="D711" s="16" t="s">
        <v>11</v>
      </c>
      <c r="E711" s="12">
        <v>4</v>
      </c>
      <c r="F711" s="15">
        <v>4073330.52</v>
      </c>
      <c r="G711" s="14">
        <f t="shared" si="11"/>
        <v>16293322.08</v>
      </c>
      <c r="I711" s="45"/>
    </row>
    <row r="712" spans="2:9" x14ac:dyDescent="0.25">
      <c r="B712" s="10" t="s">
        <v>747</v>
      </c>
      <c r="C712" s="59" t="s">
        <v>2077</v>
      </c>
      <c r="D712" s="16" t="s">
        <v>11</v>
      </c>
      <c r="E712" s="12">
        <v>3</v>
      </c>
      <c r="F712" s="15">
        <v>2197153.89</v>
      </c>
      <c r="G712" s="14">
        <f t="shared" si="11"/>
        <v>6591461.6699999999</v>
      </c>
      <c r="I712" s="45"/>
    </row>
    <row r="713" spans="2:9" x14ac:dyDescent="0.25">
      <c r="B713" s="10" t="s">
        <v>748</v>
      </c>
      <c r="C713" s="59" t="s">
        <v>2078</v>
      </c>
      <c r="D713" s="16" t="s">
        <v>11</v>
      </c>
      <c r="E713" s="12">
        <v>3</v>
      </c>
      <c r="F713" s="15">
        <v>2294280.52</v>
      </c>
      <c r="G713" s="14">
        <f t="shared" si="11"/>
        <v>6882841.5599999996</v>
      </c>
      <c r="I713" s="45"/>
    </row>
    <row r="714" spans="2:9" x14ac:dyDescent="0.25">
      <c r="B714" s="10" t="s">
        <v>749</v>
      </c>
      <c r="C714" s="59" t="s">
        <v>2079</v>
      </c>
      <c r="D714" s="16" t="s">
        <v>11</v>
      </c>
      <c r="E714" s="12">
        <v>3</v>
      </c>
      <c r="F714" s="15">
        <v>415560.27</v>
      </c>
      <c r="G714" s="14">
        <f t="shared" si="11"/>
        <v>1246680.81</v>
      </c>
      <c r="I714" s="45"/>
    </row>
    <row r="715" spans="2:9" x14ac:dyDescent="0.25">
      <c r="B715" s="10" t="s">
        <v>750</v>
      </c>
      <c r="C715" s="59" t="s">
        <v>2080</v>
      </c>
      <c r="D715" s="16" t="s">
        <v>11</v>
      </c>
      <c r="E715" s="12">
        <v>737</v>
      </c>
      <c r="F715" s="15">
        <v>46788.39</v>
      </c>
      <c r="G715" s="14">
        <f t="shared" si="11"/>
        <v>34483043.43</v>
      </c>
      <c r="I715" s="45"/>
    </row>
    <row r="716" spans="2:9" x14ac:dyDescent="0.25">
      <c r="B716" s="10" t="s">
        <v>751</v>
      </c>
      <c r="C716" s="59" t="s">
        <v>2081</v>
      </c>
      <c r="D716" s="16" t="s">
        <v>11</v>
      </c>
      <c r="E716" s="12">
        <v>103</v>
      </c>
      <c r="F716" s="15">
        <v>30465.89</v>
      </c>
      <c r="G716" s="14">
        <f t="shared" si="11"/>
        <v>3137986.67</v>
      </c>
      <c r="I716" s="45"/>
    </row>
    <row r="717" spans="2:9" x14ac:dyDescent="0.25">
      <c r="B717" s="10" t="s">
        <v>752</v>
      </c>
      <c r="C717" s="59" t="s">
        <v>2082</v>
      </c>
      <c r="D717" s="16" t="s">
        <v>11</v>
      </c>
      <c r="E717" s="12">
        <v>317</v>
      </c>
      <c r="F717" s="15">
        <v>51510.05</v>
      </c>
      <c r="G717" s="14">
        <f t="shared" si="11"/>
        <v>16328685.85</v>
      </c>
      <c r="I717" s="45"/>
    </row>
    <row r="718" spans="2:9" x14ac:dyDescent="0.25">
      <c r="B718" s="10" t="s">
        <v>753</v>
      </c>
      <c r="C718" s="59" t="s">
        <v>2083</v>
      </c>
      <c r="D718" s="16" t="s">
        <v>11</v>
      </c>
      <c r="E718" s="12">
        <v>737</v>
      </c>
      <c r="F718" s="15">
        <v>45944.800000000003</v>
      </c>
      <c r="G718" s="14">
        <f t="shared" si="11"/>
        <v>33861317.600000001</v>
      </c>
      <c r="I718" s="45"/>
    </row>
    <row r="719" spans="2:9" x14ac:dyDescent="0.25">
      <c r="B719" s="10" t="s">
        <v>754</v>
      </c>
      <c r="C719" s="59" t="s">
        <v>2084</v>
      </c>
      <c r="D719" s="16" t="s">
        <v>11</v>
      </c>
      <c r="E719" s="12">
        <v>1</v>
      </c>
      <c r="F719" s="15">
        <v>7617785.0199999996</v>
      </c>
      <c r="G719" s="14">
        <f t="shared" si="11"/>
        <v>7617785.0199999996</v>
      </c>
      <c r="I719" s="45"/>
    </row>
    <row r="720" spans="2:9" x14ac:dyDescent="0.25">
      <c r="B720" s="10" t="s">
        <v>755</v>
      </c>
      <c r="C720" s="59" t="s">
        <v>2085</v>
      </c>
      <c r="D720" s="16" t="s">
        <v>11</v>
      </c>
      <c r="E720" s="12">
        <v>15</v>
      </c>
      <c r="F720" s="15">
        <v>7534868.1399999997</v>
      </c>
      <c r="G720" s="14">
        <f t="shared" si="11"/>
        <v>113023022.09999999</v>
      </c>
      <c r="I720" s="45"/>
    </row>
    <row r="721" spans="2:9" x14ac:dyDescent="0.25">
      <c r="B721" s="10" t="s">
        <v>756</v>
      </c>
      <c r="C721" s="59" t="s">
        <v>2086</v>
      </c>
      <c r="D721" s="16" t="s">
        <v>11</v>
      </c>
      <c r="E721" s="12">
        <v>7</v>
      </c>
      <c r="F721" s="15">
        <v>1999477.14</v>
      </c>
      <c r="G721" s="14">
        <f t="shared" si="11"/>
        <v>13996339.98</v>
      </c>
      <c r="I721" s="45"/>
    </row>
    <row r="722" spans="2:9" x14ac:dyDescent="0.25">
      <c r="B722" s="10" t="s">
        <v>757</v>
      </c>
      <c r="C722" s="59" t="s">
        <v>2087</v>
      </c>
      <c r="D722" s="16" t="s">
        <v>11</v>
      </c>
      <c r="E722" s="12">
        <v>25</v>
      </c>
      <c r="F722" s="15">
        <v>984868.14</v>
      </c>
      <c r="G722" s="14">
        <f t="shared" si="11"/>
        <v>24621703.5</v>
      </c>
      <c r="I722" s="45"/>
    </row>
    <row r="723" spans="2:9" x14ac:dyDescent="0.25">
      <c r="B723" s="10" t="s">
        <v>758</v>
      </c>
      <c r="C723" s="59" t="s">
        <v>2088</v>
      </c>
      <c r="D723" s="16" t="s">
        <v>11</v>
      </c>
      <c r="E723" s="12">
        <v>20</v>
      </c>
      <c r="F723" s="15">
        <v>407374.27</v>
      </c>
      <c r="G723" s="14">
        <f t="shared" si="11"/>
        <v>8147485.4000000004</v>
      </c>
      <c r="I723" s="45"/>
    </row>
    <row r="724" spans="2:9" x14ac:dyDescent="0.25">
      <c r="B724" s="10" t="s">
        <v>759</v>
      </c>
      <c r="C724" s="59" t="s">
        <v>2089</v>
      </c>
      <c r="D724" s="16" t="s">
        <v>11</v>
      </c>
      <c r="E724" s="12">
        <v>20</v>
      </c>
      <c r="F724" s="15">
        <v>289067.64</v>
      </c>
      <c r="G724" s="14">
        <f t="shared" si="11"/>
        <v>5781352.7999999998</v>
      </c>
      <c r="I724" s="45"/>
    </row>
    <row r="725" spans="2:9" x14ac:dyDescent="0.25">
      <c r="B725" s="10" t="s">
        <v>760</v>
      </c>
      <c r="C725" s="59" t="s">
        <v>2090</v>
      </c>
      <c r="D725" s="16" t="s">
        <v>11</v>
      </c>
      <c r="E725" s="11">
        <v>5</v>
      </c>
      <c r="F725" s="15">
        <v>187067.64</v>
      </c>
      <c r="G725" s="14">
        <f t="shared" si="11"/>
        <v>935338.2</v>
      </c>
      <c r="I725" s="45"/>
    </row>
    <row r="726" spans="2:9" x14ac:dyDescent="0.25">
      <c r="B726" s="10" t="s">
        <v>761</v>
      </c>
      <c r="C726" s="59" t="s">
        <v>2091</v>
      </c>
      <c r="D726" s="16" t="s">
        <v>11</v>
      </c>
      <c r="E726" s="11">
        <v>5</v>
      </c>
      <c r="F726" s="15">
        <v>231117.52</v>
      </c>
      <c r="G726" s="14">
        <f t="shared" si="11"/>
        <v>1155587.6000000001</v>
      </c>
      <c r="I726" s="45"/>
    </row>
    <row r="727" spans="2:9" x14ac:dyDescent="0.25">
      <c r="B727" s="10" t="s">
        <v>762</v>
      </c>
      <c r="C727" s="59" t="s">
        <v>2092</v>
      </c>
      <c r="D727" s="16" t="s">
        <v>11</v>
      </c>
      <c r="E727" s="11">
        <v>5</v>
      </c>
      <c r="F727" s="15">
        <v>184567.52</v>
      </c>
      <c r="G727" s="14">
        <f t="shared" si="11"/>
        <v>922837.6</v>
      </c>
      <c r="I727" s="45"/>
    </row>
    <row r="728" spans="2:9" x14ac:dyDescent="0.25">
      <c r="B728" s="10" t="s">
        <v>763</v>
      </c>
      <c r="C728" s="59" t="s">
        <v>2093</v>
      </c>
      <c r="D728" s="16" t="s">
        <v>11</v>
      </c>
      <c r="E728" s="12">
        <v>14</v>
      </c>
      <c r="F728" s="15">
        <v>137350.89000000001</v>
      </c>
      <c r="G728" s="14">
        <f t="shared" si="11"/>
        <v>1922912.46</v>
      </c>
      <c r="I728" s="45"/>
    </row>
    <row r="729" spans="2:9" x14ac:dyDescent="0.25">
      <c r="B729" s="10" t="s">
        <v>764</v>
      </c>
      <c r="C729" s="59" t="s">
        <v>2094</v>
      </c>
      <c r="D729" s="16" t="s">
        <v>11</v>
      </c>
      <c r="E729" s="12">
        <v>31</v>
      </c>
      <c r="F729" s="15">
        <v>123032.76</v>
      </c>
      <c r="G729" s="14">
        <f t="shared" si="11"/>
        <v>3814015.56</v>
      </c>
      <c r="I729" s="45"/>
    </row>
    <row r="730" spans="2:9" x14ac:dyDescent="0.25">
      <c r="B730" s="10" t="s">
        <v>765</v>
      </c>
      <c r="C730" s="59" t="s">
        <v>2095</v>
      </c>
      <c r="D730" s="16" t="s">
        <v>11</v>
      </c>
      <c r="E730" s="12">
        <v>31</v>
      </c>
      <c r="F730" s="15">
        <v>412451.02</v>
      </c>
      <c r="G730" s="14">
        <f t="shared" si="11"/>
        <v>12785981.619999999</v>
      </c>
      <c r="I730" s="45"/>
    </row>
    <row r="731" spans="2:9" x14ac:dyDescent="0.25">
      <c r="B731" s="10" t="s">
        <v>766</v>
      </c>
      <c r="C731" s="59" t="s">
        <v>2096</v>
      </c>
      <c r="D731" s="16" t="s">
        <v>11</v>
      </c>
      <c r="E731" s="12">
        <v>1</v>
      </c>
      <c r="F731" s="15">
        <v>1969034.39</v>
      </c>
      <c r="G731" s="14">
        <f t="shared" si="11"/>
        <v>1969034.39</v>
      </c>
      <c r="I731" s="45"/>
    </row>
    <row r="732" spans="2:9" x14ac:dyDescent="0.25">
      <c r="B732" s="40" t="s">
        <v>767</v>
      </c>
      <c r="C732" s="57" t="s">
        <v>2097</v>
      </c>
      <c r="D732" s="41"/>
      <c r="E732" s="42"/>
      <c r="F732" s="43"/>
      <c r="G732" s="50"/>
      <c r="I732" s="45"/>
    </row>
    <row r="733" spans="2:9" x14ac:dyDescent="0.25">
      <c r="B733" s="10" t="s">
        <v>768</v>
      </c>
      <c r="C733" s="59" t="s">
        <v>2098</v>
      </c>
      <c r="D733" s="16" t="s">
        <v>11</v>
      </c>
      <c r="E733" s="12">
        <v>10</v>
      </c>
      <c r="F733" s="15">
        <v>450077.59</v>
      </c>
      <c r="G733" s="14">
        <f t="shared" si="11"/>
        <v>4500775.9000000004</v>
      </c>
      <c r="I733" s="45"/>
    </row>
    <row r="734" spans="2:9" x14ac:dyDescent="0.25">
      <c r="B734" s="10" t="s">
        <v>769</v>
      </c>
      <c r="C734" s="59" t="s">
        <v>2099</v>
      </c>
      <c r="D734" s="16" t="s">
        <v>11</v>
      </c>
      <c r="E734" s="12">
        <v>8</v>
      </c>
      <c r="F734" s="15">
        <v>133483.59</v>
      </c>
      <c r="G734" s="14">
        <f t="shared" si="11"/>
        <v>1067868.72</v>
      </c>
      <c r="I734" s="45"/>
    </row>
    <row r="735" spans="2:9" x14ac:dyDescent="0.25">
      <c r="B735" s="10" t="s">
        <v>770</v>
      </c>
      <c r="C735" s="59" t="s">
        <v>2100</v>
      </c>
      <c r="D735" s="16" t="s">
        <v>11</v>
      </c>
      <c r="E735" s="12">
        <v>20</v>
      </c>
      <c r="F735" s="15">
        <v>72670.02</v>
      </c>
      <c r="G735" s="14">
        <f t="shared" si="11"/>
        <v>1453400.4</v>
      </c>
      <c r="I735" s="45"/>
    </row>
    <row r="736" spans="2:9" x14ac:dyDescent="0.25">
      <c r="B736" s="10" t="s">
        <v>771</v>
      </c>
      <c r="C736" s="59" t="s">
        <v>2101</v>
      </c>
      <c r="D736" s="16" t="s">
        <v>11</v>
      </c>
      <c r="E736" s="12">
        <v>9</v>
      </c>
      <c r="F736" s="15">
        <v>67575.12</v>
      </c>
      <c r="G736" s="14">
        <f t="shared" si="11"/>
        <v>608176.07999999996</v>
      </c>
      <c r="I736" s="45"/>
    </row>
    <row r="737" spans="2:9" x14ac:dyDescent="0.25">
      <c r="B737" s="10" t="s">
        <v>772</v>
      </c>
      <c r="C737" s="59" t="s">
        <v>2102</v>
      </c>
      <c r="D737" s="16" t="s">
        <v>11</v>
      </c>
      <c r="E737" s="12">
        <v>9</v>
      </c>
      <c r="F737" s="15">
        <v>115600.28</v>
      </c>
      <c r="G737" s="14">
        <f t="shared" si="11"/>
        <v>1040402.52</v>
      </c>
      <c r="I737" s="45"/>
    </row>
    <row r="738" spans="2:9" x14ac:dyDescent="0.25">
      <c r="B738" s="10" t="s">
        <v>773</v>
      </c>
      <c r="C738" s="59" t="s">
        <v>2103</v>
      </c>
      <c r="D738" s="16" t="s">
        <v>11</v>
      </c>
      <c r="E738" s="12">
        <v>9</v>
      </c>
      <c r="F738" s="15">
        <v>132139.28</v>
      </c>
      <c r="G738" s="14">
        <f t="shared" si="11"/>
        <v>1189253.52</v>
      </c>
      <c r="I738" s="45"/>
    </row>
    <row r="739" spans="2:9" x14ac:dyDescent="0.25">
      <c r="B739" s="40" t="s">
        <v>774</v>
      </c>
      <c r="C739" s="57" t="s">
        <v>2104</v>
      </c>
      <c r="D739" s="41"/>
      <c r="E739" s="42"/>
      <c r="F739" s="43"/>
      <c r="G739" s="46"/>
      <c r="I739" s="45"/>
    </row>
    <row r="740" spans="2:9" x14ac:dyDescent="0.25">
      <c r="B740" s="10" t="s">
        <v>775</v>
      </c>
      <c r="C740" s="59" t="s">
        <v>2105</v>
      </c>
      <c r="D740" s="16" t="s">
        <v>11</v>
      </c>
      <c r="E740" s="12">
        <v>2</v>
      </c>
      <c r="F740" s="15">
        <v>21427426.629999999</v>
      </c>
      <c r="G740" s="14">
        <f t="shared" si="11"/>
        <v>42854853.259999998</v>
      </c>
      <c r="I740" s="45"/>
    </row>
    <row r="741" spans="2:9" ht="25.5" x14ac:dyDescent="0.25">
      <c r="B741" s="10" t="s">
        <v>776</v>
      </c>
      <c r="C741" s="59" t="s">
        <v>2106</v>
      </c>
      <c r="D741" s="16" t="s">
        <v>11</v>
      </c>
      <c r="E741" s="12">
        <v>1</v>
      </c>
      <c r="F741" s="15">
        <v>20367469.879999999</v>
      </c>
      <c r="G741" s="14">
        <f t="shared" si="11"/>
        <v>20367469.879999999</v>
      </c>
      <c r="I741" s="45"/>
    </row>
    <row r="742" spans="2:9" ht="25.5" x14ac:dyDescent="0.25">
      <c r="B742" s="10" t="s">
        <v>777</v>
      </c>
      <c r="C742" s="59" t="s">
        <v>2107</v>
      </c>
      <c r="D742" s="16" t="s">
        <v>11</v>
      </c>
      <c r="E742" s="12">
        <v>1</v>
      </c>
      <c r="F742" s="15">
        <v>21367119.879999999</v>
      </c>
      <c r="G742" s="14">
        <f t="shared" si="11"/>
        <v>21367119.879999999</v>
      </c>
      <c r="I742" s="45"/>
    </row>
    <row r="743" spans="2:9" x14ac:dyDescent="0.25">
      <c r="B743" s="10" t="s">
        <v>778</v>
      </c>
      <c r="C743" s="59" t="s">
        <v>2108</v>
      </c>
      <c r="D743" s="16" t="s">
        <v>11</v>
      </c>
      <c r="E743" s="12">
        <v>1</v>
      </c>
      <c r="F743" s="15">
        <v>20367469.879999999</v>
      </c>
      <c r="G743" s="14">
        <f t="shared" si="11"/>
        <v>20367469.879999999</v>
      </c>
      <c r="I743" s="45"/>
    </row>
    <row r="744" spans="2:9" ht="25.5" x14ac:dyDescent="0.25">
      <c r="B744" s="10" t="s">
        <v>779</v>
      </c>
      <c r="C744" s="59" t="s">
        <v>2109</v>
      </c>
      <c r="D744" s="16" t="s">
        <v>11</v>
      </c>
      <c r="E744" s="12">
        <v>1</v>
      </c>
      <c r="F744" s="15">
        <v>29346619.879999999</v>
      </c>
      <c r="G744" s="14">
        <f t="shared" si="11"/>
        <v>29346619.879999999</v>
      </c>
      <c r="I744" s="45"/>
    </row>
    <row r="745" spans="2:9" x14ac:dyDescent="0.25">
      <c r="B745" s="10" t="s">
        <v>780</v>
      </c>
      <c r="C745" s="59" t="s">
        <v>2110</v>
      </c>
      <c r="D745" s="16" t="s">
        <v>41</v>
      </c>
      <c r="E745" s="12">
        <v>90</v>
      </c>
      <c r="F745" s="15">
        <v>102290.61</v>
      </c>
      <c r="G745" s="14">
        <f t="shared" si="11"/>
        <v>9206154.9000000004</v>
      </c>
      <c r="I745" s="45"/>
    </row>
    <row r="746" spans="2:9" x14ac:dyDescent="0.25">
      <c r="B746" s="10" t="s">
        <v>781</v>
      </c>
      <c r="C746" s="59" t="s">
        <v>2111</v>
      </c>
      <c r="D746" s="16" t="s">
        <v>41</v>
      </c>
      <c r="E746" s="12">
        <v>120</v>
      </c>
      <c r="F746" s="15">
        <v>86290.61</v>
      </c>
      <c r="G746" s="14">
        <f t="shared" si="11"/>
        <v>10354873.199999999</v>
      </c>
      <c r="I746" s="45"/>
    </row>
    <row r="747" spans="2:9" x14ac:dyDescent="0.25">
      <c r="B747" s="10" t="s">
        <v>782</v>
      </c>
      <c r="C747" s="59" t="s">
        <v>2112</v>
      </c>
      <c r="D747" s="16" t="s">
        <v>41</v>
      </c>
      <c r="E747" s="12">
        <v>120</v>
      </c>
      <c r="F747" s="15">
        <v>243905.19</v>
      </c>
      <c r="G747" s="14">
        <f t="shared" si="11"/>
        <v>29268622.800000001</v>
      </c>
      <c r="I747" s="45"/>
    </row>
    <row r="748" spans="2:9" x14ac:dyDescent="0.25">
      <c r="B748" s="10" t="s">
        <v>783</v>
      </c>
      <c r="C748" s="59" t="s">
        <v>2113</v>
      </c>
      <c r="D748" s="16" t="s">
        <v>41</v>
      </c>
      <c r="E748" s="12">
        <v>240</v>
      </c>
      <c r="F748" s="15">
        <v>212659</v>
      </c>
      <c r="G748" s="14">
        <f t="shared" si="11"/>
        <v>51038160</v>
      </c>
      <c r="I748" s="45"/>
    </row>
    <row r="749" spans="2:9" x14ac:dyDescent="0.25">
      <c r="B749" s="10" t="s">
        <v>784</v>
      </c>
      <c r="C749" s="59" t="s">
        <v>2114</v>
      </c>
      <c r="D749" s="16" t="s">
        <v>11</v>
      </c>
      <c r="E749" s="12">
        <v>12</v>
      </c>
      <c r="F749" s="15">
        <v>621618.63</v>
      </c>
      <c r="G749" s="14">
        <f t="shared" si="11"/>
        <v>7459423.5599999996</v>
      </c>
      <c r="I749" s="45"/>
    </row>
    <row r="750" spans="2:9" x14ac:dyDescent="0.25">
      <c r="B750" s="10" t="s">
        <v>785</v>
      </c>
      <c r="C750" s="59" t="s">
        <v>2115</v>
      </c>
      <c r="D750" s="16" t="s">
        <v>11</v>
      </c>
      <c r="E750" s="12">
        <v>1</v>
      </c>
      <c r="F750" s="15">
        <v>2512836.63</v>
      </c>
      <c r="G750" s="14">
        <f t="shared" si="11"/>
        <v>2512836.63</v>
      </c>
      <c r="I750" s="45"/>
    </row>
    <row r="751" spans="2:9" x14ac:dyDescent="0.25">
      <c r="B751" s="10" t="s">
        <v>786</v>
      </c>
      <c r="C751" s="59" t="s">
        <v>2116</v>
      </c>
      <c r="D751" s="16" t="s">
        <v>11</v>
      </c>
      <c r="E751" s="12">
        <v>1</v>
      </c>
      <c r="F751" s="15">
        <v>10169034.880000001</v>
      </c>
      <c r="G751" s="14">
        <f t="shared" si="11"/>
        <v>10169034.880000001</v>
      </c>
      <c r="I751" s="45"/>
    </row>
    <row r="752" spans="2:9" x14ac:dyDescent="0.25">
      <c r="B752" s="10" t="s">
        <v>787</v>
      </c>
      <c r="C752" s="59" t="s">
        <v>2117</v>
      </c>
      <c r="D752" s="16" t="s">
        <v>11</v>
      </c>
      <c r="E752" s="12">
        <v>2</v>
      </c>
      <c r="F752" s="15">
        <v>1280326.6299999999</v>
      </c>
      <c r="G752" s="14">
        <f t="shared" si="11"/>
        <v>2560653.2599999998</v>
      </c>
      <c r="I752" s="45"/>
    </row>
    <row r="753" spans="2:9" x14ac:dyDescent="0.25">
      <c r="B753" s="10" t="s">
        <v>788</v>
      </c>
      <c r="C753" s="59" t="s">
        <v>2118</v>
      </c>
      <c r="D753" s="16" t="s">
        <v>11</v>
      </c>
      <c r="E753" s="12">
        <v>1</v>
      </c>
      <c r="F753" s="15">
        <v>423284.88</v>
      </c>
      <c r="G753" s="14">
        <f t="shared" si="11"/>
        <v>423284.88</v>
      </c>
      <c r="I753" s="45"/>
    </row>
    <row r="754" spans="2:9" x14ac:dyDescent="0.25">
      <c r="B754" s="10" t="s">
        <v>789</v>
      </c>
      <c r="C754" s="59" t="s">
        <v>2119</v>
      </c>
      <c r="D754" s="16" t="s">
        <v>11</v>
      </c>
      <c r="E754" s="12">
        <v>3</v>
      </c>
      <c r="F754" s="15">
        <v>21095759.129999999</v>
      </c>
      <c r="G754" s="14">
        <f t="shared" si="11"/>
        <v>63287277.390000001</v>
      </c>
      <c r="I754" s="45"/>
    </row>
    <row r="755" spans="2:9" ht="25.5" x14ac:dyDescent="0.25">
      <c r="B755" s="10" t="s">
        <v>790</v>
      </c>
      <c r="C755" s="59" t="s">
        <v>2120</v>
      </c>
      <c r="D755" s="16" t="s">
        <v>11</v>
      </c>
      <c r="E755" s="12">
        <v>1</v>
      </c>
      <c r="F755" s="15">
        <v>60398438.130000003</v>
      </c>
      <c r="G755" s="14">
        <f t="shared" si="11"/>
        <v>60398438.130000003</v>
      </c>
      <c r="I755" s="45"/>
    </row>
    <row r="756" spans="2:9" x14ac:dyDescent="0.25">
      <c r="B756" s="40" t="s">
        <v>791</v>
      </c>
      <c r="C756" s="57" t="s">
        <v>2121</v>
      </c>
      <c r="D756" s="41"/>
      <c r="E756" s="42"/>
      <c r="F756" s="43"/>
      <c r="G756" s="46"/>
      <c r="I756" s="45"/>
    </row>
    <row r="757" spans="2:9" x14ac:dyDescent="0.25">
      <c r="B757" s="10" t="s">
        <v>792</v>
      </c>
      <c r="C757" s="59" t="s">
        <v>2122</v>
      </c>
      <c r="D757" s="16" t="s">
        <v>11</v>
      </c>
      <c r="E757" s="12">
        <v>1</v>
      </c>
      <c r="F757" s="15">
        <v>4970534.88</v>
      </c>
      <c r="G757" s="14">
        <f t="shared" si="11"/>
        <v>4970534.88</v>
      </c>
      <c r="I757" s="45"/>
    </row>
    <row r="758" spans="2:9" x14ac:dyDescent="0.25">
      <c r="B758" s="10" t="s">
        <v>793</v>
      </c>
      <c r="C758" s="59" t="s">
        <v>2123</v>
      </c>
      <c r="D758" s="16" t="s">
        <v>11</v>
      </c>
      <c r="E758" s="12">
        <v>99</v>
      </c>
      <c r="F758" s="15">
        <v>149451.25</v>
      </c>
      <c r="G758" s="14">
        <f t="shared" si="11"/>
        <v>14795673.75</v>
      </c>
      <c r="I758" s="45"/>
    </row>
    <row r="759" spans="2:9" x14ac:dyDescent="0.25">
      <c r="B759" s="10" t="s">
        <v>794</v>
      </c>
      <c r="C759" s="59" t="s">
        <v>2124</v>
      </c>
      <c r="D759" s="16" t="s">
        <v>11</v>
      </c>
      <c r="E759" s="12">
        <v>13</v>
      </c>
      <c r="F759" s="15">
        <v>194351.25</v>
      </c>
      <c r="G759" s="14">
        <f t="shared" si="11"/>
        <v>2526566.25</v>
      </c>
      <c r="I759" s="45"/>
    </row>
    <row r="760" spans="2:9" x14ac:dyDescent="0.25">
      <c r="B760" s="10" t="s">
        <v>795</v>
      </c>
      <c r="C760" s="59" t="s">
        <v>2125</v>
      </c>
      <c r="D760" s="16" t="s">
        <v>11</v>
      </c>
      <c r="E760" s="12">
        <v>41</v>
      </c>
      <c r="F760" s="15">
        <v>1026719.75</v>
      </c>
      <c r="G760" s="14">
        <f t="shared" si="11"/>
        <v>42095509.75</v>
      </c>
      <c r="I760" s="45"/>
    </row>
    <row r="761" spans="2:9" x14ac:dyDescent="0.25">
      <c r="B761" s="10" t="s">
        <v>796</v>
      </c>
      <c r="C761" s="59" t="s">
        <v>2126</v>
      </c>
      <c r="D761" s="16" t="s">
        <v>11</v>
      </c>
      <c r="E761" s="12">
        <v>48</v>
      </c>
      <c r="F761" s="15">
        <v>449127.75</v>
      </c>
      <c r="G761" s="14">
        <f t="shared" si="11"/>
        <v>21558132</v>
      </c>
      <c r="I761" s="45"/>
    </row>
    <row r="762" spans="2:9" x14ac:dyDescent="0.25">
      <c r="B762" s="10" t="s">
        <v>797</v>
      </c>
      <c r="C762" s="59" t="s">
        <v>2127</v>
      </c>
      <c r="D762" s="16" t="s">
        <v>11</v>
      </c>
      <c r="E762" s="12">
        <v>2</v>
      </c>
      <c r="F762" s="15">
        <v>472927.75</v>
      </c>
      <c r="G762" s="14">
        <f t="shared" si="11"/>
        <v>945855.5</v>
      </c>
      <c r="I762" s="45"/>
    </row>
    <row r="763" spans="2:9" x14ac:dyDescent="0.25">
      <c r="B763" s="10" t="s">
        <v>798</v>
      </c>
      <c r="C763" s="59" t="s">
        <v>2128</v>
      </c>
      <c r="D763" s="16" t="s">
        <v>11</v>
      </c>
      <c r="E763" s="11">
        <v>1</v>
      </c>
      <c r="F763" s="15">
        <v>1259523.08</v>
      </c>
      <c r="G763" s="14">
        <f t="shared" si="11"/>
        <v>1259523.08</v>
      </c>
      <c r="I763" s="45"/>
    </row>
    <row r="764" spans="2:9" x14ac:dyDescent="0.25">
      <c r="B764" s="10" t="s">
        <v>799</v>
      </c>
      <c r="C764" s="59" t="s">
        <v>2129</v>
      </c>
      <c r="D764" s="16" t="s">
        <v>11</v>
      </c>
      <c r="E764" s="12">
        <v>1</v>
      </c>
      <c r="F764" s="15">
        <v>1239403.75</v>
      </c>
      <c r="G764" s="14">
        <f t="shared" si="11"/>
        <v>1239403.75</v>
      </c>
      <c r="I764" s="45"/>
    </row>
    <row r="765" spans="2:9" x14ac:dyDescent="0.25">
      <c r="B765" s="10" t="s">
        <v>800</v>
      </c>
      <c r="C765" s="59" t="s">
        <v>2130</v>
      </c>
      <c r="D765" s="16" t="s">
        <v>11</v>
      </c>
      <c r="E765" s="12">
        <v>4</v>
      </c>
      <c r="F765" s="15">
        <v>568722</v>
      </c>
      <c r="G765" s="14">
        <f t="shared" si="11"/>
        <v>2274888</v>
      </c>
      <c r="I765" s="45"/>
    </row>
    <row r="766" spans="2:9" x14ac:dyDescent="0.25">
      <c r="B766" s="40" t="s">
        <v>801</v>
      </c>
      <c r="C766" s="57" t="s">
        <v>2131</v>
      </c>
      <c r="D766" s="41"/>
      <c r="E766" s="42"/>
      <c r="F766" s="43"/>
      <c r="G766" s="46"/>
      <c r="I766" s="45"/>
    </row>
    <row r="767" spans="2:9" x14ac:dyDescent="0.25">
      <c r="B767" s="10" t="s">
        <v>802</v>
      </c>
      <c r="C767" s="59" t="s">
        <v>2132</v>
      </c>
      <c r="D767" s="16" t="s">
        <v>11</v>
      </c>
      <c r="E767" s="12">
        <v>1</v>
      </c>
      <c r="F767" s="15">
        <v>7808793.2199999997</v>
      </c>
      <c r="G767" s="14">
        <f t="shared" si="11"/>
        <v>7808793.2199999997</v>
      </c>
      <c r="I767" s="45"/>
    </row>
    <row r="768" spans="2:9" x14ac:dyDescent="0.25">
      <c r="B768" s="10" t="s">
        <v>803</v>
      </c>
      <c r="C768" s="59" t="s">
        <v>2133</v>
      </c>
      <c r="D768" s="16" t="s">
        <v>11</v>
      </c>
      <c r="E768" s="12">
        <v>68</v>
      </c>
      <c r="F768" s="15">
        <v>1083120.1200000001</v>
      </c>
      <c r="G768" s="14">
        <f t="shared" si="11"/>
        <v>73652168.159999996</v>
      </c>
      <c r="I768" s="45"/>
    </row>
    <row r="769" spans="2:9" x14ac:dyDescent="0.25">
      <c r="B769" s="10" t="s">
        <v>804</v>
      </c>
      <c r="C769" s="59" t="s">
        <v>2134</v>
      </c>
      <c r="D769" s="16" t="s">
        <v>11</v>
      </c>
      <c r="E769" s="12">
        <v>14</v>
      </c>
      <c r="F769" s="15">
        <v>1120388.8700000001</v>
      </c>
      <c r="G769" s="14">
        <f t="shared" si="11"/>
        <v>15685444.18</v>
      </c>
      <c r="I769" s="45"/>
    </row>
    <row r="770" spans="2:9" x14ac:dyDescent="0.25">
      <c r="B770" s="10" t="s">
        <v>805</v>
      </c>
      <c r="C770" s="59" t="s">
        <v>2135</v>
      </c>
      <c r="D770" s="16" t="s">
        <v>11</v>
      </c>
      <c r="E770" s="12">
        <v>2</v>
      </c>
      <c r="F770" s="15">
        <v>5502951.1200000001</v>
      </c>
      <c r="G770" s="14">
        <f t="shared" ref="G770:G832" si="12">+ROUND(F770*E770,2)</f>
        <v>11005902.24</v>
      </c>
      <c r="I770" s="45"/>
    </row>
    <row r="771" spans="2:9" x14ac:dyDescent="0.25">
      <c r="B771" s="40" t="s">
        <v>806</v>
      </c>
      <c r="C771" s="57" t="s">
        <v>2136</v>
      </c>
      <c r="D771" s="41"/>
      <c r="E771" s="42"/>
      <c r="F771" s="43"/>
      <c r="G771" s="46"/>
      <c r="I771" s="45"/>
    </row>
    <row r="772" spans="2:9" x14ac:dyDescent="0.25">
      <c r="B772" s="10" t="s">
        <v>807</v>
      </c>
      <c r="C772" s="59" t="s">
        <v>2137</v>
      </c>
      <c r="D772" s="16" t="s">
        <v>11</v>
      </c>
      <c r="E772" s="12">
        <v>1</v>
      </c>
      <c r="F772" s="15">
        <v>4178933.59</v>
      </c>
      <c r="G772" s="14">
        <f t="shared" si="12"/>
        <v>4178933.59</v>
      </c>
      <c r="I772" s="45"/>
    </row>
    <row r="773" spans="2:9" x14ac:dyDescent="0.25">
      <c r="B773" s="10" t="s">
        <v>808</v>
      </c>
      <c r="C773" s="59" t="s">
        <v>2138</v>
      </c>
      <c r="D773" s="16" t="s">
        <v>11</v>
      </c>
      <c r="E773" s="12">
        <v>6</v>
      </c>
      <c r="F773" s="15">
        <v>3150694.74</v>
      </c>
      <c r="G773" s="14">
        <f t="shared" si="12"/>
        <v>18904168.440000001</v>
      </c>
      <c r="I773" s="45"/>
    </row>
    <row r="774" spans="2:9" x14ac:dyDescent="0.25">
      <c r="B774" s="10" t="s">
        <v>809</v>
      </c>
      <c r="C774" s="59" t="s">
        <v>2139</v>
      </c>
      <c r="D774" s="16" t="s">
        <v>11</v>
      </c>
      <c r="E774" s="12">
        <v>17</v>
      </c>
      <c r="F774" s="15">
        <v>952293.59</v>
      </c>
      <c r="G774" s="14">
        <f t="shared" si="12"/>
        <v>16188991.029999999</v>
      </c>
      <c r="I774" s="45"/>
    </row>
    <row r="775" spans="2:9" x14ac:dyDescent="0.25">
      <c r="B775" s="10" t="s">
        <v>810</v>
      </c>
      <c r="C775" s="59" t="s">
        <v>2140</v>
      </c>
      <c r="D775" s="16" t="s">
        <v>11</v>
      </c>
      <c r="E775" s="12">
        <v>15</v>
      </c>
      <c r="F775" s="15">
        <v>269420.12</v>
      </c>
      <c r="G775" s="14">
        <f t="shared" si="12"/>
        <v>4041301.8</v>
      </c>
      <c r="I775" s="45"/>
    </row>
    <row r="776" spans="2:9" x14ac:dyDescent="0.25">
      <c r="B776" s="10" t="s">
        <v>811</v>
      </c>
      <c r="C776" s="59" t="s">
        <v>2141</v>
      </c>
      <c r="D776" s="16" t="s">
        <v>11</v>
      </c>
      <c r="E776" s="12">
        <v>14</v>
      </c>
      <c r="F776" s="15">
        <v>182777.27</v>
      </c>
      <c r="G776" s="14">
        <f t="shared" si="12"/>
        <v>2558881.7799999998</v>
      </c>
      <c r="I776" s="45"/>
    </row>
    <row r="777" spans="2:9" x14ac:dyDescent="0.25">
      <c r="B777" s="40" t="s">
        <v>812</v>
      </c>
      <c r="C777" s="57" t="s">
        <v>2142</v>
      </c>
      <c r="D777" s="41"/>
      <c r="E777" s="42"/>
      <c r="F777" s="43"/>
      <c r="G777" s="46"/>
      <c r="I777" s="45"/>
    </row>
    <row r="778" spans="2:9" x14ac:dyDescent="0.25">
      <c r="B778" s="10" t="s">
        <v>813</v>
      </c>
      <c r="C778" s="59" t="s">
        <v>2143</v>
      </c>
      <c r="D778" s="16" t="s">
        <v>11</v>
      </c>
      <c r="E778" s="18">
        <v>5</v>
      </c>
      <c r="F778" s="15">
        <v>1599780.12</v>
      </c>
      <c r="G778" s="14">
        <f t="shared" si="12"/>
        <v>7998900.5999999996</v>
      </c>
      <c r="I778" s="45"/>
    </row>
    <row r="779" spans="2:9" x14ac:dyDescent="0.25">
      <c r="B779" s="10" t="s">
        <v>814</v>
      </c>
      <c r="C779" s="59" t="s">
        <v>2144</v>
      </c>
      <c r="D779" s="16" t="s">
        <v>11</v>
      </c>
      <c r="E779" s="18">
        <v>32</v>
      </c>
      <c r="F779" s="15">
        <v>1212738.6200000001</v>
      </c>
      <c r="G779" s="14">
        <f t="shared" si="12"/>
        <v>38807635.840000004</v>
      </c>
      <c r="I779" s="45"/>
    </row>
    <row r="780" spans="2:9" x14ac:dyDescent="0.25">
      <c r="B780" s="10" t="s">
        <v>815</v>
      </c>
      <c r="C780" s="59" t="s">
        <v>2145</v>
      </c>
      <c r="D780" s="16" t="s">
        <v>11</v>
      </c>
      <c r="E780" s="18">
        <v>10</v>
      </c>
      <c r="F780" s="15">
        <v>334780.12</v>
      </c>
      <c r="G780" s="14">
        <f t="shared" si="12"/>
        <v>3347801.2</v>
      </c>
      <c r="I780" s="45"/>
    </row>
    <row r="781" spans="2:9" x14ac:dyDescent="0.25">
      <c r="B781" s="10" t="s">
        <v>816</v>
      </c>
      <c r="C781" s="59" t="s">
        <v>2146</v>
      </c>
      <c r="D781" s="16" t="s">
        <v>11</v>
      </c>
      <c r="E781" s="18">
        <v>10</v>
      </c>
      <c r="F781" s="15">
        <v>469780.12</v>
      </c>
      <c r="G781" s="14">
        <f t="shared" si="12"/>
        <v>4697801.2</v>
      </c>
      <c r="I781" s="45"/>
    </row>
    <row r="782" spans="2:9" x14ac:dyDescent="0.25">
      <c r="B782" s="10" t="s">
        <v>817</v>
      </c>
      <c r="C782" s="59" t="s">
        <v>2147</v>
      </c>
      <c r="D782" s="16" t="s">
        <v>11</v>
      </c>
      <c r="E782" s="18">
        <v>32</v>
      </c>
      <c r="F782" s="15">
        <v>197176.37</v>
      </c>
      <c r="G782" s="14">
        <f t="shared" si="12"/>
        <v>6309643.8399999999</v>
      </c>
      <c r="I782" s="45"/>
    </row>
    <row r="783" spans="2:9" x14ac:dyDescent="0.25">
      <c r="B783" s="40" t="s">
        <v>818</v>
      </c>
      <c r="C783" s="57" t="s">
        <v>2148</v>
      </c>
      <c r="D783" s="41"/>
      <c r="E783" s="42"/>
      <c r="F783" s="43"/>
      <c r="G783" s="46"/>
      <c r="I783" s="45"/>
    </row>
    <row r="784" spans="2:9" x14ac:dyDescent="0.25">
      <c r="B784" s="10" t="s">
        <v>819</v>
      </c>
      <c r="C784" s="59" t="s">
        <v>2149</v>
      </c>
      <c r="D784" s="16" t="s">
        <v>11</v>
      </c>
      <c r="E784" s="18">
        <v>8</v>
      </c>
      <c r="F784" s="15">
        <v>1108940.72</v>
      </c>
      <c r="G784" s="14">
        <f t="shared" si="12"/>
        <v>8871525.7599999998</v>
      </c>
      <c r="I784" s="45"/>
    </row>
    <row r="785" spans="2:9" x14ac:dyDescent="0.25">
      <c r="B785" s="10" t="s">
        <v>820</v>
      </c>
      <c r="C785" s="59" t="s">
        <v>2150</v>
      </c>
      <c r="D785" s="16" t="s">
        <v>11</v>
      </c>
      <c r="E785" s="18">
        <v>4</v>
      </c>
      <c r="F785" s="15">
        <v>991584.72</v>
      </c>
      <c r="G785" s="14">
        <f t="shared" si="12"/>
        <v>3966338.88</v>
      </c>
      <c r="I785" s="45"/>
    </row>
    <row r="786" spans="2:9" x14ac:dyDescent="0.25">
      <c r="B786" s="10" t="s">
        <v>821</v>
      </c>
      <c r="C786" s="59" t="s">
        <v>2151</v>
      </c>
      <c r="D786" s="16" t="s">
        <v>11</v>
      </c>
      <c r="E786" s="18">
        <v>4</v>
      </c>
      <c r="F786" s="15">
        <v>2781334.72</v>
      </c>
      <c r="G786" s="14">
        <f t="shared" si="12"/>
        <v>11125338.880000001</v>
      </c>
      <c r="I786" s="45"/>
    </row>
    <row r="787" spans="2:9" x14ac:dyDescent="0.25">
      <c r="B787" s="10" t="s">
        <v>822</v>
      </c>
      <c r="C787" s="59" t="s">
        <v>2152</v>
      </c>
      <c r="D787" s="16" t="s">
        <v>11</v>
      </c>
      <c r="E787" s="18">
        <v>15</v>
      </c>
      <c r="F787" s="15">
        <v>346959.72</v>
      </c>
      <c r="G787" s="14">
        <f t="shared" si="12"/>
        <v>5204395.8</v>
      </c>
      <c r="I787" s="45"/>
    </row>
    <row r="788" spans="2:9" x14ac:dyDescent="0.25">
      <c r="B788" s="10" t="s">
        <v>823</v>
      </c>
      <c r="C788" s="59" t="s">
        <v>2153</v>
      </c>
      <c r="D788" s="16" t="s">
        <v>11</v>
      </c>
      <c r="E788" s="18">
        <v>25</v>
      </c>
      <c r="F788" s="15">
        <v>92309.4</v>
      </c>
      <c r="G788" s="14">
        <f t="shared" si="12"/>
        <v>2307735</v>
      </c>
      <c r="I788" s="45"/>
    </row>
    <row r="789" spans="2:9" x14ac:dyDescent="0.25">
      <c r="B789" s="10" t="s">
        <v>824</v>
      </c>
      <c r="C789" s="59" t="s">
        <v>2154</v>
      </c>
      <c r="D789" s="16" t="s">
        <v>11</v>
      </c>
      <c r="E789" s="18">
        <v>8</v>
      </c>
      <c r="F789" s="15">
        <v>1587309.4</v>
      </c>
      <c r="G789" s="14">
        <f t="shared" si="12"/>
        <v>12698475.199999999</v>
      </c>
      <c r="I789" s="45"/>
    </row>
    <row r="790" spans="2:9" x14ac:dyDescent="0.25">
      <c r="B790" s="10" t="s">
        <v>825</v>
      </c>
      <c r="C790" s="59" t="s">
        <v>2155</v>
      </c>
      <c r="D790" s="16" t="s">
        <v>11</v>
      </c>
      <c r="E790" s="18">
        <v>30</v>
      </c>
      <c r="F790" s="15">
        <v>735984.72</v>
      </c>
      <c r="G790" s="14">
        <f t="shared" si="12"/>
        <v>22079541.600000001</v>
      </c>
      <c r="I790" s="45"/>
    </row>
    <row r="791" spans="2:9" x14ac:dyDescent="0.25">
      <c r="B791" s="10" t="s">
        <v>826</v>
      </c>
      <c r="C791" s="59" t="s">
        <v>2156</v>
      </c>
      <c r="D791" s="16" t="s">
        <v>11</v>
      </c>
      <c r="E791" s="18">
        <v>30</v>
      </c>
      <c r="F791" s="15">
        <v>224209.72</v>
      </c>
      <c r="G791" s="14">
        <f t="shared" si="12"/>
        <v>6726291.5999999996</v>
      </c>
      <c r="I791" s="45"/>
    </row>
    <row r="792" spans="2:9" x14ac:dyDescent="0.25">
      <c r="B792" s="10" t="s">
        <v>827</v>
      </c>
      <c r="C792" s="59" t="s">
        <v>2157</v>
      </c>
      <c r="D792" s="16" t="s">
        <v>11</v>
      </c>
      <c r="E792" s="18">
        <v>30</v>
      </c>
      <c r="F792" s="15">
        <v>420043.47</v>
      </c>
      <c r="G792" s="14">
        <f t="shared" si="12"/>
        <v>12601304.1</v>
      </c>
      <c r="I792" s="45"/>
    </row>
    <row r="793" spans="2:9" x14ac:dyDescent="0.25">
      <c r="B793" s="10" t="s">
        <v>828</v>
      </c>
      <c r="C793" s="59" t="s">
        <v>2158</v>
      </c>
      <c r="D793" s="16" t="s">
        <v>11</v>
      </c>
      <c r="E793" s="18">
        <v>8</v>
      </c>
      <c r="F793" s="15">
        <v>640823.4</v>
      </c>
      <c r="G793" s="14">
        <f t="shared" si="12"/>
        <v>5126587.2</v>
      </c>
      <c r="I793" s="45"/>
    </row>
    <row r="794" spans="2:9" x14ac:dyDescent="0.25">
      <c r="B794" s="10" t="s">
        <v>829</v>
      </c>
      <c r="C794" s="59" t="s">
        <v>2159</v>
      </c>
      <c r="D794" s="16" t="s">
        <v>11</v>
      </c>
      <c r="E794" s="18">
        <v>8</v>
      </c>
      <c r="F794" s="15">
        <v>1310048.47</v>
      </c>
      <c r="G794" s="14">
        <f t="shared" si="12"/>
        <v>10480387.76</v>
      </c>
      <c r="I794" s="45"/>
    </row>
    <row r="795" spans="2:9" x14ac:dyDescent="0.25">
      <c r="B795" s="10" t="s">
        <v>830</v>
      </c>
      <c r="C795" s="59" t="s">
        <v>2160</v>
      </c>
      <c r="D795" s="16" t="s">
        <v>11</v>
      </c>
      <c r="E795" s="18">
        <v>15</v>
      </c>
      <c r="F795" s="15">
        <v>51834.400000000001</v>
      </c>
      <c r="G795" s="14">
        <f t="shared" si="12"/>
        <v>777516</v>
      </c>
      <c r="I795" s="45"/>
    </row>
    <row r="796" spans="2:9" ht="25.5" x14ac:dyDescent="0.25">
      <c r="B796" s="10" t="s">
        <v>831</v>
      </c>
      <c r="C796" s="59" t="s">
        <v>2161</v>
      </c>
      <c r="D796" s="16" t="s">
        <v>11</v>
      </c>
      <c r="E796" s="18">
        <v>12</v>
      </c>
      <c r="F796" s="15">
        <v>4131519.4</v>
      </c>
      <c r="G796" s="14">
        <f t="shared" si="12"/>
        <v>49578232.799999997</v>
      </c>
      <c r="I796" s="45"/>
    </row>
    <row r="797" spans="2:9" x14ac:dyDescent="0.25">
      <c r="B797" s="40">
        <v>10</v>
      </c>
      <c r="C797" s="57" t="s">
        <v>2162</v>
      </c>
      <c r="D797" s="41"/>
      <c r="E797" s="42"/>
      <c r="F797" s="43"/>
      <c r="G797" s="46"/>
      <c r="I797" s="45"/>
    </row>
    <row r="798" spans="2:9" ht="25.5" x14ac:dyDescent="0.25">
      <c r="B798" s="40" t="s">
        <v>832</v>
      </c>
      <c r="C798" s="57" t="s">
        <v>2163</v>
      </c>
      <c r="D798" s="41"/>
      <c r="E798" s="42"/>
      <c r="F798" s="43"/>
      <c r="G798" s="46"/>
      <c r="I798" s="45"/>
    </row>
    <row r="799" spans="2:9" ht="25.5" x14ac:dyDescent="0.25">
      <c r="B799" s="10" t="s">
        <v>833</v>
      </c>
      <c r="C799" s="59" t="s">
        <v>2164</v>
      </c>
      <c r="D799" s="16" t="s">
        <v>11</v>
      </c>
      <c r="E799" s="12">
        <v>1</v>
      </c>
      <c r="F799" s="15">
        <v>5478630.2000000002</v>
      </c>
      <c r="G799" s="14">
        <f t="shared" si="12"/>
        <v>5478630.2000000002</v>
      </c>
      <c r="I799" s="45"/>
    </row>
    <row r="800" spans="2:9" ht="25.5" x14ac:dyDescent="0.25">
      <c r="B800" s="10" t="s">
        <v>834</v>
      </c>
      <c r="C800" s="59" t="s">
        <v>2165</v>
      </c>
      <c r="D800" s="16" t="s">
        <v>11</v>
      </c>
      <c r="E800" s="12">
        <v>1</v>
      </c>
      <c r="F800" s="15">
        <v>5546890.2000000002</v>
      </c>
      <c r="G800" s="14">
        <f t="shared" si="12"/>
        <v>5546890.2000000002</v>
      </c>
      <c r="I800" s="45"/>
    </row>
    <row r="801" spans="2:9" ht="25.5" x14ac:dyDescent="0.25">
      <c r="B801" s="10" t="s">
        <v>835</v>
      </c>
      <c r="C801" s="59" t="s">
        <v>2166</v>
      </c>
      <c r="D801" s="16" t="s">
        <v>11</v>
      </c>
      <c r="E801" s="12">
        <v>1</v>
      </c>
      <c r="F801" s="15">
        <v>5670554.2000000002</v>
      </c>
      <c r="G801" s="14">
        <f t="shared" si="12"/>
        <v>5670554.2000000002</v>
      </c>
      <c r="I801" s="45"/>
    </row>
    <row r="802" spans="2:9" ht="25.5" x14ac:dyDescent="0.25">
      <c r="B802" s="10" t="s">
        <v>836</v>
      </c>
      <c r="C802" s="59" t="s">
        <v>2167</v>
      </c>
      <c r="D802" s="16" t="s">
        <v>11</v>
      </c>
      <c r="E802" s="12">
        <v>1</v>
      </c>
      <c r="F802" s="15">
        <v>5794218.2000000002</v>
      </c>
      <c r="G802" s="14">
        <f t="shared" si="12"/>
        <v>5794218.2000000002</v>
      </c>
      <c r="I802" s="45"/>
    </row>
    <row r="803" spans="2:9" ht="25.5" x14ac:dyDescent="0.25">
      <c r="B803" s="10" t="s">
        <v>837</v>
      </c>
      <c r="C803" s="59" t="s">
        <v>2168</v>
      </c>
      <c r="D803" s="16" t="s">
        <v>11</v>
      </c>
      <c r="E803" s="12">
        <v>1</v>
      </c>
      <c r="F803" s="15">
        <v>5862478.2000000002</v>
      </c>
      <c r="G803" s="14">
        <f t="shared" si="12"/>
        <v>5862478.2000000002</v>
      </c>
      <c r="I803" s="45"/>
    </row>
    <row r="804" spans="2:9" ht="25.5" x14ac:dyDescent="0.25">
      <c r="B804" s="40" t="s">
        <v>838</v>
      </c>
      <c r="C804" s="57" t="s">
        <v>2169</v>
      </c>
      <c r="D804" s="41"/>
      <c r="E804" s="42"/>
      <c r="F804" s="43"/>
      <c r="G804" s="46"/>
      <c r="I804" s="45"/>
    </row>
    <row r="805" spans="2:9" x14ac:dyDescent="0.25">
      <c r="B805" s="10" t="s">
        <v>839</v>
      </c>
      <c r="C805" s="59" t="s">
        <v>2170</v>
      </c>
      <c r="D805" s="16" t="s">
        <v>11</v>
      </c>
      <c r="E805" s="12">
        <v>2</v>
      </c>
      <c r="F805" s="15">
        <v>420301.77</v>
      </c>
      <c r="G805" s="14">
        <f t="shared" si="12"/>
        <v>840603.54</v>
      </c>
      <c r="I805" s="45"/>
    </row>
    <row r="806" spans="2:9" ht="25.5" x14ac:dyDescent="0.25">
      <c r="B806" s="40" t="s">
        <v>840</v>
      </c>
      <c r="C806" s="57" t="s">
        <v>2171</v>
      </c>
      <c r="D806" s="41"/>
      <c r="E806" s="42"/>
      <c r="F806" s="43"/>
      <c r="G806" s="46"/>
      <c r="I806" s="45"/>
    </row>
    <row r="807" spans="2:9" x14ac:dyDescent="0.25">
      <c r="B807" s="10" t="s">
        <v>841</v>
      </c>
      <c r="C807" s="59" t="s">
        <v>2172</v>
      </c>
      <c r="D807" s="16" t="s">
        <v>11</v>
      </c>
      <c r="E807" s="12">
        <v>8</v>
      </c>
      <c r="F807" s="15">
        <v>454431.77</v>
      </c>
      <c r="G807" s="14">
        <f t="shared" si="12"/>
        <v>3635454.16</v>
      </c>
      <c r="I807" s="45"/>
    </row>
    <row r="808" spans="2:9" x14ac:dyDescent="0.25">
      <c r="B808" s="10" t="s">
        <v>842</v>
      </c>
      <c r="C808" s="59" t="s">
        <v>2173</v>
      </c>
      <c r="D808" s="16" t="s">
        <v>11</v>
      </c>
      <c r="E808" s="12">
        <v>4</v>
      </c>
      <c r="F808" s="15">
        <v>522691.77</v>
      </c>
      <c r="G808" s="14">
        <f t="shared" si="12"/>
        <v>2090767.08</v>
      </c>
      <c r="I808" s="45"/>
    </row>
    <row r="809" spans="2:9" x14ac:dyDescent="0.25">
      <c r="B809" s="10" t="s">
        <v>843</v>
      </c>
      <c r="C809" s="59" t="s">
        <v>2174</v>
      </c>
      <c r="D809" s="16" t="s">
        <v>11</v>
      </c>
      <c r="E809" s="12">
        <v>3</v>
      </c>
      <c r="F809" s="15">
        <v>590951.77</v>
      </c>
      <c r="G809" s="14">
        <f t="shared" si="12"/>
        <v>1772855.31</v>
      </c>
      <c r="I809" s="45"/>
    </row>
    <row r="810" spans="2:9" x14ac:dyDescent="0.25">
      <c r="B810" s="10" t="s">
        <v>844</v>
      </c>
      <c r="C810" s="59" t="s">
        <v>2175</v>
      </c>
      <c r="D810" s="16" t="s">
        <v>11</v>
      </c>
      <c r="E810" s="12">
        <v>21</v>
      </c>
      <c r="F810" s="15">
        <v>659211.77</v>
      </c>
      <c r="G810" s="14">
        <f t="shared" si="12"/>
        <v>13843447.17</v>
      </c>
      <c r="I810" s="45"/>
    </row>
    <row r="811" spans="2:9" x14ac:dyDescent="0.25">
      <c r="B811" s="10" t="s">
        <v>845</v>
      </c>
      <c r="C811" s="59" t="s">
        <v>2176</v>
      </c>
      <c r="D811" s="16" t="s">
        <v>11</v>
      </c>
      <c r="E811" s="12">
        <v>6</v>
      </c>
      <c r="F811" s="15">
        <v>727471.77</v>
      </c>
      <c r="G811" s="14">
        <f t="shared" si="12"/>
        <v>4364830.62</v>
      </c>
      <c r="I811" s="45"/>
    </row>
    <row r="812" spans="2:9" x14ac:dyDescent="0.25">
      <c r="B812" s="10" t="s">
        <v>846</v>
      </c>
      <c r="C812" s="59" t="s">
        <v>2177</v>
      </c>
      <c r="D812" s="16" t="s">
        <v>11</v>
      </c>
      <c r="E812" s="12">
        <v>4</v>
      </c>
      <c r="F812" s="15">
        <v>795731.77</v>
      </c>
      <c r="G812" s="14">
        <f t="shared" si="12"/>
        <v>3182927.08</v>
      </c>
      <c r="I812" s="45"/>
    </row>
    <row r="813" spans="2:9" ht="25.5" x14ac:dyDescent="0.25">
      <c r="B813" s="40" t="s">
        <v>847</v>
      </c>
      <c r="C813" s="57" t="s">
        <v>2178</v>
      </c>
      <c r="D813" s="41"/>
      <c r="E813" s="42"/>
      <c r="F813" s="43"/>
      <c r="G813" s="46"/>
      <c r="I813" s="45"/>
    </row>
    <row r="814" spans="2:9" x14ac:dyDescent="0.25">
      <c r="B814" s="10" t="s">
        <v>848</v>
      </c>
      <c r="C814" s="59" t="s">
        <v>2179</v>
      </c>
      <c r="D814" s="16" t="s">
        <v>11</v>
      </c>
      <c r="E814" s="12">
        <v>1</v>
      </c>
      <c r="F814" s="15">
        <v>420301.77</v>
      </c>
      <c r="G814" s="14">
        <f t="shared" si="12"/>
        <v>420301.77</v>
      </c>
      <c r="I814" s="45"/>
    </row>
    <row r="815" spans="2:9" x14ac:dyDescent="0.25">
      <c r="B815" s="10" t="s">
        <v>849</v>
      </c>
      <c r="C815" s="59" t="s">
        <v>2180</v>
      </c>
      <c r="D815" s="16" t="s">
        <v>11</v>
      </c>
      <c r="E815" s="12">
        <v>4</v>
      </c>
      <c r="F815" s="15">
        <v>454431.77</v>
      </c>
      <c r="G815" s="14">
        <f t="shared" si="12"/>
        <v>1817727.08</v>
      </c>
      <c r="I815" s="45"/>
    </row>
    <row r="816" spans="2:9" x14ac:dyDescent="0.25">
      <c r="B816" s="10" t="s">
        <v>850</v>
      </c>
      <c r="C816" s="59" t="s">
        <v>2181</v>
      </c>
      <c r="D816" s="16" t="s">
        <v>11</v>
      </c>
      <c r="E816" s="12">
        <v>2</v>
      </c>
      <c r="F816" s="15">
        <v>488561.77</v>
      </c>
      <c r="G816" s="14">
        <f t="shared" si="12"/>
        <v>977123.54</v>
      </c>
      <c r="I816" s="45"/>
    </row>
    <row r="817" spans="2:9" ht="25.5" x14ac:dyDescent="0.25">
      <c r="B817" s="40" t="s">
        <v>851</v>
      </c>
      <c r="C817" s="57" t="s">
        <v>2182</v>
      </c>
      <c r="D817" s="41"/>
      <c r="E817" s="42"/>
      <c r="F817" s="43"/>
      <c r="G817" s="46"/>
      <c r="I817" s="45"/>
    </row>
    <row r="818" spans="2:9" ht="25.5" x14ac:dyDescent="0.25">
      <c r="B818" s="10" t="s">
        <v>852</v>
      </c>
      <c r="C818" s="59" t="s">
        <v>2183</v>
      </c>
      <c r="D818" s="16" t="s">
        <v>11</v>
      </c>
      <c r="E818" s="12">
        <v>1</v>
      </c>
      <c r="F818" s="15">
        <v>454431.77</v>
      </c>
      <c r="G818" s="14">
        <f t="shared" si="12"/>
        <v>454431.77</v>
      </c>
      <c r="I818" s="45"/>
    </row>
    <row r="819" spans="2:9" ht="25.5" x14ac:dyDescent="0.25">
      <c r="B819" s="10" t="s">
        <v>853</v>
      </c>
      <c r="C819" s="59" t="s">
        <v>2184</v>
      </c>
      <c r="D819" s="16" t="s">
        <v>11</v>
      </c>
      <c r="E819" s="12">
        <v>1</v>
      </c>
      <c r="F819" s="15">
        <v>488561.77</v>
      </c>
      <c r="G819" s="14">
        <f t="shared" si="12"/>
        <v>488561.77</v>
      </c>
      <c r="I819" s="45"/>
    </row>
    <row r="820" spans="2:9" ht="25.5" x14ac:dyDescent="0.25">
      <c r="B820" s="40" t="s">
        <v>854</v>
      </c>
      <c r="C820" s="57" t="s">
        <v>2185</v>
      </c>
      <c r="D820" s="41"/>
      <c r="E820" s="42"/>
      <c r="F820" s="43"/>
      <c r="G820" s="46"/>
      <c r="I820" s="45"/>
    </row>
    <row r="821" spans="2:9" ht="25.5" x14ac:dyDescent="0.25">
      <c r="B821" s="10" t="s">
        <v>855</v>
      </c>
      <c r="C821" s="59" t="s">
        <v>2186</v>
      </c>
      <c r="D821" s="16" t="s">
        <v>11</v>
      </c>
      <c r="E821" s="12">
        <v>1</v>
      </c>
      <c r="F821" s="15">
        <v>420301.77</v>
      </c>
      <c r="G821" s="14">
        <f t="shared" si="12"/>
        <v>420301.77</v>
      </c>
      <c r="I821" s="45"/>
    </row>
    <row r="822" spans="2:9" ht="25.5" x14ac:dyDescent="0.25">
      <c r="B822" s="40" t="s">
        <v>856</v>
      </c>
      <c r="C822" s="57" t="s">
        <v>2187</v>
      </c>
      <c r="D822" s="41"/>
      <c r="E822" s="42"/>
      <c r="F822" s="43"/>
      <c r="G822" s="46"/>
      <c r="I822" s="45"/>
    </row>
    <row r="823" spans="2:9" ht="25.5" x14ac:dyDescent="0.25">
      <c r="B823" s="10" t="s">
        <v>857</v>
      </c>
      <c r="C823" s="59" t="s">
        <v>2188</v>
      </c>
      <c r="D823" s="16" t="s">
        <v>11</v>
      </c>
      <c r="E823" s="12">
        <v>1</v>
      </c>
      <c r="F823" s="15">
        <v>447605.77</v>
      </c>
      <c r="G823" s="14">
        <f t="shared" si="12"/>
        <v>447605.77</v>
      </c>
      <c r="I823" s="45"/>
    </row>
    <row r="824" spans="2:9" ht="25.5" x14ac:dyDescent="0.25">
      <c r="B824" s="10" t="s">
        <v>858</v>
      </c>
      <c r="C824" s="59" t="s">
        <v>2189</v>
      </c>
      <c r="D824" s="16" t="s">
        <v>11</v>
      </c>
      <c r="E824" s="12">
        <v>1</v>
      </c>
      <c r="F824" s="15">
        <v>468083.77</v>
      </c>
      <c r="G824" s="14">
        <f t="shared" si="12"/>
        <v>468083.77</v>
      </c>
      <c r="I824" s="45"/>
    </row>
    <row r="825" spans="2:9" x14ac:dyDescent="0.25">
      <c r="B825" s="40" t="s">
        <v>859</v>
      </c>
      <c r="C825" s="57" t="s">
        <v>2190</v>
      </c>
      <c r="D825" s="41"/>
      <c r="E825" s="42"/>
      <c r="F825" s="43"/>
      <c r="G825" s="46"/>
      <c r="I825" s="45"/>
    </row>
    <row r="826" spans="2:9" ht="25.5" x14ac:dyDescent="0.25">
      <c r="B826" s="10" t="s">
        <v>860</v>
      </c>
      <c r="C826" s="59" t="s">
        <v>2191</v>
      </c>
      <c r="D826" s="16" t="s">
        <v>11</v>
      </c>
      <c r="E826" s="12">
        <v>1</v>
      </c>
      <c r="F826" s="15">
        <v>1070644.79</v>
      </c>
      <c r="G826" s="14">
        <f t="shared" si="12"/>
        <v>1070644.79</v>
      </c>
      <c r="I826" s="45"/>
    </row>
    <row r="827" spans="2:9" x14ac:dyDescent="0.25">
      <c r="B827" s="10" t="s">
        <v>861</v>
      </c>
      <c r="C827" s="59" t="s">
        <v>2192</v>
      </c>
      <c r="D827" s="16" t="s">
        <v>11</v>
      </c>
      <c r="E827" s="12">
        <v>1</v>
      </c>
      <c r="F827" s="15">
        <v>1070644.79</v>
      </c>
      <c r="G827" s="14">
        <f t="shared" si="12"/>
        <v>1070644.79</v>
      </c>
      <c r="I827" s="45"/>
    </row>
    <row r="828" spans="2:9" x14ac:dyDescent="0.25">
      <c r="B828" s="40" t="s">
        <v>862</v>
      </c>
      <c r="C828" s="57" t="s">
        <v>2193</v>
      </c>
      <c r="D828" s="41"/>
      <c r="E828" s="42"/>
      <c r="F828" s="43"/>
      <c r="G828" s="46"/>
      <c r="I828" s="45"/>
    </row>
    <row r="829" spans="2:9" x14ac:dyDescent="0.25">
      <c r="B829" s="10" t="s">
        <v>863</v>
      </c>
      <c r="C829" s="59" t="s">
        <v>2194</v>
      </c>
      <c r="D829" s="16" t="s">
        <v>11</v>
      </c>
      <c r="E829" s="12">
        <v>1</v>
      </c>
      <c r="F829" s="15">
        <v>885753.38</v>
      </c>
      <c r="G829" s="14">
        <f t="shared" si="12"/>
        <v>885753.38</v>
      </c>
      <c r="I829" s="45"/>
    </row>
    <row r="830" spans="2:9" x14ac:dyDescent="0.25">
      <c r="B830" s="10" t="s">
        <v>864</v>
      </c>
      <c r="C830" s="59" t="s">
        <v>2195</v>
      </c>
      <c r="D830" s="16" t="s">
        <v>11</v>
      </c>
      <c r="E830" s="12">
        <v>1</v>
      </c>
      <c r="F830" s="15">
        <v>919883.38</v>
      </c>
      <c r="G830" s="14">
        <f t="shared" si="12"/>
        <v>919883.38</v>
      </c>
      <c r="I830" s="45"/>
    </row>
    <row r="831" spans="2:9" x14ac:dyDescent="0.25">
      <c r="B831" s="10" t="s">
        <v>865</v>
      </c>
      <c r="C831" s="59" t="s">
        <v>2196</v>
      </c>
      <c r="D831" s="16" t="s">
        <v>11</v>
      </c>
      <c r="E831" s="12">
        <v>1</v>
      </c>
      <c r="F831" s="15">
        <v>933535.38</v>
      </c>
      <c r="G831" s="14">
        <f t="shared" si="12"/>
        <v>933535.38</v>
      </c>
      <c r="I831" s="45"/>
    </row>
    <row r="832" spans="2:9" x14ac:dyDescent="0.25">
      <c r="B832" s="10" t="s">
        <v>866</v>
      </c>
      <c r="C832" s="59" t="s">
        <v>2197</v>
      </c>
      <c r="D832" s="16" t="s">
        <v>11</v>
      </c>
      <c r="E832" s="12">
        <v>1</v>
      </c>
      <c r="F832" s="15">
        <v>940361.38</v>
      </c>
      <c r="G832" s="14">
        <f t="shared" si="12"/>
        <v>940361.38</v>
      </c>
      <c r="I832" s="45"/>
    </row>
    <row r="833" spans="2:9" x14ac:dyDescent="0.25">
      <c r="B833" s="10" t="s">
        <v>867</v>
      </c>
      <c r="C833" s="59" t="s">
        <v>2198</v>
      </c>
      <c r="D833" s="16" t="s">
        <v>11</v>
      </c>
      <c r="E833" s="12">
        <v>1</v>
      </c>
      <c r="F833" s="15">
        <v>947187.38</v>
      </c>
      <c r="G833" s="14">
        <f t="shared" ref="G833:G896" si="13">+ROUND(F833*E833,2)</f>
        <v>947187.38</v>
      </c>
      <c r="I833" s="45"/>
    </row>
    <row r="834" spans="2:9" x14ac:dyDescent="0.25">
      <c r="B834" s="10" t="s">
        <v>868</v>
      </c>
      <c r="C834" s="59" t="s">
        <v>2199</v>
      </c>
      <c r="D834" s="16" t="s">
        <v>11</v>
      </c>
      <c r="E834" s="12">
        <v>1</v>
      </c>
      <c r="F834" s="15">
        <v>954013.38</v>
      </c>
      <c r="G834" s="14">
        <f t="shared" si="13"/>
        <v>954013.38</v>
      </c>
      <c r="I834" s="45"/>
    </row>
    <row r="835" spans="2:9" x14ac:dyDescent="0.25">
      <c r="B835" s="10" t="s">
        <v>869</v>
      </c>
      <c r="C835" s="59" t="s">
        <v>2200</v>
      </c>
      <c r="D835" s="16" t="s">
        <v>11</v>
      </c>
      <c r="E835" s="12">
        <v>1</v>
      </c>
      <c r="F835" s="15">
        <v>960839.38</v>
      </c>
      <c r="G835" s="14">
        <f t="shared" si="13"/>
        <v>960839.38</v>
      </c>
      <c r="I835" s="45"/>
    </row>
    <row r="836" spans="2:9" x14ac:dyDescent="0.25">
      <c r="B836" s="40" t="s">
        <v>870</v>
      </c>
      <c r="C836" s="57" t="s">
        <v>2201</v>
      </c>
      <c r="D836" s="41"/>
      <c r="E836" s="42"/>
      <c r="F836" s="43"/>
      <c r="G836" s="46"/>
      <c r="I836" s="45"/>
    </row>
    <row r="837" spans="2:9" x14ac:dyDescent="0.25">
      <c r="B837" s="10" t="s">
        <v>871</v>
      </c>
      <c r="C837" s="59" t="s">
        <v>2202</v>
      </c>
      <c r="D837" s="16" t="s">
        <v>11</v>
      </c>
      <c r="E837" s="12">
        <v>7</v>
      </c>
      <c r="F837" s="15">
        <v>194087.03</v>
      </c>
      <c r="G837" s="14">
        <f t="shared" si="13"/>
        <v>1358609.21</v>
      </c>
      <c r="I837" s="45"/>
    </row>
    <row r="838" spans="2:9" x14ac:dyDescent="0.25">
      <c r="B838" s="10" t="s">
        <v>872</v>
      </c>
      <c r="C838" s="59" t="s">
        <v>2203</v>
      </c>
      <c r="D838" s="16" t="s">
        <v>11</v>
      </c>
      <c r="E838" s="12">
        <v>7</v>
      </c>
      <c r="F838" s="15">
        <v>214779.73</v>
      </c>
      <c r="G838" s="14">
        <f t="shared" si="13"/>
        <v>1503458.11</v>
      </c>
      <c r="I838" s="45"/>
    </row>
    <row r="839" spans="2:9" x14ac:dyDescent="0.25">
      <c r="B839" s="40" t="s">
        <v>873</v>
      </c>
      <c r="C839" s="57" t="s">
        <v>2204</v>
      </c>
      <c r="D839" s="41"/>
      <c r="E839" s="42"/>
      <c r="F839" s="43"/>
      <c r="G839" s="46"/>
      <c r="I839" s="45"/>
    </row>
    <row r="840" spans="2:9" ht="51" x14ac:dyDescent="0.25">
      <c r="B840" s="10" t="s">
        <v>874</v>
      </c>
      <c r="C840" s="59" t="s">
        <v>2205</v>
      </c>
      <c r="D840" s="16" t="s">
        <v>4</v>
      </c>
      <c r="E840" s="12">
        <v>55</v>
      </c>
      <c r="F840" s="15">
        <v>175023.61</v>
      </c>
      <c r="G840" s="14">
        <f t="shared" si="13"/>
        <v>9626298.5500000007</v>
      </c>
      <c r="I840" s="45"/>
    </row>
    <row r="841" spans="2:9" ht="51" x14ac:dyDescent="0.25">
      <c r="B841" s="10" t="s">
        <v>875</v>
      </c>
      <c r="C841" s="59" t="s">
        <v>2206</v>
      </c>
      <c r="D841" s="16" t="s">
        <v>4</v>
      </c>
      <c r="E841" s="12">
        <v>920</v>
      </c>
      <c r="F841" s="15">
        <v>168381.75</v>
      </c>
      <c r="G841" s="14">
        <f t="shared" si="13"/>
        <v>154911210</v>
      </c>
      <c r="I841" s="45"/>
    </row>
    <row r="842" spans="2:9" ht="51" x14ac:dyDescent="0.25">
      <c r="B842" s="10" t="s">
        <v>876</v>
      </c>
      <c r="C842" s="59" t="s">
        <v>2207</v>
      </c>
      <c r="D842" s="16" t="s">
        <v>4</v>
      </c>
      <c r="E842" s="12">
        <v>1105</v>
      </c>
      <c r="F842" s="15">
        <v>156197.26999999999</v>
      </c>
      <c r="G842" s="14">
        <f t="shared" si="13"/>
        <v>172597983.34999999</v>
      </c>
      <c r="I842" s="45"/>
    </row>
    <row r="843" spans="2:9" x14ac:dyDescent="0.25">
      <c r="B843" s="40" t="s">
        <v>877</v>
      </c>
      <c r="C843" s="57" t="s">
        <v>2208</v>
      </c>
      <c r="D843" s="41"/>
      <c r="E843" s="42"/>
      <c r="F843" s="43"/>
      <c r="G843" s="50"/>
      <c r="I843" s="45"/>
    </row>
    <row r="844" spans="2:9" x14ac:dyDescent="0.25">
      <c r="B844" s="10" t="s">
        <v>878</v>
      </c>
      <c r="C844" s="59" t="s">
        <v>2209</v>
      </c>
      <c r="D844" s="16" t="s">
        <v>11</v>
      </c>
      <c r="E844" s="12">
        <v>35</v>
      </c>
      <c r="F844" s="15">
        <v>216524.08</v>
      </c>
      <c r="G844" s="14">
        <f t="shared" si="13"/>
        <v>7578342.7999999998</v>
      </c>
      <c r="I844" s="45"/>
    </row>
    <row r="845" spans="2:9" x14ac:dyDescent="0.25">
      <c r="B845" s="40" t="s">
        <v>879</v>
      </c>
      <c r="C845" s="57" t="s">
        <v>2210</v>
      </c>
      <c r="D845" s="41"/>
      <c r="E845" s="42"/>
      <c r="F845" s="43"/>
      <c r="G845" s="50"/>
      <c r="I845" s="45"/>
    </row>
    <row r="846" spans="2:9" x14ac:dyDescent="0.25">
      <c r="B846" s="10" t="s">
        <v>880</v>
      </c>
      <c r="C846" s="59" t="s">
        <v>2211</v>
      </c>
      <c r="D846" s="16" t="s">
        <v>11</v>
      </c>
      <c r="E846" s="12">
        <v>10</v>
      </c>
      <c r="F846" s="15">
        <v>142815.56</v>
      </c>
      <c r="G846" s="14">
        <f t="shared" si="13"/>
        <v>1428155.6</v>
      </c>
      <c r="I846" s="45"/>
    </row>
    <row r="847" spans="2:9" x14ac:dyDescent="0.25">
      <c r="B847" s="10" t="s">
        <v>881</v>
      </c>
      <c r="C847" s="59" t="s">
        <v>2212</v>
      </c>
      <c r="D847" s="16" t="s">
        <v>11</v>
      </c>
      <c r="E847" s="12">
        <v>3</v>
      </c>
      <c r="F847" s="15">
        <v>194815.56</v>
      </c>
      <c r="G847" s="14">
        <f t="shared" si="13"/>
        <v>584446.68000000005</v>
      </c>
      <c r="I847" s="45"/>
    </row>
    <row r="848" spans="2:9" x14ac:dyDescent="0.25">
      <c r="B848" s="10" t="s">
        <v>882</v>
      </c>
      <c r="C848" s="59" t="s">
        <v>2213</v>
      </c>
      <c r="D848" s="16" t="s">
        <v>11</v>
      </c>
      <c r="E848" s="12">
        <v>17</v>
      </c>
      <c r="F848" s="15">
        <v>247815.56</v>
      </c>
      <c r="G848" s="14">
        <f t="shared" si="13"/>
        <v>4212864.5199999996</v>
      </c>
      <c r="I848" s="45"/>
    </row>
    <row r="849" spans="2:9" x14ac:dyDescent="0.25">
      <c r="B849" s="10" t="s">
        <v>883</v>
      </c>
      <c r="C849" s="59" t="s">
        <v>2214</v>
      </c>
      <c r="D849" s="16" t="s">
        <v>11</v>
      </c>
      <c r="E849" s="12">
        <v>6</v>
      </c>
      <c r="F849" s="15">
        <v>351815.56</v>
      </c>
      <c r="G849" s="14">
        <f t="shared" si="13"/>
        <v>2110893.36</v>
      </c>
      <c r="I849" s="45"/>
    </row>
    <row r="850" spans="2:9" x14ac:dyDescent="0.25">
      <c r="B850" s="10" t="s">
        <v>884</v>
      </c>
      <c r="C850" s="59" t="s">
        <v>2215</v>
      </c>
      <c r="D850" s="16" t="s">
        <v>11</v>
      </c>
      <c r="E850" s="12">
        <v>4</v>
      </c>
      <c r="F850" s="15">
        <v>386815.56</v>
      </c>
      <c r="G850" s="14">
        <f t="shared" si="13"/>
        <v>1547262.24</v>
      </c>
      <c r="I850" s="45"/>
    </row>
    <row r="851" spans="2:9" x14ac:dyDescent="0.25">
      <c r="B851" s="40" t="s">
        <v>885</v>
      </c>
      <c r="C851" s="57" t="s">
        <v>2216</v>
      </c>
      <c r="D851" s="41"/>
      <c r="E851" s="42"/>
      <c r="F851" s="43"/>
      <c r="G851" s="50"/>
      <c r="I851" s="45"/>
    </row>
    <row r="852" spans="2:9" x14ac:dyDescent="0.25">
      <c r="B852" s="10" t="s">
        <v>886</v>
      </c>
      <c r="C852" s="59" t="s">
        <v>2217</v>
      </c>
      <c r="D852" s="16" t="s">
        <v>11</v>
      </c>
      <c r="E852" s="12">
        <v>17</v>
      </c>
      <c r="F852" s="15">
        <v>247815.56</v>
      </c>
      <c r="G852" s="14">
        <f t="shared" si="13"/>
        <v>4212864.5199999996</v>
      </c>
      <c r="I852" s="45"/>
    </row>
    <row r="853" spans="2:9" x14ac:dyDescent="0.25">
      <c r="B853" s="10" t="s">
        <v>887</v>
      </c>
      <c r="C853" s="59" t="s">
        <v>2218</v>
      </c>
      <c r="D853" s="16" t="s">
        <v>11</v>
      </c>
      <c r="E853" s="12">
        <v>37</v>
      </c>
      <c r="F853" s="15">
        <v>351815.56</v>
      </c>
      <c r="G853" s="14">
        <f t="shared" si="13"/>
        <v>13017175.720000001</v>
      </c>
      <c r="I853" s="45"/>
    </row>
    <row r="854" spans="2:9" x14ac:dyDescent="0.25">
      <c r="B854" s="10" t="s">
        <v>888</v>
      </c>
      <c r="C854" s="59" t="s">
        <v>2219</v>
      </c>
      <c r="D854" s="16" t="s">
        <v>11</v>
      </c>
      <c r="E854" s="12">
        <v>32</v>
      </c>
      <c r="F854" s="15">
        <v>386815.56</v>
      </c>
      <c r="G854" s="14">
        <f t="shared" si="13"/>
        <v>12378097.92</v>
      </c>
      <c r="I854" s="45"/>
    </row>
    <row r="855" spans="2:9" x14ac:dyDescent="0.25">
      <c r="B855" s="40" t="s">
        <v>889</v>
      </c>
      <c r="C855" s="57" t="s">
        <v>2220</v>
      </c>
      <c r="D855" s="41"/>
      <c r="E855" s="42"/>
      <c r="F855" s="43"/>
      <c r="G855" s="50"/>
      <c r="I855" s="45"/>
    </row>
    <row r="856" spans="2:9" x14ac:dyDescent="0.25">
      <c r="B856" s="10" t="s">
        <v>890</v>
      </c>
      <c r="C856" s="59" t="s">
        <v>2221</v>
      </c>
      <c r="D856" s="16" t="s">
        <v>11</v>
      </c>
      <c r="E856" s="12">
        <v>9</v>
      </c>
      <c r="F856" s="15">
        <v>186015.56</v>
      </c>
      <c r="G856" s="14">
        <f t="shared" si="13"/>
        <v>1674140.04</v>
      </c>
      <c r="I856" s="45"/>
    </row>
    <row r="857" spans="2:9" x14ac:dyDescent="0.25">
      <c r="B857" s="10" t="s">
        <v>891</v>
      </c>
      <c r="C857" s="59" t="s">
        <v>2222</v>
      </c>
      <c r="D857" s="16" t="s">
        <v>11</v>
      </c>
      <c r="E857" s="12">
        <v>1</v>
      </c>
      <c r="F857" s="15">
        <v>643015.56000000006</v>
      </c>
      <c r="G857" s="14">
        <f t="shared" si="13"/>
        <v>643015.56000000006</v>
      </c>
      <c r="I857" s="45"/>
    </row>
    <row r="858" spans="2:9" x14ac:dyDescent="0.25">
      <c r="B858" s="40" t="s">
        <v>892</v>
      </c>
      <c r="C858" s="57" t="s">
        <v>2223</v>
      </c>
      <c r="D858" s="41"/>
      <c r="E858" s="42"/>
      <c r="F858" s="43"/>
      <c r="G858" s="50"/>
      <c r="I858" s="45"/>
    </row>
    <row r="859" spans="2:9" x14ac:dyDescent="0.25">
      <c r="B859" s="10" t="s">
        <v>893</v>
      </c>
      <c r="C859" s="59" t="s">
        <v>2224</v>
      </c>
      <c r="D859" s="16" t="s">
        <v>11</v>
      </c>
      <c r="E859" s="12">
        <v>25</v>
      </c>
      <c r="F859" s="15">
        <v>65515.56</v>
      </c>
      <c r="G859" s="14">
        <f t="shared" si="13"/>
        <v>1637889</v>
      </c>
      <c r="I859" s="45"/>
    </row>
    <row r="860" spans="2:9" x14ac:dyDescent="0.25">
      <c r="B860" s="10" t="s">
        <v>894</v>
      </c>
      <c r="C860" s="59" t="s">
        <v>2225</v>
      </c>
      <c r="D860" s="16" t="s">
        <v>11</v>
      </c>
      <c r="E860" s="12">
        <v>34</v>
      </c>
      <c r="F860" s="15">
        <v>81015.56</v>
      </c>
      <c r="G860" s="14">
        <f t="shared" si="13"/>
        <v>2754529.04</v>
      </c>
      <c r="I860" s="45"/>
    </row>
    <row r="861" spans="2:9" x14ac:dyDescent="0.25">
      <c r="B861" s="10" t="s">
        <v>895</v>
      </c>
      <c r="C861" s="59" t="s">
        <v>2226</v>
      </c>
      <c r="D861" s="16" t="s">
        <v>11</v>
      </c>
      <c r="E861" s="12">
        <v>5</v>
      </c>
      <c r="F861" s="15">
        <v>102015.56</v>
      </c>
      <c r="G861" s="14">
        <f t="shared" si="13"/>
        <v>510077.8</v>
      </c>
      <c r="I861" s="45"/>
    </row>
    <row r="862" spans="2:9" x14ac:dyDescent="0.25">
      <c r="B862" s="10" t="s">
        <v>896</v>
      </c>
      <c r="C862" s="59" t="s">
        <v>2227</v>
      </c>
      <c r="D862" s="16" t="s">
        <v>11</v>
      </c>
      <c r="E862" s="12">
        <v>3</v>
      </c>
      <c r="F862" s="15">
        <v>121515.56</v>
      </c>
      <c r="G862" s="14">
        <f t="shared" si="13"/>
        <v>364546.68</v>
      </c>
      <c r="I862" s="45"/>
    </row>
    <row r="863" spans="2:9" x14ac:dyDescent="0.25">
      <c r="B863" s="40" t="s">
        <v>897</v>
      </c>
      <c r="C863" s="57" t="s">
        <v>2228</v>
      </c>
      <c r="D863" s="41"/>
      <c r="E863" s="42"/>
      <c r="F863" s="43"/>
      <c r="G863" s="50"/>
      <c r="I863" s="45"/>
    </row>
    <row r="864" spans="2:9" x14ac:dyDescent="0.25">
      <c r="B864" s="10" t="s">
        <v>898</v>
      </c>
      <c r="C864" s="59" t="s">
        <v>2229</v>
      </c>
      <c r="D864" s="16" t="s">
        <v>11</v>
      </c>
      <c r="E864" s="12">
        <v>9</v>
      </c>
      <c r="F864" s="15">
        <v>111015.56</v>
      </c>
      <c r="G864" s="14">
        <f t="shared" si="13"/>
        <v>999140.04</v>
      </c>
      <c r="I864" s="45"/>
    </row>
    <row r="865" spans="2:9" x14ac:dyDescent="0.25">
      <c r="B865" s="10" t="s">
        <v>899</v>
      </c>
      <c r="C865" s="59" t="s">
        <v>2230</v>
      </c>
      <c r="D865" s="16" t="s">
        <v>11</v>
      </c>
      <c r="E865" s="12">
        <v>5</v>
      </c>
      <c r="F865" s="15">
        <v>261015.56</v>
      </c>
      <c r="G865" s="14">
        <f t="shared" si="13"/>
        <v>1305077.8</v>
      </c>
      <c r="I865" s="45"/>
    </row>
    <row r="866" spans="2:9" x14ac:dyDescent="0.25">
      <c r="B866" s="10" t="s">
        <v>900</v>
      </c>
      <c r="C866" s="59" t="s">
        <v>2231</v>
      </c>
      <c r="D866" s="16" t="s">
        <v>11</v>
      </c>
      <c r="E866" s="12">
        <v>26</v>
      </c>
      <c r="F866" s="15">
        <v>350015.56</v>
      </c>
      <c r="G866" s="14">
        <f t="shared" si="13"/>
        <v>9100404.5600000005</v>
      </c>
      <c r="I866" s="45"/>
    </row>
    <row r="867" spans="2:9" x14ac:dyDescent="0.25">
      <c r="B867" s="10" t="s">
        <v>901</v>
      </c>
      <c r="C867" s="59" t="s">
        <v>2232</v>
      </c>
      <c r="D867" s="16" t="s">
        <v>11</v>
      </c>
      <c r="E867" s="12">
        <v>7</v>
      </c>
      <c r="F867" s="15">
        <v>450015.56</v>
      </c>
      <c r="G867" s="14">
        <f t="shared" si="13"/>
        <v>3150108.92</v>
      </c>
      <c r="I867" s="45"/>
    </row>
    <row r="868" spans="2:9" x14ac:dyDescent="0.25">
      <c r="B868" s="10" t="s">
        <v>902</v>
      </c>
      <c r="C868" s="59" t="s">
        <v>2233</v>
      </c>
      <c r="D868" s="16" t="s">
        <v>11</v>
      </c>
      <c r="E868" s="12">
        <v>1</v>
      </c>
      <c r="F868" s="15">
        <v>381015.56</v>
      </c>
      <c r="G868" s="14">
        <f t="shared" si="13"/>
        <v>381015.56</v>
      </c>
      <c r="I868" s="45"/>
    </row>
    <row r="869" spans="2:9" x14ac:dyDescent="0.25">
      <c r="B869" s="40" t="s">
        <v>903</v>
      </c>
      <c r="C869" s="57" t="s">
        <v>2234</v>
      </c>
      <c r="D869" s="41"/>
      <c r="E869" s="42"/>
      <c r="F869" s="43"/>
      <c r="G869" s="50"/>
      <c r="I869" s="45"/>
    </row>
    <row r="870" spans="2:9" x14ac:dyDescent="0.25">
      <c r="B870" s="10" t="s">
        <v>904</v>
      </c>
      <c r="C870" s="59" t="s">
        <v>2235</v>
      </c>
      <c r="D870" s="16" t="s">
        <v>11</v>
      </c>
      <c r="E870" s="12">
        <v>5</v>
      </c>
      <c r="F870" s="15">
        <v>65515.56</v>
      </c>
      <c r="G870" s="14">
        <f t="shared" si="13"/>
        <v>327577.8</v>
      </c>
      <c r="I870" s="45"/>
    </row>
    <row r="871" spans="2:9" x14ac:dyDescent="0.25">
      <c r="B871" s="10" t="s">
        <v>905</v>
      </c>
      <c r="C871" s="59" t="s">
        <v>2236</v>
      </c>
      <c r="D871" s="16" t="s">
        <v>11</v>
      </c>
      <c r="E871" s="12">
        <v>1</v>
      </c>
      <c r="F871" s="15">
        <v>91015.56</v>
      </c>
      <c r="G871" s="14">
        <f t="shared" si="13"/>
        <v>91015.56</v>
      </c>
      <c r="I871" s="45"/>
    </row>
    <row r="872" spans="2:9" x14ac:dyDescent="0.25">
      <c r="B872" s="10" t="s">
        <v>906</v>
      </c>
      <c r="C872" s="59" t="s">
        <v>2237</v>
      </c>
      <c r="D872" s="16" t="s">
        <v>11</v>
      </c>
      <c r="E872" s="12">
        <v>1</v>
      </c>
      <c r="F872" s="15">
        <v>251015.56</v>
      </c>
      <c r="G872" s="14">
        <f t="shared" si="13"/>
        <v>251015.56</v>
      </c>
      <c r="I872" s="45"/>
    </row>
    <row r="873" spans="2:9" x14ac:dyDescent="0.25">
      <c r="B873" s="10" t="s">
        <v>907</v>
      </c>
      <c r="C873" s="59" t="s">
        <v>2238</v>
      </c>
      <c r="D873" s="16" t="s">
        <v>11</v>
      </c>
      <c r="E873" s="12">
        <v>1</v>
      </c>
      <c r="F873" s="15">
        <v>99515.56</v>
      </c>
      <c r="G873" s="14">
        <f t="shared" si="13"/>
        <v>99515.56</v>
      </c>
      <c r="I873" s="45"/>
    </row>
    <row r="874" spans="2:9" x14ac:dyDescent="0.25">
      <c r="B874" s="40" t="s">
        <v>908</v>
      </c>
      <c r="C874" s="57" t="s">
        <v>2239</v>
      </c>
      <c r="D874" s="41"/>
      <c r="E874" s="42"/>
      <c r="F874" s="43"/>
      <c r="G874" s="50"/>
      <c r="I874" s="45"/>
    </row>
    <row r="875" spans="2:9" ht="25.5" x14ac:dyDescent="0.25">
      <c r="B875" s="10" t="s">
        <v>909</v>
      </c>
      <c r="C875" s="59" t="s">
        <v>2240</v>
      </c>
      <c r="D875" s="16" t="s">
        <v>41</v>
      </c>
      <c r="E875" s="12">
        <v>115</v>
      </c>
      <c r="F875" s="15">
        <v>88246.56</v>
      </c>
      <c r="G875" s="14">
        <f t="shared" si="13"/>
        <v>10148354.4</v>
      </c>
      <c r="I875" s="45"/>
    </row>
    <row r="876" spans="2:9" ht="25.5" x14ac:dyDescent="0.25">
      <c r="B876" s="10" t="s">
        <v>910</v>
      </c>
      <c r="C876" s="59" t="s">
        <v>2241</v>
      </c>
      <c r="D876" s="16" t="s">
        <v>41</v>
      </c>
      <c r="E876" s="12">
        <v>360</v>
      </c>
      <c r="F876" s="15">
        <v>127246.56</v>
      </c>
      <c r="G876" s="14">
        <f t="shared" si="13"/>
        <v>45808761.600000001</v>
      </c>
      <c r="I876" s="45"/>
    </row>
    <row r="877" spans="2:9" ht="25.5" x14ac:dyDescent="0.25">
      <c r="B877" s="10" t="s">
        <v>911</v>
      </c>
      <c r="C877" s="59" t="s">
        <v>2242</v>
      </c>
      <c r="D877" s="16" t="s">
        <v>41</v>
      </c>
      <c r="E877" s="12">
        <v>190</v>
      </c>
      <c r="F877" s="15">
        <v>139746.56</v>
      </c>
      <c r="G877" s="14">
        <f t="shared" si="13"/>
        <v>26551846.399999999</v>
      </c>
      <c r="I877" s="45"/>
    </row>
    <row r="878" spans="2:9" ht="25.5" x14ac:dyDescent="0.25">
      <c r="B878" s="10" t="s">
        <v>912</v>
      </c>
      <c r="C878" s="59" t="s">
        <v>2243</v>
      </c>
      <c r="D878" s="16" t="s">
        <v>41</v>
      </c>
      <c r="E878" s="12">
        <v>135</v>
      </c>
      <c r="F878" s="15">
        <v>160746.56</v>
      </c>
      <c r="G878" s="14">
        <f t="shared" si="13"/>
        <v>21700785.600000001</v>
      </c>
      <c r="I878" s="45"/>
    </row>
    <row r="879" spans="2:9" ht="25.5" x14ac:dyDescent="0.25">
      <c r="B879" s="10" t="s">
        <v>913</v>
      </c>
      <c r="C879" s="59" t="s">
        <v>2244</v>
      </c>
      <c r="D879" s="16" t="s">
        <v>41</v>
      </c>
      <c r="E879" s="12">
        <v>460</v>
      </c>
      <c r="F879" s="15">
        <v>175746.56</v>
      </c>
      <c r="G879" s="14">
        <f t="shared" si="13"/>
        <v>80843417.599999994</v>
      </c>
      <c r="I879" s="45"/>
    </row>
    <row r="880" spans="2:9" ht="25.5" x14ac:dyDescent="0.25">
      <c r="B880" s="10" t="s">
        <v>914</v>
      </c>
      <c r="C880" s="59" t="s">
        <v>2245</v>
      </c>
      <c r="D880" s="16" t="s">
        <v>41</v>
      </c>
      <c r="E880" s="12">
        <v>155</v>
      </c>
      <c r="F880" s="15">
        <v>220746.56</v>
      </c>
      <c r="G880" s="14">
        <f t="shared" si="13"/>
        <v>34215716.799999997</v>
      </c>
      <c r="I880" s="45"/>
    </row>
    <row r="881" spans="2:9" ht="25.5" x14ac:dyDescent="0.25">
      <c r="B881" s="10" t="s">
        <v>915</v>
      </c>
      <c r="C881" s="59" t="s">
        <v>2246</v>
      </c>
      <c r="D881" s="16" t="s">
        <v>41</v>
      </c>
      <c r="E881" s="12">
        <v>60</v>
      </c>
      <c r="F881" s="15">
        <v>250746.56</v>
      </c>
      <c r="G881" s="14">
        <f t="shared" si="13"/>
        <v>15044793.6</v>
      </c>
      <c r="I881" s="45"/>
    </row>
    <row r="882" spans="2:9" ht="25.5" x14ac:dyDescent="0.25">
      <c r="B882" s="10" t="s">
        <v>916</v>
      </c>
      <c r="C882" s="59" t="s">
        <v>2247</v>
      </c>
      <c r="D882" s="16" t="s">
        <v>41</v>
      </c>
      <c r="E882" s="12">
        <v>80</v>
      </c>
      <c r="F882" s="15">
        <v>270746.56</v>
      </c>
      <c r="G882" s="14">
        <f t="shared" si="13"/>
        <v>21659724.800000001</v>
      </c>
      <c r="I882" s="45"/>
    </row>
    <row r="883" spans="2:9" ht="25.5" x14ac:dyDescent="0.25">
      <c r="B883" s="10" t="s">
        <v>917</v>
      </c>
      <c r="C883" s="59" t="s">
        <v>2248</v>
      </c>
      <c r="D883" s="16" t="s">
        <v>41</v>
      </c>
      <c r="E883" s="12">
        <v>75</v>
      </c>
      <c r="F883" s="15">
        <v>295746.56</v>
      </c>
      <c r="G883" s="14">
        <f t="shared" si="13"/>
        <v>22180992</v>
      </c>
      <c r="I883" s="45"/>
    </row>
    <row r="884" spans="2:9" ht="25.5" x14ac:dyDescent="0.25">
      <c r="B884" s="10" t="s">
        <v>918</v>
      </c>
      <c r="C884" s="59" t="s">
        <v>2249</v>
      </c>
      <c r="D884" s="16" t="s">
        <v>41</v>
      </c>
      <c r="E884" s="12">
        <v>40</v>
      </c>
      <c r="F884" s="15">
        <v>312746.56</v>
      </c>
      <c r="G884" s="14">
        <f t="shared" si="13"/>
        <v>12509862.4</v>
      </c>
      <c r="I884" s="45"/>
    </row>
    <row r="885" spans="2:9" ht="25.5" x14ac:dyDescent="0.25">
      <c r="B885" s="10" t="s">
        <v>919</v>
      </c>
      <c r="C885" s="59" t="s">
        <v>2250</v>
      </c>
      <c r="D885" s="16" t="s">
        <v>41</v>
      </c>
      <c r="E885" s="12">
        <v>175</v>
      </c>
      <c r="F885" s="15">
        <v>355746.56</v>
      </c>
      <c r="G885" s="14">
        <f t="shared" si="13"/>
        <v>62255648</v>
      </c>
      <c r="I885" s="45"/>
    </row>
    <row r="886" spans="2:9" ht="25.5" x14ac:dyDescent="0.25">
      <c r="B886" s="40" t="s">
        <v>920</v>
      </c>
      <c r="C886" s="57" t="s">
        <v>2251</v>
      </c>
      <c r="D886" s="41"/>
      <c r="E886" s="42"/>
      <c r="F886" s="43"/>
      <c r="G886" s="46"/>
      <c r="I886" s="45"/>
    </row>
    <row r="887" spans="2:9" ht="25.5" x14ac:dyDescent="0.25">
      <c r="B887" s="10" t="s">
        <v>921</v>
      </c>
      <c r="C887" s="59" t="s">
        <v>2690</v>
      </c>
      <c r="D887" s="16" t="s">
        <v>11</v>
      </c>
      <c r="E887" s="12">
        <v>4</v>
      </c>
      <c r="F887" s="15">
        <v>420893.67</v>
      </c>
      <c r="G887" s="14">
        <f t="shared" si="13"/>
        <v>1683574.68</v>
      </c>
      <c r="I887" s="45"/>
    </row>
    <row r="888" spans="2:9" ht="25.5" x14ac:dyDescent="0.25">
      <c r="B888" s="10" t="s">
        <v>922</v>
      </c>
      <c r="C888" s="59" t="s">
        <v>2689</v>
      </c>
      <c r="D888" s="16" t="s">
        <v>11</v>
      </c>
      <c r="E888" s="12">
        <v>46</v>
      </c>
      <c r="F888" s="15">
        <v>359893.67</v>
      </c>
      <c r="G888" s="14">
        <f t="shared" si="13"/>
        <v>16555108.82</v>
      </c>
      <c r="I888" s="45"/>
    </row>
    <row r="889" spans="2:9" x14ac:dyDescent="0.25">
      <c r="B889" s="40" t="s">
        <v>923</v>
      </c>
      <c r="C889" s="57" t="s">
        <v>2252</v>
      </c>
      <c r="D889" s="41"/>
      <c r="E889" s="42"/>
      <c r="F889" s="43"/>
      <c r="G889" s="46"/>
      <c r="I889" s="45"/>
    </row>
    <row r="890" spans="2:9" x14ac:dyDescent="0.25">
      <c r="B890" s="10" t="s">
        <v>924</v>
      </c>
      <c r="C890" s="59" t="s">
        <v>2253</v>
      </c>
      <c r="D890" s="16" t="s">
        <v>1480</v>
      </c>
      <c r="E890" s="12">
        <v>160</v>
      </c>
      <c r="F890" s="15">
        <v>93701.16</v>
      </c>
      <c r="G890" s="14">
        <f t="shared" si="13"/>
        <v>14992185.6</v>
      </c>
      <c r="I890" s="45"/>
    </row>
    <row r="891" spans="2:9" x14ac:dyDescent="0.25">
      <c r="B891" s="40" t="s">
        <v>925</v>
      </c>
      <c r="C891" s="57" t="s">
        <v>2254</v>
      </c>
      <c r="D891" s="41"/>
      <c r="E891" s="42"/>
      <c r="F891" s="43"/>
      <c r="G891" s="50"/>
      <c r="I891" s="45"/>
    </row>
    <row r="892" spans="2:9" x14ac:dyDescent="0.25">
      <c r="B892" s="10" t="s">
        <v>926</v>
      </c>
      <c r="C892" s="59" t="s">
        <v>2255</v>
      </c>
      <c r="D892" s="16" t="s">
        <v>11</v>
      </c>
      <c r="E892" s="12">
        <v>1</v>
      </c>
      <c r="F892" s="15">
        <v>10074245.140000001</v>
      </c>
      <c r="G892" s="14">
        <f t="shared" si="13"/>
        <v>10074245.140000001</v>
      </c>
      <c r="I892" s="45"/>
    </row>
    <row r="893" spans="2:9" x14ac:dyDescent="0.25">
      <c r="B893" s="10" t="s">
        <v>927</v>
      </c>
      <c r="C893" s="59" t="s">
        <v>2256</v>
      </c>
      <c r="D893" s="16" t="s">
        <v>11</v>
      </c>
      <c r="E893" s="12">
        <v>1</v>
      </c>
      <c r="F893" s="15">
        <v>7654245.1399999997</v>
      </c>
      <c r="G893" s="14">
        <f t="shared" si="13"/>
        <v>7654245.1399999997</v>
      </c>
      <c r="I893" s="45"/>
    </row>
    <row r="894" spans="2:9" x14ac:dyDescent="0.25">
      <c r="B894" s="10" t="s">
        <v>928</v>
      </c>
      <c r="C894" s="59" t="s">
        <v>2257</v>
      </c>
      <c r="D894" s="16" t="s">
        <v>11</v>
      </c>
      <c r="E894" s="12">
        <v>1</v>
      </c>
      <c r="F894" s="15">
        <v>7664245.1399999997</v>
      </c>
      <c r="G894" s="14">
        <f t="shared" si="13"/>
        <v>7664245.1399999997</v>
      </c>
      <c r="I894" s="45"/>
    </row>
    <row r="895" spans="2:9" x14ac:dyDescent="0.25">
      <c r="B895" s="10" t="s">
        <v>929</v>
      </c>
      <c r="C895" s="59" t="s">
        <v>2258</v>
      </c>
      <c r="D895" s="16" t="s">
        <v>11</v>
      </c>
      <c r="E895" s="12">
        <v>1</v>
      </c>
      <c r="F895" s="15">
        <v>10064245.140000001</v>
      </c>
      <c r="G895" s="14">
        <f t="shared" si="13"/>
        <v>10064245.140000001</v>
      </c>
      <c r="I895" s="45"/>
    </row>
    <row r="896" spans="2:9" x14ac:dyDescent="0.25">
      <c r="B896" s="10" t="s">
        <v>930</v>
      </c>
      <c r="C896" s="59" t="s">
        <v>2259</v>
      </c>
      <c r="D896" s="16" t="s">
        <v>11</v>
      </c>
      <c r="E896" s="12">
        <v>1</v>
      </c>
      <c r="F896" s="15">
        <v>7654245.1399999997</v>
      </c>
      <c r="G896" s="14">
        <f t="shared" si="13"/>
        <v>7654245.1399999997</v>
      </c>
      <c r="I896" s="45"/>
    </row>
    <row r="897" spans="2:9" x14ac:dyDescent="0.25">
      <c r="B897" s="10" t="s">
        <v>931</v>
      </c>
      <c r="C897" s="59" t="s">
        <v>2260</v>
      </c>
      <c r="D897" s="16" t="s">
        <v>11</v>
      </c>
      <c r="E897" s="12">
        <v>1</v>
      </c>
      <c r="F897" s="15">
        <v>7654245.1399999997</v>
      </c>
      <c r="G897" s="14">
        <f t="shared" ref="G897:G958" si="14">+ROUND(F897*E897,2)</f>
        <v>7654245.1399999997</v>
      </c>
      <c r="I897" s="45"/>
    </row>
    <row r="898" spans="2:9" x14ac:dyDescent="0.25">
      <c r="B898" s="10" t="s">
        <v>932</v>
      </c>
      <c r="C898" s="59" t="s">
        <v>2261</v>
      </c>
      <c r="D898" s="16" t="s">
        <v>11</v>
      </c>
      <c r="E898" s="12">
        <v>1</v>
      </c>
      <c r="F898" s="15">
        <v>7654245.1399999997</v>
      </c>
      <c r="G898" s="14">
        <f t="shared" si="14"/>
        <v>7654245.1399999997</v>
      </c>
      <c r="I898" s="45"/>
    </row>
    <row r="899" spans="2:9" x14ac:dyDescent="0.25">
      <c r="B899" s="10" t="s">
        <v>933</v>
      </c>
      <c r="C899" s="59" t="s">
        <v>2262</v>
      </c>
      <c r="D899" s="16" t="s">
        <v>11</v>
      </c>
      <c r="E899" s="12">
        <v>1</v>
      </c>
      <c r="F899" s="15">
        <v>7654245.1399999997</v>
      </c>
      <c r="G899" s="14">
        <f t="shared" si="14"/>
        <v>7654245.1399999997</v>
      </c>
      <c r="I899" s="45"/>
    </row>
    <row r="900" spans="2:9" x14ac:dyDescent="0.25">
      <c r="B900" s="10" t="s">
        <v>934</v>
      </c>
      <c r="C900" s="59" t="s">
        <v>2263</v>
      </c>
      <c r="D900" s="16" t="s">
        <v>11</v>
      </c>
      <c r="E900" s="12">
        <v>1</v>
      </c>
      <c r="F900" s="15">
        <v>7654245.1399999997</v>
      </c>
      <c r="G900" s="14">
        <f t="shared" si="14"/>
        <v>7654245.1399999997</v>
      </c>
      <c r="I900" s="45"/>
    </row>
    <row r="901" spans="2:9" x14ac:dyDescent="0.25">
      <c r="B901" s="10" t="s">
        <v>935</v>
      </c>
      <c r="C901" s="59" t="s">
        <v>2264</v>
      </c>
      <c r="D901" s="16" t="s">
        <v>11</v>
      </c>
      <c r="E901" s="12">
        <v>1</v>
      </c>
      <c r="F901" s="15">
        <v>15031054.890000001</v>
      </c>
      <c r="G901" s="14">
        <f t="shared" si="14"/>
        <v>15031054.890000001</v>
      </c>
      <c r="I901" s="45"/>
    </row>
    <row r="902" spans="2:9" x14ac:dyDescent="0.25">
      <c r="B902" s="40" t="s">
        <v>936</v>
      </c>
      <c r="C902" s="57" t="s">
        <v>2265</v>
      </c>
      <c r="D902" s="41"/>
      <c r="E902" s="42"/>
      <c r="F902" s="43"/>
      <c r="G902" s="50"/>
      <c r="I902" s="45"/>
    </row>
    <row r="903" spans="2:9" x14ac:dyDescent="0.25">
      <c r="B903" s="10" t="s">
        <v>937</v>
      </c>
      <c r="C903" s="59" t="s">
        <v>2266</v>
      </c>
      <c r="D903" s="16" t="s">
        <v>11</v>
      </c>
      <c r="E903" s="12">
        <v>1</v>
      </c>
      <c r="F903" s="15">
        <v>4094559.85</v>
      </c>
      <c r="G903" s="14">
        <f t="shared" si="14"/>
        <v>4094559.85</v>
      </c>
      <c r="I903" s="45"/>
    </row>
    <row r="904" spans="2:9" x14ac:dyDescent="0.25">
      <c r="B904" s="10" t="s">
        <v>938</v>
      </c>
      <c r="C904" s="59" t="s">
        <v>2267</v>
      </c>
      <c r="D904" s="16" t="s">
        <v>11</v>
      </c>
      <c r="E904" s="12">
        <v>2</v>
      </c>
      <c r="F904" s="15">
        <v>5396559.8499999996</v>
      </c>
      <c r="G904" s="14">
        <f t="shared" si="14"/>
        <v>10793119.699999999</v>
      </c>
      <c r="I904" s="45"/>
    </row>
    <row r="905" spans="2:9" x14ac:dyDescent="0.25">
      <c r="B905" s="40" t="s">
        <v>939</v>
      </c>
      <c r="C905" s="57" t="s">
        <v>2268</v>
      </c>
      <c r="D905" s="41"/>
      <c r="E905" s="42"/>
      <c r="F905" s="43"/>
      <c r="G905" s="50"/>
      <c r="I905" s="45"/>
    </row>
    <row r="906" spans="2:9" ht="38.25" x14ac:dyDescent="0.25">
      <c r="B906" s="10" t="s">
        <v>940</v>
      </c>
      <c r="C906" s="59" t="s">
        <v>2269</v>
      </c>
      <c r="D906" s="16" t="s">
        <v>11</v>
      </c>
      <c r="E906" s="18">
        <v>1</v>
      </c>
      <c r="F906" s="15">
        <v>5473974.9000000004</v>
      </c>
      <c r="G906" s="14">
        <f t="shared" si="14"/>
        <v>5473974.9000000004</v>
      </c>
      <c r="I906" s="45"/>
    </row>
    <row r="907" spans="2:9" ht="38.25" x14ac:dyDescent="0.25">
      <c r="B907" s="10" t="s">
        <v>941</v>
      </c>
      <c r="C907" s="59" t="s">
        <v>2270</v>
      </c>
      <c r="D907" s="16" t="s">
        <v>11</v>
      </c>
      <c r="E907" s="18">
        <v>1</v>
      </c>
      <c r="F907" s="15">
        <v>8062517.9000000004</v>
      </c>
      <c r="G907" s="14">
        <f t="shared" si="14"/>
        <v>8062517.9000000004</v>
      </c>
      <c r="I907" s="45"/>
    </row>
    <row r="908" spans="2:9" ht="38.25" x14ac:dyDescent="0.25">
      <c r="B908" s="10" t="s">
        <v>942</v>
      </c>
      <c r="C908" s="59" t="s">
        <v>2271</v>
      </c>
      <c r="D908" s="16" t="s">
        <v>11</v>
      </c>
      <c r="E908" s="18">
        <v>1</v>
      </c>
      <c r="F908" s="15">
        <v>4432517.9000000004</v>
      </c>
      <c r="G908" s="14">
        <f t="shared" si="14"/>
        <v>4432517.9000000004</v>
      </c>
      <c r="I908" s="45"/>
    </row>
    <row r="909" spans="2:9" ht="38.25" x14ac:dyDescent="0.25">
      <c r="B909" s="10" t="s">
        <v>943</v>
      </c>
      <c r="C909" s="59" t="s">
        <v>2272</v>
      </c>
      <c r="D909" s="16" t="s">
        <v>11</v>
      </c>
      <c r="E909" s="18">
        <v>1</v>
      </c>
      <c r="F909" s="15">
        <v>8062517.9000000004</v>
      </c>
      <c r="G909" s="14">
        <f t="shared" si="14"/>
        <v>8062517.9000000004</v>
      </c>
      <c r="I909" s="45"/>
    </row>
    <row r="910" spans="2:9" ht="38.25" x14ac:dyDescent="0.25">
      <c r="B910" s="10" t="s">
        <v>944</v>
      </c>
      <c r="C910" s="59" t="s">
        <v>2273</v>
      </c>
      <c r="D910" s="16" t="s">
        <v>11</v>
      </c>
      <c r="E910" s="18">
        <v>1</v>
      </c>
      <c r="F910" s="15">
        <v>4432517.9000000004</v>
      </c>
      <c r="G910" s="14">
        <f t="shared" si="14"/>
        <v>4432517.9000000004</v>
      </c>
      <c r="I910" s="45"/>
    </row>
    <row r="911" spans="2:9" x14ac:dyDescent="0.25">
      <c r="B911" s="40" t="s">
        <v>945</v>
      </c>
      <c r="C911" s="57" t="s">
        <v>2274</v>
      </c>
      <c r="D911" s="41"/>
      <c r="E911" s="51"/>
      <c r="F911" s="43"/>
      <c r="G911" s="50"/>
      <c r="I911" s="45"/>
    </row>
    <row r="912" spans="2:9" x14ac:dyDescent="0.25">
      <c r="B912" s="10" t="s">
        <v>946</v>
      </c>
      <c r="C912" s="59" t="s">
        <v>2275</v>
      </c>
      <c r="D912" s="16" t="s">
        <v>11</v>
      </c>
      <c r="E912" s="12">
        <v>1</v>
      </c>
      <c r="F912" s="15">
        <v>45257936.649999999</v>
      </c>
      <c r="G912" s="14">
        <f t="shared" si="14"/>
        <v>45257936.649999999</v>
      </c>
      <c r="I912" s="45"/>
    </row>
    <row r="913" spans="2:9" x14ac:dyDescent="0.25">
      <c r="B913" s="10" t="s">
        <v>947</v>
      </c>
      <c r="C913" s="59" t="s">
        <v>2276</v>
      </c>
      <c r="D913" s="16" t="s">
        <v>11</v>
      </c>
      <c r="E913" s="12">
        <v>1</v>
      </c>
      <c r="F913" s="15">
        <v>4937936.6500000004</v>
      </c>
      <c r="G913" s="14">
        <f t="shared" si="14"/>
        <v>4937936.6500000004</v>
      </c>
      <c r="I913" s="45"/>
    </row>
    <row r="914" spans="2:9" x14ac:dyDescent="0.25">
      <c r="B914" s="10" t="s">
        <v>948</v>
      </c>
      <c r="C914" s="59" t="s">
        <v>2277</v>
      </c>
      <c r="D914" s="16" t="s">
        <v>11</v>
      </c>
      <c r="E914" s="12">
        <v>1</v>
      </c>
      <c r="F914" s="15">
        <v>4937936.6500000004</v>
      </c>
      <c r="G914" s="14">
        <f t="shared" si="14"/>
        <v>4937936.6500000004</v>
      </c>
      <c r="I914" s="45"/>
    </row>
    <row r="915" spans="2:9" x14ac:dyDescent="0.25">
      <c r="B915" s="10" t="s">
        <v>949</v>
      </c>
      <c r="C915" s="59" t="s">
        <v>2278</v>
      </c>
      <c r="D915" s="16" t="s">
        <v>11</v>
      </c>
      <c r="E915" s="12">
        <v>1</v>
      </c>
      <c r="F915" s="15">
        <v>4937936.6500000004</v>
      </c>
      <c r="G915" s="14">
        <f t="shared" si="14"/>
        <v>4937936.6500000004</v>
      </c>
      <c r="I915" s="45"/>
    </row>
    <row r="916" spans="2:9" x14ac:dyDescent="0.25">
      <c r="B916" s="10" t="s">
        <v>950</v>
      </c>
      <c r="C916" s="59" t="s">
        <v>2279</v>
      </c>
      <c r="D916" s="16" t="s">
        <v>11</v>
      </c>
      <c r="E916" s="12">
        <v>1</v>
      </c>
      <c r="F916" s="15">
        <v>4937936.6500000004</v>
      </c>
      <c r="G916" s="14">
        <f t="shared" si="14"/>
        <v>4937936.6500000004</v>
      </c>
      <c r="I916" s="45"/>
    </row>
    <row r="917" spans="2:9" x14ac:dyDescent="0.25">
      <c r="B917" s="10" t="s">
        <v>951</v>
      </c>
      <c r="C917" s="59" t="s">
        <v>2280</v>
      </c>
      <c r="D917" s="16" t="s">
        <v>11</v>
      </c>
      <c r="E917" s="12">
        <v>1</v>
      </c>
      <c r="F917" s="15">
        <v>4937936.6500000004</v>
      </c>
      <c r="G917" s="14">
        <f t="shared" si="14"/>
        <v>4937936.6500000004</v>
      </c>
      <c r="I917" s="45"/>
    </row>
    <row r="918" spans="2:9" x14ac:dyDescent="0.25">
      <c r="B918" s="40" t="s">
        <v>952</v>
      </c>
      <c r="C918" s="57" t="s">
        <v>2281</v>
      </c>
      <c r="D918" s="41"/>
      <c r="E918" s="42"/>
      <c r="F918" s="43"/>
      <c r="G918" s="46"/>
      <c r="I918" s="45"/>
    </row>
    <row r="919" spans="2:9" x14ac:dyDescent="0.25">
      <c r="B919" s="10" t="s">
        <v>953</v>
      </c>
      <c r="C919" s="59" t="s">
        <v>2282</v>
      </c>
      <c r="D919" s="16" t="s">
        <v>11</v>
      </c>
      <c r="E919" s="12">
        <v>49</v>
      </c>
      <c r="F919" s="15">
        <v>658237.01</v>
      </c>
      <c r="G919" s="14">
        <f t="shared" si="14"/>
        <v>32253613.489999998</v>
      </c>
      <c r="I919" s="45"/>
    </row>
    <row r="920" spans="2:9" x14ac:dyDescent="0.25">
      <c r="B920" s="10" t="s">
        <v>954</v>
      </c>
      <c r="C920" s="59" t="s">
        <v>2283</v>
      </c>
      <c r="D920" s="16" t="s">
        <v>11</v>
      </c>
      <c r="E920" s="12">
        <v>4</v>
      </c>
      <c r="F920" s="15">
        <v>340237.01</v>
      </c>
      <c r="G920" s="14">
        <f t="shared" si="14"/>
        <v>1360948.04</v>
      </c>
      <c r="I920" s="45"/>
    </row>
    <row r="921" spans="2:9" x14ac:dyDescent="0.25">
      <c r="B921" s="40" t="s">
        <v>955</v>
      </c>
      <c r="C921" s="57" t="s">
        <v>2284</v>
      </c>
      <c r="D921" s="41"/>
      <c r="E921" s="42"/>
      <c r="F921" s="43"/>
      <c r="G921" s="46"/>
      <c r="I921" s="45"/>
    </row>
    <row r="922" spans="2:9" ht="25.5" x14ac:dyDescent="0.25">
      <c r="B922" s="10" t="s">
        <v>956</v>
      </c>
      <c r="C922" s="59" t="s">
        <v>2285</v>
      </c>
      <c r="D922" s="16" t="s">
        <v>41</v>
      </c>
      <c r="E922" s="12">
        <v>1100</v>
      </c>
      <c r="F922" s="15">
        <v>42854.17</v>
      </c>
      <c r="G922" s="14">
        <f t="shared" si="14"/>
        <v>47139587</v>
      </c>
      <c r="I922" s="45"/>
    </row>
    <row r="923" spans="2:9" ht="25.5" x14ac:dyDescent="0.25">
      <c r="B923" s="10" t="s">
        <v>957</v>
      </c>
      <c r="C923" s="59" t="s">
        <v>2286</v>
      </c>
      <c r="D923" s="16" t="s">
        <v>41</v>
      </c>
      <c r="E923" s="12">
        <v>600</v>
      </c>
      <c r="F923" s="15">
        <v>41854.17</v>
      </c>
      <c r="G923" s="14">
        <f t="shared" si="14"/>
        <v>25112502</v>
      </c>
      <c r="I923" s="45"/>
    </row>
    <row r="924" spans="2:9" x14ac:dyDescent="0.25">
      <c r="B924" s="40">
        <v>11</v>
      </c>
      <c r="C924" s="57" t="s">
        <v>2287</v>
      </c>
      <c r="D924" s="41"/>
      <c r="E924" s="42"/>
      <c r="F924" s="43"/>
      <c r="G924" s="50"/>
      <c r="I924" s="45"/>
    </row>
    <row r="925" spans="2:9" x14ac:dyDescent="0.25">
      <c r="B925" s="40" t="s">
        <v>958</v>
      </c>
      <c r="C925" s="57" t="s">
        <v>2288</v>
      </c>
      <c r="D925" s="41"/>
      <c r="E925" s="42"/>
      <c r="F925" s="43"/>
      <c r="G925" s="50"/>
      <c r="I925" s="45"/>
    </row>
    <row r="926" spans="2:9" x14ac:dyDescent="0.25">
      <c r="B926" s="10" t="s">
        <v>959</v>
      </c>
      <c r="C926" s="59" t="s">
        <v>2289</v>
      </c>
      <c r="D926" s="16" t="s">
        <v>4</v>
      </c>
      <c r="E926" s="12">
        <v>300</v>
      </c>
      <c r="F926" s="15">
        <v>29763.52</v>
      </c>
      <c r="G926" s="14">
        <f t="shared" si="14"/>
        <v>8929056</v>
      </c>
      <c r="I926" s="45"/>
    </row>
    <row r="927" spans="2:9" x14ac:dyDescent="0.25">
      <c r="B927" s="10" t="s">
        <v>960</v>
      </c>
      <c r="C927" s="59" t="s">
        <v>2290</v>
      </c>
      <c r="D927" s="16" t="s">
        <v>4</v>
      </c>
      <c r="E927" s="12">
        <v>2654</v>
      </c>
      <c r="F927" s="15">
        <v>29730.02</v>
      </c>
      <c r="G927" s="14">
        <f t="shared" si="14"/>
        <v>78903473.079999998</v>
      </c>
      <c r="I927" s="45"/>
    </row>
    <row r="928" spans="2:9" ht="25.5" x14ac:dyDescent="0.25">
      <c r="B928" s="10" t="s">
        <v>961</v>
      </c>
      <c r="C928" s="59" t="s">
        <v>2291</v>
      </c>
      <c r="D928" s="16" t="s">
        <v>4</v>
      </c>
      <c r="E928" s="12">
        <v>1309</v>
      </c>
      <c r="F928" s="15">
        <v>40720.019999999997</v>
      </c>
      <c r="G928" s="14">
        <f t="shared" si="14"/>
        <v>53302506.18</v>
      </c>
      <c r="I928" s="45"/>
    </row>
    <row r="929" spans="2:9" ht="25.5" x14ac:dyDescent="0.25">
      <c r="B929" s="10" t="s">
        <v>962</v>
      </c>
      <c r="C929" s="59" t="s">
        <v>2292</v>
      </c>
      <c r="D929" s="16" t="s">
        <v>4</v>
      </c>
      <c r="E929" s="12">
        <v>609</v>
      </c>
      <c r="F929" s="15">
        <v>33230.019999999997</v>
      </c>
      <c r="G929" s="14">
        <f t="shared" si="14"/>
        <v>20237082.18</v>
      </c>
      <c r="I929" s="45"/>
    </row>
    <row r="930" spans="2:9" ht="25.5" x14ac:dyDescent="0.25">
      <c r="B930" s="10" t="s">
        <v>963</v>
      </c>
      <c r="C930" s="59" t="s">
        <v>2293</v>
      </c>
      <c r="D930" s="16" t="s">
        <v>4</v>
      </c>
      <c r="E930" s="12">
        <v>1460</v>
      </c>
      <c r="F930" s="15">
        <v>54220.02</v>
      </c>
      <c r="G930" s="14">
        <f t="shared" si="14"/>
        <v>79161229.200000003</v>
      </c>
      <c r="I930" s="45"/>
    </row>
    <row r="931" spans="2:9" x14ac:dyDescent="0.25">
      <c r="B931" s="40" t="s">
        <v>964</v>
      </c>
      <c r="C931" s="57" t="s">
        <v>2294</v>
      </c>
      <c r="D931" s="41"/>
      <c r="E931" s="42"/>
      <c r="F931" s="43"/>
      <c r="G931" s="50"/>
      <c r="I931" s="45"/>
    </row>
    <row r="932" spans="2:9" ht="25.5" x14ac:dyDescent="0.25">
      <c r="B932" s="10" t="s">
        <v>965</v>
      </c>
      <c r="C932" s="59" t="s">
        <v>2295</v>
      </c>
      <c r="D932" s="16" t="s">
        <v>1284</v>
      </c>
      <c r="E932" s="12">
        <v>28</v>
      </c>
      <c r="F932" s="15">
        <v>56377.8</v>
      </c>
      <c r="G932" s="14">
        <f t="shared" si="14"/>
        <v>1578578.4</v>
      </c>
      <c r="I932" s="45"/>
    </row>
    <row r="933" spans="2:9" ht="25.5" x14ac:dyDescent="0.25">
      <c r="B933" s="10" t="s">
        <v>966</v>
      </c>
      <c r="C933" s="59" t="s">
        <v>2296</v>
      </c>
      <c r="D933" s="16" t="s">
        <v>1284</v>
      </c>
      <c r="E933" s="12">
        <v>489</v>
      </c>
      <c r="F933" s="15">
        <v>34750.17</v>
      </c>
      <c r="G933" s="14">
        <f t="shared" si="14"/>
        <v>16992833.129999999</v>
      </c>
      <c r="I933" s="45"/>
    </row>
    <row r="934" spans="2:9" ht="25.5" x14ac:dyDescent="0.25">
      <c r="B934" s="10" t="s">
        <v>967</v>
      </c>
      <c r="C934" s="59" t="s">
        <v>2297</v>
      </c>
      <c r="D934" s="16" t="s">
        <v>1284</v>
      </c>
      <c r="E934" s="11">
        <v>25</v>
      </c>
      <c r="F934" s="15">
        <v>29649.42</v>
      </c>
      <c r="G934" s="14">
        <f t="shared" si="14"/>
        <v>741235.5</v>
      </c>
      <c r="I934" s="45"/>
    </row>
    <row r="935" spans="2:9" ht="25.5" x14ac:dyDescent="0.25">
      <c r="B935" s="10" t="s">
        <v>968</v>
      </c>
      <c r="C935" s="59" t="s">
        <v>2298</v>
      </c>
      <c r="D935" s="16" t="s">
        <v>1284</v>
      </c>
      <c r="E935" s="12">
        <v>33</v>
      </c>
      <c r="F935" s="15">
        <v>58008.17</v>
      </c>
      <c r="G935" s="14">
        <f t="shared" si="14"/>
        <v>1914269.61</v>
      </c>
      <c r="I935" s="45"/>
    </row>
    <row r="936" spans="2:9" ht="25.5" x14ac:dyDescent="0.25">
      <c r="B936" s="10" t="s">
        <v>969</v>
      </c>
      <c r="C936" s="59" t="s">
        <v>2299</v>
      </c>
      <c r="D936" s="16" t="s">
        <v>1284</v>
      </c>
      <c r="E936" s="12">
        <v>1016</v>
      </c>
      <c r="F936" s="15">
        <v>43590.3</v>
      </c>
      <c r="G936" s="14">
        <f t="shared" si="14"/>
        <v>44287744.799999997</v>
      </c>
      <c r="I936" s="45"/>
    </row>
    <row r="937" spans="2:9" x14ac:dyDescent="0.25">
      <c r="B937" s="40">
        <v>12</v>
      </c>
      <c r="C937" s="57" t="s">
        <v>2300</v>
      </c>
      <c r="D937" s="41"/>
      <c r="E937" s="42"/>
      <c r="F937" s="43"/>
      <c r="G937" s="50"/>
      <c r="I937" s="45"/>
    </row>
    <row r="938" spans="2:9" x14ac:dyDescent="0.25">
      <c r="B938" s="40" t="s">
        <v>970</v>
      </c>
      <c r="C938" s="57" t="s">
        <v>2301</v>
      </c>
      <c r="D938" s="41"/>
      <c r="E938" s="42"/>
      <c r="F938" s="43"/>
      <c r="G938" s="50"/>
      <c r="I938" s="45"/>
    </row>
    <row r="939" spans="2:9" ht="38.25" x14ac:dyDescent="0.25">
      <c r="B939" s="10" t="s">
        <v>971</v>
      </c>
      <c r="C939" s="59" t="s">
        <v>2302</v>
      </c>
      <c r="D939" s="16" t="s">
        <v>4</v>
      </c>
      <c r="E939" s="12">
        <v>616</v>
      </c>
      <c r="F939" s="15">
        <v>127663.99</v>
      </c>
      <c r="G939" s="14">
        <f t="shared" si="14"/>
        <v>78641017.840000004</v>
      </c>
      <c r="I939" s="45"/>
    </row>
    <row r="940" spans="2:9" ht="38.25" x14ac:dyDescent="0.25">
      <c r="B940" s="10" t="s">
        <v>972</v>
      </c>
      <c r="C940" s="59" t="s">
        <v>2303</v>
      </c>
      <c r="D940" s="16" t="s">
        <v>1284</v>
      </c>
      <c r="E940" s="12">
        <v>298</v>
      </c>
      <c r="F940" s="15">
        <v>77731.839999999997</v>
      </c>
      <c r="G940" s="14">
        <f t="shared" si="14"/>
        <v>23164088.32</v>
      </c>
      <c r="I940" s="45"/>
    </row>
    <row r="941" spans="2:9" x14ac:dyDescent="0.25">
      <c r="B941" s="10" t="s">
        <v>973</v>
      </c>
      <c r="C941" s="59" t="s">
        <v>2304</v>
      </c>
      <c r="D941" s="16" t="s">
        <v>4</v>
      </c>
      <c r="E941" s="12">
        <v>292</v>
      </c>
      <c r="F941" s="15">
        <v>106696</v>
      </c>
      <c r="G941" s="14">
        <f t="shared" si="14"/>
        <v>31155232</v>
      </c>
      <c r="I941" s="45"/>
    </row>
    <row r="942" spans="2:9" ht="25.5" x14ac:dyDescent="0.25">
      <c r="B942" s="10" t="s">
        <v>974</v>
      </c>
      <c r="C942" s="59" t="s">
        <v>2305</v>
      </c>
      <c r="D942" s="16" t="s">
        <v>4</v>
      </c>
      <c r="E942" s="12">
        <v>18</v>
      </c>
      <c r="F942" s="15">
        <v>105927.19</v>
      </c>
      <c r="G942" s="14">
        <f t="shared" si="14"/>
        <v>1906689.42</v>
      </c>
      <c r="I942" s="45"/>
    </row>
    <row r="943" spans="2:9" x14ac:dyDescent="0.25">
      <c r="B943" s="40" t="s">
        <v>975</v>
      </c>
      <c r="C943" s="57" t="s">
        <v>2306</v>
      </c>
      <c r="D943" s="41"/>
      <c r="E943" s="42"/>
      <c r="F943" s="43"/>
      <c r="G943" s="50"/>
      <c r="I943" s="45"/>
    </row>
    <row r="944" spans="2:9" ht="25.5" x14ac:dyDescent="0.25">
      <c r="B944" s="10" t="s">
        <v>976</v>
      </c>
      <c r="C944" s="59" t="s">
        <v>2307</v>
      </c>
      <c r="D944" s="16" t="s">
        <v>4</v>
      </c>
      <c r="E944" s="12">
        <v>148</v>
      </c>
      <c r="F944" s="15">
        <v>98317.41</v>
      </c>
      <c r="G944" s="14">
        <f t="shared" si="14"/>
        <v>14550976.68</v>
      </c>
      <c r="I944" s="45"/>
    </row>
    <row r="945" spans="2:9" ht="25.5" x14ac:dyDescent="0.25">
      <c r="B945" s="10" t="s">
        <v>977</v>
      </c>
      <c r="C945" s="59" t="s">
        <v>2308</v>
      </c>
      <c r="D945" s="16" t="s">
        <v>4</v>
      </c>
      <c r="E945" s="12">
        <v>339</v>
      </c>
      <c r="F945" s="15">
        <v>104033.35</v>
      </c>
      <c r="G945" s="14">
        <f t="shared" si="14"/>
        <v>35267305.649999999</v>
      </c>
      <c r="I945" s="45"/>
    </row>
    <row r="946" spans="2:9" x14ac:dyDescent="0.25">
      <c r="B946" s="40" t="s">
        <v>978</v>
      </c>
      <c r="C946" s="57" t="s">
        <v>2309</v>
      </c>
      <c r="D946" s="41"/>
      <c r="E946" s="42"/>
      <c r="F946" s="43"/>
      <c r="G946" s="50"/>
      <c r="I946" s="45"/>
    </row>
    <row r="947" spans="2:9" ht="25.5" x14ac:dyDescent="0.25">
      <c r="B947" s="10" t="s">
        <v>979</v>
      </c>
      <c r="C947" s="59" t="s">
        <v>2310</v>
      </c>
      <c r="D947" s="16" t="s">
        <v>4</v>
      </c>
      <c r="E947" s="12">
        <v>48</v>
      </c>
      <c r="F947" s="15">
        <v>91404.83</v>
      </c>
      <c r="G947" s="14">
        <f t="shared" si="14"/>
        <v>4387431.84</v>
      </c>
      <c r="I947" s="45"/>
    </row>
    <row r="948" spans="2:9" ht="38.25" x14ac:dyDescent="0.25">
      <c r="B948" s="10" t="s">
        <v>980</v>
      </c>
      <c r="C948" s="59" t="s">
        <v>2311</v>
      </c>
      <c r="D948" s="16" t="s">
        <v>1284</v>
      </c>
      <c r="E948" s="12">
        <v>28</v>
      </c>
      <c r="F948" s="15">
        <v>63517.63</v>
      </c>
      <c r="G948" s="14">
        <f t="shared" si="14"/>
        <v>1778493.64</v>
      </c>
      <c r="I948" s="45"/>
    </row>
    <row r="949" spans="2:9" x14ac:dyDescent="0.25">
      <c r="B949" s="40" t="s">
        <v>981</v>
      </c>
      <c r="C949" s="57" t="s">
        <v>2312</v>
      </c>
      <c r="D949" s="41"/>
      <c r="E949" s="42"/>
      <c r="F949" s="43"/>
      <c r="G949" s="50"/>
      <c r="I949" s="45"/>
    </row>
    <row r="950" spans="2:9" ht="25.5" x14ac:dyDescent="0.25">
      <c r="B950" s="10" t="s">
        <v>982</v>
      </c>
      <c r="C950" s="59" t="s">
        <v>2313</v>
      </c>
      <c r="D950" s="16" t="s">
        <v>4</v>
      </c>
      <c r="E950" s="12">
        <v>2028</v>
      </c>
      <c r="F950" s="15">
        <v>171741.59</v>
      </c>
      <c r="G950" s="14">
        <f t="shared" si="14"/>
        <v>348291944.51999998</v>
      </c>
      <c r="I950" s="45"/>
    </row>
    <row r="951" spans="2:9" ht="25.5" x14ac:dyDescent="0.25">
      <c r="B951" s="10" t="s">
        <v>983</v>
      </c>
      <c r="C951" s="59" t="s">
        <v>2314</v>
      </c>
      <c r="D951" s="16" t="s">
        <v>1284</v>
      </c>
      <c r="E951" s="12">
        <v>2066</v>
      </c>
      <c r="F951" s="15">
        <v>65069.89</v>
      </c>
      <c r="G951" s="14">
        <f t="shared" si="14"/>
        <v>134434392.74000001</v>
      </c>
      <c r="I951" s="45"/>
    </row>
    <row r="952" spans="2:9" ht="25.5" x14ac:dyDescent="0.25">
      <c r="B952" s="10" t="s">
        <v>984</v>
      </c>
      <c r="C952" s="59" t="s">
        <v>2315</v>
      </c>
      <c r="D952" s="16" t="s">
        <v>4</v>
      </c>
      <c r="E952" s="12">
        <v>975</v>
      </c>
      <c r="F952" s="15">
        <v>174148.43</v>
      </c>
      <c r="G952" s="14">
        <f t="shared" si="14"/>
        <v>169794719.25</v>
      </c>
      <c r="I952" s="45"/>
    </row>
    <row r="953" spans="2:9" x14ac:dyDescent="0.25">
      <c r="B953" s="40" t="s">
        <v>985</v>
      </c>
      <c r="C953" s="57" t="s">
        <v>2316</v>
      </c>
      <c r="D953" s="41"/>
      <c r="E953" s="42"/>
      <c r="F953" s="43"/>
      <c r="G953" s="50"/>
      <c r="I953" s="45"/>
    </row>
    <row r="954" spans="2:9" ht="25.5" x14ac:dyDescent="0.25">
      <c r="B954" s="10" t="s">
        <v>986</v>
      </c>
      <c r="C954" s="59" t="s">
        <v>2317</v>
      </c>
      <c r="D954" s="16" t="s">
        <v>4</v>
      </c>
      <c r="E954" s="12">
        <v>140</v>
      </c>
      <c r="F954" s="15">
        <v>74048.210000000006</v>
      </c>
      <c r="G954" s="14">
        <f t="shared" si="14"/>
        <v>10366749.4</v>
      </c>
      <c r="I954" s="45"/>
    </row>
    <row r="955" spans="2:9" x14ac:dyDescent="0.25">
      <c r="B955" s="40" t="s">
        <v>987</v>
      </c>
      <c r="C955" s="57" t="s">
        <v>2318</v>
      </c>
      <c r="D955" s="41"/>
      <c r="E955" s="42"/>
      <c r="F955" s="43"/>
      <c r="G955" s="50"/>
      <c r="I955" s="45"/>
    </row>
    <row r="956" spans="2:9" x14ac:dyDescent="0.25">
      <c r="B956" s="10" t="s">
        <v>988</v>
      </c>
      <c r="C956" s="59" t="s">
        <v>2319</v>
      </c>
      <c r="D956" s="16" t="s">
        <v>4</v>
      </c>
      <c r="E956" s="12">
        <v>160</v>
      </c>
      <c r="F956" s="15">
        <v>275209.95</v>
      </c>
      <c r="G956" s="14">
        <f t="shared" si="14"/>
        <v>44033592</v>
      </c>
      <c r="I956" s="45"/>
    </row>
    <row r="957" spans="2:9" x14ac:dyDescent="0.25">
      <c r="B957" s="40" t="s">
        <v>989</v>
      </c>
      <c r="C957" s="57" t="s">
        <v>2320</v>
      </c>
      <c r="D957" s="41"/>
      <c r="E957" s="42"/>
      <c r="F957" s="43"/>
      <c r="G957" s="50"/>
      <c r="I957" s="45"/>
    </row>
    <row r="958" spans="2:9" ht="38.25" x14ac:dyDescent="0.25">
      <c r="B958" s="10" t="s">
        <v>990</v>
      </c>
      <c r="C958" s="59" t="s">
        <v>2321</v>
      </c>
      <c r="D958" s="16" t="s">
        <v>4</v>
      </c>
      <c r="E958" s="12">
        <v>35</v>
      </c>
      <c r="F958" s="15">
        <v>46557.16</v>
      </c>
      <c r="G958" s="14">
        <f t="shared" si="14"/>
        <v>1629500.6</v>
      </c>
      <c r="I958" s="45"/>
    </row>
    <row r="959" spans="2:9" x14ac:dyDescent="0.25">
      <c r="B959" s="40" t="s">
        <v>991</v>
      </c>
      <c r="C959" s="57" t="s">
        <v>2322</v>
      </c>
      <c r="D959" s="41"/>
      <c r="E959" s="42"/>
      <c r="F959" s="43"/>
      <c r="G959" s="50"/>
      <c r="I959" s="45"/>
    </row>
    <row r="960" spans="2:9" x14ac:dyDescent="0.25">
      <c r="B960" s="10" t="s">
        <v>992</v>
      </c>
      <c r="C960" s="59" t="s">
        <v>2323</v>
      </c>
      <c r="D960" s="16" t="s">
        <v>1284</v>
      </c>
      <c r="E960" s="12">
        <v>129</v>
      </c>
      <c r="F960" s="15">
        <v>59222.04</v>
      </c>
      <c r="G960" s="14">
        <f t="shared" ref="G960:G1018" si="15">+ROUND(F960*E960,2)</f>
        <v>7639643.1600000001</v>
      </c>
      <c r="I960" s="45"/>
    </row>
    <row r="961" spans="2:9" x14ac:dyDescent="0.25">
      <c r="B961" s="40" t="s">
        <v>993</v>
      </c>
      <c r="C961" s="57" t="s">
        <v>2324</v>
      </c>
      <c r="D961" s="41"/>
      <c r="E961" s="42"/>
      <c r="F961" s="43"/>
      <c r="G961" s="50"/>
      <c r="I961" s="45"/>
    </row>
    <row r="962" spans="2:9" x14ac:dyDescent="0.25">
      <c r="B962" s="10" t="s">
        <v>994</v>
      </c>
      <c r="C962" s="59" t="s">
        <v>2325</v>
      </c>
      <c r="D962" s="16" t="s">
        <v>1284</v>
      </c>
      <c r="E962" s="12">
        <v>4</v>
      </c>
      <c r="F962" s="15">
        <v>35567.440000000002</v>
      </c>
      <c r="G962" s="14">
        <f t="shared" si="15"/>
        <v>142269.76000000001</v>
      </c>
      <c r="I962" s="45"/>
    </row>
    <row r="963" spans="2:9" x14ac:dyDescent="0.25">
      <c r="B963" s="40" t="s">
        <v>995</v>
      </c>
      <c r="C963" s="57" t="s">
        <v>2326</v>
      </c>
      <c r="D963" s="41"/>
      <c r="E963" s="42"/>
      <c r="F963" s="43"/>
      <c r="G963" s="50"/>
      <c r="I963" s="45"/>
    </row>
    <row r="964" spans="2:9" x14ac:dyDescent="0.25">
      <c r="B964" s="10" t="s">
        <v>996</v>
      </c>
      <c r="C964" s="59" t="s">
        <v>2327</v>
      </c>
      <c r="D964" s="16" t="s">
        <v>1284</v>
      </c>
      <c r="E964" s="12">
        <v>72</v>
      </c>
      <c r="F964" s="15">
        <v>57899.12</v>
      </c>
      <c r="G964" s="14">
        <f t="shared" si="15"/>
        <v>4168736.64</v>
      </c>
      <c r="I964" s="45"/>
    </row>
    <row r="965" spans="2:9" x14ac:dyDescent="0.25">
      <c r="B965" s="10" t="s">
        <v>997</v>
      </c>
      <c r="C965" s="59" t="s">
        <v>2328</v>
      </c>
      <c r="D965" s="16" t="s">
        <v>1284</v>
      </c>
      <c r="E965" s="12">
        <v>125</v>
      </c>
      <c r="F965" s="15">
        <v>23899.119999999999</v>
      </c>
      <c r="G965" s="14">
        <f t="shared" si="15"/>
        <v>2987390</v>
      </c>
      <c r="I965" s="45"/>
    </row>
    <row r="966" spans="2:9" x14ac:dyDescent="0.25">
      <c r="B966" s="40">
        <v>13</v>
      </c>
      <c r="C966" s="57" t="s">
        <v>2329</v>
      </c>
      <c r="D966" s="41"/>
      <c r="E966" s="42"/>
      <c r="F966" s="43"/>
      <c r="G966" s="50"/>
      <c r="I966" s="45"/>
    </row>
    <row r="967" spans="2:9" x14ac:dyDescent="0.25">
      <c r="B967" s="40" t="s">
        <v>998</v>
      </c>
      <c r="C967" s="57" t="s">
        <v>2330</v>
      </c>
      <c r="D967" s="41"/>
      <c r="E967" s="42"/>
      <c r="F967" s="43"/>
      <c r="G967" s="50"/>
      <c r="I967" s="45"/>
    </row>
    <row r="968" spans="2:9" ht="25.5" x14ac:dyDescent="0.25">
      <c r="B968" s="10" t="s">
        <v>999</v>
      </c>
      <c r="C968" s="59" t="s">
        <v>2331</v>
      </c>
      <c r="D968" s="16" t="s">
        <v>1284</v>
      </c>
      <c r="E968" s="12">
        <v>3</v>
      </c>
      <c r="F968" s="15">
        <v>66989.259999999995</v>
      </c>
      <c r="G968" s="14">
        <f t="shared" si="15"/>
        <v>200967.78</v>
      </c>
      <c r="I968" s="45"/>
    </row>
    <row r="969" spans="2:9" x14ac:dyDescent="0.25">
      <c r="B969" s="40" t="s">
        <v>1000</v>
      </c>
      <c r="C969" s="57" t="s">
        <v>2332</v>
      </c>
      <c r="D969" s="41"/>
      <c r="E969" s="42"/>
      <c r="F969" s="43"/>
      <c r="G969" s="50"/>
      <c r="I969" s="45"/>
    </row>
    <row r="970" spans="2:9" ht="25.5" x14ac:dyDescent="0.25">
      <c r="B970" s="10" t="s">
        <v>1001</v>
      </c>
      <c r="C970" s="59" t="s">
        <v>2333</v>
      </c>
      <c r="D970" s="16" t="s">
        <v>11</v>
      </c>
      <c r="E970" s="12">
        <v>2</v>
      </c>
      <c r="F970" s="15">
        <v>1795800</v>
      </c>
      <c r="G970" s="14">
        <f t="shared" si="15"/>
        <v>3591600</v>
      </c>
      <c r="I970" s="45"/>
    </row>
    <row r="971" spans="2:9" x14ac:dyDescent="0.25">
      <c r="B971" s="40" t="s">
        <v>1002</v>
      </c>
      <c r="C971" s="57" t="s">
        <v>2334</v>
      </c>
      <c r="D971" s="41"/>
      <c r="E971" s="42"/>
      <c r="F971" s="43"/>
      <c r="G971" s="50"/>
      <c r="I971" s="45"/>
    </row>
    <row r="972" spans="2:9" ht="25.5" x14ac:dyDescent="0.25">
      <c r="B972" s="10" t="s">
        <v>1003</v>
      </c>
      <c r="C972" s="59" t="s">
        <v>2335</v>
      </c>
      <c r="D972" s="16" t="s">
        <v>11</v>
      </c>
      <c r="E972" s="12">
        <v>65</v>
      </c>
      <c r="F972" s="15">
        <v>30831.48</v>
      </c>
      <c r="G972" s="14">
        <f t="shared" si="15"/>
        <v>2004046.2</v>
      </c>
      <c r="I972" s="45"/>
    </row>
    <row r="973" spans="2:9" x14ac:dyDescent="0.25">
      <c r="B973" s="40">
        <v>14</v>
      </c>
      <c r="C973" s="57" t="s">
        <v>2336</v>
      </c>
      <c r="D973" s="41"/>
      <c r="E973" s="42"/>
      <c r="F973" s="43"/>
      <c r="G973" s="50"/>
      <c r="I973" s="45"/>
    </row>
    <row r="974" spans="2:9" x14ac:dyDescent="0.25">
      <c r="B974" s="40" t="s">
        <v>1004</v>
      </c>
      <c r="C974" s="57" t="s">
        <v>2337</v>
      </c>
      <c r="D974" s="41"/>
      <c r="E974" s="42"/>
      <c r="F974" s="43"/>
      <c r="G974" s="50"/>
      <c r="I974" s="45"/>
    </row>
    <row r="975" spans="2:9" ht="114.75" x14ac:dyDescent="0.25">
      <c r="B975" s="10" t="s">
        <v>1005</v>
      </c>
      <c r="C975" s="59" t="s">
        <v>2338</v>
      </c>
      <c r="D975" s="16" t="s">
        <v>4</v>
      </c>
      <c r="E975" s="12">
        <v>78</v>
      </c>
      <c r="F975" s="15">
        <v>231000</v>
      </c>
      <c r="G975" s="14">
        <f t="shared" si="15"/>
        <v>18018000</v>
      </c>
      <c r="I975" s="45"/>
    </row>
    <row r="976" spans="2:9" x14ac:dyDescent="0.25">
      <c r="B976" s="40" t="s">
        <v>1006</v>
      </c>
      <c r="C976" s="57" t="s">
        <v>2339</v>
      </c>
      <c r="D976" s="41"/>
      <c r="E976" s="42"/>
      <c r="F976" s="43"/>
      <c r="G976" s="50"/>
      <c r="I976" s="45"/>
    </row>
    <row r="977" spans="2:9" ht="38.25" x14ac:dyDescent="0.25">
      <c r="B977" s="10" t="s">
        <v>1007</v>
      </c>
      <c r="C977" s="59" t="s">
        <v>2340</v>
      </c>
      <c r="D977" s="16" t="s">
        <v>4</v>
      </c>
      <c r="E977" s="12">
        <v>1228</v>
      </c>
      <c r="F977" s="15">
        <v>165000</v>
      </c>
      <c r="G977" s="14">
        <f t="shared" si="15"/>
        <v>202620000</v>
      </c>
      <c r="I977" s="45"/>
    </row>
    <row r="978" spans="2:9" x14ac:dyDescent="0.25">
      <c r="B978" s="40" t="s">
        <v>1008</v>
      </c>
      <c r="C978" s="57" t="s">
        <v>2341</v>
      </c>
      <c r="D978" s="41"/>
      <c r="E978" s="42"/>
      <c r="F978" s="43"/>
      <c r="G978" s="50"/>
      <c r="I978" s="45"/>
    </row>
    <row r="979" spans="2:9" x14ac:dyDescent="0.25">
      <c r="B979" s="10" t="s">
        <v>1009</v>
      </c>
      <c r="C979" s="59" t="s">
        <v>2342</v>
      </c>
      <c r="D979" s="16" t="s">
        <v>4</v>
      </c>
      <c r="E979" s="12">
        <v>78</v>
      </c>
      <c r="F979" s="15">
        <v>52015.62</v>
      </c>
      <c r="G979" s="14">
        <f t="shared" si="15"/>
        <v>4057218.36</v>
      </c>
      <c r="I979" s="45"/>
    </row>
    <row r="980" spans="2:9" x14ac:dyDescent="0.25">
      <c r="B980" s="10" t="s">
        <v>1010</v>
      </c>
      <c r="C980" s="59" t="s">
        <v>2343</v>
      </c>
      <c r="D980" s="16" t="s">
        <v>25</v>
      </c>
      <c r="E980" s="12">
        <v>1306</v>
      </c>
      <c r="F980" s="15">
        <v>25465.119999999999</v>
      </c>
      <c r="G980" s="14">
        <f t="shared" si="15"/>
        <v>33257446.719999999</v>
      </c>
      <c r="I980" s="45"/>
    </row>
    <row r="981" spans="2:9" x14ac:dyDescent="0.25">
      <c r="B981" s="40" t="s">
        <v>1011</v>
      </c>
      <c r="C981" s="57" t="s">
        <v>2344</v>
      </c>
      <c r="D981" s="41"/>
      <c r="E981" s="42"/>
      <c r="F981" s="43"/>
      <c r="G981" s="50"/>
      <c r="I981" s="45"/>
    </row>
    <row r="982" spans="2:9" x14ac:dyDescent="0.25">
      <c r="B982" s="10" t="s">
        <v>1012</v>
      </c>
      <c r="C982" s="59" t="s">
        <v>2345</v>
      </c>
      <c r="D982" s="16" t="s">
        <v>4</v>
      </c>
      <c r="E982" s="18">
        <v>950</v>
      </c>
      <c r="F982" s="15">
        <v>21994.31</v>
      </c>
      <c r="G982" s="14">
        <f t="shared" si="15"/>
        <v>20894594.5</v>
      </c>
      <c r="I982" s="45"/>
    </row>
    <row r="983" spans="2:9" x14ac:dyDescent="0.25">
      <c r="B983" s="10" t="s">
        <v>1013</v>
      </c>
      <c r="C983" s="59" t="s">
        <v>2346</v>
      </c>
      <c r="D983" s="16" t="s">
        <v>4</v>
      </c>
      <c r="E983" s="18">
        <v>950</v>
      </c>
      <c r="F983" s="15">
        <v>15190.16</v>
      </c>
      <c r="G983" s="14">
        <f t="shared" si="15"/>
        <v>14430652</v>
      </c>
      <c r="I983" s="45"/>
    </row>
    <row r="984" spans="2:9" x14ac:dyDescent="0.25">
      <c r="B984" s="40" t="s">
        <v>1014</v>
      </c>
      <c r="C984" s="57" t="s">
        <v>2347</v>
      </c>
      <c r="D984" s="41"/>
      <c r="E984" s="42"/>
      <c r="F984" s="43"/>
      <c r="G984" s="50"/>
      <c r="I984" s="45"/>
    </row>
    <row r="985" spans="2:9" ht="25.5" x14ac:dyDescent="0.25">
      <c r="B985" s="10" t="s">
        <v>1015</v>
      </c>
      <c r="C985" s="59" t="s">
        <v>2348</v>
      </c>
      <c r="D985" s="16" t="s">
        <v>4</v>
      </c>
      <c r="E985" s="12">
        <v>118</v>
      </c>
      <c r="F985" s="15">
        <v>150000</v>
      </c>
      <c r="G985" s="14">
        <f t="shared" si="15"/>
        <v>17700000</v>
      </c>
      <c r="I985" s="45"/>
    </row>
    <row r="986" spans="2:9" x14ac:dyDescent="0.25">
      <c r="B986" s="40">
        <v>15</v>
      </c>
      <c r="C986" s="57" t="s">
        <v>2349</v>
      </c>
      <c r="D986" s="41"/>
      <c r="E986" s="42"/>
      <c r="F986" s="43"/>
      <c r="G986" s="50"/>
      <c r="I986" s="45"/>
    </row>
    <row r="987" spans="2:9" x14ac:dyDescent="0.25">
      <c r="B987" s="40" t="s">
        <v>1016</v>
      </c>
      <c r="C987" s="57" t="s">
        <v>2350</v>
      </c>
      <c r="D987" s="41"/>
      <c r="E987" s="42"/>
      <c r="F987" s="43"/>
      <c r="G987" s="50"/>
      <c r="I987" s="45"/>
    </row>
    <row r="988" spans="2:9" ht="38.25" x14ac:dyDescent="0.25">
      <c r="B988" s="10" t="s">
        <v>1017</v>
      </c>
      <c r="C988" s="59" t="s">
        <v>2351</v>
      </c>
      <c r="D988" s="16" t="s">
        <v>4</v>
      </c>
      <c r="E988" s="12">
        <v>60</v>
      </c>
      <c r="F988" s="15">
        <v>869000</v>
      </c>
      <c r="G988" s="14">
        <f t="shared" si="15"/>
        <v>52140000</v>
      </c>
      <c r="I988" s="45"/>
    </row>
    <row r="989" spans="2:9" x14ac:dyDescent="0.25">
      <c r="B989" s="40" t="s">
        <v>1018</v>
      </c>
      <c r="C989" s="57" t="s">
        <v>2352</v>
      </c>
      <c r="D989" s="41"/>
      <c r="E989" s="42"/>
      <c r="F989" s="43"/>
      <c r="G989" s="50"/>
      <c r="I989" s="45"/>
    </row>
    <row r="990" spans="2:9" x14ac:dyDescent="0.25">
      <c r="B990" s="10" t="s">
        <v>1019</v>
      </c>
      <c r="C990" s="59" t="s">
        <v>2353</v>
      </c>
      <c r="D990" s="16" t="s">
        <v>11</v>
      </c>
      <c r="E990" s="12">
        <v>5</v>
      </c>
      <c r="F990" s="15">
        <v>2748704.84</v>
      </c>
      <c r="G990" s="14">
        <f t="shared" si="15"/>
        <v>13743524.199999999</v>
      </c>
      <c r="I990" s="45"/>
    </row>
    <row r="991" spans="2:9" x14ac:dyDescent="0.25">
      <c r="B991" s="10" t="s">
        <v>1020</v>
      </c>
      <c r="C991" s="59" t="s">
        <v>2354</v>
      </c>
      <c r="D991" s="16" t="s">
        <v>11</v>
      </c>
      <c r="E991" s="12">
        <v>5</v>
      </c>
      <c r="F991" s="15">
        <v>3072081.88</v>
      </c>
      <c r="G991" s="14">
        <f t="shared" si="15"/>
        <v>15360409.4</v>
      </c>
      <c r="I991" s="45"/>
    </row>
    <row r="992" spans="2:9" ht="25.5" x14ac:dyDescent="0.25">
      <c r="B992" s="10" t="s">
        <v>1021</v>
      </c>
      <c r="C992" s="59" t="s">
        <v>2355</v>
      </c>
      <c r="D992" s="16" t="s">
        <v>11</v>
      </c>
      <c r="E992" s="12">
        <v>41</v>
      </c>
      <c r="F992" s="15">
        <v>2748704.84</v>
      </c>
      <c r="G992" s="14">
        <f t="shared" si="15"/>
        <v>112696898.44</v>
      </c>
      <c r="I992" s="45"/>
    </row>
    <row r="993" spans="2:9" ht="25.5" x14ac:dyDescent="0.25">
      <c r="B993" s="10" t="s">
        <v>1022</v>
      </c>
      <c r="C993" s="59" t="s">
        <v>2356</v>
      </c>
      <c r="D993" s="16" t="s">
        <v>11</v>
      </c>
      <c r="E993" s="12">
        <v>12</v>
      </c>
      <c r="F993" s="15">
        <v>3072081.88</v>
      </c>
      <c r="G993" s="14">
        <f t="shared" si="15"/>
        <v>36864982.560000002</v>
      </c>
      <c r="I993" s="45"/>
    </row>
    <row r="994" spans="2:9" ht="25.5" x14ac:dyDescent="0.25">
      <c r="B994" s="10" t="s">
        <v>1023</v>
      </c>
      <c r="C994" s="59" t="s">
        <v>2357</v>
      </c>
      <c r="D994" s="16" t="s">
        <v>11</v>
      </c>
      <c r="E994" s="12">
        <v>5</v>
      </c>
      <c r="F994" s="15">
        <v>6629229.3200000003</v>
      </c>
      <c r="G994" s="14">
        <f t="shared" si="15"/>
        <v>33146146.600000001</v>
      </c>
      <c r="I994" s="45"/>
    </row>
    <row r="995" spans="2:9" ht="25.5" x14ac:dyDescent="0.25">
      <c r="B995" s="10" t="s">
        <v>1024</v>
      </c>
      <c r="C995" s="59" t="s">
        <v>2358</v>
      </c>
      <c r="D995" s="16" t="s">
        <v>11</v>
      </c>
      <c r="E995" s="12">
        <v>7</v>
      </c>
      <c r="F995" s="15">
        <v>3460134.92</v>
      </c>
      <c r="G995" s="14">
        <f t="shared" si="15"/>
        <v>24220944.440000001</v>
      </c>
      <c r="I995" s="45"/>
    </row>
    <row r="996" spans="2:9" ht="25.5" x14ac:dyDescent="0.25">
      <c r="B996" s="10" t="s">
        <v>1025</v>
      </c>
      <c r="C996" s="59" t="s">
        <v>2359</v>
      </c>
      <c r="D996" s="16" t="s">
        <v>11</v>
      </c>
      <c r="E996" s="12">
        <v>2</v>
      </c>
      <c r="F996" s="15">
        <v>16740524.560000001</v>
      </c>
      <c r="G996" s="14">
        <f t="shared" si="15"/>
        <v>33481049.120000001</v>
      </c>
      <c r="I996" s="45"/>
    </row>
    <row r="997" spans="2:9" x14ac:dyDescent="0.25">
      <c r="B997" s="40" t="s">
        <v>1026</v>
      </c>
      <c r="C997" s="57" t="s">
        <v>2360</v>
      </c>
      <c r="D997" s="41"/>
      <c r="E997" s="42"/>
      <c r="F997" s="43"/>
      <c r="G997" s="50"/>
      <c r="I997" s="45"/>
    </row>
    <row r="998" spans="2:9" ht="25.5" x14ac:dyDescent="0.25">
      <c r="B998" s="10" t="s">
        <v>1027</v>
      </c>
      <c r="C998" s="59" t="s">
        <v>2361</v>
      </c>
      <c r="D998" s="16" t="s">
        <v>11</v>
      </c>
      <c r="E998" s="12">
        <v>7</v>
      </c>
      <c r="F998" s="15">
        <v>5243076.75</v>
      </c>
      <c r="G998" s="14">
        <f t="shared" si="15"/>
        <v>36701537.25</v>
      </c>
      <c r="I998" s="45"/>
    </row>
    <row r="999" spans="2:9" x14ac:dyDescent="0.25">
      <c r="B999" s="40" t="s">
        <v>1028</v>
      </c>
      <c r="C999" s="57" t="s">
        <v>2362</v>
      </c>
      <c r="D999" s="41"/>
      <c r="E999" s="42"/>
      <c r="F999" s="43"/>
      <c r="G999" s="50"/>
      <c r="I999" s="45"/>
    </row>
    <row r="1000" spans="2:9" ht="25.5" x14ac:dyDescent="0.25">
      <c r="B1000" s="10" t="s">
        <v>1029</v>
      </c>
      <c r="C1000" s="59" t="s">
        <v>2363</v>
      </c>
      <c r="D1000" s="16" t="s">
        <v>4</v>
      </c>
      <c r="E1000" s="12">
        <v>9</v>
      </c>
      <c r="F1000" s="15">
        <v>1173000</v>
      </c>
      <c r="G1000" s="14">
        <f t="shared" si="15"/>
        <v>10557000</v>
      </c>
      <c r="I1000" s="45"/>
    </row>
    <row r="1001" spans="2:9" ht="25.5" x14ac:dyDescent="0.25">
      <c r="B1001" s="10" t="s">
        <v>1030</v>
      </c>
      <c r="C1001" s="59" t="s">
        <v>2364</v>
      </c>
      <c r="D1001" s="16" t="s">
        <v>4</v>
      </c>
      <c r="E1001" s="12">
        <v>11</v>
      </c>
      <c r="F1001" s="15">
        <v>1334000</v>
      </c>
      <c r="G1001" s="14">
        <f t="shared" si="15"/>
        <v>14674000</v>
      </c>
      <c r="I1001" s="45"/>
    </row>
    <row r="1002" spans="2:9" ht="25.5" x14ac:dyDescent="0.25">
      <c r="B1002" s="10" t="s">
        <v>1031</v>
      </c>
      <c r="C1002" s="59" t="s">
        <v>2365</v>
      </c>
      <c r="D1002" s="16" t="s">
        <v>4</v>
      </c>
      <c r="E1002" s="12">
        <v>129</v>
      </c>
      <c r="F1002" s="15">
        <v>903000</v>
      </c>
      <c r="G1002" s="14">
        <f t="shared" si="15"/>
        <v>116487000</v>
      </c>
      <c r="I1002" s="45"/>
    </row>
    <row r="1003" spans="2:9" ht="25.5" x14ac:dyDescent="0.25">
      <c r="B1003" s="10" t="s">
        <v>1032</v>
      </c>
      <c r="C1003" s="59" t="s">
        <v>2366</v>
      </c>
      <c r="D1003" s="16" t="s">
        <v>4</v>
      </c>
      <c r="E1003" s="12">
        <v>17</v>
      </c>
      <c r="F1003" s="15">
        <v>1049000</v>
      </c>
      <c r="G1003" s="14">
        <f t="shared" si="15"/>
        <v>17833000</v>
      </c>
      <c r="I1003" s="45"/>
    </row>
    <row r="1004" spans="2:9" ht="25.5" x14ac:dyDescent="0.25">
      <c r="B1004" s="10" t="s">
        <v>1033</v>
      </c>
      <c r="C1004" s="59" t="s">
        <v>2367</v>
      </c>
      <c r="D1004" s="16" t="s">
        <v>4</v>
      </c>
      <c r="E1004" s="12">
        <v>41</v>
      </c>
      <c r="F1004" s="15">
        <v>1206000</v>
      </c>
      <c r="G1004" s="14">
        <f t="shared" si="15"/>
        <v>49446000</v>
      </c>
      <c r="I1004" s="45"/>
    </row>
    <row r="1005" spans="2:9" x14ac:dyDescent="0.25">
      <c r="B1005" s="40" t="s">
        <v>1034</v>
      </c>
      <c r="C1005" s="57" t="s">
        <v>2368</v>
      </c>
      <c r="D1005" s="41"/>
      <c r="E1005" s="42"/>
      <c r="F1005" s="43"/>
      <c r="G1005" s="50"/>
      <c r="I1005" s="45"/>
    </row>
    <row r="1006" spans="2:9" ht="25.5" x14ac:dyDescent="0.25">
      <c r="B1006" s="10" t="s">
        <v>1035</v>
      </c>
      <c r="C1006" s="59" t="s">
        <v>2369</v>
      </c>
      <c r="D1006" s="16" t="s">
        <v>4</v>
      </c>
      <c r="E1006" s="12">
        <v>529</v>
      </c>
      <c r="F1006" s="17">
        <v>870000</v>
      </c>
      <c r="G1006" s="14">
        <f t="shared" si="15"/>
        <v>460230000</v>
      </c>
      <c r="I1006" s="45"/>
    </row>
    <row r="1007" spans="2:9" ht="25.5" x14ac:dyDescent="0.25">
      <c r="B1007" s="10" t="s">
        <v>1036</v>
      </c>
      <c r="C1007" s="59" t="s">
        <v>2370</v>
      </c>
      <c r="D1007" s="16" t="s">
        <v>4</v>
      </c>
      <c r="E1007" s="12">
        <v>284</v>
      </c>
      <c r="F1007" s="17">
        <v>950000</v>
      </c>
      <c r="G1007" s="14">
        <f t="shared" si="15"/>
        <v>269800000</v>
      </c>
      <c r="I1007" s="45"/>
    </row>
    <row r="1008" spans="2:9" ht="25.5" x14ac:dyDescent="0.25">
      <c r="B1008" s="10" t="s">
        <v>1037</v>
      </c>
      <c r="C1008" s="59" t="s">
        <v>2371</v>
      </c>
      <c r="D1008" s="16" t="s">
        <v>4</v>
      </c>
      <c r="E1008" s="12">
        <v>155</v>
      </c>
      <c r="F1008" s="17">
        <v>1010000</v>
      </c>
      <c r="G1008" s="14">
        <f t="shared" si="15"/>
        <v>156550000</v>
      </c>
      <c r="I1008" s="45"/>
    </row>
    <row r="1009" spans="2:9" ht="25.5" x14ac:dyDescent="0.25">
      <c r="B1009" s="10" t="s">
        <v>1038</v>
      </c>
      <c r="C1009" s="59" t="s">
        <v>2372</v>
      </c>
      <c r="D1009" s="16" t="s">
        <v>4</v>
      </c>
      <c r="E1009" s="12">
        <v>50</v>
      </c>
      <c r="F1009" s="17">
        <v>1100000</v>
      </c>
      <c r="G1009" s="14">
        <f t="shared" si="15"/>
        <v>55000000</v>
      </c>
      <c r="I1009" s="45"/>
    </row>
    <row r="1010" spans="2:9" x14ac:dyDescent="0.25">
      <c r="B1010" s="40" t="s">
        <v>1039</v>
      </c>
      <c r="C1010" s="57" t="s">
        <v>2373</v>
      </c>
      <c r="D1010" s="41"/>
      <c r="E1010" s="42"/>
      <c r="F1010" s="43"/>
      <c r="G1010" s="50"/>
      <c r="I1010" s="45"/>
    </row>
    <row r="1011" spans="2:9" x14ac:dyDescent="0.25">
      <c r="B1011" s="10" t="s">
        <v>1040</v>
      </c>
      <c r="C1011" s="59" t="s">
        <v>2374</v>
      </c>
      <c r="D1011" s="16" t="s">
        <v>4</v>
      </c>
      <c r="E1011" s="12">
        <v>450</v>
      </c>
      <c r="F1011" s="15">
        <v>660000</v>
      </c>
      <c r="G1011" s="14">
        <f t="shared" si="15"/>
        <v>297000000</v>
      </c>
      <c r="I1011" s="45"/>
    </row>
    <row r="1012" spans="2:9" x14ac:dyDescent="0.25">
      <c r="B1012" s="40" t="s">
        <v>1041</v>
      </c>
      <c r="C1012" s="57" t="s">
        <v>2375</v>
      </c>
      <c r="D1012" s="41"/>
      <c r="E1012" s="42"/>
      <c r="F1012" s="43"/>
      <c r="G1012" s="50"/>
      <c r="I1012" s="45"/>
    </row>
    <row r="1013" spans="2:9" x14ac:dyDescent="0.25">
      <c r="B1013" s="10" t="s">
        <v>1042</v>
      </c>
      <c r="C1013" s="59" t="s">
        <v>2376</v>
      </c>
      <c r="D1013" s="16" t="s">
        <v>1284</v>
      </c>
      <c r="E1013" s="12">
        <v>27</v>
      </c>
      <c r="F1013" s="15">
        <v>738000</v>
      </c>
      <c r="G1013" s="14">
        <f t="shared" si="15"/>
        <v>19926000</v>
      </c>
      <c r="I1013" s="45"/>
    </row>
    <row r="1014" spans="2:9" x14ac:dyDescent="0.25">
      <c r="B1014" s="10" t="s">
        <v>1043</v>
      </c>
      <c r="C1014" s="59" t="s">
        <v>2377</v>
      </c>
      <c r="D1014" s="16" t="s">
        <v>1284</v>
      </c>
      <c r="E1014" s="12">
        <v>72</v>
      </c>
      <c r="F1014" s="15">
        <v>371000</v>
      </c>
      <c r="G1014" s="14">
        <f t="shared" si="15"/>
        <v>26712000</v>
      </c>
      <c r="I1014" s="45"/>
    </row>
    <row r="1015" spans="2:9" x14ac:dyDescent="0.25">
      <c r="B1015" s="40" t="s">
        <v>1044</v>
      </c>
      <c r="C1015" s="57" t="s">
        <v>2378</v>
      </c>
      <c r="D1015" s="41"/>
      <c r="E1015" s="42"/>
      <c r="F1015" s="43"/>
      <c r="G1015" s="50"/>
      <c r="I1015" s="45"/>
    </row>
    <row r="1016" spans="2:9" x14ac:dyDescent="0.25">
      <c r="B1016" s="10" t="s">
        <v>1045</v>
      </c>
      <c r="C1016" s="59" t="s">
        <v>2379</v>
      </c>
      <c r="D1016" s="16" t="s">
        <v>11</v>
      </c>
      <c r="E1016" s="12">
        <v>24</v>
      </c>
      <c r="F1016" s="15">
        <v>1054620</v>
      </c>
      <c r="G1016" s="14">
        <f t="shared" si="15"/>
        <v>25310880</v>
      </c>
      <c r="I1016" s="45"/>
    </row>
    <row r="1017" spans="2:9" x14ac:dyDescent="0.25">
      <c r="B1017" s="40" t="s">
        <v>1046</v>
      </c>
      <c r="C1017" s="57" t="s">
        <v>2380</v>
      </c>
      <c r="D1017" s="41"/>
      <c r="E1017" s="42"/>
      <c r="F1017" s="43"/>
      <c r="G1017" s="50"/>
      <c r="I1017" s="45"/>
    </row>
    <row r="1018" spans="2:9" ht="25.5" x14ac:dyDescent="0.25">
      <c r="B1018" s="10" t="s">
        <v>1047</v>
      </c>
      <c r="C1018" s="59" t="s">
        <v>2381</v>
      </c>
      <c r="D1018" s="16" t="s">
        <v>4</v>
      </c>
      <c r="E1018" s="12">
        <v>584</v>
      </c>
      <c r="F1018" s="15">
        <v>1393680</v>
      </c>
      <c r="G1018" s="14">
        <f t="shared" si="15"/>
        <v>813909120</v>
      </c>
      <c r="I1018" s="45"/>
    </row>
    <row r="1019" spans="2:9" x14ac:dyDescent="0.25">
      <c r="B1019" s="40" t="s">
        <v>1048</v>
      </c>
      <c r="C1019" s="57" t="s">
        <v>2382</v>
      </c>
      <c r="D1019" s="41"/>
      <c r="E1019" s="42"/>
      <c r="F1019" s="43"/>
      <c r="G1019" s="50"/>
      <c r="I1019" s="45"/>
    </row>
    <row r="1020" spans="2:9" ht="25.5" x14ac:dyDescent="0.25">
      <c r="B1020" s="10" t="s">
        <v>1049</v>
      </c>
      <c r="C1020" s="59" t="s">
        <v>2383</v>
      </c>
      <c r="D1020" s="16" t="s">
        <v>11</v>
      </c>
      <c r="E1020" s="12">
        <v>4</v>
      </c>
      <c r="F1020" s="15">
        <v>66200</v>
      </c>
      <c r="G1020" s="14">
        <f t="shared" ref="G1020:G1079" si="16">+ROUND(F1020*E1020,2)</f>
        <v>264800</v>
      </c>
      <c r="I1020" s="45"/>
    </row>
    <row r="1021" spans="2:9" ht="25.5" x14ac:dyDescent="0.25">
      <c r="B1021" s="10" t="s">
        <v>1050</v>
      </c>
      <c r="C1021" s="59" t="s">
        <v>2384</v>
      </c>
      <c r="D1021" s="16" t="s">
        <v>11</v>
      </c>
      <c r="E1021" s="12">
        <v>2</v>
      </c>
      <c r="F1021" s="15">
        <v>3874800</v>
      </c>
      <c r="G1021" s="14">
        <f t="shared" si="16"/>
        <v>7749600</v>
      </c>
      <c r="I1021" s="45"/>
    </row>
    <row r="1022" spans="2:9" x14ac:dyDescent="0.25">
      <c r="B1022" s="10" t="s">
        <v>1051</v>
      </c>
      <c r="C1022" s="59" t="s">
        <v>2385</v>
      </c>
      <c r="D1022" s="16" t="s">
        <v>41</v>
      </c>
      <c r="E1022" s="12">
        <v>79</v>
      </c>
      <c r="F1022" s="15">
        <v>414390.98</v>
      </c>
      <c r="G1022" s="14">
        <f t="shared" si="16"/>
        <v>32736887.420000002</v>
      </c>
      <c r="I1022" s="45"/>
    </row>
    <row r="1023" spans="2:9" x14ac:dyDescent="0.25">
      <c r="B1023" s="40">
        <v>16</v>
      </c>
      <c r="C1023" s="57" t="s">
        <v>2386</v>
      </c>
      <c r="D1023" s="41"/>
      <c r="E1023" s="42"/>
      <c r="F1023" s="43"/>
      <c r="G1023" s="50"/>
      <c r="I1023" s="45"/>
    </row>
    <row r="1024" spans="2:9" x14ac:dyDescent="0.25">
      <c r="B1024" s="40" t="s">
        <v>1052</v>
      </c>
      <c r="C1024" s="57" t="s">
        <v>2387</v>
      </c>
      <c r="D1024" s="41"/>
      <c r="E1024" s="42"/>
      <c r="F1024" s="43"/>
      <c r="G1024" s="50"/>
      <c r="I1024" s="45"/>
    </row>
    <row r="1025" spans="2:9" x14ac:dyDescent="0.25">
      <c r="B1025" s="10" t="s">
        <v>1053</v>
      </c>
      <c r="C1025" s="59" t="s">
        <v>2388</v>
      </c>
      <c r="D1025" s="16" t="s">
        <v>11</v>
      </c>
      <c r="E1025" s="12">
        <v>1</v>
      </c>
      <c r="F1025" s="15">
        <v>4235445</v>
      </c>
      <c r="G1025" s="14">
        <f t="shared" si="16"/>
        <v>4235445</v>
      </c>
      <c r="I1025" s="45"/>
    </row>
    <row r="1026" spans="2:9" ht="25.5" x14ac:dyDescent="0.25">
      <c r="B1026" s="10" t="s">
        <v>1054</v>
      </c>
      <c r="C1026" s="59" t="s">
        <v>2389</v>
      </c>
      <c r="D1026" s="16" t="s">
        <v>11</v>
      </c>
      <c r="E1026" s="12">
        <v>6</v>
      </c>
      <c r="F1026" s="15">
        <v>5176656</v>
      </c>
      <c r="G1026" s="14">
        <f t="shared" si="16"/>
        <v>31059936</v>
      </c>
      <c r="I1026" s="45"/>
    </row>
    <row r="1027" spans="2:9" ht="25.5" x14ac:dyDescent="0.25">
      <c r="B1027" s="10" t="s">
        <v>1055</v>
      </c>
      <c r="C1027" s="59" t="s">
        <v>2390</v>
      </c>
      <c r="D1027" s="16" t="s">
        <v>11</v>
      </c>
      <c r="E1027" s="12">
        <v>1</v>
      </c>
      <c r="F1027" s="15">
        <v>15082892</v>
      </c>
      <c r="G1027" s="14">
        <f t="shared" si="16"/>
        <v>15082892</v>
      </c>
      <c r="I1027" s="45"/>
    </row>
    <row r="1028" spans="2:9" x14ac:dyDescent="0.25">
      <c r="B1028" s="40" t="s">
        <v>1056</v>
      </c>
      <c r="C1028" s="57" t="s">
        <v>2391</v>
      </c>
      <c r="D1028" s="41"/>
      <c r="E1028" s="42"/>
      <c r="F1028" s="43"/>
      <c r="G1028" s="50"/>
      <c r="I1028" s="45"/>
    </row>
    <row r="1029" spans="2:9" ht="25.5" x14ac:dyDescent="0.25">
      <c r="B1029" s="10" t="s">
        <v>1057</v>
      </c>
      <c r="C1029" s="59" t="s">
        <v>2392</v>
      </c>
      <c r="D1029" s="16" t="s">
        <v>11</v>
      </c>
      <c r="E1029" s="12">
        <v>1</v>
      </c>
      <c r="F1029" s="15">
        <v>3413882</v>
      </c>
      <c r="G1029" s="14">
        <f t="shared" si="16"/>
        <v>3413882</v>
      </c>
      <c r="I1029" s="45"/>
    </row>
    <row r="1030" spans="2:9" ht="25.5" x14ac:dyDescent="0.25">
      <c r="B1030" s="10" t="s">
        <v>1058</v>
      </c>
      <c r="C1030" s="59" t="s">
        <v>2393</v>
      </c>
      <c r="D1030" s="16" t="s">
        <v>11</v>
      </c>
      <c r="E1030" s="12">
        <v>1</v>
      </c>
      <c r="F1030" s="15">
        <v>3225716</v>
      </c>
      <c r="G1030" s="14">
        <f t="shared" si="16"/>
        <v>3225716</v>
      </c>
      <c r="I1030" s="45"/>
    </row>
    <row r="1031" spans="2:9" x14ac:dyDescent="0.25">
      <c r="B1031" s="40" t="s">
        <v>1059</v>
      </c>
      <c r="C1031" s="57" t="s">
        <v>2394</v>
      </c>
      <c r="D1031" s="41"/>
      <c r="E1031" s="42"/>
      <c r="F1031" s="43"/>
      <c r="G1031" s="50"/>
      <c r="I1031" s="45"/>
    </row>
    <row r="1032" spans="2:9" x14ac:dyDescent="0.25">
      <c r="B1032" s="10" t="s">
        <v>1060</v>
      </c>
      <c r="C1032" s="59" t="s">
        <v>2395</v>
      </c>
      <c r="D1032" s="16" t="s">
        <v>11</v>
      </c>
      <c r="E1032" s="12">
        <v>6</v>
      </c>
      <c r="F1032" s="15">
        <v>1542610</v>
      </c>
      <c r="G1032" s="14">
        <f t="shared" si="16"/>
        <v>9255660</v>
      </c>
      <c r="I1032" s="45"/>
    </row>
    <row r="1033" spans="2:9" x14ac:dyDescent="0.25">
      <c r="B1033" s="40" t="s">
        <v>1061</v>
      </c>
      <c r="C1033" s="57" t="s">
        <v>2396</v>
      </c>
      <c r="D1033" s="41"/>
      <c r="E1033" s="42"/>
      <c r="F1033" s="43"/>
      <c r="G1033" s="50"/>
      <c r="I1033" s="45"/>
    </row>
    <row r="1034" spans="2:9" ht="25.5" x14ac:dyDescent="0.25">
      <c r="B1034" s="10" t="s">
        <v>1062</v>
      </c>
      <c r="C1034" s="59" t="s">
        <v>2397</v>
      </c>
      <c r="D1034" s="16" t="s">
        <v>11</v>
      </c>
      <c r="E1034" s="12">
        <v>4</v>
      </c>
      <c r="F1034" s="15">
        <v>1250000</v>
      </c>
      <c r="G1034" s="14">
        <f t="shared" si="16"/>
        <v>5000000</v>
      </c>
      <c r="I1034" s="45"/>
    </row>
    <row r="1035" spans="2:9" x14ac:dyDescent="0.25">
      <c r="B1035" s="10" t="s">
        <v>1063</v>
      </c>
      <c r="C1035" s="59" t="s">
        <v>2398</v>
      </c>
      <c r="D1035" s="16" t="s">
        <v>11</v>
      </c>
      <c r="E1035" s="12">
        <v>1</v>
      </c>
      <c r="F1035" s="15">
        <v>1255000</v>
      </c>
      <c r="G1035" s="14">
        <f t="shared" si="16"/>
        <v>1255000</v>
      </c>
      <c r="I1035" s="45"/>
    </row>
    <row r="1036" spans="2:9" x14ac:dyDescent="0.25">
      <c r="B1036" s="10" t="s">
        <v>1064</v>
      </c>
      <c r="C1036" s="59" t="s">
        <v>2399</v>
      </c>
      <c r="D1036" s="16" t="s">
        <v>11</v>
      </c>
      <c r="E1036" s="12">
        <v>2</v>
      </c>
      <c r="F1036" s="15">
        <v>1079874</v>
      </c>
      <c r="G1036" s="14">
        <f t="shared" si="16"/>
        <v>2159748</v>
      </c>
      <c r="I1036" s="45"/>
    </row>
    <row r="1037" spans="2:9" x14ac:dyDescent="0.25">
      <c r="B1037" s="10" t="s">
        <v>1065</v>
      </c>
      <c r="C1037" s="59" t="s">
        <v>2400</v>
      </c>
      <c r="D1037" s="16" t="s">
        <v>11</v>
      </c>
      <c r="E1037" s="12">
        <v>1</v>
      </c>
      <c r="F1037" s="15">
        <v>5500000</v>
      </c>
      <c r="G1037" s="14">
        <f t="shared" si="16"/>
        <v>5500000</v>
      </c>
      <c r="I1037" s="45"/>
    </row>
    <row r="1038" spans="2:9" x14ac:dyDescent="0.25">
      <c r="B1038" s="40" t="s">
        <v>1066</v>
      </c>
      <c r="C1038" s="57" t="s">
        <v>2401</v>
      </c>
      <c r="D1038" s="41"/>
      <c r="E1038" s="42"/>
      <c r="F1038" s="43"/>
      <c r="G1038" s="50"/>
      <c r="I1038" s="45"/>
    </row>
    <row r="1039" spans="2:9" ht="25.5" x14ac:dyDescent="0.25">
      <c r="B1039" s="10" t="s">
        <v>1067</v>
      </c>
      <c r="C1039" s="59" t="s">
        <v>2402</v>
      </c>
      <c r="D1039" s="16" t="s">
        <v>4</v>
      </c>
      <c r="E1039" s="12">
        <v>62</v>
      </c>
      <c r="F1039" s="15">
        <v>914273.81</v>
      </c>
      <c r="G1039" s="14">
        <f t="shared" si="16"/>
        <v>56684976.219999999</v>
      </c>
      <c r="I1039" s="45"/>
    </row>
    <row r="1040" spans="2:9" x14ac:dyDescent="0.25">
      <c r="B1040" s="40">
        <v>17</v>
      </c>
      <c r="C1040" s="57" t="s">
        <v>2403</v>
      </c>
      <c r="D1040" s="41"/>
      <c r="E1040" s="42"/>
      <c r="F1040" s="43"/>
      <c r="G1040" s="50"/>
      <c r="I1040" s="45"/>
    </row>
    <row r="1041" spans="2:9" x14ac:dyDescent="0.25">
      <c r="B1041" s="40" t="s">
        <v>1068</v>
      </c>
      <c r="C1041" s="57" t="s">
        <v>2404</v>
      </c>
      <c r="D1041" s="41"/>
      <c r="E1041" s="42"/>
      <c r="F1041" s="43"/>
      <c r="G1041" s="50"/>
      <c r="I1041" s="45"/>
    </row>
    <row r="1042" spans="2:9" ht="25.5" x14ac:dyDescent="0.25">
      <c r="B1042" s="10" t="s">
        <v>1069</v>
      </c>
      <c r="C1042" s="59" t="s">
        <v>2405</v>
      </c>
      <c r="D1042" s="16" t="s">
        <v>4</v>
      </c>
      <c r="E1042" s="12">
        <v>1235</v>
      </c>
      <c r="F1042" s="15">
        <v>122214.07</v>
      </c>
      <c r="G1042" s="14">
        <f t="shared" si="16"/>
        <v>150934376.44999999</v>
      </c>
      <c r="I1042" s="45"/>
    </row>
    <row r="1043" spans="2:9" ht="25.5" x14ac:dyDescent="0.25">
      <c r="B1043" s="10" t="s">
        <v>1070</v>
      </c>
      <c r="C1043" s="59" t="s">
        <v>2405</v>
      </c>
      <c r="D1043" s="16" t="s">
        <v>1284</v>
      </c>
      <c r="E1043" s="12">
        <v>112</v>
      </c>
      <c r="F1043" s="15">
        <v>71564.33</v>
      </c>
      <c r="G1043" s="14">
        <f t="shared" si="16"/>
        <v>8015204.96</v>
      </c>
      <c r="I1043" s="45"/>
    </row>
    <row r="1044" spans="2:9" ht="25.5" x14ac:dyDescent="0.25">
      <c r="B1044" s="10" t="s">
        <v>1071</v>
      </c>
      <c r="C1044" s="59" t="s">
        <v>2406</v>
      </c>
      <c r="D1044" s="16" t="s">
        <v>4</v>
      </c>
      <c r="E1044" s="12">
        <v>5</v>
      </c>
      <c r="F1044" s="15">
        <v>290346.73</v>
      </c>
      <c r="G1044" s="14">
        <f t="shared" si="16"/>
        <v>1451733.65</v>
      </c>
      <c r="I1044" s="45"/>
    </row>
    <row r="1045" spans="2:9" x14ac:dyDescent="0.25">
      <c r="B1045" s="40">
        <v>18</v>
      </c>
      <c r="C1045" s="57" t="s">
        <v>2407</v>
      </c>
      <c r="D1045" s="41"/>
      <c r="E1045" s="42"/>
      <c r="F1045" s="43"/>
      <c r="G1045" s="50"/>
      <c r="I1045" s="45"/>
    </row>
    <row r="1046" spans="2:9" x14ac:dyDescent="0.25">
      <c r="B1046" s="40" t="s">
        <v>1072</v>
      </c>
      <c r="C1046" s="57" t="s">
        <v>2408</v>
      </c>
      <c r="D1046" s="41"/>
      <c r="E1046" s="42"/>
      <c r="F1046" s="43"/>
      <c r="G1046" s="50"/>
      <c r="I1046" s="45"/>
    </row>
    <row r="1047" spans="2:9" ht="25.5" x14ac:dyDescent="0.25">
      <c r="B1047" s="10" t="s">
        <v>1073</v>
      </c>
      <c r="C1047" s="59" t="s">
        <v>2409</v>
      </c>
      <c r="D1047" s="16" t="s">
        <v>4</v>
      </c>
      <c r="E1047" s="12">
        <v>85</v>
      </c>
      <c r="F1047" s="15">
        <v>131813.12</v>
      </c>
      <c r="G1047" s="14">
        <f t="shared" si="16"/>
        <v>11204115.199999999</v>
      </c>
      <c r="I1047" s="45"/>
    </row>
    <row r="1048" spans="2:9" x14ac:dyDescent="0.25">
      <c r="B1048" s="10" t="s">
        <v>1074</v>
      </c>
      <c r="C1048" s="59" t="s">
        <v>2410</v>
      </c>
      <c r="D1048" s="16" t="s">
        <v>1284</v>
      </c>
      <c r="E1048" s="12">
        <v>321</v>
      </c>
      <c r="F1048" s="15">
        <v>78675.350000000006</v>
      </c>
      <c r="G1048" s="14">
        <f t="shared" si="16"/>
        <v>25254787.350000001</v>
      </c>
      <c r="I1048" s="45"/>
    </row>
    <row r="1049" spans="2:9" ht="25.5" x14ac:dyDescent="0.25">
      <c r="B1049" s="10" t="s">
        <v>1075</v>
      </c>
      <c r="C1049" s="59" t="s">
        <v>2411</v>
      </c>
      <c r="D1049" s="16" t="s">
        <v>4</v>
      </c>
      <c r="E1049" s="12">
        <v>1388</v>
      </c>
      <c r="F1049" s="15">
        <v>128437.04</v>
      </c>
      <c r="G1049" s="14">
        <f t="shared" si="16"/>
        <v>178270611.52000001</v>
      </c>
      <c r="I1049" s="45"/>
    </row>
    <row r="1050" spans="2:9" x14ac:dyDescent="0.25">
      <c r="B1050" s="10" t="s">
        <v>1076</v>
      </c>
      <c r="C1050" s="59" t="s">
        <v>2412</v>
      </c>
      <c r="D1050" s="16" t="s">
        <v>1284</v>
      </c>
      <c r="E1050" s="12">
        <v>2892</v>
      </c>
      <c r="F1050" s="15">
        <v>39423.32</v>
      </c>
      <c r="G1050" s="14">
        <f t="shared" si="16"/>
        <v>114012241.44</v>
      </c>
      <c r="I1050" s="45"/>
    </row>
    <row r="1051" spans="2:9" ht="25.5" x14ac:dyDescent="0.25">
      <c r="B1051" s="10" t="s">
        <v>1077</v>
      </c>
      <c r="C1051" s="59" t="s">
        <v>2413</v>
      </c>
      <c r="D1051" s="16" t="s">
        <v>4</v>
      </c>
      <c r="E1051" s="12">
        <v>227</v>
      </c>
      <c r="F1051" s="15">
        <v>185628.73</v>
      </c>
      <c r="G1051" s="14">
        <f t="shared" si="16"/>
        <v>42137721.710000001</v>
      </c>
      <c r="I1051" s="45"/>
    </row>
    <row r="1052" spans="2:9" x14ac:dyDescent="0.25">
      <c r="B1052" s="40" t="s">
        <v>1078</v>
      </c>
      <c r="C1052" s="57" t="s">
        <v>2414</v>
      </c>
      <c r="D1052" s="41"/>
      <c r="E1052" s="42"/>
      <c r="F1052" s="43"/>
      <c r="G1052" s="50"/>
      <c r="I1052" s="45"/>
    </row>
    <row r="1053" spans="2:9" ht="25.5" x14ac:dyDescent="0.25">
      <c r="B1053" s="10" t="s">
        <v>1079</v>
      </c>
      <c r="C1053" s="59" t="s">
        <v>2415</v>
      </c>
      <c r="D1053" s="16" t="s">
        <v>4</v>
      </c>
      <c r="E1053" s="12">
        <v>143</v>
      </c>
      <c r="F1053" s="15">
        <v>577500</v>
      </c>
      <c r="G1053" s="14">
        <f t="shared" si="16"/>
        <v>82582500</v>
      </c>
      <c r="I1053" s="45"/>
    </row>
    <row r="1054" spans="2:9" x14ac:dyDescent="0.25">
      <c r="B1054" s="40" t="s">
        <v>1080</v>
      </c>
      <c r="C1054" s="57" t="s">
        <v>2416</v>
      </c>
      <c r="D1054" s="41"/>
      <c r="E1054" s="42"/>
      <c r="F1054" s="43"/>
      <c r="G1054" s="50"/>
      <c r="I1054" s="45"/>
    </row>
    <row r="1055" spans="2:9" ht="25.5" x14ac:dyDescent="0.25">
      <c r="B1055" s="10" t="s">
        <v>1081</v>
      </c>
      <c r="C1055" s="59" t="s">
        <v>2417</v>
      </c>
      <c r="D1055" s="16" t="s">
        <v>4</v>
      </c>
      <c r="E1055" s="12">
        <v>47</v>
      </c>
      <c r="F1055" s="15">
        <v>105390.37</v>
      </c>
      <c r="G1055" s="14">
        <f t="shared" si="16"/>
        <v>4953347.3899999997</v>
      </c>
      <c r="I1055" s="45"/>
    </row>
    <row r="1056" spans="2:9" x14ac:dyDescent="0.25">
      <c r="B1056" s="40">
        <v>19</v>
      </c>
      <c r="C1056" s="57" t="s">
        <v>2418</v>
      </c>
      <c r="D1056" s="41"/>
      <c r="E1056" s="42"/>
      <c r="F1056" s="43"/>
      <c r="G1056" s="50"/>
      <c r="I1056" s="45"/>
    </row>
    <row r="1057" spans="2:9" x14ac:dyDescent="0.25">
      <c r="B1057" s="40" t="s">
        <v>1082</v>
      </c>
      <c r="C1057" s="57" t="s">
        <v>2419</v>
      </c>
      <c r="D1057" s="41"/>
      <c r="E1057" s="42"/>
      <c r="F1057" s="43"/>
      <c r="G1057" s="50"/>
      <c r="I1057" s="45"/>
    </row>
    <row r="1058" spans="2:9" ht="25.5" x14ac:dyDescent="0.25">
      <c r="B1058" s="10" t="s">
        <v>1083</v>
      </c>
      <c r="C1058" s="58" t="s">
        <v>2420</v>
      </c>
      <c r="D1058" s="11" t="s">
        <v>11</v>
      </c>
      <c r="E1058" s="12">
        <v>5</v>
      </c>
      <c r="F1058" s="15">
        <v>81399.360000000001</v>
      </c>
      <c r="G1058" s="14">
        <f t="shared" si="16"/>
        <v>406996.8</v>
      </c>
      <c r="I1058" s="45"/>
    </row>
    <row r="1059" spans="2:9" ht="25.5" x14ac:dyDescent="0.25">
      <c r="B1059" s="10" t="s">
        <v>1084</v>
      </c>
      <c r="C1059" s="58" t="s">
        <v>2421</v>
      </c>
      <c r="D1059" s="11" t="s">
        <v>11</v>
      </c>
      <c r="E1059" s="12">
        <v>52</v>
      </c>
      <c r="F1059" s="15">
        <v>89399.360000000001</v>
      </c>
      <c r="G1059" s="14">
        <f t="shared" si="16"/>
        <v>4648766.72</v>
      </c>
      <c r="I1059" s="45"/>
    </row>
    <row r="1060" spans="2:9" ht="25.5" x14ac:dyDescent="0.25">
      <c r="B1060" s="10" t="s">
        <v>1085</v>
      </c>
      <c r="C1060" s="58" t="s">
        <v>2422</v>
      </c>
      <c r="D1060" s="11" t="s">
        <v>11</v>
      </c>
      <c r="E1060" s="12">
        <v>10</v>
      </c>
      <c r="F1060" s="15">
        <v>94399.360000000001</v>
      </c>
      <c r="G1060" s="14">
        <f t="shared" si="16"/>
        <v>943993.6</v>
      </c>
      <c r="I1060" s="45"/>
    </row>
    <row r="1061" spans="2:9" ht="25.5" x14ac:dyDescent="0.25">
      <c r="B1061" s="10" t="s">
        <v>1086</v>
      </c>
      <c r="C1061" s="58" t="s">
        <v>2423</v>
      </c>
      <c r="D1061" s="11" t="s">
        <v>11</v>
      </c>
      <c r="E1061" s="12">
        <v>5</v>
      </c>
      <c r="F1061" s="15">
        <v>160548.19</v>
      </c>
      <c r="G1061" s="14">
        <f t="shared" si="16"/>
        <v>802740.95</v>
      </c>
      <c r="I1061" s="45"/>
    </row>
    <row r="1062" spans="2:9" ht="25.5" x14ac:dyDescent="0.25">
      <c r="B1062" s="10" t="s">
        <v>1087</v>
      </c>
      <c r="C1062" s="58" t="s">
        <v>2424</v>
      </c>
      <c r="D1062" s="11" t="s">
        <v>11</v>
      </c>
      <c r="E1062" s="12">
        <v>15</v>
      </c>
      <c r="F1062" s="15">
        <v>268548.19</v>
      </c>
      <c r="G1062" s="14">
        <f t="shared" si="16"/>
        <v>4028222.85</v>
      </c>
      <c r="I1062" s="45"/>
    </row>
    <row r="1063" spans="2:9" ht="25.5" x14ac:dyDescent="0.25">
      <c r="B1063" s="10" t="s">
        <v>1088</v>
      </c>
      <c r="C1063" s="58" t="s">
        <v>2425</v>
      </c>
      <c r="D1063" s="11" t="s">
        <v>11</v>
      </c>
      <c r="E1063" s="12">
        <v>352</v>
      </c>
      <c r="F1063" s="15">
        <v>43548.19</v>
      </c>
      <c r="G1063" s="14">
        <f t="shared" si="16"/>
        <v>15328962.880000001</v>
      </c>
      <c r="I1063" s="45"/>
    </row>
    <row r="1064" spans="2:9" ht="25.5" x14ac:dyDescent="0.25">
      <c r="B1064" s="10" t="s">
        <v>1089</v>
      </c>
      <c r="C1064" s="58" t="s">
        <v>2426</v>
      </c>
      <c r="D1064" s="11" t="s">
        <v>11</v>
      </c>
      <c r="E1064" s="12">
        <v>45</v>
      </c>
      <c r="F1064" s="15">
        <v>112798.19</v>
      </c>
      <c r="G1064" s="14">
        <f t="shared" si="16"/>
        <v>5075918.55</v>
      </c>
      <c r="I1064" s="45"/>
    </row>
    <row r="1065" spans="2:9" x14ac:dyDescent="0.25">
      <c r="B1065" s="10" t="s">
        <v>1090</v>
      </c>
      <c r="C1065" s="58" t="s">
        <v>2427</v>
      </c>
      <c r="D1065" s="11" t="s">
        <v>11</v>
      </c>
      <c r="E1065" s="12">
        <v>8</v>
      </c>
      <c r="F1065" s="15">
        <v>48548.19</v>
      </c>
      <c r="G1065" s="14">
        <f t="shared" si="16"/>
        <v>388385.52</v>
      </c>
      <c r="I1065" s="45"/>
    </row>
    <row r="1066" spans="2:9" ht="25.5" x14ac:dyDescent="0.25">
      <c r="B1066" s="10" t="s">
        <v>1091</v>
      </c>
      <c r="C1066" s="58" t="s">
        <v>2428</v>
      </c>
      <c r="D1066" s="11" t="s">
        <v>11</v>
      </c>
      <c r="E1066" s="12">
        <v>40</v>
      </c>
      <c r="F1066" s="15">
        <v>53548.19</v>
      </c>
      <c r="G1066" s="14">
        <f t="shared" si="16"/>
        <v>2141927.6</v>
      </c>
      <c r="I1066" s="45"/>
    </row>
    <row r="1067" spans="2:9" x14ac:dyDescent="0.25">
      <c r="B1067" s="40" t="s">
        <v>1092</v>
      </c>
      <c r="C1067" s="57" t="s">
        <v>2429</v>
      </c>
      <c r="D1067" s="41"/>
      <c r="E1067" s="42"/>
      <c r="F1067" s="43"/>
      <c r="G1067" s="50"/>
      <c r="I1067" s="45"/>
    </row>
    <row r="1068" spans="2:9" ht="25.5" x14ac:dyDescent="0.25">
      <c r="B1068" s="10" t="s">
        <v>1093</v>
      </c>
      <c r="C1068" s="59" t="s">
        <v>2430</v>
      </c>
      <c r="D1068" s="16" t="s">
        <v>11</v>
      </c>
      <c r="E1068" s="12">
        <v>52</v>
      </c>
      <c r="F1068" s="15">
        <v>102548.19</v>
      </c>
      <c r="G1068" s="14">
        <f t="shared" si="16"/>
        <v>5332505.88</v>
      </c>
      <c r="I1068" s="45"/>
    </row>
    <row r="1069" spans="2:9" ht="25.5" x14ac:dyDescent="0.25">
      <c r="B1069" s="10" t="s">
        <v>1094</v>
      </c>
      <c r="C1069" s="59" t="s">
        <v>2431</v>
      </c>
      <c r="D1069" s="16" t="s">
        <v>11</v>
      </c>
      <c r="E1069" s="12">
        <v>5</v>
      </c>
      <c r="F1069" s="15">
        <v>76548.19</v>
      </c>
      <c r="G1069" s="14">
        <f t="shared" si="16"/>
        <v>382740.95</v>
      </c>
      <c r="I1069" s="45"/>
    </row>
    <row r="1070" spans="2:9" ht="25.5" x14ac:dyDescent="0.25">
      <c r="B1070" s="10" t="s">
        <v>1095</v>
      </c>
      <c r="C1070" s="59" t="s">
        <v>2432</v>
      </c>
      <c r="D1070" s="16" t="s">
        <v>11</v>
      </c>
      <c r="E1070" s="12">
        <v>12</v>
      </c>
      <c r="F1070" s="15">
        <v>116548.19</v>
      </c>
      <c r="G1070" s="14">
        <f t="shared" si="16"/>
        <v>1398578.28</v>
      </c>
      <c r="I1070" s="45"/>
    </row>
    <row r="1071" spans="2:9" ht="25.5" x14ac:dyDescent="0.25">
      <c r="B1071" s="10" t="s">
        <v>1096</v>
      </c>
      <c r="C1071" s="59" t="s">
        <v>2433</v>
      </c>
      <c r="D1071" s="16" t="s">
        <v>11</v>
      </c>
      <c r="E1071" s="12">
        <v>24</v>
      </c>
      <c r="F1071" s="15">
        <v>178548.19</v>
      </c>
      <c r="G1071" s="14">
        <f t="shared" si="16"/>
        <v>4285156.5599999996</v>
      </c>
      <c r="I1071" s="45"/>
    </row>
    <row r="1072" spans="2:9" ht="25.5" x14ac:dyDescent="0.25">
      <c r="B1072" s="10" t="s">
        <v>1097</v>
      </c>
      <c r="C1072" s="59" t="s">
        <v>2434</v>
      </c>
      <c r="D1072" s="16" t="s">
        <v>11</v>
      </c>
      <c r="E1072" s="12">
        <v>5</v>
      </c>
      <c r="F1072" s="15">
        <v>248548.19</v>
      </c>
      <c r="G1072" s="14">
        <f t="shared" si="16"/>
        <v>1242740.95</v>
      </c>
      <c r="I1072" s="45"/>
    </row>
    <row r="1073" spans="2:9" x14ac:dyDescent="0.25">
      <c r="B1073" s="10" t="s">
        <v>1098</v>
      </c>
      <c r="C1073" s="59" t="s">
        <v>2435</v>
      </c>
      <c r="D1073" s="16" t="s">
        <v>11</v>
      </c>
      <c r="E1073" s="12">
        <v>1115</v>
      </c>
      <c r="F1073" s="15">
        <v>128548.19</v>
      </c>
      <c r="G1073" s="14">
        <f t="shared" si="16"/>
        <v>143331231.84999999</v>
      </c>
      <c r="I1073" s="45"/>
    </row>
    <row r="1074" spans="2:9" ht="25.5" x14ac:dyDescent="0.25">
      <c r="B1074" s="10" t="s">
        <v>1099</v>
      </c>
      <c r="C1074" s="59" t="s">
        <v>2436</v>
      </c>
      <c r="D1074" s="16" t="s">
        <v>11</v>
      </c>
      <c r="E1074" s="12">
        <v>100</v>
      </c>
      <c r="F1074" s="15">
        <v>36548.19</v>
      </c>
      <c r="G1074" s="14">
        <f t="shared" si="16"/>
        <v>3654819</v>
      </c>
      <c r="I1074" s="45"/>
    </row>
    <row r="1075" spans="2:9" ht="25.5" x14ac:dyDescent="0.25">
      <c r="B1075" s="10" t="s">
        <v>1100</v>
      </c>
      <c r="C1075" s="59" t="s">
        <v>2437</v>
      </c>
      <c r="D1075" s="16" t="s">
        <v>11</v>
      </c>
      <c r="E1075" s="12">
        <v>45</v>
      </c>
      <c r="F1075" s="15">
        <v>49882.19</v>
      </c>
      <c r="G1075" s="14">
        <f t="shared" si="16"/>
        <v>2244698.5499999998</v>
      </c>
      <c r="I1075" s="45"/>
    </row>
    <row r="1076" spans="2:9" ht="25.5" x14ac:dyDescent="0.25">
      <c r="B1076" s="10" t="s">
        <v>1101</v>
      </c>
      <c r="C1076" s="59" t="s">
        <v>2438</v>
      </c>
      <c r="D1076" s="16" t="s">
        <v>11</v>
      </c>
      <c r="E1076" s="12">
        <v>8</v>
      </c>
      <c r="F1076" s="15">
        <v>53548.19</v>
      </c>
      <c r="G1076" s="14">
        <f t="shared" si="16"/>
        <v>428385.52</v>
      </c>
      <c r="I1076" s="45"/>
    </row>
    <row r="1077" spans="2:9" x14ac:dyDescent="0.25">
      <c r="B1077" s="40" t="s">
        <v>1102</v>
      </c>
      <c r="C1077" s="57" t="s">
        <v>2439</v>
      </c>
      <c r="D1077" s="41"/>
      <c r="E1077" s="42"/>
      <c r="F1077" s="43"/>
      <c r="G1077" s="50"/>
      <c r="I1077" s="45"/>
    </row>
    <row r="1078" spans="2:9" ht="25.5" x14ac:dyDescent="0.25">
      <c r="B1078" s="10" t="s">
        <v>1103</v>
      </c>
      <c r="C1078" s="59" t="s">
        <v>2440</v>
      </c>
      <c r="D1078" s="16" t="s">
        <v>11</v>
      </c>
      <c r="E1078" s="12">
        <v>3</v>
      </c>
      <c r="F1078" s="15">
        <v>857441.18</v>
      </c>
      <c r="G1078" s="14">
        <f t="shared" si="16"/>
        <v>2572323.54</v>
      </c>
      <c r="I1078" s="45"/>
    </row>
    <row r="1079" spans="2:9" ht="25.5" x14ac:dyDescent="0.25">
      <c r="B1079" s="10" t="s">
        <v>1104</v>
      </c>
      <c r="C1079" s="59" t="s">
        <v>2441</v>
      </c>
      <c r="D1079" s="16" t="s">
        <v>11</v>
      </c>
      <c r="E1079" s="12">
        <v>5</v>
      </c>
      <c r="F1079" s="15">
        <v>576845.86</v>
      </c>
      <c r="G1079" s="14">
        <f t="shared" si="16"/>
        <v>2884229.3</v>
      </c>
      <c r="I1079" s="45"/>
    </row>
    <row r="1080" spans="2:9" x14ac:dyDescent="0.25">
      <c r="B1080" s="40" t="s">
        <v>1105</v>
      </c>
      <c r="C1080" s="57" t="s">
        <v>2442</v>
      </c>
      <c r="D1080" s="41"/>
      <c r="E1080" s="42"/>
      <c r="F1080" s="43"/>
      <c r="G1080" s="50"/>
      <c r="I1080" s="45"/>
    </row>
    <row r="1081" spans="2:9" x14ac:dyDescent="0.25">
      <c r="B1081" s="10" t="s">
        <v>1106</v>
      </c>
      <c r="C1081" s="59" t="s">
        <v>2443</v>
      </c>
      <c r="D1081" s="16" t="s">
        <v>11</v>
      </c>
      <c r="E1081" s="12">
        <v>1</v>
      </c>
      <c r="F1081" s="15">
        <v>74119.360000000001</v>
      </c>
      <c r="G1081" s="14">
        <f t="shared" ref="G1081:G1139" si="17">+ROUND(F1081*E1081,2)</f>
        <v>74119.360000000001</v>
      </c>
      <c r="I1081" s="45"/>
    </row>
    <row r="1082" spans="2:9" x14ac:dyDescent="0.25">
      <c r="B1082" s="10" t="s">
        <v>1107</v>
      </c>
      <c r="C1082" s="59" t="s">
        <v>2444</v>
      </c>
      <c r="D1082" s="16" t="s">
        <v>11</v>
      </c>
      <c r="E1082" s="12">
        <v>1</v>
      </c>
      <c r="F1082" s="15">
        <v>125689.36</v>
      </c>
      <c r="G1082" s="14">
        <f t="shared" si="17"/>
        <v>125689.36</v>
      </c>
      <c r="I1082" s="45"/>
    </row>
    <row r="1083" spans="2:9" x14ac:dyDescent="0.25">
      <c r="B1083" s="40" t="s">
        <v>1108</v>
      </c>
      <c r="C1083" s="57" t="s">
        <v>2445</v>
      </c>
      <c r="D1083" s="41"/>
      <c r="E1083" s="42"/>
      <c r="F1083" s="43"/>
      <c r="G1083" s="50"/>
      <c r="I1083" s="45"/>
    </row>
    <row r="1084" spans="2:9" x14ac:dyDescent="0.25">
      <c r="B1084" s="10" t="s">
        <v>1109</v>
      </c>
      <c r="C1084" s="59" t="s">
        <v>2446</v>
      </c>
      <c r="D1084" s="16" t="s">
        <v>11</v>
      </c>
      <c r="E1084" s="12">
        <v>36</v>
      </c>
      <c r="F1084" s="15">
        <v>101441.18</v>
      </c>
      <c r="G1084" s="14">
        <f t="shared" si="17"/>
        <v>3651882.48</v>
      </c>
      <c r="I1084" s="45"/>
    </row>
    <row r="1085" spans="2:9" x14ac:dyDescent="0.25">
      <c r="B1085" s="10" t="s">
        <v>1110</v>
      </c>
      <c r="C1085" s="59" t="s">
        <v>2447</v>
      </c>
      <c r="D1085" s="16" t="s">
        <v>11</v>
      </c>
      <c r="E1085" s="12">
        <v>10</v>
      </c>
      <c r="F1085" s="15">
        <v>68441.179999999993</v>
      </c>
      <c r="G1085" s="14">
        <f t="shared" si="17"/>
        <v>684411.8</v>
      </c>
      <c r="I1085" s="45"/>
    </row>
    <row r="1086" spans="2:9" x14ac:dyDescent="0.25">
      <c r="B1086" s="10" t="s">
        <v>1111</v>
      </c>
      <c r="C1086" s="59" t="s">
        <v>2448</v>
      </c>
      <c r="D1086" s="16" t="s">
        <v>11</v>
      </c>
      <c r="E1086" s="12">
        <v>6</v>
      </c>
      <c r="F1086" s="15">
        <v>62441.18</v>
      </c>
      <c r="G1086" s="14">
        <f t="shared" si="17"/>
        <v>374647.08</v>
      </c>
      <c r="I1086" s="45"/>
    </row>
    <row r="1087" spans="2:9" x14ac:dyDescent="0.25">
      <c r="B1087" s="40" t="s">
        <v>1112</v>
      </c>
      <c r="C1087" s="57" t="s">
        <v>2449</v>
      </c>
      <c r="D1087" s="41"/>
      <c r="E1087" s="42"/>
      <c r="F1087" s="43"/>
      <c r="G1087" s="50"/>
      <c r="I1087" s="45"/>
    </row>
    <row r="1088" spans="2:9" x14ac:dyDescent="0.25">
      <c r="B1088" s="10" t="s">
        <v>1113</v>
      </c>
      <c r="C1088" s="59" t="s">
        <v>2450</v>
      </c>
      <c r="D1088" s="16" t="s">
        <v>11</v>
      </c>
      <c r="E1088" s="12">
        <v>10</v>
      </c>
      <c r="F1088" s="15">
        <v>63399.360000000001</v>
      </c>
      <c r="G1088" s="14">
        <f t="shared" si="17"/>
        <v>633993.6</v>
      </c>
      <c r="I1088" s="45"/>
    </row>
    <row r="1089" spans="2:9" x14ac:dyDescent="0.25">
      <c r="B1089" s="40" t="s">
        <v>1114</v>
      </c>
      <c r="C1089" s="57" t="s">
        <v>2451</v>
      </c>
      <c r="D1089" s="41"/>
      <c r="E1089" s="42"/>
      <c r="F1089" s="43"/>
      <c r="G1089" s="50"/>
      <c r="I1089" s="45"/>
    </row>
    <row r="1090" spans="2:9" x14ac:dyDescent="0.25">
      <c r="B1090" s="10" t="s">
        <v>1115</v>
      </c>
      <c r="C1090" s="59" t="s">
        <v>2452</v>
      </c>
      <c r="D1090" s="16" t="s">
        <v>11</v>
      </c>
      <c r="E1090" s="12">
        <v>18</v>
      </c>
      <c r="F1090" s="15">
        <v>112119.36</v>
      </c>
      <c r="G1090" s="14">
        <f t="shared" si="17"/>
        <v>2018148.48</v>
      </c>
      <c r="I1090" s="45"/>
    </row>
    <row r="1091" spans="2:9" x14ac:dyDescent="0.25">
      <c r="B1091" s="10" t="s">
        <v>1116</v>
      </c>
      <c r="C1091" s="59" t="s">
        <v>2453</v>
      </c>
      <c r="D1091" s="16" t="s">
        <v>11</v>
      </c>
      <c r="E1091" s="12">
        <v>12</v>
      </c>
      <c r="F1091" s="15">
        <v>416845.86</v>
      </c>
      <c r="G1091" s="14">
        <f t="shared" si="17"/>
        <v>5002150.32</v>
      </c>
      <c r="I1091" s="45"/>
    </row>
    <row r="1092" spans="2:9" x14ac:dyDescent="0.25">
      <c r="B1092" s="40" t="s">
        <v>1117</v>
      </c>
      <c r="C1092" s="57" t="s">
        <v>2454</v>
      </c>
      <c r="D1092" s="41"/>
      <c r="E1092" s="42"/>
      <c r="F1092" s="43"/>
      <c r="G1092" s="50"/>
      <c r="I1092" s="45"/>
    </row>
    <row r="1093" spans="2:9" x14ac:dyDescent="0.25">
      <c r="B1093" s="10" t="s">
        <v>1118</v>
      </c>
      <c r="C1093" s="59" t="s">
        <v>2455</v>
      </c>
      <c r="D1093" s="16" t="s">
        <v>11</v>
      </c>
      <c r="E1093" s="12">
        <v>177</v>
      </c>
      <c r="F1093" s="15">
        <v>101138.36</v>
      </c>
      <c r="G1093" s="14">
        <f t="shared" si="17"/>
        <v>17901489.719999999</v>
      </c>
      <c r="I1093" s="45"/>
    </row>
    <row r="1094" spans="2:9" x14ac:dyDescent="0.25">
      <c r="B1094" s="40">
        <v>20</v>
      </c>
      <c r="C1094" s="57" t="s">
        <v>2456</v>
      </c>
      <c r="D1094" s="41"/>
      <c r="E1094" s="42"/>
      <c r="F1094" s="43"/>
      <c r="G1094" s="50"/>
      <c r="I1094" s="45"/>
    </row>
    <row r="1095" spans="2:9" x14ac:dyDescent="0.25">
      <c r="B1095" s="40" t="s">
        <v>1119</v>
      </c>
      <c r="C1095" s="57" t="s">
        <v>2457</v>
      </c>
      <c r="D1095" s="41"/>
      <c r="E1095" s="42"/>
      <c r="F1095" s="43"/>
      <c r="G1095" s="50"/>
      <c r="I1095" s="45"/>
    </row>
    <row r="1096" spans="2:9" x14ac:dyDescent="0.25">
      <c r="B1096" s="10" t="s">
        <v>1120</v>
      </c>
      <c r="C1096" s="59" t="s">
        <v>2458</v>
      </c>
      <c r="D1096" s="16" t="s">
        <v>11</v>
      </c>
      <c r="E1096" s="12">
        <v>4</v>
      </c>
      <c r="F1096" s="15">
        <v>1454907.13</v>
      </c>
      <c r="G1096" s="14">
        <f t="shared" si="17"/>
        <v>5819628.5199999996</v>
      </c>
      <c r="I1096" s="45"/>
    </row>
    <row r="1097" spans="2:9" x14ac:dyDescent="0.25">
      <c r="B1097" s="10" t="s">
        <v>1121</v>
      </c>
      <c r="C1097" s="59" t="s">
        <v>2459</v>
      </c>
      <c r="D1097" s="16" t="s">
        <v>11</v>
      </c>
      <c r="E1097" s="12">
        <v>2</v>
      </c>
      <c r="F1097" s="15">
        <v>653318.88</v>
      </c>
      <c r="G1097" s="14">
        <f t="shared" si="17"/>
        <v>1306637.76</v>
      </c>
      <c r="I1097" s="45"/>
    </row>
    <row r="1098" spans="2:9" x14ac:dyDescent="0.25">
      <c r="B1098" s="10" t="s">
        <v>1122</v>
      </c>
      <c r="C1098" s="59" t="s">
        <v>2460</v>
      </c>
      <c r="D1098" s="16" t="s">
        <v>11</v>
      </c>
      <c r="E1098" s="12">
        <v>40</v>
      </c>
      <c r="F1098" s="15">
        <v>1816754.2</v>
      </c>
      <c r="G1098" s="14">
        <f t="shared" si="17"/>
        <v>72670168</v>
      </c>
      <c r="I1098" s="45"/>
    </row>
    <row r="1099" spans="2:9" x14ac:dyDescent="0.25">
      <c r="B1099" s="10" t="s">
        <v>1123</v>
      </c>
      <c r="C1099" s="59" t="s">
        <v>2461</v>
      </c>
      <c r="D1099" s="16" t="s">
        <v>11</v>
      </c>
      <c r="E1099" s="12">
        <v>7</v>
      </c>
      <c r="F1099" s="15">
        <v>1739654.2</v>
      </c>
      <c r="G1099" s="14">
        <f t="shared" si="17"/>
        <v>12177579.4</v>
      </c>
      <c r="I1099" s="45"/>
    </row>
    <row r="1100" spans="2:9" x14ac:dyDescent="0.25">
      <c r="B1100" s="40" t="s">
        <v>1124</v>
      </c>
      <c r="C1100" s="57" t="s">
        <v>2462</v>
      </c>
      <c r="D1100" s="41"/>
      <c r="E1100" s="42"/>
      <c r="F1100" s="43"/>
      <c r="G1100" s="50"/>
      <c r="I1100" s="45"/>
    </row>
    <row r="1101" spans="2:9" x14ac:dyDescent="0.25">
      <c r="B1101" s="10" t="s">
        <v>1125</v>
      </c>
      <c r="C1101" s="59" t="s">
        <v>2463</v>
      </c>
      <c r="D1101" s="16" t="s">
        <v>11</v>
      </c>
      <c r="E1101" s="12">
        <v>1</v>
      </c>
      <c r="F1101" s="15">
        <v>1214184.5</v>
      </c>
      <c r="G1101" s="14">
        <f t="shared" si="17"/>
        <v>1214184.5</v>
      </c>
      <c r="I1101" s="45"/>
    </row>
    <row r="1102" spans="2:9" ht="25.5" x14ac:dyDescent="0.25">
      <c r="B1102" s="10" t="s">
        <v>1126</v>
      </c>
      <c r="C1102" s="59" t="s">
        <v>2464</v>
      </c>
      <c r="D1102" s="16" t="s">
        <v>11</v>
      </c>
      <c r="E1102" s="12">
        <v>1</v>
      </c>
      <c r="F1102" s="15">
        <v>603726.5</v>
      </c>
      <c r="G1102" s="14">
        <f t="shared" si="17"/>
        <v>603726.5</v>
      </c>
      <c r="I1102" s="45"/>
    </row>
    <row r="1103" spans="2:9" ht="25.5" x14ac:dyDescent="0.25">
      <c r="B1103" s="10" t="s">
        <v>1127</v>
      </c>
      <c r="C1103" s="59" t="s">
        <v>2465</v>
      </c>
      <c r="D1103" s="16" t="s">
        <v>11</v>
      </c>
      <c r="E1103" s="12">
        <v>8</v>
      </c>
      <c r="F1103" s="15">
        <v>252026.5</v>
      </c>
      <c r="G1103" s="14">
        <f t="shared" si="17"/>
        <v>2016212</v>
      </c>
      <c r="I1103" s="45"/>
    </row>
    <row r="1104" spans="2:9" x14ac:dyDescent="0.25">
      <c r="B1104" s="10" t="s">
        <v>1128</v>
      </c>
      <c r="C1104" s="59" t="s">
        <v>2466</v>
      </c>
      <c r="D1104" s="16" t="s">
        <v>11</v>
      </c>
      <c r="E1104" s="12">
        <v>7</v>
      </c>
      <c r="F1104" s="15">
        <v>673226.5</v>
      </c>
      <c r="G1104" s="14">
        <f t="shared" si="17"/>
        <v>4712585.5</v>
      </c>
      <c r="I1104" s="45"/>
    </row>
    <row r="1105" spans="2:9" x14ac:dyDescent="0.25">
      <c r="B1105" s="10" t="s">
        <v>1129</v>
      </c>
      <c r="C1105" s="59" t="s">
        <v>2467</v>
      </c>
      <c r="D1105" s="16" t="s">
        <v>1284</v>
      </c>
      <c r="E1105" s="12">
        <v>35</v>
      </c>
      <c r="F1105" s="15">
        <v>1319359.44</v>
      </c>
      <c r="G1105" s="14">
        <f t="shared" si="17"/>
        <v>46177580.399999999</v>
      </c>
      <c r="I1105" s="45"/>
    </row>
    <row r="1106" spans="2:9" x14ac:dyDescent="0.25">
      <c r="B1106" s="40" t="s">
        <v>1130</v>
      </c>
      <c r="C1106" s="57" t="s">
        <v>2468</v>
      </c>
      <c r="D1106" s="41"/>
      <c r="E1106" s="42"/>
      <c r="F1106" s="43"/>
      <c r="G1106" s="50"/>
      <c r="I1106" s="45"/>
    </row>
    <row r="1107" spans="2:9" x14ac:dyDescent="0.25">
      <c r="B1107" s="10" t="s">
        <v>1131</v>
      </c>
      <c r="C1107" s="59" t="s">
        <v>2469</v>
      </c>
      <c r="D1107" s="16" t="s">
        <v>11</v>
      </c>
      <c r="E1107" s="12">
        <v>20</v>
      </c>
      <c r="F1107" s="15">
        <v>1814121.5</v>
      </c>
      <c r="G1107" s="14">
        <f t="shared" si="17"/>
        <v>36282430</v>
      </c>
      <c r="I1107" s="45"/>
    </row>
    <row r="1108" spans="2:9" x14ac:dyDescent="0.25">
      <c r="B1108" s="40" t="s">
        <v>1132</v>
      </c>
      <c r="C1108" s="57" t="s">
        <v>2470</v>
      </c>
      <c r="D1108" s="41"/>
      <c r="E1108" s="42"/>
      <c r="F1108" s="43"/>
      <c r="G1108" s="50"/>
      <c r="I1108" s="45"/>
    </row>
    <row r="1109" spans="2:9" ht="25.5" x14ac:dyDescent="0.25">
      <c r="B1109" s="10" t="s">
        <v>1133</v>
      </c>
      <c r="C1109" s="59" t="s">
        <v>2471</v>
      </c>
      <c r="D1109" s="16" t="s">
        <v>11</v>
      </c>
      <c r="E1109" s="12">
        <v>50</v>
      </c>
      <c r="F1109" s="15">
        <v>361239.5</v>
      </c>
      <c r="G1109" s="14">
        <f t="shared" si="17"/>
        <v>18061975</v>
      </c>
      <c r="I1109" s="45"/>
    </row>
    <row r="1110" spans="2:9" ht="25.5" x14ac:dyDescent="0.25">
      <c r="B1110" s="10" t="s">
        <v>1134</v>
      </c>
      <c r="C1110" s="59" t="s">
        <v>2472</v>
      </c>
      <c r="D1110" s="16" t="s">
        <v>11</v>
      </c>
      <c r="E1110" s="12">
        <v>9</v>
      </c>
      <c r="F1110" s="15">
        <v>279739.5</v>
      </c>
      <c r="G1110" s="14">
        <f t="shared" si="17"/>
        <v>2517655.5</v>
      </c>
      <c r="I1110" s="45"/>
    </row>
    <row r="1111" spans="2:9" ht="25.5" x14ac:dyDescent="0.25">
      <c r="B1111" s="10" t="s">
        <v>1135</v>
      </c>
      <c r="C1111" s="59" t="s">
        <v>2473</v>
      </c>
      <c r="D1111" s="16" t="s">
        <v>11</v>
      </c>
      <c r="E1111" s="12">
        <v>5</v>
      </c>
      <c r="F1111" s="15">
        <v>453539.5</v>
      </c>
      <c r="G1111" s="14">
        <f t="shared" si="17"/>
        <v>2267697.5</v>
      </c>
      <c r="I1111" s="45"/>
    </row>
    <row r="1112" spans="2:9" x14ac:dyDescent="0.25">
      <c r="B1112" s="10" t="s">
        <v>1136</v>
      </c>
      <c r="C1112" s="59" t="s">
        <v>2474</v>
      </c>
      <c r="D1112" s="16" t="s">
        <v>11</v>
      </c>
      <c r="E1112" s="12">
        <v>7</v>
      </c>
      <c r="F1112" s="15">
        <v>38940.51</v>
      </c>
      <c r="G1112" s="14">
        <f t="shared" si="17"/>
        <v>272583.57</v>
      </c>
      <c r="I1112" s="45"/>
    </row>
    <row r="1113" spans="2:9" x14ac:dyDescent="0.25">
      <c r="B1113" s="40" t="s">
        <v>1137</v>
      </c>
      <c r="C1113" s="57" t="s">
        <v>2475</v>
      </c>
      <c r="D1113" s="41"/>
      <c r="E1113" s="42"/>
      <c r="F1113" s="43"/>
      <c r="G1113" s="50"/>
      <c r="I1113" s="45"/>
    </row>
    <row r="1114" spans="2:9" x14ac:dyDescent="0.25">
      <c r="B1114" s="10" t="s">
        <v>1138</v>
      </c>
      <c r="C1114" s="59" t="s">
        <v>2476</v>
      </c>
      <c r="D1114" s="16" t="s">
        <v>11</v>
      </c>
      <c r="E1114" s="12">
        <v>4</v>
      </c>
      <c r="F1114" s="15">
        <v>256201.65</v>
      </c>
      <c r="G1114" s="14">
        <f t="shared" si="17"/>
        <v>1024806.6</v>
      </c>
      <c r="I1114" s="45"/>
    </row>
    <row r="1115" spans="2:9" x14ac:dyDescent="0.25">
      <c r="B1115" s="10" t="s">
        <v>1139</v>
      </c>
      <c r="C1115" s="59" t="s">
        <v>2477</v>
      </c>
      <c r="D1115" s="16" t="s">
        <v>11</v>
      </c>
      <c r="E1115" s="12">
        <v>6</v>
      </c>
      <c r="F1115" s="15">
        <v>77568.649999999994</v>
      </c>
      <c r="G1115" s="14">
        <f t="shared" si="17"/>
        <v>465411.9</v>
      </c>
      <c r="I1115" s="45"/>
    </row>
    <row r="1116" spans="2:9" ht="25.5" x14ac:dyDescent="0.25">
      <c r="B1116" s="10" t="s">
        <v>1140</v>
      </c>
      <c r="C1116" s="59" t="s">
        <v>2478</v>
      </c>
      <c r="D1116" s="16" t="s">
        <v>11</v>
      </c>
      <c r="E1116" s="12">
        <v>47</v>
      </c>
      <c r="F1116" s="15">
        <v>67968.649999999994</v>
      </c>
      <c r="G1116" s="14">
        <f t="shared" si="17"/>
        <v>3194526.55</v>
      </c>
      <c r="I1116" s="45"/>
    </row>
    <row r="1117" spans="2:9" x14ac:dyDescent="0.25">
      <c r="B1117" s="10" t="s">
        <v>1141</v>
      </c>
      <c r="C1117" s="59" t="s">
        <v>2479</v>
      </c>
      <c r="D1117" s="16" t="s">
        <v>11</v>
      </c>
      <c r="E1117" s="12">
        <v>48</v>
      </c>
      <c r="F1117" s="15">
        <v>61768.65</v>
      </c>
      <c r="G1117" s="14">
        <f t="shared" si="17"/>
        <v>2964895.2</v>
      </c>
      <c r="I1117" s="45"/>
    </row>
    <row r="1118" spans="2:9" x14ac:dyDescent="0.25">
      <c r="B1118" s="10" t="s">
        <v>1142</v>
      </c>
      <c r="C1118" s="59" t="s">
        <v>2480</v>
      </c>
      <c r="D1118" s="16" t="s">
        <v>11</v>
      </c>
      <c r="E1118" s="12">
        <v>6</v>
      </c>
      <c r="F1118" s="15">
        <v>73268.649999999994</v>
      </c>
      <c r="G1118" s="14">
        <f t="shared" si="17"/>
        <v>439611.9</v>
      </c>
      <c r="I1118" s="45"/>
    </row>
    <row r="1119" spans="2:9" ht="25.5" x14ac:dyDescent="0.25">
      <c r="B1119" s="10" t="s">
        <v>1143</v>
      </c>
      <c r="C1119" s="59" t="s">
        <v>2481</v>
      </c>
      <c r="D1119" s="16" t="s">
        <v>11</v>
      </c>
      <c r="E1119" s="12">
        <v>14</v>
      </c>
      <c r="F1119" s="15">
        <v>135268.65</v>
      </c>
      <c r="G1119" s="14">
        <f t="shared" si="17"/>
        <v>1893761.1</v>
      </c>
      <c r="I1119" s="45"/>
    </row>
    <row r="1120" spans="2:9" ht="25.5" x14ac:dyDescent="0.25">
      <c r="B1120" s="10" t="s">
        <v>1144</v>
      </c>
      <c r="C1120" s="59" t="s">
        <v>2482</v>
      </c>
      <c r="D1120" s="16" t="s">
        <v>11</v>
      </c>
      <c r="E1120" s="12">
        <v>7</v>
      </c>
      <c r="F1120" s="15">
        <v>298168.65000000002</v>
      </c>
      <c r="G1120" s="14">
        <f t="shared" si="17"/>
        <v>2087180.55</v>
      </c>
      <c r="I1120" s="45"/>
    </row>
    <row r="1121" spans="2:9" ht="25.5" x14ac:dyDescent="0.25">
      <c r="B1121" s="10" t="s">
        <v>1145</v>
      </c>
      <c r="C1121" s="59" t="s">
        <v>2483</v>
      </c>
      <c r="D1121" s="16" t="s">
        <v>11</v>
      </c>
      <c r="E1121" s="12">
        <v>33</v>
      </c>
      <c r="F1121" s="15">
        <v>256201.65</v>
      </c>
      <c r="G1121" s="14">
        <f t="shared" si="17"/>
        <v>8454654.4499999993</v>
      </c>
      <c r="I1121" s="45"/>
    </row>
    <row r="1122" spans="2:9" x14ac:dyDescent="0.25">
      <c r="B1122" s="10" t="s">
        <v>1146</v>
      </c>
      <c r="C1122" s="59" t="s">
        <v>2484</v>
      </c>
      <c r="D1122" s="16" t="s">
        <v>11</v>
      </c>
      <c r="E1122" s="12">
        <v>7</v>
      </c>
      <c r="F1122" s="15">
        <v>377668.65</v>
      </c>
      <c r="G1122" s="14">
        <f t="shared" si="17"/>
        <v>2643680.5499999998</v>
      </c>
      <c r="I1122" s="45"/>
    </row>
    <row r="1123" spans="2:9" x14ac:dyDescent="0.25">
      <c r="B1123" s="10" t="s">
        <v>1147</v>
      </c>
      <c r="C1123" s="59" t="s">
        <v>2485</v>
      </c>
      <c r="D1123" s="16" t="s">
        <v>11</v>
      </c>
      <c r="E1123" s="12">
        <v>23</v>
      </c>
      <c r="F1123" s="15">
        <v>830168.65</v>
      </c>
      <c r="G1123" s="14">
        <f t="shared" si="17"/>
        <v>19093878.949999999</v>
      </c>
      <c r="I1123" s="45"/>
    </row>
    <row r="1124" spans="2:9" x14ac:dyDescent="0.25">
      <c r="B1124" s="40" t="s">
        <v>1148</v>
      </c>
      <c r="C1124" s="57" t="s">
        <v>2486</v>
      </c>
      <c r="D1124" s="41"/>
      <c r="E1124" s="42"/>
      <c r="F1124" s="43"/>
      <c r="G1124" s="46"/>
      <c r="I1124" s="45"/>
    </row>
    <row r="1125" spans="2:9" x14ac:dyDescent="0.25">
      <c r="B1125" s="10" t="s">
        <v>1149</v>
      </c>
      <c r="C1125" s="59" t="s">
        <v>2487</v>
      </c>
      <c r="D1125" s="16" t="s">
        <v>11</v>
      </c>
      <c r="E1125" s="12">
        <v>49</v>
      </c>
      <c r="F1125" s="15">
        <v>38127.25</v>
      </c>
      <c r="G1125" s="14">
        <f t="shared" si="17"/>
        <v>1868235.25</v>
      </c>
      <c r="I1125" s="45"/>
    </row>
    <row r="1126" spans="2:9" x14ac:dyDescent="0.25">
      <c r="B1126" s="40" t="s">
        <v>1150</v>
      </c>
      <c r="C1126" s="57" t="s">
        <v>2488</v>
      </c>
      <c r="D1126" s="41"/>
      <c r="E1126" s="42"/>
      <c r="F1126" s="43"/>
      <c r="G1126" s="46"/>
      <c r="I1126" s="45"/>
    </row>
    <row r="1127" spans="2:9" x14ac:dyDescent="0.25">
      <c r="B1127" s="10" t="s">
        <v>1151</v>
      </c>
      <c r="C1127" s="59" t="s">
        <v>2489</v>
      </c>
      <c r="D1127" s="16" t="s">
        <v>11</v>
      </c>
      <c r="E1127" s="12">
        <v>49</v>
      </c>
      <c r="F1127" s="15">
        <v>47547.25</v>
      </c>
      <c r="G1127" s="14">
        <f t="shared" si="17"/>
        <v>2329815.25</v>
      </c>
      <c r="I1127" s="45"/>
    </row>
    <row r="1128" spans="2:9" x14ac:dyDescent="0.25">
      <c r="B1128" s="40" t="s">
        <v>1152</v>
      </c>
      <c r="C1128" s="57" t="s">
        <v>2490</v>
      </c>
      <c r="D1128" s="41"/>
      <c r="E1128" s="42"/>
      <c r="F1128" s="43"/>
      <c r="G1128" s="46"/>
      <c r="I1128" s="45"/>
    </row>
    <row r="1129" spans="2:9" x14ac:dyDescent="0.25">
      <c r="B1129" s="10" t="s">
        <v>1153</v>
      </c>
      <c r="C1129" s="59" t="s">
        <v>2491</v>
      </c>
      <c r="D1129" s="16" t="s">
        <v>11</v>
      </c>
      <c r="E1129" s="12">
        <v>53</v>
      </c>
      <c r="F1129" s="15">
        <v>164227.25</v>
      </c>
      <c r="G1129" s="14">
        <f t="shared" si="17"/>
        <v>8704044.25</v>
      </c>
      <c r="I1129" s="45"/>
    </row>
    <row r="1130" spans="2:9" x14ac:dyDescent="0.25">
      <c r="B1130" s="40">
        <v>21</v>
      </c>
      <c r="C1130" s="57" t="s">
        <v>2492</v>
      </c>
      <c r="D1130" s="41"/>
      <c r="E1130" s="42"/>
      <c r="F1130" s="43"/>
      <c r="G1130" s="46"/>
      <c r="I1130" s="45"/>
    </row>
    <row r="1131" spans="2:9" x14ac:dyDescent="0.25">
      <c r="B1131" s="40" t="s">
        <v>1154</v>
      </c>
      <c r="C1131" s="57" t="s">
        <v>2493</v>
      </c>
      <c r="D1131" s="41"/>
      <c r="E1131" s="42"/>
      <c r="F1131" s="43"/>
      <c r="G1131" s="46"/>
      <c r="I1131" s="45"/>
    </row>
    <row r="1132" spans="2:9" ht="25.5" x14ac:dyDescent="0.25">
      <c r="B1132" s="10" t="s">
        <v>1155</v>
      </c>
      <c r="C1132" s="59" t="s">
        <v>2494</v>
      </c>
      <c r="D1132" s="16" t="s">
        <v>1284</v>
      </c>
      <c r="E1132" s="12">
        <v>9</v>
      </c>
      <c r="F1132" s="15">
        <v>810000</v>
      </c>
      <c r="G1132" s="14">
        <f t="shared" si="17"/>
        <v>7290000</v>
      </c>
      <c r="I1132" s="45"/>
    </row>
    <row r="1133" spans="2:9" ht="25.5" x14ac:dyDescent="0.25">
      <c r="B1133" s="10" t="s">
        <v>1156</v>
      </c>
      <c r="C1133" s="59" t="s">
        <v>2495</v>
      </c>
      <c r="D1133" s="16" t="s">
        <v>11</v>
      </c>
      <c r="E1133" s="12">
        <v>3</v>
      </c>
      <c r="F1133" s="15">
        <v>4500000</v>
      </c>
      <c r="G1133" s="14">
        <f t="shared" si="17"/>
        <v>13500000</v>
      </c>
      <c r="I1133" s="45"/>
    </row>
    <row r="1134" spans="2:9" x14ac:dyDescent="0.25">
      <c r="B1134" s="40" t="s">
        <v>1157</v>
      </c>
      <c r="C1134" s="62" t="s">
        <v>2496</v>
      </c>
      <c r="D1134" s="41"/>
      <c r="E1134" s="42"/>
      <c r="F1134" s="43"/>
      <c r="G1134" s="46"/>
      <c r="I1134" s="45"/>
    </row>
    <row r="1135" spans="2:9" x14ac:dyDescent="0.25">
      <c r="B1135" s="10" t="s">
        <v>1158</v>
      </c>
      <c r="C1135" s="59" t="s">
        <v>2497</v>
      </c>
      <c r="D1135" s="16" t="s">
        <v>11</v>
      </c>
      <c r="E1135" s="12">
        <v>7</v>
      </c>
      <c r="F1135" s="15">
        <v>377692.33</v>
      </c>
      <c r="G1135" s="14">
        <f t="shared" si="17"/>
        <v>2643846.31</v>
      </c>
      <c r="I1135" s="45"/>
    </row>
    <row r="1136" spans="2:9" x14ac:dyDescent="0.25">
      <c r="B1136" s="40">
        <v>22</v>
      </c>
      <c r="C1136" s="57" t="s">
        <v>2498</v>
      </c>
      <c r="D1136" s="41"/>
      <c r="E1136" s="42"/>
      <c r="F1136" s="43"/>
      <c r="G1136" s="50"/>
      <c r="I1136" s="45"/>
    </row>
    <row r="1137" spans="2:9" x14ac:dyDescent="0.25">
      <c r="B1137" s="40" t="s">
        <v>1159</v>
      </c>
      <c r="C1137" s="57" t="s">
        <v>2499</v>
      </c>
      <c r="D1137" s="41"/>
      <c r="E1137" s="42"/>
      <c r="F1137" s="43"/>
      <c r="G1137" s="50"/>
      <c r="I1137" s="45"/>
    </row>
    <row r="1138" spans="2:9" x14ac:dyDescent="0.25">
      <c r="B1138" s="10" t="s">
        <v>1160</v>
      </c>
      <c r="C1138" s="59" t="s">
        <v>2500</v>
      </c>
      <c r="D1138" s="16" t="s">
        <v>4</v>
      </c>
      <c r="E1138" s="12">
        <v>44</v>
      </c>
      <c r="F1138" s="15">
        <v>266497.96000000002</v>
      </c>
      <c r="G1138" s="14">
        <f t="shared" si="17"/>
        <v>11725910.24</v>
      </c>
      <c r="I1138" s="45"/>
    </row>
    <row r="1139" spans="2:9" x14ac:dyDescent="0.25">
      <c r="B1139" s="10" t="s">
        <v>1161</v>
      </c>
      <c r="C1139" s="59" t="s">
        <v>2501</v>
      </c>
      <c r="D1139" s="16" t="s">
        <v>4</v>
      </c>
      <c r="E1139" s="12">
        <v>4</v>
      </c>
      <c r="F1139" s="15">
        <v>266497.96000000002</v>
      </c>
      <c r="G1139" s="14">
        <f t="shared" si="17"/>
        <v>1065991.8400000001</v>
      </c>
      <c r="I1139" s="45"/>
    </row>
    <row r="1140" spans="2:9" x14ac:dyDescent="0.25">
      <c r="B1140" s="40" t="s">
        <v>1162</v>
      </c>
      <c r="C1140" s="57" t="s">
        <v>2502</v>
      </c>
      <c r="D1140" s="41"/>
      <c r="E1140" s="42"/>
      <c r="F1140" s="43"/>
      <c r="G1140" s="50"/>
      <c r="I1140" s="45"/>
    </row>
    <row r="1141" spans="2:9" x14ac:dyDescent="0.25">
      <c r="B1141" s="10" t="s">
        <v>1163</v>
      </c>
      <c r="C1141" s="59" t="s">
        <v>2503</v>
      </c>
      <c r="D1141" s="16" t="s">
        <v>1284</v>
      </c>
      <c r="E1141" s="18">
        <v>47</v>
      </c>
      <c r="F1141" s="17">
        <v>2625000</v>
      </c>
      <c r="G1141" s="14">
        <f t="shared" ref="G1141:G1200" si="18">+ROUND(F1141*E1141,2)</f>
        <v>123375000</v>
      </c>
      <c r="I1141" s="45"/>
    </row>
    <row r="1142" spans="2:9" x14ac:dyDescent="0.25">
      <c r="B1142" s="10" t="s">
        <v>1164</v>
      </c>
      <c r="C1142" s="59" t="s">
        <v>2504</v>
      </c>
      <c r="D1142" s="16" t="s">
        <v>1284</v>
      </c>
      <c r="E1142" s="18">
        <v>112</v>
      </c>
      <c r="F1142" s="17">
        <v>1732500</v>
      </c>
      <c r="G1142" s="14">
        <f t="shared" si="18"/>
        <v>194040000</v>
      </c>
      <c r="I1142" s="45"/>
    </row>
    <row r="1143" spans="2:9" x14ac:dyDescent="0.25">
      <c r="B1143" s="40" t="s">
        <v>1165</v>
      </c>
      <c r="C1143" s="57" t="s">
        <v>2505</v>
      </c>
      <c r="D1143" s="41"/>
      <c r="E1143" s="42"/>
      <c r="F1143" s="43"/>
      <c r="G1143" s="50"/>
      <c r="I1143" s="45"/>
    </row>
    <row r="1144" spans="2:9" ht="25.5" x14ac:dyDescent="0.25">
      <c r="B1144" s="10" t="s">
        <v>1166</v>
      </c>
      <c r="C1144" s="59" t="s">
        <v>2506</v>
      </c>
      <c r="D1144" s="16" t="s">
        <v>4</v>
      </c>
      <c r="E1144" s="12">
        <v>8</v>
      </c>
      <c r="F1144" s="15">
        <v>692496</v>
      </c>
      <c r="G1144" s="14">
        <f t="shared" si="18"/>
        <v>5539968</v>
      </c>
      <c r="I1144" s="45"/>
    </row>
    <row r="1145" spans="2:9" ht="25.5" x14ac:dyDescent="0.25">
      <c r="B1145" s="10" t="s">
        <v>1167</v>
      </c>
      <c r="C1145" s="59" t="s">
        <v>2507</v>
      </c>
      <c r="D1145" s="16" t="s">
        <v>4</v>
      </c>
      <c r="E1145" s="12">
        <v>4</v>
      </c>
      <c r="F1145" s="15">
        <v>655800</v>
      </c>
      <c r="G1145" s="14">
        <f t="shared" si="18"/>
        <v>2623200</v>
      </c>
      <c r="I1145" s="45"/>
    </row>
    <row r="1146" spans="2:9" x14ac:dyDescent="0.25">
      <c r="B1146" s="10" t="s">
        <v>1168</v>
      </c>
      <c r="C1146" s="63" t="s">
        <v>1169</v>
      </c>
      <c r="D1146" s="23" t="s">
        <v>4</v>
      </c>
      <c r="E1146" s="18">
        <v>110</v>
      </c>
      <c r="F1146" s="17">
        <v>650800</v>
      </c>
      <c r="G1146" s="14">
        <f t="shared" si="18"/>
        <v>71588000</v>
      </c>
      <c r="I1146" s="45"/>
    </row>
    <row r="1147" spans="2:9" x14ac:dyDescent="0.25">
      <c r="B1147" s="40" t="s">
        <v>1170</v>
      </c>
      <c r="C1147" s="57" t="s">
        <v>2508</v>
      </c>
      <c r="D1147" s="41"/>
      <c r="E1147" s="42"/>
      <c r="F1147" s="43"/>
      <c r="G1147" s="50"/>
      <c r="I1147" s="45"/>
    </row>
    <row r="1148" spans="2:9" ht="38.25" x14ac:dyDescent="0.25">
      <c r="B1148" s="10" t="s">
        <v>1171</v>
      </c>
      <c r="C1148" s="59" t="s">
        <v>2509</v>
      </c>
      <c r="D1148" s="16" t="s">
        <v>4</v>
      </c>
      <c r="E1148" s="12">
        <v>2</v>
      </c>
      <c r="F1148" s="15">
        <v>827099</v>
      </c>
      <c r="G1148" s="14">
        <f t="shared" si="18"/>
        <v>1654198</v>
      </c>
      <c r="I1148" s="45"/>
    </row>
    <row r="1149" spans="2:9" x14ac:dyDescent="0.25">
      <c r="B1149" s="40" t="s">
        <v>1172</v>
      </c>
      <c r="C1149" s="57" t="s">
        <v>2510</v>
      </c>
      <c r="D1149" s="41"/>
      <c r="E1149" s="42"/>
      <c r="F1149" s="43"/>
      <c r="G1149" s="50"/>
      <c r="I1149" s="45"/>
    </row>
    <row r="1150" spans="2:9" x14ac:dyDescent="0.25">
      <c r="B1150" s="10" t="s">
        <v>1173</v>
      </c>
      <c r="C1150" s="59" t="s">
        <v>2511</v>
      </c>
      <c r="D1150" s="16" t="s">
        <v>4</v>
      </c>
      <c r="E1150" s="12">
        <v>8</v>
      </c>
      <c r="F1150" s="15">
        <v>1059723</v>
      </c>
      <c r="G1150" s="14">
        <f t="shared" si="18"/>
        <v>8477784</v>
      </c>
      <c r="I1150" s="45"/>
    </row>
    <row r="1151" spans="2:9" x14ac:dyDescent="0.25">
      <c r="B1151" s="10" t="s">
        <v>1174</v>
      </c>
      <c r="C1151" s="59" t="s">
        <v>2512</v>
      </c>
      <c r="D1151" s="16" t="s">
        <v>4</v>
      </c>
      <c r="E1151" s="11">
        <v>136</v>
      </c>
      <c r="F1151" s="15">
        <v>1100000</v>
      </c>
      <c r="G1151" s="14">
        <f t="shared" si="18"/>
        <v>149600000</v>
      </c>
      <c r="I1151" s="45"/>
    </row>
    <row r="1152" spans="2:9" x14ac:dyDescent="0.25">
      <c r="B1152" s="40">
        <v>23</v>
      </c>
      <c r="C1152" s="57" t="s">
        <v>2513</v>
      </c>
      <c r="D1152" s="41"/>
      <c r="E1152" s="42"/>
      <c r="F1152" s="43"/>
      <c r="G1152" s="50"/>
      <c r="I1152" s="45"/>
    </row>
    <row r="1153" spans="2:9" x14ac:dyDescent="0.25">
      <c r="B1153" s="40" t="s">
        <v>1175</v>
      </c>
      <c r="C1153" s="57" t="s">
        <v>2514</v>
      </c>
      <c r="D1153" s="41"/>
      <c r="E1153" s="42"/>
      <c r="F1153" s="43"/>
      <c r="G1153" s="50"/>
      <c r="I1153" s="45"/>
    </row>
    <row r="1154" spans="2:9" ht="25.5" x14ac:dyDescent="0.25">
      <c r="B1154" s="10" t="s">
        <v>1176</v>
      </c>
      <c r="C1154" s="59" t="s">
        <v>2515</v>
      </c>
      <c r="D1154" s="16" t="s">
        <v>11</v>
      </c>
      <c r="E1154" s="12">
        <v>84</v>
      </c>
      <c r="F1154" s="15">
        <v>235126.37</v>
      </c>
      <c r="G1154" s="14">
        <f t="shared" si="18"/>
        <v>19750615.079999998</v>
      </c>
      <c r="I1154" s="45"/>
    </row>
    <row r="1155" spans="2:9" ht="25.5" x14ac:dyDescent="0.25">
      <c r="B1155" s="10" t="s">
        <v>1177</v>
      </c>
      <c r="C1155" s="59" t="s">
        <v>2516</v>
      </c>
      <c r="D1155" s="16" t="s">
        <v>11</v>
      </c>
      <c r="E1155" s="12">
        <v>48</v>
      </c>
      <c r="F1155" s="15">
        <v>320884.06</v>
      </c>
      <c r="G1155" s="14">
        <f t="shared" si="18"/>
        <v>15402434.880000001</v>
      </c>
      <c r="I1155" s="45"/>
    </row>
    <row r="1156" spans="2:9" ht="25.5" x14ac:dyDescent="0.25">
      <c r="B1156" s="10" t="s">
        <v>1178</v>
      </c>
      <c r="C1156" s="59" t="s">
        <v>2517</v>
      </c>
      <c r="D1156" s="16" t="s">
        <v>11</v>
      </c>
      <c r="E1156" s="12">
        <v>8</v>
      </c>
      <c r="F1156" s="15">
        <v>156985.41</v>
      </c>
      <c r="G1156" s="14">
        <f t="shared" si="18"/>
        <v>1255883.28</v>
      </c>
      <c r="I1156" s="45"/>
    </row>
    <row r="1157" spans="2:9" x14ac:dyDescent="0.25">
      <c r="B1157" s="10" t="s">
        <v>1179</v>
      </c>
      <c r="C1157" s="59" t="s">
        <v>2518</v>
      </c>
      <c r="D1157" s="16" t="s">
        <v>11</v>
      </c>
      <c r="E1157" s="12">
        <v>4</v>
      </c>
      <c r="F1157" s="15">
        <v>556745.41</v>
      </c>
      <c r="G1157" s="14">
        <f t="shared" si="18"/>
        <v>2226981.64</v>
      </c>
      <c r="I1157" s="45"/>
    </row>
    <row r="1158" spans="2:9" x14ac:dyDescent="0.25">
      <c r="B1158" s="40" t="s">
        <v>1180</v>
      </c>
      <c r="C1158" s="57" t="s">
        <v>2519</v>
      </c>
      <c r="D1158" s="41"/>
      <c r="E1158" s="42"/>
      <c r="F1158" s="43"/>
      <c r="G1158" s="50"/>
      <c r="I1158" s="45"/>
    </row>
    <row r="1159" spans="2:9" x14ac:dyDescent="0.25">
      <c r="B1159" s="10" t="s">
        <v>1181</v>
      </c>
      <c r="C1159" s="59" t="s">
        <v>2520</v>
      </c>
      <c r="D1159" s="16" t="s">
        <v>11</v>
      </c>
      <c r="E1159" s="12">
        <v>142</v>
      </c>
      <c r="F1159" s="15">
        <v>29309.37</v>
      </c>
      <c r="G1159" s="14">
        <f t="shared" si="18"/>
        <v>4161930.54</v>
      </c>
      <c r="I1159" s="45"/>
    </row>
    <row r="1160" spans="2:9" x14ac:dyDescent="0.25">
      <c r="B1160" s="40" t="s">
        <v>1182</v>
      </c>
      <c r="C1160" s="57" t="s">
        <v>2521</v>
      </c>
      <c r="D1160" s="41"/>
      <c r="E1160" s="42"/>
      <c r="F1160" s="43"/>
      <c r="G1160" s="50"/>
      <c r="I1160" s="45"/>
    </row>
    <row r="1161" spans="2:9" x14ac:dyDescent="0.25">
      <c r="B1161" s="10" t="s">
        <v>1183</v>
      </c>
      <c r="C1161" s="59" t="s">
        <v>2522</v>
      </c>
      <c r="D1161" s="16" t="s">
        <v>11</v>
      </c>
      <c r="E1161" s="12">
        <v>32</v>
      </c>
      <c r="F1161" s="15">
        <v>228972.11</v>
      </c>
      <c r="G1161" s="14">
        <f t="shared" si="18"/>
        <v>7327107.5199999996</v>
      </c>
      <c r="I1161" s="45"/>
    </row>
    <row r="1162" spans="2:9" ht="25.5" x14ac:dyDescent="0.25">
      <c r="B1162" s="10" t="s">
        <v>1184</v>
      </c>
      <c r="C1162" s="59" t="s">
        <v>2523</v>
      </c>
      <c r="D1162" s="16" t="s">
        <v>11</v>
      </c>
      <c r="E1162" s="12">
        <v>79</v>
      </c>
      <c r="F1162" s="15">
        <v>250966.51</v>
      </c>
      <c r="G1162" s="14">
        <f t="shared" si="18"/>
        <v>19826354.289999999</v>
      </c>
      <c r="I1162" s="45"/>
    </row>
    <row r="1163" spans="2:9" ht="25.5" x14ac:dyDescent="0.25">
      <c r="B1163" s="10" t="s">
        <v>1185</v>
      </c>
      <c r="C1163" s="59" t="s">
        <v>2524</v>
      </c>
      <c r="D1163" s="16" t="s">
        <v>11</v>
      </c>
      <c r="E1163" s="12">
        <v>23</v>
      </c>
      <c r="F1163" s="15">
        <v>247776.51</v>
      </c>
      <c r="G1163" s="14">
        <f t="shared" si="18"/>
        <v>5698859.7300000004</v>
      </c>
      <c r="I1163" s="45"/>
    </row>
    <row r="1164" spans="2:9" ht="25.5" x14ac:dyDescent="0.25">
      <c r="B1164" s="10" t="s">
        <v>1186</v>
      </c>
      <c r="C1164" s="59" t="s">
        <v>2525</v>
      </c>
      <c r="D1164" s="16" t="s">
        <v>11</v>
      </c>
      <c r="E1164" s="12">
        <v>8</v>
      </c>
      <c r="F1164" s="15">
        <v>172928.11</v>
      </c>
      <c r="G1164" s="14">
        <f t="shared" si="18"/>
        <v>1383424.88</v>
      </c>
      <c r="I1164" s="45"/>
    </row>
    <row r="1165" spans="2:9" x14ac:dyDescent="0.25">
      <c r="B1165" s="40">
        <v>24</v>
      </c>
      <c r="C1165" s="57" t="s">
        <v>2526</v>
      </c>
      <c r="D1165" s="41"/>
      <c r="E1165" s="42"/>
      <c r="F1165" s="43"/>
      <c r="G1165" s="50"/>
      <c r="I1165" s="45"/>
    </row>
    <row r="1166" spans="2:9" x14ac:dyDescent="0.25">
      <c r="B1166" s="40" t="s">
        <v>1187</v>
      </c>
      <c r="C1166" s="57" t="s">
        <v>2527</v>
      </c>
      <c r="D1166" s="41"/>
      <c r="E1166" s="42"/>
      <c r="F1166" s="43"/>
      <c r="G1166" s="50"/>
      <c r="I1166" s="45"/>
    </row>
    <row r="1167" spans="2:9" x14ac:dyDescent="0.25">
      <c r="B1167" s="10" t="s">
        <v>1188</v>
      </c>
      <c r="C1167" s="59" t="s">
        <v>2528</v>
      </c>
      <c r="D1167" s="16" t="s">
        <v>4</v>
      </c>
      <c r="E1167" s="12">
        <v>3382</v>
      </c>
      <c r="F1167" s="15">
        <v>34389.99</v>
      </c>
      <c r="G1167" s="14">
        <f t="shared" si="18"/>
        <v>116306946.18000001</v>
      </c>
      <c r="I1167" s="45"/>
    </row>
    <row r="1168" spans="2:9" x14ac:dyDescent="0.25">
      <c r="B1168" s="10" t="s">
        <v>1189</v>
      </c>
      <c r="C1168" s="59" t="s">
        <v>2529</v>
      </c>
      <c r="D1168" s="16" t="s">
        <v>1284</v>
      </c>
      <c r="E1168" s="12">
        <v>904</v>
      </c>
      <c r="F1168" s="15">
        <v>23853.16</v>
      </c>
      <c r="G1168" s="14">
        <f t="shared" si="18"/>
        <v>21563256.640000001</v>
      </c>
      <c r="I1168" s="45"/>
    </row>
    <row r="1169" spans="2:9" ht="25.5" x14ac:dyDescent="0.25">
      <c r="B1169" s="10" t="s">
        <v>1190</v>
      </c>
      <c r="C1169" s="59" t="s">
        <v>2530</v>
      </c>
      <c r="D1169" s="16" t="s">
        <v>4</v>
      </c>
      <c r="E1169" s="12">
        <v>108</v>
      </c>
      <c r="F1169" s="15">
        <v>28725.09</v>
      </c>
      <c r="G1169" s="14">
        <f t="shared" si="18"/>
        <v>3102309.72</v>
      </c>
      <c r="I1169" s="45"/>
    </row>
    <row r="1170" spans="2:9" ht="25.5" x14ac:dyDescent="0.25">
      <c r="B1170" s="10" t="s">
        <v>1191</v>
      </c>
      <c r="C1170" s="59" t="s">
        <v>2531</v>
      </c>
      <c r="D1170" s="16" t="s">
        <v>1284</v>
      </c>
      <c r="E1170" s="12">
        <v>53</v>
      </c>
      <c r="F1170" s="15">
        <v>21475.16</v>
      </c>
      <c r="G1170" s="14">
        <f t="shared" si="18"/>
        <v>1138183.48</v>
      </c>
      <c r="I1170" s="45"/>
    </row>
    <row r="1171" spans="2:9" x14ac:dyDescent="0.25">
      <c r="B1171" s="10" t="s">
        <v>1192</v>
      </c>
      <c r="C1171" s="59" t="s">
        <v>2532</v>
      </c>
      <c r="D1171" s="16" t="s">
        <v>4</v>
      </c>
      <c r="E1171" s="12">
        <v>131</v>
      </c>
      <c r="F1171" s="15">
        <v>28222.58</v>
      </c>
      <c r="G1171" s="14">
        <f t="shared" si="18"/>
        <v>3697157.98</v>
      </c>
      <c r="I1171" s="45"/>
    </row>
    <row r="1172" spans="2:9" x14ac:dyDescent="0.25">
      <c r="B1172" s="40" t="s">
        <v>1193</v>
      </c>
      <c r="C1172" s="57" t="s">
        <v>2533</v>
      </c>
      <c r="D1172" s="41"/>
      <c r="E1172" s="42"/>
      <c r="F1172" s="43"/>
      <c r="G1172" s="50"/>
      <c r="I1172" s="45"/>
    </row>
    <row r="1173" spans="2:9" x14ac:dyDescent="0.25">
      <c r="B1173" s="10" t="s">
        <v>1194</v>
      </c>
      <c r="C1173" s="59" t="s">
        <v>2534</v>
      </c>
      <c r="D1173" s="16" t="s">
        <v>4</v>
      </c>
      <c r="E1173" s="12">
        <v>1708</v>
      </c>
      <c r="F1173" s="15">
        <v>34660.550000000003</v>
      </c>
      <c r="G1173" s="14">
        <f t="shared" si="18"/>
        <v>59200219.399999999</v>
      </c>
      <c r="I1173" s="45"/>
    </row>
    <row r="1174" spans="2:9" x14ac:dyDescent="0.25">
      <c r="B1174" s="10" t="s">
        <v>1195</v>
      </c>
      <c r="C1174" s="59" t="s">
        <v>2535</v>
      </c>
      <c r="D1174" s="16" t="s">
        <v>1284</v>
      </c>
      <c r="E1174" s="12">
        <v>112</v>
      </c>
      <c r="F1174" s="15">
        <v>24550.55</v>
      </c>
      <c r="G1174" s="14">
        <f t="shared" si="18"/>
        <v>2749661.6</v>
      </c>
      <c r="I1174" s="45"/>
    </row>
    <row r="1175" spans="2:9" x14ac:dyDescent="0.25">
      <c r="B1175" s="10" t="s">
        <v>1196</v>
      </c>
      <c r="C1175" s="59" t="s">
        <v>2536</v>
      </c>
      <c r="D1175" s="16" t="s">
        <v>4</v>
      </c>
      <c r="E1175" s="12">
        <v>35</v>
      </c>
      <c r="F1175" s="15">
        <v>28995.5</v>
      </c>
      <c r="G1175" s="14">
        <f t="shared" si="18"/>
        <v>1014842.5</v>
      </c>
      <c r="I1175" s="45"/>
    </row>
    <row r="1176" spans="2:9" x14ac:dyDescent="0.25">
      <c r="B1176" s="40" t="s">
        <v>1197</v>
      </c>
      <c r="C1176" s="57" t="s">
        <v>2537</v>
      </c>
      <c r="D1176" s="41"/>
      <c r="E1176" s="42"/>
      <c r="F1176" s="43"/>
      <c r="G1176" s="50"/>
      <c r="I1176" s="45"/>
    </row>
    <row r="1177" spans="2:9" x14ac:dyDescent="0.25">
      <c r="B1177" s="10" t="s">
        <v>1198</v>
      </c>
      <c r="C1177" s="59" t="s">
        <v>2538</v>
      </c>
      <c r="D1177" s="16" t="s">
        <v>4</v>
      </c>
      <c r="E1177" s="12">
        <v>1095</v>
      </c>
      <c r="F1177" s="15">
        <v>32480.5</v>
      </c>
      <c r="G1177" s="14">
        <f t="shared" si="18"/>
        <v>35566147.5</v>
      </c>
      <c r="I1177" s="45"/>
    </row>
    <row r="1178" spans="2:9" x14ac:dyDescent="0.25">
      <c r="B1178" s="10" t="s">
        <v>1199</v>
      </c>
      <c r="C1178" s="59" t="s">
        <v>2539</v>
      </c>
      <c r="D1178" s="16" t="s">
        <v>1284</v>
      </c>
      <c r="E1178" s="12">
        <v>133</v>
      </c>
      <c r="F1178" s="15">
        <v>25570.5</v>
      </c>
      <c r="G1178" s="14">
        <f t="shared" si="18"/>
        <v>3400876.5</v>
      </c>
      <c r="I1178" s="45"/>
    </row>
    <row r="1179" spans="2:9" x14ac:dyDescent="0.25">
      <c r="B1179" s="40" t="s">
        <v>1200</v>
      </c>
      <c r="C1179" s="57" t="s">
        <v>2540</v>
      </c>
      <c r="D1179" s="41"/>
      <c r="E1179" s="42"/>
      <c r="F1179" s="43"/>
      <c r="G1179" s="50"/>
      <c r="I1179" s="45"/>
    </row>
    <row r="1180" spans="2:9" x14ac:dyDescent="0.25">
      <c r="B1180" s="10" t="s">
        <v>1201</v>
      </c>
      <c r="C1180" s="58" t="s">
        <v>2541</v>
      </c>
      <c r="D1180" s="11" t="s">
        <v>1284</v>
      </c>
      <c r="E1180" s="12">
        <v>988</v>
      </c>
      <c r="F1180" s="15">
        <v>32771.51</v>
      </c>
      <c r="G1180" s="14">
        <f t="shared" si="18"/>
        <v>32378251.879999999</v>
      </c>
      <c r="I1180" s="45"/>
    </row>
    <row r="1181" spans="2:9" x14ac:dyDescent="0.25">
      <c r="B1181" s="40">
        <v>25</v>
      </c>
      <c r="C1181" s="57" t="s">
        <v>2542</v>
      </c>
      <c r="D1181" s="41"/>
      <c r="E1181" s="42"/>
      <c r="F1181" s="43"/>
      <c r="G1181" s="46"/>
      <c r="I1181" s="45"/>
    </row>
    <row r="1182" spans="2:9" x14ac:dyDescent="0.25">
      <c r="B1182" s="40" t="s">
        <v>1202</v>
      </c>
      <c r="C1182" s="57" t="s">
        <v>2543</v>
      </c>
      <c r="D1182" s="41"/>
      <c r="E1182" s="42"/>
      <c r="F1182" s="43"/>
      <c r="G1182" s="46"/>
      <c r="I1182" s="45"/>
    </row>
    <row r="1183" spans="2:9" ht="63.75" x14ac:dyDescent="0.25">
      <c r="B1183" s="10" t="s">
        <v>1203</v>
      </c>
      <c r="C1183" s="59" t="s">
        <v>2544</v>
      </c>
      <c r="D1183" s="16" t="s">
        <v>11</v>
      </c>
      <c r="E1183" s="12">
        <v>1</v>
      </c>
      <c r="F1183" s="15">
        <v>4655857.5</v>
      </c>
      <c r="G1183" s="14">
        <f t="shared" si="18"/>
        <v>4655857.5</v>
      </c>
      <c r="I1183" s="45"/>
    </row>
    <row r="1184" spans="2:9" ht="76.5" x14ac:dyDescent="0.25">
      <c r="B1184" s="10" t="s">
        <v>1204</v>
      </c>
      <c r="C1184" s="59" t="s">
        <v>2545</v>
      </c>
      <c r="D1184" s="16" t="s">
        <v>11</v>
      </c>
      <c r="E1184" s="12">
        <v>1</v>
      </c>
      <c r="F1184" s="15">
        <v>10512311</v>
      </c>
      <c r="G1184" s="14">
        <f t="shared" si="18"/>
        <v>10512311</v>
      </c>
      <c r="I1184" s="45"/>
    </row>
    <row r="1185" spans="2:9" x14ac:dyDescent="0.25">
      <c r="B1185" s="40" t="s">
        <v>1205</v>
      </c>
      <c r="C1185" s="57" t="s">
        <v>2546</v>
      </c>
      <c r="D1185" s="41"/>
      <c r="E1185" s="42"/>
      <c r="F1185" s="43"/>
      <c r="G1185" s="50"/>
      <c r="I1185" s="45"/>
    </row>
    <row r="1186" spans="2:9" ht="25.5" x14ac:dyDescent="0.25">
      <c r="B1186" s="10" t="s">
        <v>1206</v>
      </c>
      <c r="C1186" s="59" t="s">
        <v>2547</v>
      </c>
      <c r="D1186" s="16" t="s">
        <v>11</v>
      </c>
      <c r="E1186" s="12">
        <v>2</v>
      </c>
      <c r="F1186" s="15">
        <v>12932937.5</v>
      </c>
      <c r="G1186" s="14">
        <f t="shared" si="18"/>
        <v>25865875</v>
      </c>
      <c r="I1186" s="45"/>
    </row>
    <row r="1187" spans="2:9" ht="25.5" x14ac:dyDescent="0.25">
      <c r="B1187" s="10" t="s">
        <v>1207</v>
      </c>
      <c r="C1187" s="59" t="s">
        <v>2548</v>
      </c>
      <c r="D1187" s="16" t="s">
        <v>11</v>
      </c>
      <c r="E1187" s="12">
        <v>1</v>
      </c>
      <c r="F1187" s="15">
        <v>9311715</v>
      </c>
      <c r="G1187" s="14">
        <f t="shared" si="18"/>
        <v>9311715</v>
      </c>
      <c r="I1187" s="45"/>
    </row>
    <row r="1188" spans="2:9" ht="25.5" x14ac:dyDescent="0.25">
      <c r="B1188" s="10" t="s">
        <v>1208</v>
      </c>
      <c r="C1188" s="59" t="s">
        <v>2549</v>
      </c>
      <c r="D1188" s="16" t="s">
        <v>11</v>
      </c>
      <c r="E1188" s="12">
        <v>1</v>
      </c>
      <c r="F1188" s="15">
        <v>2586587.5</v>
      </c>
      <c r="G1188" s="14">
        <f t="shared" si="18"/>
        <v>2586587.5</v>
      </c>
      <c r="I1188" s="45"/>
    </row>
    <row r="1189" spans="2:9" ht="25.5" x14ac:dyDescent="0.25">
      <c r="B1189" s="10" t="s">
        <v>1209</v>
      </c>
      <c r="C1189" s="59" t="s">
        <v>2550</v>
      </c>
      <c r="D1189" s="16" t="s">
        <v>11</v>
      </c>
      <c r="E1189" s="12">
        <v>7</v>
      </c>
      <c r="F1189" s="15">
        <v>2586587.5</v>
      </c>
      <c r="G1189" s="14">
        <f t="shared" si="18"/>
        <v>18106112.5</v>
      </c>
      <c r="I1189" s="45"/>
    </row>
    <row r="1190" spans="2:9" ht="25.5" x14ac:dyDescent="0.25">
      <c r="B1190" s="10" t="s">
        <v>1210</v>
      </c>
      <c r="C1190" s="59" t="s">
        <v>2551</v>
      </c>
      <c r="D1190" s="16" t="s">
        <v>11</v>
      </c>
      <c r="E1190" s="12">
        <v>3</v>
      </c>
      <c r="F1190" s="15">
        <v>517317.5</v>
      </c>
      <c r="G1190" s="14">
        <f t="shared" si="18"/>
        <v>1551952.5</v>
      </c>
      <c r="I1190" s="45"/>
    </row>
    <row r="1191" spans="2:9" ht="25.5" x14ac:dyDescent="0.25">
      <c r="B1191" s="10" t="s">
        <v>1211</v>
      </c>
      <c r="C1191" s="59" t="s">
        <v>2552</v>
      </c>
      <c r="D1191" s="16" t="s">
        <v>11</v>
      </c>
      <c r="E1191" s="12">
        <v>5</v>
      </c>
      <c r="F1191" s="15">
        <v>620781</v>
      </c>
      <c r="G1191" s="14">
        <f t="shared" si="18"/>
        <v>3103905</v>
      </c>
      <c r="I1191" s="45"/>
    </row>
    <row r="1192" spans="2:9" x14ac:dyDescent="0.25">
      <c r="B1192" s="40" t="s">
        <v>1212</v>
      </c>
      <c r="C1192" s="57" t="s">
        <v>2553</v>
      </c>
      <c r="D1192" s="41"/>
      <c r="E1192" s="42"/>
      <c r="F1192" s="43"/>
      <c r="G1192" s="50"/>
      <c r="I1192" s="45"/>
    </row>
    <row r="1193" spans="2:9" ht="25.5" x14ac:dyDescent="0.25">
      <c r="B1193" s="10" t="s">
        <v>1213</v>
      </c>
      <c r="C1193" s="59" t="s">
        <v>2554</v>
      </c>
      <c r="D1193" s="16" t="s">
        <v>11</v>
      </c>
      <c r="E1193" s="12">
        <v>1</v>
      </c>
      <c r="F1193" s="15">
        <v>12932937.5</v>
      </c>
      <c r="G1193" s="14">
        <f t="shared" si="18"/>
        <v>12932937.5</v>
      </c>
      <c r="I1193" s="45"/>
    </row>
    <row r="1194" spans="2:9" x14ac:dyDescent="0.25">
      <c r="B1194" s="40">
        <v>27</v>
      </c>
      <c r="C1194" s="57" t="s">
        <v>2555</v>
      </c>
      <c r="D1194" s="41"/>
      <c r="E1194" s="42"/>
      <c r="F1194" s="43"/>
      <c r="G1194" s="50"/>
      <c r="I1194" s="45"/>
    </row>
    <row r="1195" spans="2:9" x14ac:dyDescent="0.25">
      <c r="B1195" s="40" t="s">
        <v>1214</v>
      </c>
      <c r="C1195" s="57" t="s">
        <v>2556</v>
      </c>
      <c r="D1195" s="41"/>
      <c r="E1195" s="42"/>
      <c r="F1195" s="43"/>
      <c r="G1195" s="50"/>
      <c r="I1195" s="45"/>
    </row>
    <row r="1196" spans="2:9" ht="76.5" x14ac:dyDescent="0.25">
      <c r="B1196" s="10" t="s">
        <v>1215</v>
      </c>
      <c r="C1196" s="59" t="s">
        <v>2557</v>
      </c>
      <c r="D1196" s="16" t="s">
        <v>4</v>
      </c>
      <c r="E1196" s="12">
        <v>5</v>
      </c>
      <c r="F1196" s="15">
        <v>869732.13</v>
      </c>
      <c r="G1196" s="14">
        <f t="shared" si="18"/>
        <v>4348660.6500000004</v>
      </c>
      <c r="I1196" s="45"/>
    </row>
    <row r="1197" spans="2:9" ht="76.5" x14ac:dyDescent="0.25">
      <c r="B1197" s="10" t="s">
        <v>1216</v>
      </c>
      <c r="C1197" s="59" t="s">
        <v>2558</v>
      </c>
      <c r="D1197" s="16" t="s">
        <v>4</v>
      </c>
      <c r="E1197" s="12">
        <v>5</v>
      </c>
      <c r="F1197" s="15">
        <v>1369732.13</v>
      </c>
      <c r="G1197" s="14">
        <f t="shared" si="18"/>
        <v>6848660.6500000004</v>
      </c>
      <c r="I1197" s="45"/>
    </row>
    <row r="1198" spans="2:9" ht="63.75" x14ac:dyDescent="0.25">
      <c r="B1198" s="10" t="s">
        <v>1217</v>
      </c>
      <c r="C1198" s="59" t="s">
        <v>2559</v>
      </c>
      <c r="D1198" s="16" t="s">
        <v>4</v>
      </c>
      <c r="E1198" s="12">
        <v>12</v>
      </c>
      <c r="F1198" s="15">
        <v>1269732.1299999999</v>
      </c>
      <c r="G1198" s="14">
        <f t="shared" si="18"/>
        <v>15236785.560000001</v>
      </c>
      <c r="I1198" s="45"/>
    </row>
    <row r="1199" spans="2:9" x14ac:dyDescent="0.25">
      <c r="B1199" s="40" t="s">
        <v>1218</v>
      </c>
      <c r="C1199" s="57" t="s">
        <v>2560</v>
      </c>
      <c r="D1199" s="41"/>
      <c r="E1199" s="42"/>
      <c r="F1199" s="43"/>
      <c r="G1199" s="50"/>
      <c r="I1199" s="45"/>
    </row>
    <row r="1200" spans="2:9" ht="51" x14ac:dyDescent="0.25">
      <c r="B1200" s="10" t="s">
        <v>1219</v>
      </c>
      <c r="C1200" s="59" t="s">
        <v>2561</v>
      </c>
      <c r="D1200" s="16" t="s">
        <v>4</v>
      </c>
      <c r="E1200" s="12">
        <v>121</v>
      </c>
      <c r="F1200" s="15">
        <v>597232.13</v>
      </c>
      <c r="G1200" s="14">
        <f t="shared" si="18"/>
        <v>72265087.730000004</v>
      </c>
      <c r="I1200" s="45"/>
    </row>
    <row r="1201" spans="2:9" x14ac:dyDescent="0.25">
      <c r="B1201" s="40" t="s">
        <v>1220</v>
      </c>
      <c r="C1201" s="57" t="s">
        <v>2562</v>
      </c>
      <c r="D1201" s="41"/>
      <c r="E1201" s="42"/>
      <c r="F1201" s="43"/>
      <c r="G1201" s="50"/>
      <c r="I1201" s="45"/>
    </row>
    <row r="1202" spans="2:9" ht="76.5" x14ac:dyDescent="0.25">
      <c r="B1202" s="10" t="s">
        <v>1221</v>
      </c>
      <c r="C1202" s="59" t="s">
        <v>2563</v>
      </c>
      <c r="D1202" s="16" t="s">
        <v>4</v>
      </c>
      <c r="E1202" s="12">
        <v>22</v>
      </c>
      <c r="F1202" s="15">
        <v>155732.13</v>
      </c>
      <c r="G1202" s="14">
        <f t="shared" ref="G1202:G1262" si="19">+ROUND(F1202*E1202,2)</f>
        <v>3426106.86</v>
      </c>
      <c r="I1202" s="45"/>
    </row>
    <row r="1203" spans="2:9" x14ac:dyDescent="0.25">
      <c r="B1203" s="40" t="s">
        <v>1222</v>
      </c>
      <c r="C1203" s="57" t="s">
        <v>2564</v>
      </c>
      <c r="D1203" s="41"/>
      <c r="E1203" s="42"/>
      <c r="F1203" s="43"/>
      <c r="G1203" s="50"/>
      <c r="I1203" s="45"/>
    </row>
    <row r="1204" spans="2:9" ht="76.5" x14ac:dyDescent="0.25">
      <c r="B1204" s="10" t="s">
        <v>1223</v>
      </c>
      <c r="C1204" s="59" t="s">
        <v>2565</v>
      </c>
      <c r="D1204" s="16" t="s">
        <v>4</v>
      </c>
      <c r="E1204" s="12">
        <v>14</v>
      </c>
      <c r="F1204" s="15">
        <v>729732.13</v>
      </c>
      <c r="G1204" s="14">
        <f t="shared" si="19"/>
        <v>10216249.82</v>
      </c>
      <c r="I1204" s="45"/>
    </row>
    <row r="1205" spans="2:9" ht="51" x14ac:dyDescent="0.25">
      <c r="B1205" s="10" t="s">
        <v>1224</v>
      </c>
      <c r="C1205" s="59" t="s">
        <v>2566</v>
      </c>
      <c r="D1205" s="16" t="s">
        <v>4</v>
      </c>
      <c r="E1205" s="12">
        <v>7</v>
      </c>
      <c r="F1205" s="15">
        <v>642732.13</v>
      </c>
      <c r="G1205" s="14">
        <f t="shared" si="19"/>
        <v>4499124.91</v>
      </c>
      <c r="I1205" s="45"/>
    </row>
    <row r="1206" spans="2:9" ht="51" x14ac:dyDescent="0.25">
      <c r="B1206" s="10" t="s">
        <v>1225</v>
      </c>
      <c r="C1206" s="59" t="s">
        <v>2567</v>
      </c>
      <c r="D1206" s="16" t="s">
        <v>4</v>
      </c>
      <c r="E1206" s="12">
        <v>143</v>
      </c>
      <c r="F1206" s="15">
        <v>144732.13</v>
      </c>
      <c r="G1206" s="14">
        <f t="shared" si="19"/>
        <v>20696694.59</v>
      </c>
      <c r="I1206" s="45"/>
    </row>
    <row r="1207" spans="2:9" ht="89.25" x14ac:dyDescent="0.25">
      <c r="B1207" s="10" t="s">
        <v>1226</v>
      </c>
      <c r="C1207" s="59" t="s">
        <v>2568</v>
      </c>
      <c r="D1207" s="16" t="s">
        <v>4</v>
      </c>
      <c r="E1207" s="12">
        <v>2073</v>
      </c>
      <c r="F1207" s="15">
        <v>164732.13</v>
      </c>
      <c r="G1207" s="14">
        <f t="shared" si="19"/>
        <v>341489705.49000001</v>
      </c>
      <c r="I1207" s="45"/>
    </row>
    <row r="1208" spans="2:9" x14ac:dyDescent="0.25">
      <c r="B1208" s="40">
        <v>28</v>
      </c>
      <c r="C1208" s="57" t="s">
        <v>2569</v>
      </c>
      <c r="D1208" s="41"/>
      <c r="E1208" s="42"/>
      <c r="F1208" s="43"/>
      <c r="G1208" s="50"/>
      <c r="I1208" s="45"/>
    </row>
    <row r="1209" spans="2:9" x14ac:dyDescent="0.25">
      <c r="B1209" s="40" t="s">
        <v>1227</v>
      </c>
      <c r="C1209" s="57" t="s">
        <v>2570</v>
      </c>
      <c r="D1209" s="41"/>
      <c r="E1209" s="42"/>
      <c r="F1209" s="43"/>
      <c r="G1209" s="50"/>
      <c r="I1209" s="45"/>
    </row>
    <row r="1210" spans="2:9" ht="63.75" x14ac:dyDescent="0.25">
      <c r="B1210" s="10" t="s">
        <v>1228</v>
      </c>
      <c r="C1210" s="59" t="s">
        <v>2571</v>
      </c>
      <c r="D1210" s="16" t="s">
        <v>11</v>
      </c>
      <c r="E1210" s="12">
        <v>21</v>
      </c>
      <c r="F1210" s="15">
        <v>315000</v>
      </c>
      <c r="G1210" s="14">
        <f t="shared" si="19"/>
        <v>6615000</v>
      </c>
      <c r="I1210" s="45"/>
    </row>
    <row r="1211" spans="2:9" ht="102" x14ac:dyDescent="0.25">
      <c r="B1211" s="10" t="s">
        <v>1229</v>
      </c>
      <c r="C1211" s="59" t="s">
        <v>2572</v>
      </c>
      <c r="D1211" s="16" t="s">
        <v>11</v>
      </c>
      <c r="E1211" s="12">
        <v>4</v>
      </c>
      <c r="F1211" s="15">
        <v>1450000</v>
      </c>
      <c r="G1211" s="14">
        <f t="shared" si="19"/>
        <v>5800000</v>
      </c>
      <c r="I1211" s="45"/>
    </row>
    <row r="1212" spans="2:9" x14ac:dyDescent="0.25">
      <c r="B1212" s="40" t="s">
        <v>1230</v>
      </c>
      <c r="C1212" s="57" t="s">
        <v>2573</v>
      </c>
      <c r="D1212" s="41"/>
      <c r="E1212" s="41"/>
      <c r="F1212" s="43"/>
      <c r="G1212" s="50"/>
      <c r="I1212" s="45"/>
    </row>
    <row r="1213" spans="2:9" ht="25.5" x14ac:dyDescent="0.25">
      <c r="B1213" s="10" t="s">
        <v>1231</v>
      </c>
      <c r="C1213" s="59" t="s">
        <v>2574</v>
      </c>
      <c r="D1213" s="16" t="s">
        <v>1532</v>
      </c>
      <c r="E1213" s="11">
        <v>5</v>
      </c>
      <c r="F1213" s="15">
        <v>125000</v>
      </c>
      <c r="G1213" s="14">
        <f t="shared" si="19"/>
        <v>625000</v>
      </c>
      <c r="I1213" s="45"/>
    </row>
    <row r="1214" spans="2:9" x14ac:dyDescent="0.25">
      <c r="B1214" s="40" t="s">
        <v>1232</v>
      </c>
      <c r="C1214" s="57" t="s">
        <v>2575</v>
      </c>
      <c r="D1214" s="41"/>
      <c r="E1214" s="42"/>
      <c r="F1214" s="43"/>
      <c r="G1214" s="50"/>
      <c r="I1214" s="45"/>
    </row>
    <row r="1215" spans="2:9" ht="63.75" x14ac:dyDescent="0.25">
      <c r="B1215" s="10" t="s">
        <v>1233</v>
      </c>
      <c r="C1215" s="59" t="s">
        <v>2576</v>
      </c>
      <c r="D1215" s="16" t="s">
        <v>11</v>
      </c>
      <c r="E1215" s="12">
        <v>99</v>
      </c>
      <c r="F1215" s="15">
        <v>85000</v>
      </c>
      <c r="G1215" s="14">
        <f t="shared" si="19"/>
        <v>8415000</v>
      </c>
      <c r="I1215" s="45"/>
    </row>
    <row r="1216" spans="2:9" x14ac:dyDescent="0.25">
      <c r="B1216" s="40" t="s">
        <v>1234</v>
      </c>
      <c r="C1216" s="57" t="s">
        <v>2577</v>
      </c>
      <c r="D1216" s="41"/>
      <c r="E1216" s="42"/>
      <c r="F1216" s="43"/>
      <c r="G1216" s="50"/>
      <c r="I1216" s="45"/>
    </row>
    <row r="1217" spans="2:9" ht="63.75" x14ac:dyDescent="0.25">
      <c r="B1217" s="10" t="s">
        <v>1235</v>
      </c>
      <c r="C1217" s="59" t="s">
        <v>2578</v>
      </c>
      <c r="D1217" s="16" t="s">
        <v>11</v>
      </c>
      <c r="E1217" s="12">
        <v>4</v>
      </c>
      <c r="F1217" s="15">
        <v>57000</v>
      </c>
      <c r="G1217" s="14">
        <f t="shared" si="19"/>
        <v>228000</v>
      </c>
      <c r="I1217" s="45"/>
    </row>
    <row r="1218" spans="2:9" x14ac:dyDescent="0.25">
      <c r="B1218" s="40" t="s">
        <v>1236</v>
      </c>
      <c r="C1218" s="57" t="s">
        <v>2579</v>
      </c>
      <c r="D1218" s="41"/>
      <c r="E1218" s="42"/>
      <c r="F1218" s="43"/>
      <c r="G1218" s="50"/>
      <c r="I1218" s="45"/>
    </row>
    <row r="1219" spans="2:9" ht="76.5" x14ac:dyDescent="0.25">
      <c r="B1219" s="10" t="s">
        <v>1237</v>
      </c>
      <c r="C1219" s="59" t="s">
        <v>2580</v>
      </c>
      <c r="D1219" s="16" t="s">
        <v>11</v>
      </c>
      <c r="E1219" s="12">
        <v>1</v>
      </c>
      <c r="F1219" s="15">
        <v>85000</v>
      </c>
      <c r="G1219" s="14">
        <f t="shared" si="19"/>
        <v>85000</v>
      </c>
      <c r="I1219" s="45"/>
    </row>
    <row r="1220" spans="2:9" x14ac:dyDescent="0.25">
      <c r="B1220" s="40" t="s">
        <v>1238</v>
      </c>
      <c r="C1220" s="57" t="s">
        <v>2581</v>
      </c>
      <c r="D1220" s="41"/>
      <c r="E1220" s="42"/>
      <c r="F1220" s="43"/>
      <c r="G1220" s="50"/>
      <c r="I1220" s="45"/>
    </row>
    <row r="1221" spans="2:9" ht="63.75" x14ac:dyDescent="0.25">
      <c r="B1221" s="10" t="s">
        <v>1239</v>
      </c>
      <c r="C1221" s="59" t="s">
        <v>2582</v>
      </c>
      <c r="D1221" s="16" t="s">
        <v>11</v>
      </c>
      <c r="E1221" s="12">
        <v>122</v>
      </c>
      <c r="F1221" s="15">
        <v>45000</v>
      </c>
      <c r="G1221" s="14">
        <f t="shared" si="19"/>
        <v>5490000</v>
      </c>
      <c r="I1221" s="45"/>
    </row>
    <row r="1222" spans="2:9" ht="102" x14ac:dyDescent="0.25">
      <c r="B1222" s="10" t="s">
        <v>1240</v>
      </c>
      <c r="C1222" s="59" t="s">
        <v>2583</v>
      </c>
      <c r="D1222" s="16" t="s">
        <v>11</v>
      </c>
      <c r="E1222" s="12">
        <v>14</v>
      </c>
      <c r="F1222" s="15">
        <v>132000</v>
      </c>
      <c r="G1222" s="14">
        <f t="shared" si="19"/>
        <v>1848000</v>
      </c>
      <c r="I1222" s="45"/>
    </row>
    <row r="1223" spans="2:9" x14ac:dyDescent="0.25">
      <c r="B1223" s="40" t="s">
        <v>1241</v>
      </c>
      <c r="C1223" s="57" t="s">
        <v>2584</v>
      </c>
      <c r="D1223" s="41"/>
      <c r="E1223" s="42"/>
      <c r="F1223" s="43"/>
      <c r="G1223" s="50"/>
      <c r="I1223" s="45"/>
    </row>
    <row r="1224" spans="2:9" ht="76.5" x14ac:dyDescent="0.25">
      <c r="B1224" s="10" t="s">
        <v>1242</v>
      </c>
      <c r="C1224" s="59" t="s">
        <v>2585</v>
      </c>
      <c r="D1224" s="16" t="s">
        <v>11</v>
      </c>
      <c r="E1224" s="12">
        <v>10</v>
      </c>
      <c r="F1224" s="15">
        <v>84000</v>
      </c>
      <c r="G1224" s="14">
        <f t="shared" si="19"/>
        <v>840000</v>
      </c>
      <c r="I1224" s="45"/>
    </row>
    <row r="1225" spans="2:9" x14ac:dyDescent="0.25">
      <c r="B1225" s="40" t="s">
        <v>1243</v>
      </c>
      <c r="C1225" s="57" t="s">
        <v>2586</v>
      </c>
      <c r="D1225" s="41"/>
      <c r="E1225" s="42"/>
      <c r="F1225" s="43"/>
      <c r="G1225" s="50"/>
      <c r="I1225" s="45"/>
    </row>
    <row r="1226" spans="2:9" ht="76.5" x14ac:dyDescent="0.25">
      <c r="B1226" s="10" t="s">
        <v>1244</v>
      </c>
      <c r="C1226" s="59" t="s">
        <v>2587</v>
      </c>
      <c r="D1226" s="16" t="s">
        <v>11</v>
      </c>
      <c r="E1226" s="12">
        <v>6</v>
      </c>
      <c r="F1226" s="15">
        <v>310000</v>
      </c>
      <c r="G1226" s="14">
        <f t="shared" si="19"/>
        <v>1860000</v>
      </c>
      <c r="I1226" s="45"/>
    </row>
    <row r="1227" spans="2:9" ht="76.5" x14ac:dyDescent="0.25">
      <c r="B1227" s="10" t="s">
        <v>1245</v>
      </c>
      <c r="C1227" s="59" t="s">
        <v>2588</v>
      </c>
      <c r="D1227" s="16" t="s">
        <v>11</v>
      </c>
      <c r="E1227" s="12">
        <v>5</v>
      </c>
      <c r="F1227" s="15">
        <v>280000</v>
      </c>
      <c r="G1227" s="14">
        <f t="shared" si="19"/>
        <v>1400000</v>
      </c>
      <c r="I1227" s="45"/>
    </row>
    <row r="1228" spans="2:9" ht="76.5" x14ac:dyDescent="0.25">
      <c r="B1228" s="10" t="s">
        <v>1246</v>
      </c>
      <c r="C1228" s="59" t="s">
        <v>2589</v>
      </c>
      <c r="D1228" s="16" t="s">
        <v>11</v>
      </c>
      <c r="E1228" s="12">
        <v>3</v>
      </c>
      <c r="F1228" s="15">
        <v>1140000</v>
      </c>
      <c r="G1228" s="14">
        <f t="shared" si="19"/>
        <v>3420000</v>
      </c>
      <c r="I1228" s="45"/>
    </row>
    <row r="1229" spans="2:9" x14ac:dyDescent="0.25">
      <c r="B1229" s="40">
        <v>29</v>
      </c>
      <c r="C1229" s="57" t="s">
        <v>2590</v>
      </c>
      <c r="D1229" s="41"/>
      <c r="E1229" s="42"/>
      <c r="F1229" s="43"/>
      <c r="G1229" s="50"/>
      <c r="I1229" s="45"/>
    </row>
    <row r="1230" spans="2:9" x14ac:dyDescent="0.25">
      <c r="B1230" s="40" t="s">
        <v>1247</v>
      </c>
      <c r="C1230" s="57" t="s">
        <v>2591</v>
      </c>
      <c r="D1230" s="41"/>
      <c r="E1230" s="42"/>
      <c r="F1230" s="43"/>
      <c r="G1230" s="50"/>
      <c r="I1230" s="45"/>
    </row>
    <row r="1231" spans="2:9" x14ac:dyDescent="0.25">
      <c r="B1231" s="10" t="s">
        <v>1248</v>
      </c>
      <c r="C1231" s="59" t="s">
        <v>2592</v>
      </c>
      <c r="D1231" s="16" t="s">
        <v>4</v>
      </c>
      <c r="E1231" s="11">
        <v>10</v>
      </c>
      <c r="F1231" s="15">
        <v>153476.42000000001</v>
      </c>
      <c r="G1231" s="14">
        <f t="shared" si="19"/>
        <v>1534764.2</v>
      </c>
      <c r="I1231" s="45"/>
    </row>
    <row r="1232" spans="2:9" ht="25.5" x14ac:dyDescent="0.25">
      <c r="B1232" s="10" t="s">
        <v>1249</v>
      </c>
      <c r="C1232" s="59" t="s">
        <v>2593</v>
      </c>
      <c r="D1232" s="16" t="s">
        <v>4</v>
      </c>
      <c r="E1232" s="18">
        <v>131</v>
      </c>
      <c r="F1232" s="15">
        <v>303773.00994909316</v>
      </c>
      <c r="G1232" s="14">
        <f t="shared" si="19"/>
        <v>39794264.299999997</v>
      </c>
      <c r="I1232" s="45"/>
    </row>
    <row r="1233" spans="2:9" x14ac:dyDescent="0.25">
      <c r="B1233" s="40" t="s">
        <v>1250</v>
      </c>
      <c r="C1233" s="57" t="s">
        <v>2594</v>
      </c>
      <c r="D1233" s="41"/>
      <c r="E1233" s="42"/>
      <c r="F1233" s="43"/>
      <c r="G1233" s="50"/>
      <c r="I1233" s="45"/>
    </row>
    <row r="1234" spans="2:9" ht="25.5" x14ac:dyDescent="0.25">
      <c r="B1234" s="10" t="s">
        <v>1251</v>
      </c>
      <c r="C1234" s="58" t="s">
        <v>2595</v>
      </c>
      <c r="D1234" s="11" t="s">
        <v>4</v>
      </c>
      <c r="E1234" s="12">
        <v>549</v>
      </c>
      <c r="F1234" s="15">
        <v>88100.45</v>
      </c>
      <c r="G1234" s="14">
        <f t="shared" si="19"/>
        <v>48367147.049999997</v>
      </c>
      <c r="I1234" s="45"/>
    </row>
    <row r="1235" spans="2:9" ht="25.5" x14ac:dyDescent="0.25">
      <c r="B1235" s="10" t="s">
        <v>1252</v>
      </c>
      <c r="C1235" s="58" t="s">
        <v>2596</v>
      </c>
      <c r="D1235" s="11" t="s">
        <v>4</v>
      </c>
      <c r="E1235" s="12">
        <v>7375</v>
      </c>
      <c r="F1235" s="15">
        <v>92019.65</v>
      </c>
      <c r="G1235" s="14">
        <f t="shared" si="19"/>
        <v>678644918.75</v>
      </c>
      <c r="I1235" s="45"/>
    </row>
    <row r="1236" spans="2:9" ht="63.75" x14ac:dyDescent="0.25">
      <c r="B1236" s="10" t="s">
        <v>1253</v>
      </c>
      <c r="C1236" s="58" t="s">
        <v>1254</v>
      </c>
      <c r="D1236" s="11" t="s">
        <v>4</v>
      </c>
      <c r="E1236" s="12">
        <v>7375</v>
      </c>
      <c r="F1236" s="15">
        <v>35000</v>
      </c>
      <c r="G1236" s="14">
        <f t="shared" si="19"/>
        <v>258125000</v>
      </c>
      <c r="I1236" s="45"/>
    </row>
    <row r="1237" spans="2:9" x14ac:dyDescent="0.25">
      <c r="B1237" s="40" t="s">
        <v>1255</v>
      </c>
      <c r="C1237" s="57" t="s">
        <v>2597</v>
      </c>
      <c r="D1237" s="41"/>
      <c r="E1237" s="42"/>
      <c r="F1237" s="43"/>
      <c r="G1237" s="50"/>
      <c r="I1237" s="45"/>
    </row>
    <row r="1238" spans="2:9" ht="25.5" x14ac:dyDescent="0.25">
      <c r="B1238" s="10" t="s">
        <v>1256</v>
      </c>
      <c r="C1238" s="59" t="s">
        <v>2598</v>
      </c>
      <c r="D1238" s="16" t="s">
        <v>4</v>
      </c>
      <c r="E1238" s="12">
        <v>166</v>
      </c>
      <c r="F1238" s="15">
        <v>109976.58</v>
      </c>
      <c r="G1238" s="14">
        <f t="shared" si="19"/>
        <v>18256112.280000001</v>
      </c>
      <c r="I1238" s="45"/>
    </row>
    <row r="1239" spans="2:9" x14ac:dyDescent="0.25">
      <c r="B1239" s="40" t="s">
        <v>1257</v>
      </c>
      <c r="C1239" s="57" t="s">
        <v>2599</v>
      </c>
      <c r="D1239" s="41"/>
      <c r="E1239" s="42"/>
      <c r="F1239" s="43"/>
      <c r="G1239" s="50"/>
      <c r="I1239" s="45"/>
    </row>
    <row r="1240" spans="2:9" x14ac:dyDescent="0.25">
      <c r="B1240" s="10" t="s">
        <v>1258</v>
      </c>
      <c r="C1240" s="59" t="s">
        <v>2600</v>
      </c>
      <c r="D1240" s="16" t="s">
        <v>4</v>
      </c>
      <c r="E1240" s="12">
        <v>155</v>
      </c>
      <c r="F1240" s="15">
        <v>72959.44</v>
      </c>
      <c r="G1240" s="14">
        <f t="shared" si="19"/>
        <v>11308713.199999999</v>
      </c>
      <c r="I1240" s="45"/>
    </row>
    <row r="1241" spans="2:9" x14ac:dyDescent="0.25">
      <c r="B1241" s="40" t="s">
        <v>1259</v>
      </c>
      <c r="C1241" s="64" t="s">
        <v>2601</v>
      </c>
      <c r="D1241" s="40"/>
      <c r="E1241" s="40"/>
      <c r="F1241" s="52"/>
      <c r="G1241" s="50"/>
      <c r="I1241" s="45"/>
    </row>
    <row r="1242" spans="2:9" ht="38.25" x14ac:dyDescent="0.25">
      <c r="B1242" s="10" t="s">
        <v>1260</v>
      </c>
      <c r="C1242" s="59" t="s">
        <v>2602</v>
      </c>
      <c r="D1242" s="16" t="s">
        <v>25</v>
      </c>
      <c r="E1242" s="12">
        <v>2272</v>
      </c>
      <c r="F1242" s="15">
        <v>49069.11</v>
      </c>
      <c r="G1242" s="14">
        <f t="shared" si="19"/>
        <v>111485017.92</v>
      </c>
      <c r="I1242" s="45"/>
    </row>
    <row r="1243" spans="2:9" ht="25.5" x14ac:dyDescent="0.25">
      <c r="B1243" s="10" t="s">
        <v>1261</v>
      </c>
      <c r="C1243" s="59" t="s">
        <v>2603</v>
      </c>
      <c r="D1243" s="16" t="s">
        <v>25</v>
      </c>
      <c r="E1243" s="12">
        <v>1475</v>
      </c>
      <c r="F1243" s="15">
        <v>134619.15</v>
      </c>
      <c r="G1243" s="14">
        <f t="shared" si="19"/>
        <v>198563246.25</v>
      </c>
      <c r="I1243" s="45"/>
    </row>
    <row r="1244" spans="2:9" ht="25.5" x14ac:dyDescent="0.25">
      <c r="B1244" s="10" t="s">
        <v>1262</v>
      </c>
      <c r="C1244" s="59" t="s">
        <v>2604</v>
      </c>
      <c r="D1244" s="16" t="s">
        <v>25</v>
      </c>
      <c r="E1244" s="12">
        <v>1475</v>
      </c>
      <c r="F1244" s="15">
        <v>162072.22</v>
      </c>
      <c r="G1244" s="14">
        <f t="shared" si="19"/>
        <v>239056524.5</v>
      </c>
      <c r="I1244" s="45"/>
    </row>
    <row r="1245" spans="2:9" ht="25.5" x14ac:dyDescent="0.25">
      <c r="B1245" s="10" t="s">
        <v>1263</v>
      </c>
      <c r="C1245" s="59" t="s">
        <v>2605</v>
      </c>
      <c r="D1245" s="16" t="s">
        <v>25</v>
      </c>
      <c r="E1245" s="12">
        <v>1475</v>
      </c>
      <c r="F1245" s="15">
        <v>126545.19</v>
      </c>
      <c r="G1245" s="14">
        <f t="shared" si="19"/>
        <v>186654155.25</v>
      </c>
      <c r="I1245" s="45"/>
    </row>
    <row r="1246" spans="2:9" x14ac:dyDescent="0.25">
      <c r="B1246" s="10" t="s">
        <v>1264</v>
      </c>
      <c r="C1246" s="59" t="s">
        <v>2606</v>
      </c>
      <c r="D1246" s="16" t="s">
        <v>1284</v>
      </c>
      <c r="E1246" s="12">
        <v>13</v>
      </c>
      <c r="F1246" s="15">
        <v>370375.85</v>
      </c>
      <c r="G1246" s="14">
        <f t="shared" si="19"/>
        <v>4814886.05</v>
      </c>
      <c r="I1246" s="45"/>
    </row>
    <row r="1247" spans="2:9" ht="25.5" x14ac:dyDescent="0.25">
      <c r="B1247" s="10" t="s">
        <v>1265</v>
      </c>
      <c r="C1247" s="59" t="s">
        <v>2607</v>
      </c>
      <c r="D1247" s="16" t="s">
        <v>4</v>
      </c>
      <c r="E1247" s="12">
        <v>130</v>
      </c>
      <c r="F1247" s="15">
        <v>35380.81</v>
      </c>
      <c r="G1247" s="14">
        <f t="shared" si="19"/>
        <v>4599505.3</v>
      </c>
      <c r="I1247" s="45"/>
    </row>
    <row r="1248" spans="2:9" ht="25.5" x14ac:dyDescent="0.25">
      <c r="B1248" s="10" t="s">
        <v>1266</v>
      </c>
      <c r="C1248" s="59" t="s">
        <v>2608</v>
      </c>
      <c r="D1248" s="16" t="s">
        <v>4</v>
      </c>
      <c r="E1248" s="12">
        <v>8918</v>
      </c>
      <c r="F1248" s="15">
        <v>32610.61</v>
      </c>
      <c r="G1248" s="14">
        <f t="shared" si="19"/>
        <v>290821419.98000002</v>
      </c>
      <c r="I1248" s="45"/>
    </row>
    <row r="1249" spans="2:9" x14ac:dyDescent="0.25">
      <c r="B1249" s="10" t="s">
        <v>1267</v>
      </c>
      <c r="C1249" s="59" t="s">
        <v>2609</v>
      </c>
      <c r="D1249" s="16" t="s">
        <v>25</v>
      </c>
      <c r="E1249" s="12">
        <v>240</v>
      </c>
      <c r="F1249" s="15">
        <v>268199.02</v>
      </c>
      <c r="G1249" s="14">
        <f t="shared" si="19"/>
        <v>64367764.799999997</v>
      </c>
      <c r="I1249" s="45"/>
    </row>
    <row r="1250" spans="2:9" ht="25.5" x14ac:dyDescent="0.25">
      <c r="B1250" s="10" t="s">
        <v>1268</v>
      </c>
      <c r="C1250" s="59" t="s">
        <v>2610</v>
      </c>
      <c r="D1250" s="16" t="s">
        <v>4</v>
      </c>
      <c r="E1250" s="12">
        <v>1560</v>
      </c>
      <c r="F1250" s="15">
        <v>55977.86</v>
      </c>
      <c r="G1250" s="14">
        <f t="shared" si="19"/>
        <v>87325461.599999994</v>
      </c>
      <c r="I1250" s="45"/>
    </row>
    <row r="1251" spans="2:9" x14ac:dyDescent="0.25">
      <c r="B1251" s="40" t="s">
        <v>1269</v>
      </c>
      <c r="C1251" s="57" t="s">
        <v>2611</v>
      </c>
      <c r="D1251" s="41"/>
      <c r="E1251" s="42"/>
      <c r="F1251" s="43"/>
      <c r="G1251" s="50"/>
      <c r="I1251" s="45"/>
    </row>
    <row r="1252" spans="2:9" ht="25.5" x14ac:dyDescent="0.25">
      <c r="B1252" s="10" t="s">
        <v>1270</v>
      </c>
      <c r="C1252" s="59" t="s">
        <v>2612</v>
      </c>
      <c r="D1252" s="16" t="s">
        <v>1284</v>
      </c>
      <c r="E1252" s="12">
        <v>147</v>
      </c>
      <c r="F1252" s="15">
        <v>74290.649999999994</v>
      </c>
      <c r="G1252" s="14">
        <f t="shared" si="19"/>
        <v>10920725.550000001</v>
      </c>
      <c r="I1252" s="45"/>
    </row>
    <row r="1253" spans="2:9" x14ac:dyDescent="0.25">
      <c r="B1253" s="10" t="s">
        <v>1271</v>
      </c>
      <c r="C1253" s="59" t="s">
        <v>2613</v>
      </c>
      <c r="D1253" s="16" t="s">
        <v>1284</v>
      </c>
      <c r="E1253" s="12">
        <v>703</v>
      </c>
      <c r="F1253" s="15">
        <v>93595.55</v>
      </c>
      <c r="G1253" s="14">
        <f t="shared" si="19"/>
        <v>65797671.649999999</v>
      </c>
      <c r="I1253" s="45"/>
    </row>
    <row r="1254" spans="2:9" x14ac:dyDescent="0.25">
      <c r="B1254" s="40" t="s">
        <v>1272</v>
      </c>
      <c r="C1254" s="57" t="s">
        <v>2614</v>
      </c>
      <c r="D1254" s="41"/>
      <c r="E1254" s="42"/>
      <c r="F1254" s="43"/>
      <c r="G1254" s="50"/>
      <c r="I1254" s="45"/>
    </row>
    <row r="1255" spans="2:9" x14ac:dyDescent="0.25">
      <c r="B1255" s="10" t="s">
        <v>1273</v>
      </c>
      <c r="C1255" s="59" t="s">
        <v>2615</v>
      </c>
      <c r="D1255" s="16" t="s">
        <v>4</v>
      </c>
      <c r="E1255" s="12">
        <v>2260</v>
      </c>
      <c r="F1255" s="15">
        <v>52558.05</v>
      </c>
      <c r="G1255" s="14">
        <f t="shared" si="19"/>
        <v>118781193</v>
      </c>
      <c r="I1255" s="45"/>
    </row>
    <row r="1256" spans="2:9" x14ac:dyDescent="0.25">
      <c r="B1256" s="40" t="s">
        <v>1274</v>
      </c>
      <c r="C1256" s="57" t="s">
        <v>2616</v>
      </c>
      <c r="D1256" s="41"/>
      <c r="E1256" s="42"/>
      <c r="F1256" s="43"/>
      <c r="G1256" s="50"/>
      <c r="I1256" s="45"/>
    </row>
    <row r="1257" spans="2:9" ht="25.5" x14ac:dyDescent="0.25">
      <c r="B1257" s="10" t="s">
        <v>1275</v>
      </c>
      <c r="C1257" s="59" t="s">
        <v>2617</v>
      </c>
      <c r="D1257" s="16" t="s">
        <v>1284</v>
      </c>
      <c r="E1257" s="12">
        <v>300</v>
      </c>
      <c r="F1257" s="15">
        <v>116095.55</v>
      </c>
      <c r="G1257" s="14">
        <f t="shared" si="19"/>
        <v>34828665</v>
      </c>
      <c r="I1257" s="45"/>
    </row>
    <row r="1258" spans="2:9" ht="25.5" x14ac:dyDescent="0.25">
      <c r="B1258" s="10" t="s">
        <v>1276</v>
      </c>
      <c r="C1258" s="59" t="s">
        <v>2618</v>
      </c>
      <c r="D1258" s="16" t="s">
        <v>1284</v>
      </c>
      <c r="E1258" s="12">
        <v>10</v>
      </c>
      <c r="F1258" s="15">
        <v>193098.45</v>
      </c>
      <c r="G1258" s="14">
        <f t="shared" si="19"/>
        <v>1930984.5</v>
      </c>
      <c r="I1258" s="45"/>
    </row>
    <row r="1259" spans="2:9" ht="25.5" x14ac:dyDescent="0.25">
      <c r="B1259" s="10" t="s">
        <v>1277</v>
      </c>
      <c r="C1259" s="59" t="s">
        <v>2619</v>
      </c>
      <c r="D1259" s="16" t="s">
        <v>1284</v>
      </c>
      <c r="E1259" s="12">
        <v>115</v>
      </c>
      <c r="F1259" s="15">
        <v>49234.39</v>
      </c>
      <c r="G1259" s="14">
        <f t="shared" si="19"/>
        <v>5661954.8499999996</v>
      </c>
      <c r="I1259" s="45"/>
    </row>
    <row r="1260" spans="2:9" ht="25.5" x14ac:dyDescent="0.25">
      <c r="B1260" s="10" t="s">
        <v>1278</v>
      </c>
      <c r="C1260" s="59" t="s">
        <v>2620</v>
      </c>
      <c r="D1260" s="16" t="s">
        <v>1284</v>
      </c>
      <c r="E1260" s="12">
        <v>189</v>
      </c>
      <c r="F1260" s="15">
        <v>191894.53</v>
      </c>
      <c r="G1260" s="14">
        <f t="shared" si="19"/>
        <v>36268066.170000002</v>
      </c>
      <c r="I1260" s="45"/>
    </row>
    <row r="1261" spans="2:9" x14ac:dyDescent="0.25">
      <c r="B1261" s="40" t="s">
        <v>1279</v>
      </c>
      <c r="C1261" s="57" t="s">
        <v>2621</v>
      </c>
      <c r="D1261" s="41"/>
      <c r="E1261" s="42"/>
      <c r="F1261" s="43"/>
      <c r="G1261" s="50"/>
      <c r="I1261" s="45"/>
    </row>
    <row r="1262" spans="2:9" ht="25.5" x14ac:dyDescent="0.25">
      <c r="B1262" s="10" t="s">
        <v>1280</v>
      </c>
      <c r="C1262" s="59" t="s">
        <v>2622</v>
      </c>
      <c r="D1262" s="16" t="s">
        <v>1284</v>
      </c>
      <c r="E1262" s="12">
        <v>67</v>
      </c>
      <c r="F1262" s="15">
        <v>270123.18</v>
      </c>
      <c r="G1262" s="14">
        <f t="shared" si="19"/>
        <v>18098253.059999999</v>
      </c>
      <c r="I1262" s="45"/>
    </row>
    <row r="1263" spans="2:9" ht="25.5" x14ac:dyDescent="0.25">
      <c r="B1263" s="10" t="s">
        <v>1281</v>
      </c>
      <c r="C1263" s="59" t="s">
        <v>2623</v>
      </c>
      <c r="D1263" s="16" t="s">
        <v>1284</v>
      </c>
      <c r="E1263" s="12">
        <v>123</v>
      </c>
      <c r="F1263" s="15">
        <v>294123.18</v>
      </c>
      <c r="G1263" s="14">
        <f t="shared" ref="G1263:G1289" si="20">+ROUND(F1263*E1263,2)</f>
        <v>36177151.140000001</v>
      </c>
      <c r="I1263" s="45"/>
    </row>
    <row r="1264" spans="2:9" x14ac:dyDescent="0.25">
      <c r="B1264" s="40" t="s">
        <v>1282</v>
      </c>
      <c r="C1264" s="57" t="s">
        <v>2624</v>
      </c>
      <c r="D1264" s="41"/>
      <c r="E1264" s="42"/>
      <c r="F1264" s="43"/>
      <c r="G1264" s="50"/>
      <c r="I1264" s="45"/>
    </row>
    <row r="1265" spans="2:9" ht="25.5" x14ac:dyDescent="0.25">
      <c r="B1265" s="10" t="s">
        <v>1283</v>
      </c>
      <c r="C1265" s="59" t="s">
        <v>2625</v>
      </c>
      <c r="D1265" s="16" t="s">
        <v>1284</v>
      </c>
      <c r="E1265" s="12">
        <v>32</v>
      </c>
      <c r="F1265" s="15">
        <v>207825.18</v>
      </c>
      <c r="G1265" s="14">
        <f t="shared" si="20"/>
        <v>6650405.7599999998</v>
      </c>
      <c r="I1265" s="45"/>
    </row>
    <row r="1266" spans="2:9" ht="25.5" x14ac:dyDescent="0.25">
      <c r="B1266" s="10" t="s">
        <v>1285</v>
      </c>
      <c r="C1266" s="59" t="s">
        <v>2626</v>
      </c>
      <c r="D1266" s="16" t="s">
        <v>25</v>
      </c>
      <c r="E1266" s="12">
        <v>62</v>
      </c>
      <c r="F1266" s="15">
        <v>833104.38</v>
      </c>
      <c r="G1266" s="14">
        <f t="shared" si="20"/>
        <v>51652471.560000002</v>
      </c>
      <c r="I1266" s="45"/>
    </row>
    <row r="1267" spans="2:9" x14ac:dyDescent="0.25">
      <c r="B1267" s="10" t="s">
        <v>1286</v>
      </c>
      <c r="C1267" s="59" t="s">
        <v>2627</v>
      </c>
      <c r="D1267" s="16" t="s">
        <v>11</v>
      </c>
      <c r="E1267" s="12">
        <v>122</v>
      </c>
      <c r="F1267" s="15">
        <v>76628.179999999993</v>
      </c>
      <c r="G1267" s="14">
        <f t="shared" si="20"/>
        <v>9348637.9600000009</v>
      </c>
      <c r="I1267" s="45"/>
    </row>
    <row r="1268" spans="2:9" x14ac:dyDescent="0.25">
      <c r="B1268" s="40" t="s">
        <v>1287</v>
      </c>
      <c r="C1268" s="57" t="s">
        <v>1539</v>
      </c>
      <c r="D1268" s="41"/>
      <c r="E1268" s="42"/>
      <c r="F1268" s="43"/>
      <c r="G1268" s="50"/>
      <c r="I1268" s="45"/>
    </row>
    <row r="1269" spans="2:9" x14ac:dyDescent="0.25">
      <c r="B1269" s="10" t="s">
        <v>1288</v>
      </c>
      <c r="C1269" s="59" t="s">
        <v>2628</v>
      </c>
      <c r="D1269" s="16" t="s">
        <v>11</v>
      </c>
      <c r="E1269" s="12">
        <v>5</v>
      </c>
      <c r="F1269" s="15">
        <v>826749.37</v>
      </c>
      <c r="G1269" s="14">
        <f t="shared" si="20"/>
        <v>4133746.85</v>
      </c>
      <c r="I1269" s="45"/>
    </row>
    <row r="1270" spans="2:9" x14ac:dyDescent="0.25">
      <c r="B1270" s="40" t="s">
        <v>1289</v>
      </c>
      <c r="C1270" s="57" t="s">
        <v>2629</v>
      </c>
      <c r="D1270" s="41"/>
      <c r="E1270" s="42"/>
      <c r="F1270" s="43"/>
      <c r="G1270" s="50"/>
      <c r="I1270" s="45"/>
    </row>
    <row r="1271" spans="2:9" x14ac:dyDescent="0.25">
      <c r="B1271" s="10" t="s">
        <v>1290</v>
      </c>
      <c r="C1271" s="59" t="s">
        <v>2630</v>
      </c>
      <c r="D1271" s="16" t="s">
        <v>4</v>
      </c>
      <c r="E1271" s="12">
        <v>480</v>
      </c>
      <c r="F1271" s="15">
        <v>72629.37</v>
      </c>
      <c r="G1271" s="14">
        <f t="shared" si="20"/>
        <v>34862097.600000001</v>
      </c>
      <c r="I1271" s="45"/>
    </row>
    <row r="1272" spans="2:9" ht="38.25" x14ac:dyDescent="0.25">
      <c r="B1272" s="10" t="s">
        <v>1291</v>
      </c>
      <c r="C1272" s="59" t="s">
        <v>2631</v>
      </c>
      <c r="D1272" s="16" t="s">
        <v>4</v>
      </c>
      <c r="E1272" s="12">
        <v>70</v>
      </c>
      <c r="F1272" s="15">
        <v>121056.71</v>
      </c>
      <c r="G1272" s="14">
        <f t="shared" si="20"/>
        <v>8473969.6999999993</v>
      </c>
      <c r="I1272" s="45"/>
    </row>
    <row r="1273" spans="2:9" x14ac:dyDescent="0.25">
      <c r="B1273" s="40" t="s">
        <v>1292</v>
      </c>
      <c r="C1273" s="57" t="s">
        <v>2632</v>
      </c>
      <c r="D1273" s="41"/>
      <c r="E1273" s="42"/>
      <c r="F1273" s="43"/>
      <c r="G1273" s="50"/>
      <c r="I1273" s="45"/>
    </row>
    <row r="1274" spans="2:9" x14ac:dyDescent="0.25">
      <c r="B1274" s="10" t="s">
        <v>1293</v>
      </c>
      <c r="C1274" s="59" t="s">
        <v>2633</v>
      </c>
      <c r="D1274" s="16" t="s">
        <v>11</v>
      </c>
      <c r="E1274" s="12">
        <v>5</v>
      </c>
      <c r="F1274" s="15">
        <v>213646.88</v>
      </c>
      <c r="G1274" s="14">
        <f t="shared" si="20"/>
        <v>1068234.3999999999</v>
      </c>
      <c r="I1274" s="45"/>
    </row>
    <row r="1275" spans="2:9" x14ac:dyDescent="0.25">
      <c r="B1275" s="10" t="s">
        <v>1294</v>
      </c>
      <c r="C1275" s="59" t="s">
        <v>2634</v>
      </c>
      <c r="D1275" s="16" t="s">
        <v>11</v>
      </c>
      <c r="E1275" s="12">
        <v>3</v>
      </c>
      <c r="F1275" s="15">
        <v>190646.88</v>
      </c>
      <c r="G1275" s="14">
        <f t="shared" si="20"/>
        <v>571940.64</v>
      </c>
      <c r="I1275" s="45"/>
    </row>
    <row r="1276" spans="2:9" x14ac:dyDescent="0.25">
      <c r="B1276" s="10" t="s">
        <v>1295</v>
      </c>
      <c r="C1276" s="59" t="s">
        <v>2635</v>
      </c>
      <c r="D1276" s="16" t="s">
        <v>11</v>
      </c>
      <c r="E1276" s="12">
        <v>2</v>
      </c>
      <c r="F1276" s="15">
        <v>198646.88</v>
      </c>
      <c r="G1276" s="14">
        <f t="shared" si="20"/>
        <v>397293.76</v>
      </c>
      <c r="I1276" s="45"/>
    </row>
    <row r="1277" spans="2:9" x14ac:dyDescent="0.25">
      <c r="B1277" s="10" t="s">
        <v>1296</v>
      </c>
      <c r="C1277" s="59" t="s">
        <v>2636</v>
      </c>
      <c r="D1277" s="16" t="s">
        <v>11</v>
      </c>
      <c r="E1277" s="12">
        <v>2</v>
      </c>
      <c r="F1277" s="15">
        <v>139546.88</v>
      </c>
      <c r="G1277" s="14">
        <f t="shared" si="20"/>
        <v>279093.76000000001</v>
      </c>
      <c r="I1277" s="45"/>
    </row>
    <row r="1278" spans="2:9" x14ac:dyDescent="0.25">
      <c r="B1278" s="10" t="s">
        <v>1297</v>
      </c>
      <c r="C1278" s="59" t="s">
        <v>2637</v>
      </c>
      <c r="D1278" s="16" t="s">
        <v>11</v>
      </c>
      <c r="E1278" s="12">
        <v>2</v>
      </c>
      <c r="F1278" s="15">
        <v>132146.88</v>
      </c>
      <c r="G1278" s="14">
        <f t="shared" si="20"/>
        <v>264293.76000000001</v>
      </c>
      <c r="I1278" s="45"/>
    </row>
    <row r="1279" spans="2:9" x14ac:dyDescent="0.25">
      <c r="B1279" s="10" t="s">
        <v>1298</v>
      </c>
      <c r="C1279" s="59" t="s">
        <v>2638</v>
      </c>
      <c r="D1279" s="16" t="s">
        <v>11</v>
      </c>
      <c r="E1279" s="11">
        <v>2</v>
      </c>
      <c r="F1279" s="15">
        <v>183646.88</v>
      </c>
      <c r="G1279" s="14">
        <f t="shared" si="20"/>
        <v>367293.76</v>
      </c>
      <c r="I1279" s="45"/>
    </row>
    <row r="1280" spans="2:9" x14ac:dyDescent="0.25">
      <c r="B1280" s="40" t="s">
        <v>1299</v>
      </c>
      <c r="C1280" s="57" t="s">
        <v>2639</v>
      </c>
      <c r="D1280" s="41"/>
      <c r="E1280" s="42"/>
      <c r="F1280" s="43"/>
      <c r="G1280" s="50"/>
      <c r="I1280" s="45"/>
    </row>
    <row r="1281" spans="2:9" ht="153" x14ac:dyDescent="0.25">
      <c r="B1281" s="10" t="s">
        <v>1300</v>
      </c>
      <c r="C1281" s="59" t="s">
        <v>2640</v>
      </c>
      <c r="D1281" s="16" t="s">
        <v>1284</v>
      </c>
      <c r="E1281" s="12">
        <v>344</v>
      </c>
      <c r="F1281" s="15">
        <v>1748571.61</v>
      </c>
      <c r="G1281" s="14">
        <f t="shared" si="20"/>
        <v>601508633.84000003</v>
      </c>
      <c r="I1281" s="45"/>
    </row>
    <row r="1282" spans="2:9" ht="102" x14ac:dyDescent="0.25">
      <c r="B1282" s="10" t="s">
        <v>1301</v>
      </c>
      <c r="C1282" s="59" t="s">
        <v>2687</v>
      </c>
      <c r="D1282" s="16" t="s">
        <v>11</v>
      </c>
      <c r="E1282" s="12">
        <v>3</v>
      </c>
      <c r="F1282" s="15">
        <v>54817567.479999997</v>
      </c>
      <c r="G1282" s="14">
        <f t="shared" si="20"/>
        <v>164452702.44</v>
      </c>
      <c r="I1282" s="45"/>
    </row>
    <row r="1283" spans="2:9" x14ac:dyDescent="0.25">
      <c r="B1283" s="40" t="s">
        <v>1302</v>
      </c>
      <c r="C1283" s="57" t="s">
        <v>2641</v>
      </c>
      <c r="D1283" s="41"/>
      <c r="E1283" s="42"/>
      <c r="F1283" s="43"/>
      <c r="G1283" s="50"/>
      <c r="I1283" s="45"/>
    </row>
    <row r="1284" spans="2:9" ht="25.5" x14ac:dyDescent="0.25">
      <c r="B1284" s="10" t="s">
        <v>1303</v>
      </c>
      <c r="C1284" s="59" t="s">
        <v>2642</v>
      </c>
      <c r="D1284" s="16" t="s">
        <v>25</v>
      </c>
      <c r="E1284" s="12">
        <v>1100</v>
      </c>
      <c r="F1284" s="15">
        <v>94746.66</v>
      </c>
      <c r="G1284" s="14">
        <f t="shared" si="20"/>
        <v>104221326</v>
      </c>
      <c r="I1284" s="45"/>
    </row>
    <row r="1285" spans="2:9" x14ac:dyDescent="0.25">
      <c r="B1285" s="40">
        <v>30</v>
      </c>
      <c r="C1285" s="57" t="s">
        <v>2643</v>
      </c>
      <c r="D1285" s="41"/>
      <c r="E1285" s="42"/>
      <c r="F1285" s="43"/>
      <c r="G1285" s="50"/>
      <c r="I1285" s="45"/>
    </row>
    <row r="1286" spans="2:9" x14ac:dyDescent="0.25">
      <c r="B1286" s="40" t="s">
        <v>1304</v>
      </c>
      <c r="C1286" s="57" t="s">
        <v>2644</v>
      </c>
      <c r="D1286" s="41"/>
      <c r="E1286" s="42"/>
      <c r="F1286" s="43"/>
      <c r="G1286" s="50"/>
      <c r="I1286" s="45"/>
    </row>
    <row r="1287" spans="2:9" ht="51.75" thickBot="1" x14ac:dyDescent="0.3">
      <c r="B1287" s="78" t="s">
        <v>1305</v>
      </c>
      <c r="C1287" s="79" t="s">
        <v>2645</v>
      </c>
      <c r="D1287" s="80" t="s">
        <v>4</v>
      </c>
      <c r="E1287" s="81">
        <v>10691</v>
      </c>
      <c r="F1287" s="82">
        <v>13280.23</v>
      </c>
      <c r="G1287" s="83">
        <f t="shared" si="20"/>
        <v>141978938.93000001</v>
      </c>
      <c r="I1287" s="45"/>
    </row>
    <row r="1288" spans="2:9" x14ac:dyDescent="0.25">
      <c r="B1288" s="70" t="s">
        <v>1306</v>
      </c>
      <c r="C1288" s="71" t="s">
        <v>2646</v>
      </c>
      <c r="D1288" s="72"/>
      <c r="E1288" s="84"/>
      <c r="F1288" s="74"/>
      <c r="G1288" s="85"/>
      <c r="I1288" s="45"/>
    </row>
    <row r="1289" spans="2:9" ht="36.75" customHeight="1" thickBot="1" x14ac:dyDescent="0.3">
      <c r="B1289" s="86" t="s">
        <v>1307</v>
      </c>
      <c r="C1289" s="87" t="s">
        <v>2688</v>
      </c>
      <c r="D1289" s="88" t="s">
        <v>4</v>
      </c>
      <c r="E1289" s="30">
        <v>5524</v>
      </c>
      <c r="F1289" s="89">
        <v>16000</v>
      </c>
      <c r="G1289" s="90">
        <f t="shared" si="20"/>
        <v>88384000</v>
      </c>
      <c r="I1289" s="45"/>
    </row>
    <row r="1290" spans="2:9" ht="36.75" customHeight="1" thickBot="1" x14ac:dyDescent="0.3">
      <c r="B1290" s="117"/>
      <c r="C1290" s="118"/>
      <c r="D1290" s="119"/>
      <c r="E1290" s="120"/>
      <c r="F1290" s="121" t="s">
        <v>1308</v>
      </c>
      <c r="G1290" s="122">
        <f>+SUM(G9:G1289)</f>
        <v>39264955801.890015</v>
      </c>
      <c r="I1290" s="2"/>
    </row>
    <row r="1291" spans="2:9" ht="36.75" customHeight="1" x14ac:dyDescent="0.25">
      <c r="B1291" s="98"/>
      <c r="C1291" s="99"/>
      <c r="D1291" s="100"/>
      <c r="E1291" s="101"/>
      <c r="F1291" s="102"/>
      <c r="G1291" s="103"/>
      <c r="I1291" s="45"/>
    </row>
    <row r="1292" spans="2:9" ht="15.75" thickBot="1" x14ac:dyDescent="0.3">
      <c r="B1292" s="104"/>
      <c r="G1292" s="105"/>
    </row>
    <row r="1293" spans="2:9" x14ac:dyDescent="0.25">
      <c r="B1293" s="96"/>
      <c r="C1293" s="253" t="s">
        <v>1309</v>
      </c>
      <c r="D1293" s="254"/>
      <c r="E1293" s="270">
        <v>0.21</v>
      </c>
      <c r="F1293" s="271"/>
      <c r="G1293" s="97">
        <f>+E1293*G1290</f>
        <v>8245640718.396903</v>
      </c>
    </row>
    <row r="1294" spans="2:9" x14ac:dyDescent="0.25">
      <c r="B1294" s="76"/>
      <c r="C1294" s="243" t="s">
        <v>1310</v>
      </c>
      <c r="D1294" s="244"/>
      <c r="E1294" s="266">
        <v>0.01</v>
      </c>
      <c r="F1294" s="272"/>
      <c r="G1294" s="77">
        <f>+E1294*G1290</f>
        <v>392649558.01890016</v>
      </c>
    </row>
    <row r="1295" spans="2:9" x14ac:dyDescent="0.25">
      <c r="B1295" s="76"/>
      <c r="C1295" s="243" t="s">
        <v>1311</v>
      </c>
      <c r="D1295" s="244"/>
      <c r="E1295" s="266">
        <v>0.04</v>
      </c>
      <c r="F1295" s="272"/>
      <c r="G1295" s="77">
        <f>+E1295*G1290</f>
        <v>1570598232.0756006</v>
      </c>
    </row>
    <row r="1296" spans="2:9" x14ac:dyDescent="0.25">
      <c r="B1296" s="76"/>
      <c r="C1296" s="243" t="s">
        <v>1312</v>
      </c>
      <c r="D1296" s="244"/>
      <c r="E1296" s="266">
        <v>0.19</v>
      </c>
      <c r="F1296" s="272"/>
      <c r="G1296" s="77">
        <f>+E1296*G1295</f>
        <v>298413664.09436411</v>
      </c>
    </row>
    <row r="1297" spans="2:7" x14ac:dyDescent="0.25">
      <c r="B1297" s="76"/>
      <c r="C1297" s="243" t="s">
        <v>1313</v>
      </c>
      <c r="D1297" s="244"/>
      <c r="E1297" s="225"/>
      <c r="F1297" s="273"/>
      <c r="G1297" s="77">
        <f>+G1296+G1295+G1294+G1293</f>
        <v>10507302172.585768</v>
      </c>
    </row>
    <row r="1298" spans="2:7" ht="15.75" thickBot="1" x14ac:dyDescent="0.3">
      <c r="B1298" s="94"/>
      <c r="C1298" s="245" t="s">
        <v>1314</v>
      </c>
      <c r="D1298" s="246"/>
      <c r="E1298" s="228"/>
      <c r="F1298" s="274"/>
      <c r="G1298" s="95">
        <f>+G1297+G1290</f>
        <v>49772257974.475784</v>
      </c>
    </row>
    <row r="1299" spans="2:7" x14ac:dyDescent="0.25">
      <c r="B1299" s="106"/>
      <c r="C1299" s="91"/>
      <c r="D1299" s="92"/>
      <c r="E1299" s="93"/>
      <c r="F1299" s="129"/>
      <c r="G1299" s="107"/>
    </row>
    <row r="1300" spans="2:7" x14ac:dyDescent="0.25">
      <c r="B1300" s="106"/>
      <c r="C1300" s="91"/>
      <c r="D1300" s="92"/>
      <c r="E1300" s="93"/>
      <c r="F1300" s="129"/>
      <c r="G1300" s="107"/>
    </row>
    <row r="1301" spans="2:7" ht="14.25" customHeight="1" thickBot="1" x14ac:dyDescent="0.3">
      <c r="B1301" s="108"/>
      <c r="C1301" s="109"/>
      <c r="D1301" s="110"/>
      <c r="E1301" s="111"/>
      <c r="F1301" s="112"/>
      <c r="G1301" s="113"/>
    </row>
    <row r="1302" spans="2:7" x14ac:dyDescent="0.25">
      <c r="B1302" s="70">
        <v>31</v>
      </c>
      <c r="C1302" s="71" t="s">
        <v>1315</v>
      </c>
      <c r="D1302" s="125"/>
      <c r="E1302" s="126"/>
      <c r="F1302" s="127"/>
      <c r="G1302" s="128"/>
    </row>
    <row r="1303" spans="2:7" ht="25.5" x14ac:dyDescent="0.25">
      <c r="B1303" s="40" t="s">
        <v>1316</v>
      </c>
      <c r="C1303" s="57" t="s">
        <v>1317</v>
      </c>
      <c r="D1303" s="47"/>
      <c r="E1303" s="48"/>
      <c r="F1303" s="49"/>
      <c r="G1303" s="53"/>
    </row>
    <row r="1304" spans="2:7" x14ac:dyDescent="0.25">
      <c r="B1304" s="19" t="s">
        <v>1318</v>
      </c>
      <c r="C1304" s="61" t="s">
        <v>1319</v>
      </c>
      <c r="D1304" s="20" t="s">
        <v>11</v>
      </c>
      <c r="E1304" s="24">
        <v>1</v>
      </c>
      <c r="F1304" s="22">
        <v>35070000</v>
      </c>
      <c r="G1304" s="14">
        <f t="shared" ref="G1304:G1367" si="21">+ROUND(F1304*E1304,2)</f>
        <v>35070000</v>
      </c>
    </row>
    <row r="1305" spans="2:7" x14ac:dyDescent="0.25">
      <c r="B1305" s="19" t="s">
        <v>1320</v>
      </c>
      <c r="C1305" s="61" t="s">
        <v>1321</v>
      </c>
      <c r="D1305" s="20" t="s">
        <v>11</v>
      </c>
      <c r="E1305" s="24">
        <v>1</v>
      </c>
      <c r="F1305" s="22">
        <v>60790000</v>
      </c>
      <c r="G1305" s="14">
        <f t="shared" si="21"/>
        <v>60790000</v>
      </c>
    </row>
    <row r="1306" spans="2:7" x14ac:dyDescent="0.25">
      <c r="B1306" s="10" t="s">
        <v>1322</v>
      </c>
      <c r="C1306" s="59" t="s">
        <v>1323</v>
      </c>
      <c r="D1306" s="16" t="s">
        <v>11</v>
      </c>
      <c r="E1306" s="12">
        <v>1</v>
      </c>
      <c r="F1306" s="15">
        <v>71350000</v>
      </c>
      <c r="G1306" s="14">
        <f t="shared" si="21"/>
        <v>71350000</v>
      </c>
    </row>
    <row r="1307" spans="2:7" x14ac:dyDescent="0.25">
      <c r="B1307" s="10" t="s">
        <v>1324</v>
      </c>
      <c r="C1307" s="59" t="s">
        <v>1325</v>
      </c>
      <c r="D1307" s="11" t="s">
        <v>11</v>
      </c>
      <c r="E1307" s="12">
        <v>1</v>
      </c>
      <c r="F1307" s="15">
        <v>71460000</v>
      </c>
      <c r="G1307" s="14">
        <f t="shared" si="21"/>
        <v>71460000</v>
      </c>
    </row>
    <row r="1308" spans="2:7" x14ac:dyDescent="0.25">
      <c r="B1308" s="10" t="s">
        <v>1326</v>
      </c>
      <c r="C1308" s="59" t="s">
        <v>1327</v>
      </c>
      <c r="D1308" s="16" t="s">
        <v>11</v>
      </c>
      <c r="E1308" s="12">
        <v>1</v>
      </c>
      <c r="F1308" s="15">
        <v>73760000</v>
      </c>
      <c r="G1308" s="14">
        <f t="shared" si="21"/>
        <v>73760000</v>
      </c>
    </row>
    <row r="1309" spans="2:7" ht="25.5" x14ac:dyDescent="0.25">
      <c r="B1309" s="40" t="s">
        <v>1328</v>
      </c>
      <c r="C1309" s="65" t="s">
        <v>1329</v>
      </c>
      <c r="D1309" s="41"/>
      <c r="E1309" s="42"/>
      <c r="F1309" s="123" t="s">
        <v>1466</v>
      </c>
      <c r="G1309" s="124"/>
    </row>
    <row r="1310" spans="2:7" x14ac:dyDescent="0.25">
      <c r="B1310" s="10" t="s">
        <v>1330</v>
      </c>
      <c r="C1310" s="59" t="s">
        <v>1331</v>
      </c>
      <c r="D1310" s="16" t="s">
        <v>11</v>
      </c>
      <c r="E1310" s="12">
        <v>2</v>
      </c>
      <c r="F1310" s="15">
        <v>15600000</v>
      </c>
      <c r="G1310" s="14">
        <f t="shared" si="21"/>
        <v>31200000</v>
      </c>
    </row>
    <row r="1311" spans="2:7" ht="25.5" x14ac:dyDescent="0.25">
      <c r="B1311" s="40" t="s">
        <v>1332</v>
      </c>
      <c r="C1311" s="65" t="s">
        <v>1333</v>
      </c>
      <c r="D1311" s="41"/>
      <c r="E1311" s="42"/>
      <c r="F1311" s="54"/>
      <c r="G1311" s="44"/>
    </row>
    <row r="1312" spans="2:7" x14ac:dyDescent="0.25">
      <c r="B1312" s="10" t="s">
        <v>1334</v>
      </c>
      <c r="C1312" s="59" t="s">
        <v>1335</v>
      </c>
      <c r="D1312" s="16" t="s">
        <v>11</v>
      </c>
      <c r="E1312" s="12">
        <v>8</v>
      </c>
      <c r="F1312" s="25">
        <v>2970000</v>
      </c>
      <c r="G1312" s="14">
        <f t="shared" si="21"/>
        <v>23760000</v>
      </c>
    </row>
    <row r="1313" spans="2:7" x14ac:dyDescent="0.25">
      <c r="B1313" s="10" t="s">
        <v>1336</v>
      </c>
      <c r="C1313" s="59" t="s">
        <v>1337</v>
      </c>
      <c r="D1313" s="16" t="s">
        <v>11</v>
      </c>
      <c r="E1313" s="12">
        <v>4</v>
      </c>
      <c r="F1313" s="25">
        <v>4390000</v>
      </c>
      <c r="G1313" s="14">
        <f t="shared" si="21"/>
        <v>17560000</v>
      </c>
    </row>
    <row r="1314" spans="2:7" x14ac:dyDescent="0.25">
      <c r="B1314" s="10" t="s">
        <v>1338</v>
      </c>
      <c r="C1314" s="59" t="s">
        <v>1339</v>
      </c>
      <c r="D1314" s="16" t="s">
        <v>11</v>
      </c>
      <c r="E1314" s="12">
        <v>3</v>
      </c>
      <c r="F1314" s="25">
        <v>4940000</v>
      </c>
      <c r="G1314" s="14">
        <f t="shared" si="21"/>
        <v>14820000</v>
      </c>
    </row>
    <row r="1315" spans="2:7" x14ac:dyDescent="0.25">
      <c r="B1315" s="10" t="s">
        <v>1340</v>
      </c>
      <c r="C1315" s="59" t="s">
        <v>1341</v>
      </c>
      <c r="D1315" s="11" t="s">
        <v>11</v>
      </c>
      <c r="E1315" s="12">
        <v>21</v>
      </c>
      <c r="F1315" s="25">
        <v>7600000</v>
      </c>
      <c r="G1315" s="14">
        <f t="shared" si="21"/>
        <v>159600000</v>
      </c>
    </row>
    <row r="1316" spans="2:7" x14ac:dyDescent="0.25">
      <c r="B1316" s="10" t="s">
        <v>1342</v>
      </c>
      <c r="C1316" s="59" t="s">
        <v>1343</v>
      </c>
      <c r="D1316" s="16" t="s">
        <v>11</v>
      </c>
      <c r="E1316" s="12">
        <v>6</v>
      </c>
      <c r="F1316" s="25">
        <v>9960000</v>
      </c>
      <c r="G1316" s="14">
        <f t="shared" si="21"/>
        <v>59760000</v>
      </c>
    </row>
    <row r="1317" spans="2:7" x14ac:dyDescent="0.25">
      <c r="B1317" s="10" t="s">
        <v>1344</v>
      </c>
      <c r="C1317" s="59" t="s">
        <v>1345</v>
      </c>
      <c r="D1317" s="16" t="s">
        <v>11</v>
      </c>
      <c r="E1317" s="12">
        <v>4</v>
      </c>
      <c r="F1317" s="25">
        <v>11000000</v>
      </c>
      <c r="G1317" s="14">
        <f t="shared" si="21"/>
        <v>44000000</v>
      </c>
    </row>
    <row r="1318" spans="2:7" ht="25.5" x14ac:dyDescent="0.25">
      <c r="B1318" s="40" t="s">
        <v>1346</v>
      </c>
      <c r="C1318" s="65" t="s">
        <v>1347</v>
      </c>
      <c r="D1318" s="41"/>
      <c r="E1318" s="42"/>
      <c r="F1318" s="54"/>
      <c r="G1318" s="44"/>
    </row>
    <row r="1319" spans="2:7" x14ac:dyDescent="0.25">
      <c r="B1319" s="10" t="s">
        <v>1348</v>
      </c>
      <c r="C1319" s="59" t="s">
        <v>1349</v>
      </c>
      <c r="D1319" s="11" t="s">
        <v>11</v>
      </c>
      <c r="E1319" s="12">
        <v>1</v>
      </c>
      <c r="F1319" s="25">
        <v>2880000</v>
      </c>
      <c r="G1319" s="14">
        <f t="shared" si="21"/>
        <v>2880000</v>
      </c>
    </row>
    <row r="1320" spans="2:7" x14ac:dyDescent="0.25">
      <c r="B1320" s="10" t="s">
        <v>1350</v>
      </c>
      <c r="C1320" s="59" t="s">
        <v>1351</v>
      </c>
      <c r="D1320" s="16" t="s">
        <v>11</v>
      </c>
      <c r="E1320" s="12">
        <v>4</v>
      </c>
      <c r="F1320" s="25">
        <v>3050000</v>
      </c>
      <c r="G1320" s="14">
        <f t="shared" si="21"/>
        <v>12200000</v>
      </c>
    </row>
    <row r="1321" spans="2:7" x14ac:dyDescent="0.25">
      <c r="B1321" s="10" t="s">
        <v>1352</v>
      </c>
      <c r="C1321" s="59" t="s">
        <v>1353</v>
      </c>
      <c r="D1321" s="16" t="s">
        <v>11</v>
      </c>
      <c r="E1321" s="12">
        <v>2</v>
      </c>
      <c r="F1321" s="25">
        <v>4790000</v>
      </c>
      <c r="G1321" s="14">
        <f t="shared" si="21"/>
        <v>9580000</v>
      </c>
    </row>
    <row r="1322" spans="2:7" ht="25.5" x14ac:dyDescent="0.25">
      <c r="B1322" s="40" t="s">
        <v>1354</v>
      </c>
      <c r="C1322" s="65" t="s">
        <v>1355</v>
      </c>
      <c r="D1322" s="41"/>
      <c r="E1322" s="42"/>
      <c r="F1322" s="54"/>
      <c r="G1322" s="44"/>
    </row>
    <row r="1323" spans="2:7" ht="25.5" x14ac:dyDescent="0.25">
      <c r="B1323" s="10" t="s">
        <v>1356</v>
      </c>
      <c r="C1323" s="59" t="s">
        <v>1357</v>
      </c>
      <c r="D1323" s="11" t="s">
        <v>11</v>
      </c>
      <c r="E1323" s="12">
        <v>1</v>
      </c>
      <c r="F1323" s="25">
        <v>4940000</v>
      </c>
      <c r="G1323" s="14">
        <f t="shared" si="21"/>
        <v>4940000</v>
      </c>
    </row>
    <row r="1324" spans="2:7" ht="25.5" x14ac:dyDescent="0.25">
      <c r="B1324" s="10" t="s">
        <v>1358</v>
      </c>
      <c r="C1324" s="59" t="s">
        <v>1359</v>
      </c>
      <c r="D1324" s="16" t="s">
        <v>11</v>
      </c>
      <c r="E1324" s="12">
        <v>1</v>
      </c>
      <c r="F1324" s="25">
        <v>9960000</v>
      </c>
      <c r="G1324" s="14">
        <f t="shared" si="21"/>
        <v>9960000</v>
      </c>
    </row>
    <row r="1325" spans="2:7" ht="25.5" x14ac:dyDescent="0.25">
      <c r="B1325" s="40" t="s">
        <v>1360</v>
      </c>
      <c r="C1325" s="65" t="s">
        <v>1361</v>
      </c>
      <c r="D1325" s="41"/>
      <c r="E1325" s="42"/>
      <c r="F1325" s="54"/>
      <c r="G1325" s="44"/>
    </row>
    <row r="1326" spans="2:7" ht="25.5" x14ac:dyDescent="0.25">
      <c r="B1326" s="10" t="s">
        <v>1362</v>
      </c>
      <c r="C1326" s="59" t="s">
        <v>1363</v>
      </c>
      <c r="D1326" s="16" t="s">
        <v>11</v>
      </c>
      <c r="E1326" s="12">
        <v>1</v>
      </c>
      <c r="F1326" s="25">
        <v>3450000</v>
      </c>
      <c r="G1326" s="14">
        <f t="shared" si="21"/>
        <v>3450000</v>
      </c>
    </row>
    <row r="1327" spans="2:7" ht="25.5" x14ac:dyDescent="0.25">
      <c r="B1327" s="40" t="s">
        <v>1364</v>
      </c>
      <c r="C1327" s="65" t="s">
        <v>1365</v>
      </c>
      <c r="D1327" s="41"/>
      <c r="E1327" s="42"/>
      <c r="F1327" s="54"/>
      <c r="G1327" s="44"/>
    </row>
    <row r="1328" spans="2:7" ht="25.5" x14ac:dyDescent="0.25">
      <c r="B1328" s="10" t="s">
        <v>1366</v>
      </c>
      <c r="C1328" s="59" t="s">
        <v>1367</v>
      </c>
      <c r="D1328" s="16" t="s">
        <v>11</v>
      </c>
      <c r="E1328" s="12">
        <v>1</v>
      </c>
      <c r="F1328" s="25">
        <v>5980000</v>
      </c>
      <c r="G1328" s="14">
        <f t="shared" si="21"/>
        <v>5980000</v>
      </c>
    </row>
    <row r="1329" spans="2:7" ht="25.5" x14ac:dyDescent="0.25">
      <c r="B1329" s="10" t="s">
        <v>1368</v>
      </c>
      <c r="C1329" s="59" t="s">
        <v>1369</v>
      </c>
      <c r="D1329" s="16" t="s">
        <v>11</v>
      </c>
      <c r="E1329" s="12">
        <v>1</v>
      </c>
      <c r="F1329" s="25">
        <v>10190000</v>
      </c>
      <c r="G1329" s="14">
        <f t="shared" si="21"/>
        <v>10190000</v>
      </c>
    </row>
    <row r="1330" spans="2:7" x14ac:dyDescent="0.25">
      <c r="B1330" s="40" t="s">
        <v>1370</v>
      </c>
      <c r="C1330" s="65" t="s">
        <v>1371</v>
      </c>
      <c r="D1330" s="41"/>
      <c r="E1330" s="42"/>
      <c r="F1330" s="54"/>
      <c r="G1330" s="44"/>
    </row>
    <row r="1331" spans="2:7" ht="25.5" x14ac:dyDescent="0.25">
      <c r="B1331" s="10" t="s">
        <v>1372</v>
      </c>
      <c r="C1331" s="59" t="s">
        <v>1373</v>
      </c>
      <c r="D1331" s="11" t="s">
        <v>11</v>
      </c>
      <c r="E1331" s="12">
        <v>1</v>
      </c>
      <c r="F1331" s="25">
        <v>26920000</v>
      </c>
      <c r="G1331" s="14">
        <f t="shared" si="21"/>
        <v>26920000</v>
      </c>
    </row>
    <row r="1332" spans="2:7" x14ac:dyDescent="0.25">
      <c r="B1332" s="10" t="s">
        <v>1374</v>
      </c>
      <c r="C1332" s="59" t="s">
        <v>1375</v>
      </c>
      <c r="D1332" s="16" t="s">
        <v>11</v>
      </c>
      <c r="E1332" s="12">
        <v>1</v>
      </c>
      <c r="F1332" s="25">
        <v>6910000</v>
      </c>
      <c r="G1332" s="14">
        <f t="shared" si="21"/>
        <v>6910000</v>
      </c>
    </row>
    <row r="1333" spans="2:7" x14ac:dyDescent="0.25">
      <c r="B1333" s="40" t="s">
        <v>1376</v>
      </c>
      <c r="C1333" s="65" t="s">
        <v>1377</v>
      </c>
      <c r="D1333" s="41"/>
      <c r="E1333" s="42"/>
      <c r="F1333" s="54"/>
      <c r="G1333" s="44"/>
    </row>
    <row r="1334" spans="2:7" x14ac:dyDescent="0.25">
      <c r="B1334" s="10" t="s">
        <v>1378</v>
      </c>
      <c r="C1334" s="59" t="s">
        <v>1379</v>
      </c>
      <c r="D1334" s="16" t="s">
        <v>11</v>
      </c>
      <c r="E1334" s="12">
        <v>1</v>
      </c>
      <c r="F1334" s="25">
        <v>11820000</v>
      </c>
      <c r="G1334" s="14">
        <f t="shared" si="21"/>
        <v>11820000</v>
      </c>
    </row>
    <row r="1335" spans="2:7" x14ac:dyDescent="0.25">
      <c r="B1335" s="10" t="s">
        <v>1380</v>
      </c>
      <c r="C1335" s="59" t="s">
        <v>1381</v>
      </c>
      <c r="D1335" s="11" t="s">
        <v>11</v>
      </c>
      <c r="E1335" s="12">
        <v>1</v>
      </c>
      <c r="F1335" s="25">
        <v>9370000</v>
      </c>
      <c r="G1335" s="14">
        <f t="shared" si="21"/>
        <v>9370000</v>
      </c>
    </row>
    <row r="1336" spans="2:7" x14ac:dyDescent="0.25">
      <c r="B1336" s="10" t="s">
        <v>1382</v>
      </c>
      <c r="C1336" s="59" t="s">
        <v>1383</v>
      </c>
      <c r="D1336" s="16" t="s">
        <v>11</v>
      </c>
      <c r="E1336" s="12">
        <v>1</v>
      </c>
      <c r="F1336" s="25">
        <v>5660000</v>
      </c>
      <c r="G1336" s="14">
        <f t="shared" si="21"/>
        <v>5660000</v>
      </c>
    </row>
    <row r="1337" spans="2:7" x14ac:dyDescent="0.25">
      <c r="B1337" s="10" t="s">
        <v>1384</v>
      </c>
      <c r="C1337" s="59" t="s">
        <v>1385</v>
      </c>
      <c r="D1337" s="16" t="s">
        <v>11</v>
      </c>
      <c r="E1337" s="12">
        <v>1</v>
      </c>
      <c r="F1337" s="25">
        <v>4390000</v>
      </c>
      <c r="G1337" s="14">
        <f t="shared" si="21"/>
        <v>4390000</v>
      </c>
    </row>
    <row r="1338" spans="2:7" ht="27" customHeight="1" x14ac:dyDescent="0.25">
      <c r="B1338" s="10" t="s">
        <v>1386</v>
      </c>
      <c r="C1338" s="59" t="s">
        <v>1387</v>
      </c>
      <c r="D1338" s="16" t="s">
        <v>11</v>
      </c>
      <c r="E1338" s="12">
        <v>1</v>
      </c>
      <c r="F1338" s="25">
        <v>6260000</v>
      </c>
      <c r="G1338" s="14">
        <f t="shared" si="21"/>
        <v>6260000</v>
      </c>
    </row>
    <row r="1339" spans="2:7" ht="25.5" customHeight="1" x14ac:dyDescent="0.25">
      <c r="B1339" s="10" t="s">
        <v>1388</v>
      </c>
      <c r="C1339" s="59" t="s">
        <v>1389</v>
      </c>
      <c r="D1339" s="11" t="s">
        <v>11</v>
      </c>
      <c r="E1339" s="12">
        <v>1</v>
      </c>
      <c r="F1339" s="25">
        <v>4910000</v>
      </c>
      <c r="G1339" s="14">
        <f t="shared" si="21"/>
        <v>4910000</v>
      </c>
    </row>
    <row r="1340" spans="2:7" ht="33.75" customHeight="1" x14ac:dyDescent="0.25">
      <c r="B1340" s="10" t="s">
        <v>1390</v>
      </c>
      <c r="C1340" s="59" t="s">
        <v>1391</v>
      </c>
      <c r="D1340" s="16" t="s">
        <v>11</v>
      </c>
      <c r="E1340" s="12">
        <v>1</v>
      </c>
      <c r="F1340" s="25">
        <v>6050000</v>
      </c>
      <c r="G1340" s="14">
        <f t="shared" si="21"/>
        <v>6050000</v>
      </c>
    </row>
    <row r="1341" spans="2:7" x14ac:dyDescent="0.25">
      <c r="B1341" s="40" t="s">
        <v>1392</v>
      </c>
      <c r="C1341" s="65" t="s">
        <v>1393</v>
      </c>
      <c r="D1341" s="41"/>
      <c r="E1341" s="42"/>
      <c r="F1341" s="54"/>
      <c r="G1341" s="44"/>
    </row>
    <row r="1342" spans="2:7" x14ac:dyDescent="0.25">
      <c r="B1342" s="10" t="s">
        <v>1394</v>
      </c>
      <c r="C1342" s="59" t="s">
        <v>1395</v>
      </c>
      <c r="D1342" s="16" t="s">
        <v>11</v>
      </c>
      <c r="E1342" s="12">
        <v>7</v>
      </c>
      <c r="F1342" s="25">
        <v>717000</v>
      </c>
      <c r="G1342" s="14">
        <f t="shared" si="21"/>
        <v>5019000</v>
      </c>
    </row>
    <row r="1343" spans="2:7" x14ac:dyDescent="0.25">
      <c r="B1343" s="10" t="s">
        <v>1396</v>
      </c>
      <c r="C1343" s="59" t="s">
        <v>1397</v>
      </c>
      <c r="D1343" s="11" t="s">
        <v>11</v>
      </c>
      <c r="E1343" s="12">
        <v>7</v>
      </c>
      <c r="F1343" s="25">
        <v>1320000</v>
      </c>
      <c r="G1343" s="14">
        <f t="shared" si="21"/>
        <v>9240000</v>
      </c>
    </row>
    <row r="1344" spans="2:7" x14ac:dyDescent="0.25">
      <c r="B1344" s="40">
        <v>31.11</v>
      </c>
      <c r="C1344" s="57" t="s">
        <v>2647</v>
      </c>
      <c r="D1344" s="41"/>
      <c r="E1344" s="42"/>
      <c r="F1344" s="43"/>
      <c r="G1344" s="44"/>
    </row>
    <row r="1345" spans="2:7" ht="63.75" x14ac:dyDescent="0.25">
      <c r="B1345" s="10" t="s">
        <v>1398</v>
      </c>
      <c r="C1345" s="59" t="s">
        <v>2648</v>
      </c>
      <c r="D1345" s="16" t="s">
        <v>11</v>
      </c>
      <c r="E1345" s="12">
        <v>1</v>
      </c>
      <c r="F1345" s="15">
        <v>38481990</v>
      </c>
      <c r="G1345" s="14">
        <f t="shared" si="21"/>
        <v>38481990</v>
      </c>
    </row>
    <row r="1346" spans="2:7" ht="76.5" x14ac:dyDescent="0.25">
      <c r="B1346" s="10" t="s">
        <v>1399</v>
      </c>
      <c r="C1346" s="59" t="s">
        <v>2649</v>
      </c>
      <c r="D1346" s="16" t="s">
        <v>11</v>
      </c>
      <c r="E1346" s="12">
        <v>1</v>
      </c>
      <c r="F1346" s="15">
        <v>292500000</v>
      </c>
      <c r="G1346" s="14">
        <f t="shared" si="21"/>
        <v>292500000</v>
      </c>
    </row>
    <row r="1347" spans="2:7" x14ac:dyDescent="0.25">
      <c r="B1347" s="40">
        <v>31.12</v>
      </c>
      <c r="C1347" s="57" t="s">
        <v>2650</v>
      </c>
      <c r="D1347" s="41"/>
      <c r="E1347" s="42"/>
      <c r="F1347" s="43"/>
      <c r="G1347" s="44"/>
    </row>
    <row r="1348" spans="2:7" ht="25.5" x14ac:dyDescent="0.25">
      <c r="B1348" s="26" t="s">
        <v>1400</v>
      </c>
      <c r="C1348" s="61" t="s">
        <v>1401</v>
      </c>
      <c r="D1348" s="20" t="s">
        <v>11</v>
      </c>
      <c r="E1348" s="12">
        <v>2</v>
      </c>
      <c r="F1348" s="15">
        <v>281354375</v>
      </c>
      <c r="G1348" s="14">
        <f t="shared" si="21"/>
        <v>562708750</v>
      </c>
    </row>
    <row r="1349" spans="2:7" ht="25.5" x14ac:dyDescent="0.25">
      <c r="B1349" s="27" t="s">
        <v>1402</v>
      </c>
      <c r="C1349" s="61" t="s">
        <v>2651</v>
      </c>
      <c r="D1349" s="20" t="s">
        <v>11</v>
      </c>
      <c r="E1349" s="12">
        <v>1</v>
      </c>
      <c r="F1349" s="15">
        <v>84438990</v>
      </c>
      <c r="G1349" s="14">
        <f t="shared" si="21"/>
        <v>84438990</v>
      </c>
    </row>
    <row r="1350" spans="2:7" ht="25.5" x14ac:dyDescent="0.25">
      <c r="B1350" s="26" t="s">
        <v>1403</v>
      </c>
      <c r="C1350" s="61" t="s">
        <v>2652</v>
      </c>
      <c r="D1350" s="20" t="s">
        <v>11</v>
      </c>
      <c r="E1350" s="12">
        <v>1</v>
      </c>
      <c r="F1350" s="15">
        <v>22778570</v>
      </c>
      <c r="G1350" s="14">
        <f t="shared" si="21"/>
        <v>22778570</v>
      </c>
    </row>
    <row r="1351" spans="2:7" ht="25.5" x14ac:dyDescent="0.25">
      <c r="B1351" s="27" t="s">
        <v>1404</v>
      </c>
      <c r="C1351" s="61" t="s">
        <v>2653</v>
      </c>
      <c r="D1351" s="20" t="s">
        <v>11</v>
      </c>
      <c r="E1351" s="12">
        <v>7</v>
      </c>
      <c r="F1351" s="15">
        <v>40408792</v>
      </c>
      <c r="G1351" s="14">
        <f t="shared" si="21"/>
        <v>282861544</v>
      </c>
    </row>
    <row r="1352" spans="2:7" ht="25.5" x14ac:dyDescent="0.25">
      <c r="B1352" s="26" t="s">
        <v>1405</v>
      </c>
      <c r="C1352" s="61" t="s">
        <v>2654</v>
      </c>
      <c r="D1352" s="20" t="s">
        <v>11</v>
      </c>
      <c r="E1352" s="12">
        <v>3</v>
      </c>
      <c r="F1352" s="15">
        <v>2306000</v>
      </c>
      <c r="G1352" s="14">
        <f t="shared" si="21"/>
        <v>6918000</v>
      </c>
    </row>
    <row r="1353" spans="2:7" ht="25.5" x14ac:dyDescent="0.25">
      <c r="B1353" s="27" t="s">
        <v>1406</v>
      </c>
      <c r="C1353" s="61" t="s">
        <v>2655</v>
      </c>
      <c r="D1353" s="20" t="s">
        <v>11</v>
      </c>
      <c r="E1353" s="12">
        <v>5</v>
      </c>
      <c r="F1353" s="15">
        <v>6883000</v>
      </c>
      <c r="G1353" s="14">
        <f t="shared" si="21"/>
        <v>34415000</v>
      </c>
    </row>
    <row r="1354" spans="2:7" x14ac:dyDescent="0.25">
      <c r="B1354" s="40">
        <v>31.13</v>
      </c>
      <c r="C1354" s="57" t="s">
        <v>2656</v>
      </c>
      <c r="D1354" s="41"/>
      <c r="E1354" s="42"/>
      <c r="F1354" s="43"/>
      <c r="G1354" s="44"/>
    </row>
    <row r="1355" spans="2:7" ht="26.25" thickBot="1" x14ac:dyDescent="0.3">
      <c r="B1355" s="28" t="s">
        <v>1407</v>
      </c>
      <c r="C1355" s="66" t="s">
        <v>2657</v>
      </c>
      <c r="D1355" s="29" t="s">
        <v>11</v>
      </c>
      <c r="E1355" s="30">
        <v>1</v>
      </c>
      <c r="F1355" s="31">
        <v>150000000</v>
      </c>
      <c r="G1355" s="14">
        <f t="shared" si="21"/>
        <v>150000000</v>
      </c>
    </row>
    <row r="1356" spans="2:7" x14ac:dyDescent="0.25">
      <c r="B1356" s="70">
        <v>31.14</v>
      </c>
      <c r="C1356" s="71" t="s">
        <v>1408</v>
      </c>
      <c r="D1356" s="72"/>
      <c r="E1356" s="73"/>
      <c r="F1356" s="74"/>
      <c r="G1356" s="75"/>
    </row>
    <row r="1357" spans="2:7" x14ac:dyDescent="0.25">
      <c r="B1357" s="19" t="s">
        <v>1409</v>
      </c>
      <c r="C1357" s="67" t="s">
        <v>2677</v>
      </c>
      <c r="D1357" s="20" t="s">
        <v>11</v>
      </c>
      <c r="E1357" s="32">
        <v>235</v>
      </c>
      <c r="F1357" s="33">
        <v>988176</v>
      </c>
      <c r="G1357" s="14">
        <f t="shared" si="21"/>
        <v>232221360</v>
      </c>
    </row>
    <row r="1358" spans="2:7" ht="38.25" x14ac:dyDescent="0.25">
      <c r="B1358" s="19" t="s">
        <v>1410</v>
      </c>
      <c r="C1358" s="68" t="s">
        <v>1411</v>
      </c>
      <c r="D1358" s="20" t="s">
        <v>11</v>
      </c>
      <c r="E1358" s="32">
        <v>2</v>
      </c>
      <c r="F1358" s="33">
        <v>8875000</v>
      </c>
      <c r="G1358" s="14">
        <f t="shared" si="21"/>
        <v>17750000</v>
      </c>
    </row>
    <row r="1359" spans="2:7" ht="38.25" x14ac:dyDescent="0.25">
      <c r="B1359" s="19" t="s">
        <v>1412</v>
      </c>
      <c r="C1359" s="68" t="s">
        <v>1413</v>
      </c>
      <c r="D1359" s="20" t="s">
        <v>11</v>
      </c>
      <c r="E1359" s="32">
        <v>1</v>
      </c>
      <c r="F1359" s="33">
        <v>8875000</v>
      </c>
      <c r="G1359" s="14">
        <f t="shared" si="21"/>
        <v>8875000</v>
      </c>
    </row>
    <row r="1360" spans="2:7" ht="25.5" x14ac:dyDescent="0.25">
      <c r="B1360" s="19" t="s">
        <v>1414</v>
      </c>
      <c r="C1360" s="67" t="s">
        <v>1415</v>
      </c>
      <c r="D1360" s="20" t="s">
        <v>11</v>
      </c>
      <c r="E1360" s="32">
        <v>235</v>
      </c>
      <c r="F1360" s="33">
        <v>1129880</v>
      </c>
      <c r="G1360" s="14">
        <f t="shared" si="21"/>
        <v>265521800</v>
      </c>
    </row>
    <row r="1361" spans="2:7" ht="25.5" x14ac:dyDescent="0.25">
      <c r="B1361" s="19" t="s">
        <v>1416</v>
      </c>
      <c r="C1361" s="67" t="s">
        <v>2691</v>
      </c>
      <c r="D1361" s="20" t="s">
        <v>11</v>
      </c>
      <c r="E1361" s="32">
        <v>2</v>
      </c>
      <c r="F1361" s="34">
        <v>2743548.67</v>
      </c>
      <c r="G1361" s="14">
        <f t="shared" si="21"/>
        <v>5487097.3399999999</v>
      </c>
    </row>
    <row r="1362" spans="2:7" x14ac:dyDescent="0.25">
      <c r="B1362" s="19" t="s">
        <v>1417</v>
      </c>
      <c r="C1362" s="67" t="s">
        <v>1418</v>
      </c>
      <c r="D1362" s="20" t="s">
        <v>11</v>
      </c>
      <c r="E1362" s="35">
        <v>14</v>
      </c>
      <c r="F1362" s="33">
        <v>790471.53</v>
      </c>
      <c r="G1362" s="14">
        <f t="shared" si="21"/>
        <v>11066601.42</v>
      </c>
    </row>
    <row r="1363" spans="2:7" ht="25.5" x14ac:dyDescent="0.25">
      <c r="B1363" s="19" t="s">
        <v>1419</v>
      </c>
      <c r="C1363" s="67" t="s">
        <v>1420</v>
      </c>
      <c r="D1363" s="20" t="s">
        <v>11</v>
      </c>
      <c r="E1363" s="35">
        <v>3</v>
      </c>
      <c r="F1363" s="33">
        <v>3068348</v>
      </c>
      <c r="G1363" s="14">
        <f t="shared" si="21"/>
        <v>9205044</v>
      </c>
    </row>
    <row r="1364" spans="2:7" x14ac:dyDescent="0.25">
      <c r="B1364" s="19" t="s">
        <v>1421</v>
      </c>
      <c r="C1364" s="67" t="s">
        <v>1422</v>
      </c>
      <c r="D1364" s="20" t="s">
        <v>11</v>
      </c>
      <c r="E1364" s="35">
        <v>12</v>
      </c>
      <c r="F1364" s="33">
        <v>581746.23</v>
      </c>
      <c r="G1364" s="14">
        <f t="shared" si="21"/>
        <v>6980954.7599999998</v>
      </c>
    </row>
    <row r="1365" spans="2:7" x14ac:dyDescent="0.25">
      <c r="B1365" s="19" t="s">
        <v>1423</v>
      </c>
      <c r="C1365" s="67" t="s">
        <v>1424</v>
      </c>
      <c r="D1365" s="20" t="s">
        <v>11</v>
      </c>
      <c r="E1365" s="35">
        <v>2</v>
      </c>
      <c r="F1365" s="33">
        <v>1532200</v>
      </c>
      <c r="G1365" s="14">
        <f t="shared" si="21"/>
        <v>3064400</v>
      </c>
    </row>
    <row r="1366" spans="2:7" x14ac:dyDescent="0.25">
      <c r="B1366" s="19" t="s">
        <v>1425</v>
      </c>
      <c r="C1366" s="67" t="s">
        <v>1426</v>
      </c>
      <c r="D1366" s="20" t="s">
        <v>11</v>
      </c>
      <c r="E1366" s="35">
        <v>1</v>
      </c>
      <c r="F1366" s="33">
        <v>1147928</v>
      </c>
      <c r="G1366" s="14">
        <f t="shared" si="21"/>
        <v>1147928</v>
      </c>
    </row>
    <row r="1367" spans="2:7" ht="25.5" x14ac:dyDescent="0.25">
      <c r="B1367" s="19" t="s">
        <v>1427</v>
      </c>
      <c r="C1367" s="67" t="s">
        <v>1428</v>
      </c>
      <c r="D1367" s="20" t="s">
        <v>11</v>
      </c>
      <c r="E1367" s="35">
        <v>50</v>
      </c>
      <c r="F1367" s="36">
        <v>802212.66692865989</v>
      </c>
      <c r="G1367" s="14">
        <f t="shared" si="21"/>
        <v>40110633.350000001</v>
      </c>
    </row>
    <row r="1368" spans="2:7" x14ac:dyDescent="0.25">
      <c r="B1368" s="19" t="s">
        <v>1429</v>
      </c>
      <c r="C1368" s="67" t="s">
        <v>1430</v>
      </c>
      <c r="D1368" s="20" t="s">
        <v>11</v>
      </c>
      <c r="E1368" s="35">
        <v>50</v>
      </c>
      <c r="F1368" s="33">
        <v>1200000</v>
      </c>
      <c r="G1368" s="14">
        <f t="shared" ref="G1368:G1380" si="22">+ROUND(F1368*E1368,2)</f>
        <v>60000000</v>
      </c>
    </row>
    <row r="1369" spans="2:7" x14ac:dyDescent="0.25">
      <c r="B1369" s="19" t="s">
        <v>1431</v>
      </c>
      <c r="C1369" s="67" t="s">
        <v>1432</v>
      </c>
      <c r="D1369" s="20" t="s">
        <v>11</v>
      </c>
      <c r="E1369" s="35">
        <v>1</v>
      </c>
      <c r="F1369" s="33">
        <v>4605060</v>
      </c>
      <c r="G1369" s="14">
        <f t="shared" si="22"/>
        <v>4605060</v>
      </c>
    </row>
    <row r="1370" spans="2:7" x14ac:dyDescent="0.25">
      <c r="B1370" s="19" t="s">
        <v>1433</v>
      </c>
      <c r="C1370" s="68" t="s">
        <v>1434</v>
      </c>
      <c r="D1370" s="20" t="s">
        <v>11</v>
      </c>
      <c r="E1370" s="35">
        <v>10</v>
      </c>
      <c r="F1370" s="33">
        <v>6425100</v>
      </c>
      <c r="G1370" s="14">
        <f t="shared" si="22"/>
        <v>64251000</v>
      </c>
    </row>
    <row r="1371" spans="2:7" x14ac:dyDescent="0.25">
      <c r="B1371" s="19" t="s">
        <v>1435</v>
      </c>
      <c r="C1371" s="67" t="s">
        <v>2678</v>
      </c>
      <c r="D1371" s="20" t="s">
        <v>11</v>
      </c>
      <c r="E1371" s="35">
        <v>50</v>
      </c>
      <c r="F1371" s="33">
        <v>988176</v>
      </c>
      <c r="G1371" s="14">
        <f t="shared" si="22"/>
        <v>49408800</v>
      </c>
    </row>
    <row r="1372" spans="2:7" x14ac:dyDescent="0.25">
      <c r="B1372" s="19" t="s">
        <v>1436</v>
      </c>
      <c r="C1372" s="68" t="s">
        <v>1437</v>
      </c>
      <c r="D1372" s="20" t="s">
        <v>11</v>
      </c>
      <c r="E1372" s="35">
        <v>3</v>
      </c>
      <c r="F1372" s="33">
        <v>6650000</v>
      </c>
      <c r="G1372" s="14">
        <f t="shared" si="22"/>
        <v>19950000</v>
      </c>
    </row>
    <row r="1373" spans="2:7" ht="25.5" x14ac:dyDescent="0.25">
      <c r="B1373" s="19" t="s">
        <v>1438</v>
      </c>
      <c r="C1373" s="68" t="s">
        <v>1439</v>
      </c>
      <c r="D1373" s="20" t="s">
        <v>11</v>
      </c>
      <c r="E1373" s="35">
        <v>5</v>
      </c>
      <c r="F1373" s="33">
        <v>355645.33</v>
      </c>
      <c r="G1373" s="14">
        <f t="shared" si="22"/>
        <v>1778226.65</v>
      </c>
    </row>
    <row r="1374" spans="2:7" x14ac:dyDescent="0.25">
      <c r="B1374" s="19" t="s">
        <v>1440</v>
      </c>
      <c r="C1374" s="67" t="s">
        <v>1441</v>
      </c>
      <c r="D1374" s="20" t="s">
        <v>11</v>
      </c>
      <c r="E1374" s="35">
        <v>1</v>
      </c>
      <c r="F1374" s="33">
        <v>4605060</v>
      </c>
      <c r="G1374" s="14">
        <f t="shared" si="22"/>
        <v>4605060</v>
      </c>
    </row>
    <row r="1375" spans="2:7" ht="38.25" x14ac:dyDescent="0.25">
      <c r="B1375" s="19" t="s">
        <v>1442</v>
      </c>
      <c r="C1375" s="68" t="s">
        <v>1443</v>
      </c>
      <c r="D1375" s="20" t="s">
        <v>11</v>
      </c>
      <c r="E1375" s="37">
        <v>1</v>
      </c>
      <c r="F1375" s="33">
        <v>7976980.0099999998</v>
      </c>
      <c r="G1375" s="14">
        <f t="shared" si="22"/>
        <v>7976980.0099999998</v>
      </c>
    </row>
    <row r="1376" spans="2:7" ht="51" x14ac:dyDescent="0.25">
      <c r="B1376" s="19" t="s">
        <v>1444</v>
      </c>
      <c r="C1376" s="68" t="s">
        <v>1445</v>
      </c>
      <c r="D1376" s="20" t="s">
        <v>11</v>
      </c>
      <c r="E1376" s="35">
        <v>100</v>
      </c>
      <c r="F1376" s="36">
        <v>1399304.7599154664</v>
      </c>
      <c r="G1376" s="14">
        <f t="shared" si="22"/>
        <v>139930475.99000001</v>
      </c>
    </row>
    <row r="1377" spans="2:9" x14ac:dyDescent="0.25">
      <c r="B1377" s="19" t="s">
        <v>1446</v>
      </c>
      <c r="C1377" s="68" t="s">
        <v>1447</v>
      </c>
      <c r="D1377" s="20" t="s">
        <v>11</v>
      </c>
      <c r="E1377" s="37">
        <v>2</v>
      </c>
      <c r="F1377" s="33">
        <v>8600000</v>
      </c>
      <c r="G1377" s="14">
        <f t="shared" si="22"/>
        <v>17200000</v>
      </c>
    </row>
    <row r="1378" spans="2:9" x14ac:dyDescent="0.25">
      <c r="B1378" s="19" t="s">
        <v>1448</v>
      </c>
      <c r="C1378" s="67" t="s">
        <v>1449</v>
      </c>
      <c r="D1378" s="20" t="s">
        <v>11</v>
      </c>
      <c r="E1378" s="35">
        <v>3</v>
      </c>
      <c r="F1378" s="33">
        <v>1100000</v>
      </c>
      <c r="G1378" s="14">
        <f t="shared" si="22"/>
        <v>3300000</v>
      </c>
    </row>
    <row r="1379" spans="2:9" x14ac:dyDescent="0.25">
      <c r="B1379" s="19" t="s">
        <v>1450</v>
      </c>
      <c r="C1379" s="69" t="s">
        <v>1451</v>
      </c>
      <c r="D1379" s="20" t="s">
        <v>11</v>
      </c>
      <c r="E1379" s="38">
        <v>77</v>
      </c>
      <c r="F1379" s="39">
        <v>650000</v>
      </c>
      <c r="G1379" s="14">
        <f t="shared" si="22"/>
        <v>50050000</v>
      </c>
    </row>
    <row r="1380" spans="2:9" ht="15.75" thickBot="1" x14ac:dyDescent="0.3">
      <c r="B1380" s="78" t="s">
        <v>1452</v>
      </c>
      <c r="C1380" s="69" t="s">
        <v>1453</v>
      </c>
      <c r="D1380" s="80" t="s">
        <v>11</v>
      </c>
      <c r="E1380" s="38">
        <v>10</v>
      </c>
      <c r="F1380" s="39">
        <v>929376</v>
      </c>
      <c r="G1380" s="14">
        <f t="shared" si="22"/>
        <v>9293760</v>
      </c>
    </row>
    <row r="1381" spans="2:9" ht="15.75" thickBot="1" x14ac:dyDescent="0.3">
      <c r="B1381" s="114"/>
      <c r="C1381" s="263" t="s">
        <v>1454</v>
      </c>
      <c r="D1381" s="264"/>
      <c r="E1381" s="264"/>
      <c r="F1381" s="265"/>
      <c r="G1381" s="115">
        <f>+SUM(G1304:G1380)</f>
        <v>3327742025.5200005</v>
      </c>
    </row>
    <row r="1382" spans="2:9" ht="15.75" thickBot="1" x14ac:dyDescent="0.3">
      <c r="B1382" s="104"/>
      <c r="G1382" s="105"/>
    </row>
    <row r="1383" spans="2:9" ht="15.75" thickBot="1" x14ac:dyDescent="0.3">
      <c r="B1383" s="114"/>
      <c r="C1383" s="263" t="s">
        <v>1455</v>
      </c>
      <c r="D1383" s="264"/>
      <c r="E1383" s="264"/>
      <c r="F1383" s="265"/>
      <c r="G1383" s="115">
        <f>ROUND(+G1381+G1298,0)</f>
        <v>53100000000</v>
      </c>
      <c r="I1383" s="1"/>
    </row>
    <row r="1384" spans="2:9" ht="11.25" customHeight="1" x14ac:dyDescent="0.25"/>
    <row r="1385" spans="2:9" x14ac:dyDescent="0.25">
      <c r="G1385"/>
    </row>
    <row r="1386" spans="2:9" x14ac:dyDescent="0.25">
      <c r="G1386"/>
    </row>
  </sheetData>
  <sheetProtection algorithmName="SHA-512" hashValue="shv3Yx6xGOWkWTrd7Fy/WagPQSZcqoM8nd4pbIBNIJt/tFAdoaYBw6MH3p2NgxF0kUsDGbVg91rzPIsFKg3gGQ==" saltValue="m/lXtQqF8ETSKHrX6mAhJg==" spinCount="100000" sheet="1" objects="1" scenarios="1"/>
  <mergeCells count="17">
    <mergeCell ref="C1296:D1296"/>
    <mergeCell ref="C1297:D1297"/>
    <mergeCell ref="C1298:D1298"/>
    <mergeCell ref="C1381:F1381"/>
    <mergeCell ref="C1383:F1383"/>
    <mergeCell ref="E1296:F1296"/>
    <mergeCell ref="E1297:F1298"/>
    <mergeCell ref="C1295:D1295"/>
    <mergeCell ref="B2:F2"/>
    <mergeCell ref="B3:F3"/>
    <mergeCell ref="G2:G5"/>
    <mergeCell ref="B4:F5"/>
    <mergeCell ref="C1293:D1293"/>
    <mergeCell ref="C1294:D1294"/>
    <mergeCell ref="E1293:F1293"/>
    <mergeCell ref="E1294:F1294"/>
    <mergeCell ref="E1295:F1295"/>
  </mergeCells>
  <conditionalFormatting sqref="C1357:C1380">
    <cfRule type="duplicateValues" dxfId="7" priority="3"/>
  </conditionalFormatting>
  <conditionalFormatting sqref="F1290:G1290">
    <cfRule type="containsErrors" dxfId="6" priority="1">
      <formula>ISERROR(F1290)</formula>
    </cfRule>
  </conditionalFormatting>
  <pageMargins left="0.25" right="0.25" top="0.75" bottom="0.75" header="0.3" footer="0.3"/>
  <pageSetup scale="53" fitToHeight="0" orientation="portrait" r:id="rId1"/>
  <colBreaks count="1" manualBreakCount="1">
    <brk id="7" max="1383"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0291-5A56-44BD-9E8C-42126483484F}">
  <dimension ref="B1:K1396"/>
  <sheetViews>
    <sheetView tabSelected="1" view="pageBreakPreview" zoomScale="70" zoomScaleNormal="70" zoomScaleSheetLayoutView="70" workbookViewId="0">
      <selection activeCell="G1380" sqref="G1380"/>
    </sheetView>
  </sheetViews>
  <sheetFormatPr baseColWidth="10" defaultRowHeight="15" x14ac:dyDescent="0.25"/>
  <cols>
    <col min="1" max="1" width="3.140625" customWidth="1"/>
    <col min="2" max="2" width="11.42578125" style="3"/>
    <col min="3" max="3" width="78.7109375" style="55" customWidth="1"/>
    <col min="4" max="4" width="24.5703125" style="3" customWidth="1"/>
    <col min="5" max="5" width="12.28515625" style="3" customWidth="1"/>
    <col min="6" max="6" width="18.7109375" style="4" bestFit="1" customWidth="1"/>
    <col min="7" max="7" width="18.140625" style="4" customWidth="1"/>
    <col min="8" max="8" width="34.85546875" style="142" bestFit="1" customWidth="1"/>
    <col min="9" max="9" width="11.42578125" style="143"/>
    <col min="10" max="10" width="12.7109375" style="143" customWidth="1"/>
    <col min="11" max="11" width="3.140625" customWidth="1"/>
  </cols>
  <sheetData>
    <row r="1" spans="2:10" ht="15" customHeight="1" thickBot="1" x14ac:dyDescent="0.3"/>
    <row r="2" spans="2:10" x14ac:dyDescent="0.25">
      <c r="B2" s="247" t="s">
        <v>2658</v>
      </c>
      <c r="C2" s="248"/>
      <c r="D2" s="248"/>
      <c r="E2" s="248"/>
      <c r="F2" s="248"/>
      <c r="G2" s="144"/>
      <c r="H2" s="200"/>
      <c r="I2" s="201"/>
      <c r="J2" s="202"/>
    </row>
    <row r="3" spans="2:10" x14ac:dyDescent="0.25">
      <c r="B3" s="249" t="s">
        <v>2659</v>
      </c>
      <c r="C3" s="250"/>
      <c r="D3" s="250"/>
      <c r="E3" s="250"/>
      <c r="F3" s="250"/>
      <c r="G3" s="145"/>
      <c r="H3" s="203"/>
      <c r="I3" s="204"/>
      <c r="J3" s="205"/>
    </row>
    <row r="4" spans="2:10" ht="15" customHeight="1" x14ac:dyDescent="0.25">
      <c r="B4" s="251" t="s">
        <v>2662</v>
      </c>
      <c r="C4" s="252"/>
      <c r="D4" s="252"/>
      <c r="E4" s="252"/>
      <c r="F4" s="252"/>
      <c r="G4" s="146"/>
      <c r="H4" s="203"/>
      <c r="I4" s="204"/>
      <c r="J4" s="205"/>
    </row>
    <row r="5" spans="2:10" ht="33" customHeight="1" thickBot="1" x14ac:dyDescent="0.3">
      <c r="B5" s="251"/>
      <c r="C5" s="252"/>
      <c r="D5" s="252"/>
      <c r="E5" s="252"/>
      <c r="F5" s="252"/>
      <c r="G5" s="146"/>
      <c r="H5" s="206"/>
      <c r="I5" s="207"/>
      <c r="J5" s="208"/>
    </row>
    <row r="6" spans="2:10" ht="26.25" x14ac:dyDescent="0.25">
      <c r="B6" s="6" t="s">
        <v>0</v>
      </c>
      <c r="C6" s="56" t="s">
        <v>2663</v>
      </c>
      <c r="D6" s="7" t="s">
        <v>2664</v>
      </c>
      <c r="E6" s="7" t="s">
        <v>2667</v>
      </c>
      <c r="F6" s="147" t="s">
        <v>2665</v>
      </c>
      <c r="G6" s="148" t="s">
        <v>2668</v>
      </c>
      <c r="H6" s="149" t="s">
        <v>2666</v>
      </c>
      <c r="I6" s="235" t="s">
        <v>2674</v>
      </c>
      <c r="J6" s="236"/>
    </row>
    <row r="7" spans="2:10" x14ac:dyDescent="0.25">
      <c r="B7" s="40">
        <v>1</v>
      </c>
      <c r="C7" s="57" t="s">
        <v>1456</v>
      </c>
      <c r="D7" s="41"/>
      <c r="E7" s="42"/>
      <c r="F7" s="150"/>
      <c r="G7" s="151"/>
      <c r="H7" s="50"/>
      <c r="I7" s="152" t="s">
        <v>2675</v>
      </c>
      <c r="J7" s="153" t="s">
        <v>2676</v>
      </c>
    </row>
    <row r="8" spans="2:10" x14ac:dyDescent="0.25">
      <c r="B8" s="40" t="s">
        <v>1</v>
      </c>
      <c r="C8" s="57" t="s">
        <v>1457</v>
      </c>
      <c r="D8" s="41"/>
      <c r="E8" s="42"/>
      <c r="F8" s="150"/>
      <c r="G8" s="151"/>
      <c r="H8" s="50"/>
      <c r="I8" s="154"/>
      <c r="J8" s="155"/>
    </row>
    <row r="9" spans="2:10" ht="25.5" x14ac:dyDescent="0.25">
      <c r="B9" s="10" t="s">
        <v>2</v>
      </c>
      <c r="C9" s="58" t="s">
        <v>3</v>
      </c>
      <c r="D9" s="11" t="s">
        <v>4</v>
      </c>
      <c r="E9" s="12">
        <v>318</v>
      </c>
      <c r="F9" s="13">
        <v>50000</v>
      </c>
      <c r="G9" s="132"/>
      <c r="H9" s="14">
        <f>+ROUND(G9*E9,2)</f>
        <v>0</v>
      </c>
      <c r="I9" s="196" t="str">
        <f>IF(G9="","",IF(AND(G9&gt;=ROUND(F9*95%,4),G9&lt;=ROUND(F9,4)),"CUMPLE","NO CUMPLE"))</f>
        <v/>
      </c>
      <c r="J9" s="197"/>
    </row>
    <row r="10" spans="2:10" x14ac:dyDescent="0.25">
      <c r="B10" s="10" t="s">
        <v>5</v>
      </c>
      <c r="C10" s="58" t="s">
        <v>6</v>
      </c>
      <c r="D10" s="11" t="s">
        <v>25</v>
      </c>
      <c r="E10" s="12">
        <v>64</v>
      </c>
      <c r="F10" s="13">
        <v>270000</v>
      </c>
      <c r="G10" s="132"/>
      <c r="H10" s="14">
        <f t="shared" ref="H10:H41" si="0">+ROUND(G10*E10,2)</f>
        <v>0</v>
      </c>
      <c r="I10" s="196" t="str">
        <f t="shared" ref="I10:I19" si="1">IF(G10="","",IF(AND(G10&gt;=ROUND(F10*95%,4),G10&lt;=ROUND(F10,4)),"CUMPLE","NO CUMPLE"))</f>
        <v/>
      </c>
      <c r="J10" s="197"/>
    </row>
    <row r="11" spans="2:10" x14ac:dyDescent="0.25">
      <c r="B11" s="10" t="s">
        <v>7</v>
      </c>
      <c r="C11" s="58" t="s">
        <v>8</v>
      </c>
      <c r="D11" s="11" t="s">
        <v>4</v>
      </c>
      <c r="E11" s="12">
        <v>233</v>
      </c>
      <c r="F11" s="13">
        <v>25000</v>
      </c>
      <c r="G11" s="132"/>
      <c r="H11" s="14">
        <f t="shared" si="0"/>
        <v>0</v>
      </c>
      <c r="I11" s="196" t="str">
        <f t="shared" si="1"/>
        <v/>
      </c>
      <c r="J11" s="197"/>
    </row>
    <row r="12" spans="2:10" x14ac:dyDescent="0.25">
      <c r="B12" s="10" t="s">
        <v>9</v>
      </c>
      <c r="C12" s="58" t="s">
        <v>10</v>
      </c>
      <c r="D12" s="11" t="s">
        <v>11</v>
      </c>
      <c r="E12" s="12">
        <v>1</v>
      </c>
      <c r="F12" s="13">
        <v>50000</v>
      </c>
      <c r="G12" s="132"/>
      <c r="H12" s="14">
        <f t="shared" si="0"/>
        <v>0</v>
      </c>
      <c r="I12" s="196" t="str">
        <f t="shared" si="1"/>
        <v/>
      </c>
      <c r="J12" s="197"/>
    </row>
    <row r="13" spans="2:10" x14ac:dyDescent="0.25">
      <c r="B13" s="10" t="s">
        <v>12</v>
      </c>
      <c r="C13" s="58" t="s">
        <v>13</v>
      </c>
      <c r="D13" s="11" t="s">
        <v>4</v>
      </c>
      <c r="E13" s="12">
        <v>174</v>
      </c>
      <c r="F13" s="13">
        <v>6500</v>
      </c>
      <c r="G13" s="132"/>
      <c r="H13" s="14">
        <f t="shared" si="0"/>
        <v>0</v>
      </c>
      <c r="I13" s="196" t="str">
        <f t="shared" si="1"/>
        <v/>
      </c>
      <c r="J13" s="197"/>
    </row>
    <row r="14" spans="2:10" x14ac:dyDescent="0.25">
      <c r="B14" s="10" t="s">
        <v>14</v>
      </c>
      <c r="C14" s="58" t="s">
        <v>15</v>
      </c>
      <c r="D14" s="11" t="s">
        <v>4</v>
      </c>
      <c r="E14" s="12">
        <v>23</v>
      </c>
      <c r="F14" s="13">
        <v>8200</v>
      </c>
      <c r="G14" s="132"/>
      <c r="H14" s="14">
        <f t="shared" si="0"/>
        <v>0</v>
      </c>
      <c r="I14" s="196" t="str">
        <f t="shared" si="1"/>
        <v/>
      </c>
      <c r="J14" s="197"/>
    </row>
    <row r="15" spans="2:10" x14ac:dyDescent="0.25">
      <c r="B15" s="10" t="s">
        <v>16</v>
      </c>
      <c r="C15" s="58" t="s">
        <v>17</v>
      </c>
      <c r="D15" s="11" t="s">
        <v>11</v>
      </c>
      <c r="E15" s="12">
        <v>2</v>
      </c>
      <c r="F15" s="13">
        <v>7500</v>
      </c>
      <c r="G15" s="132"/>
      <c r="H15" s="14">
        <f t="shared" si="0"/>
        <v>0</v>
      </c>
      <c r="I15" s="196" t="str">
        <f t="shared" si="1"/>
        <v/>
      </c>
      <c r="J15" s="197"/>
    </row>
    <row r="16" spans="2:10" ht="25.5" x14ac:dyDescent="0.25">
      <c r="B16" s="10" t="s">
        <v>18</v>
      </c>
      <c r="C16" s="58" t="s">
        <v>19</v>
      </c>
      <c r="D16" s="11" t="s">
        <v>11</v>
      </c>
      <c r="E16" s="12">
        <v>1</v>
      </c>
      <c r="F16" s="13">
        <v>1500000</v>
      </c>
      <c r="G16" s="132"/>
      <c r="H16" s="14">
        <f t="shared" si="0"/>
        <v>0</v>
      </c>
      <c r="I16" s="196" t="str">
        <f t="shared" si="1"/>
        <v/>
      </c>
      <c r="J16" s="197"/>
    </row>
    <row r="17" spans="2:10" x14ac:dyDescent="0.25">
      <c r="B17" s="10" t="s">
        <v>20</v>
      </c>
      <c r="C17" s="58" t="s">
        <v>21</v>
      </c>
      <c r="D17" s="11" t="s">
        <v>4</v>
      </c>
      <c r="E17" s="12">
        <v>15</v>
      </c>
      <c r="F17" s="13">
        <v>54000</v>
      </c>
      <c r="G17" s="132"/>
      <c r="H17" s="14">
        <f t="shared" si="0"/>
        <v>0</v>
      </c>
      <c r="I17" s="196" t="str">
        <f t="shared" si="1"/>
        <v/>
      </c>
      <c r="J17" s="197"/>
    </row>
    <row r="18" spans="2:10" x14ac:dyDescent="0.25">
      <c r="B18" s="10" t="s">
        <v>22</v>
      </c>
      <c r="C18" s="58" t="s">
        <v>23</v>
      </c>
      <c r="D18" s="11" t="s">
        <v>11</v>
      </c>
      <c r="E18" s="12">
        <v>30</v>
      </c>
      <c r="F18" s="13">
        <v>5000</v>
      </c>
      <c r="G18" s="132"/>
      <c r="H18" s="14">
        <f t="shared" si="0"/>
        <v>0</v>
      </c>
      <c r="I18" s="196" t="str">
        <f t="shared" si="1"/>
        <v/>
      </c>
      <c r="J18" s="197"/>
    </row>
    <row r="19" spans="2:10" ht="25.5" x14ac:dyDescent="0.25">
      <c r="B19" s="10" t="s">
        <v>24</v>
      </c>
      <c r="C19" s="58" t="s">
        <v>2679</v>
      </c>
      <c r="D19" s="11" t="s">
        <v>25</v>
      </c>
      <c r="E19" s="12">
        <v>30</v>
      </c>
      <c r="F19" s="13">
        <v>270000</v>
      </c>
      <c r="G19" s="132"/>
      <c r="H19" s="14">
        <f t="shared" si="0"/>
        <v>0</v>
      </c>
      <c r="I19" s="196" t="str">
        <f t="shared" si="1"/>
        <v/>
      </c>
      <c r="J19" s="197"/>
    </row>
    <row r="20" spans="2:10" x14ac:dyDescent="0.25">
      <c r="B20" s="40" t="s">
        <v>26</v>
      </c>
      <c r="C20" s="57" t="s">
        <v>1458</v>
      </c>
      <c r="D20" s="41"/>
      <c r="E20" s="42"/>
      <c r="F20" s="150"/>
      <c r="G20" s="135"/>
      <c r="H20" s="46"/>
      <c r="I20" s="218"/>
      <c r="J20" s="219"/>
    </row>
    <row r="21" spans="2:10" x14ac:dyDescent="0.25">
      <c r="B21" s="10" t="s">
        <v>27</v>
      </c>
      <c r="C21" s="59" t="s">
        <v>1459</v>
      </c>
      <c r="D21" s="16" t="s">
        <v>4</v>
      </c>
      <c r="E21" s="12">
        <v>14216</v>
      </c>
      <c r="F21" s="13">
        <v>3922.67</v>
      </c>
      <c r="G21" s="132"/>
      <c r="H21" s="14">
        <f t="shared" si="0"/>
        <v>0</v>
      </c>
      <c r="I21" s="196" t="str">
        <f t="shared" ref="I21:I22" si="2">IF(G21="","",IF(AND(G21&gt;=ROUND(F21*95%,4),G21&lt;=ROUND(F21,4)),"CUMPLE","NO CUMPLE"))</f>
        <v/>
      </c>
      <c r="J21" s="197"/>
    </row>
    <row r="22" spans="2:10" x14ac:dyDescent="0.25">
      <c r="B22" s="10" t="s">
        <v>28</v>
      </c>
      <c r="C22" s="58" t="s">
        <v>29</v>
      </c>
      <c r="D22" s="16" t="s">
        <v>4</v>
      </c>
      <c r="E22" s="12">
        <v>14216</v>
      </c>
      <c r="F22" s="13">
        <v>4237.45</v>
      </c>
      <c r="G22" s="132"/>
      <c r="H22" s="14">
        <f t="shared" si="0"/>
        <v>0</v>
      </c>
      <c r="I22" s="196" t="str">
        <f t="shared" si="2"/>
        <v/>
      </c>
      <c r="J22" s="197"/>
    </row>
    <row r="23" spans="2:10" x14ac:dyDescent="0.25">
      <c r="B23" s="40" t="s">
        <v>30</v>
      </c>
      <c r="C23" s="57" t="s">
        <v>1460</v>
      </c>
      <c r="D23" s="41"/>
      <c r="E23" s="42"/>
      <c r="F23" s="150"/>
      <c r="G23" s="135"/>
      <c r="H23" s="46"/>
      <c r="I23" s="218"/>
      <c r="J23" s="219"/>
    </row>
    <row r="24" spans="2:10" x14ac:dyDescent="0.25">
      <c r="B24" s="10" t="s">
        <v>31</v>
      </c>
      <c r="C24" s="58" t="s">
        <v>32</v>
      </c>
      <c r="D24" s="16" t="s">
        <v>25</v>
      </c>
      <c r="E24" s="12">
        <v>61250</v>
      </c>
      <c r="F24" s="156">
        <v>9550</v>
      </c>
      <c r="G24" s="138"/>
      <c r="H24" s="14">
        <f t="shared" si="0"/>
        <v>0</v>
      </c>
      <c r="I24" s="196" t="str">
        <f t="shared" ref="I24:I31" si="3">IF(G24="","",IF(AND(G24&gt;=ROUND(F24*95%,4),G24&lt;=ROUND(F24,4)),"CUMPLE","NO CUMPLE"))</f>
        <v/>
      </c>
      <c r="J24" s="197"/>
    </row>
    <row r="25" spans="2:10" x14ac:dyDescent="0.25">
      <c r="B25" s="10" t="s">
        <v>33</v>
      </c>
      <c r="C25" s="58" t="s">
        <v>34</v>
      </c>
      <c r="D25" s="11" t="s">
        <v>25</v>
      </c>
      <c r="E25" s="12">
        <v>4500</v>
      </c>
      <c r="F25" s="13">
        <v>56000</v>
      </c>
      <c r="G25" s="132"/>
      <c r="H25" s="14">
        <f t="shared" si="0"/>
        <v>0</v>
      </c>
      <c r="I25" s="196" t="str">
        <f t="shared" si="3"/>
        <v/>
      </c>
      <c r="J25" s="197"/>
    </row>
    <row r="26" spans="2:10" x14ac:dyDescent="0.25">
      <c r="B26" s="10" t="s">
        <v>35</v>
      </c>
      <c r="C26" s="58" t="s">
        <v>36</v>
      </c>
      <c r="D26" s="11" t="s">
        <v>25</v>
      </c>
      <c r="E26" s="12">
        <v>450</v>
      </c>
      <c r="F26" s="13">
        <v>65000</v>
      </c>
      <c r="G26" s="132"/>
      <c r="H26" s="14">
        <f t="shared" si="0"/>
        <v>0</v>
      </c>
      <c r="I26" s="196" t="str">
        <f t="shared" si="3"/>
        <v/>
      </c>
      <c r="J26" s="197"/>
    </row>
    <row r="27" spans="2:10" x14ac:dyDescent="0.25">
      <c r="B27" s="10" t="s">
        <v>37</v>
      </c>
      <c r="C27" s="58" t="s">
        <v>38</v>
      </c>
      <c r="D27" s="11" t="s">
        <v>25</v>
      </c>
      <c r="E27" s="12">
        <v>500</v>
      </c>
      <c r="F27" s="13">
        <v>20000</v>
      </c>
      <c r="G27" s="132"/>
      <c r="H27" s="14">
        <f t="shared" si="0"/>
        <v>0</v>
      </c>
      <c r="I27" s="196" t="str">
        <f t="shared" si="3"/>
        <v/>
      </c>
      <c r="J27" s="197"/>
    </row>
    <row r="28" spans="2:10" ht="25.5" x14ac:dyDescent="0.25">
      <c r="B28" s="10" t="s">
        <v>39</v>
      </c>
      <c r="C28" s="58" t="s">
        <v>40</v>
      </c>
      <c r="D28" s="11" t="s">
        <v>41</v>
      </c>
      <c r="E28" s="12">
        <v>418</v>
      </c>
      <c r="F28" s="13">
        <v>750000</v>
      </c>
      <c r="G28" s="132"/>
      <c r="H28" s="14">
        <f t="shared" si="0"/>
        <v>0</v>
      </c>
      <c r="I28" s="196" t="str">
        <f t="shared" si="3"/>
        <v/>
      </c>
      <c r="J28" s="197"/>
    </row>
    <row r="29" spans="2:10" ht="25.5" x14ac:dyDescent="0.25">
      <c r="B29" s="10" t="s">
        <v>42</v>
      </c>
      <c r="C29" s="58" t="s">
        <v>43</v>
      </c>
      <c r="D29" s="11" t="s">
        <v>4</v>
      </c>
      <c r="E29" s="12">
        <v>810</v>
      </c>
      <c r="F29" s="13">
        <v>60000</v>
      </c>
      <c r="G29" s="132"/>
      <c r="H29" s="14">
        <f t="shared" si="0"/>
        <v>0</v>
      </c>
      <c r="I29" s="196" t="str">
        <f t="shared" si="3"/>
        <v/>
      </c>
      <c r="J29" s="197"/>
    </row>
    <row r="30" spans="2:10" x14ac:dyDescent="0.25">
      <c r="B30" s="10" t="s">
        <v>44</v>
      </c>
      <c r="C30" s="58" t="s">
        <v>45</v>
      </c>
      <c r="D30" s="11" t="s">
        <v>46</v>
      </c>
      <c r="E30" s="12">
        <v>1500</v>
      </c>
      <c r="F30" s="156">
        <v>25000</v>
      </c>
      <c r="G30" s="138"/>
      <c r="H30" s="14">
        <f t="shared" si="0"/>
        <v>0</v>
      </c>
      <c r="I30" s="196" t="str">
        <f t="shared" si="3"/>
        <v/>
      </c>
      <c r="J30" s="197"/>
    </row>
    <row r="31" spans="2:10" ht="25.5" x14ac:dyDescent="0.25">
      <c r="B31" s="10" t="s">
        <v>47</v>
      </c>
      <c r="C31" s="58" t="s">
        <v>48</v>
      </c>
      <c r="D31" s="11" t="s">
        <v>25</v>
      </c>
      <c r="E31" s="12">
        <v>68770</v>
      </c>
      <c r="F31" s="13">
        <v>56500</v>
      </c>
      <c r="G31" s="132"/>
      <c r="H31" s="14">
        <f t="shared" si="0"/>
        <v>0</v>
      </c>
      <c r="I31" s="196" t="str">
        <f t="shared" si="3"/>
        <v/>
      </c>
      <c r="J31" s="197"/>
    </row>
    <row r="32" spans="2:10" x14ac:dyDescent="0.25">
      <c r="B32" s="10" t="s">
        <v>49</v>
      </c>
      <c r="C32" s="58" t="s">
        <v>50</v>
      </c>
      <c r="D32" s="11" t="s">
        <v>41</v>
      </c>
      <c r="E32" s="12">
        <v>19</v>
      </c>
      <c r="F32" s="13">
        <v>1100000</v>
      </c>
      <c r="G32" s="132"/>
      <c r="H32" s="14">
        <f t="shared" si="0"/>
        <v>0</v>
      </c>
      <c r="I32" s="196" t="str">
        <f t="shared" ref="I32" si="4">IF(G32="","",IF(AND(G32&gt;=ROUND(F32*95%,4),G32&lt;=ROUND(F32,4)),"CUMPLE","NO CUMPLE"))</f>
        <v/>
      </c>
      <c r="J32" s="197"/>
    </row>
    <row r="33" spans="2:10" x14ac:dyDescent="0.25">
      <c r="B33" s="40" t="s">
        <v>51</v>
      </c>
      <c r="C33" s="57" t="s">
        <v>1461</v>
      </c>
      <c r="D33" s="41"/>
      <c r="E33" s="42"/>
      <c r="F33" s="150"/>
      <c r="G33" s="135"/>
      <c r="H33" s="46"/>
      <c r="I33" s="218"/>
      <c r="J33" s="219"/>
    </row>
    <row r="34" spans="2:10" ht="25.5" x14ac:dyDescent="0.25">
      <c r="B34" s="10" t="s">
        <v>52</v>
      </c>
      <c r="C34" s="59" t="s">
        <v>1462</v>
      </c>
      <c r="D34" s="16" t="s">
        <v>25</v>
      </c>
      <c r="E34" s="12">
        <v>2839</v>
      </c>
      <c r="F34" s="13">
        <v>42511.61</v>
      </c>
      <c r="G34" s="132"/>
      <c r="H34" s="14">
        <f t="shared" si="0"/>
        <v>0</v>
      </c>
      <c r="I34" s="196" t="str">
        <f t="shared" ref="I34:I37" si="5">IF(G34="","",IF(AND(G34&gt;=ROUND(F34*95%,4),G34&lt;=ROUND(F34,4)),"CUMPLE","NO CUMPLE"))</f>
        <v/>
      </c>
      <c r="J34" s="197"/>
    </row>
    <row r="35" spans="2:10" x14ac:dyDescent="0.25">
      <c r="B35" s="10" t="s">
        <v>53</v>
      </c>
      <c r="C35" s="58" t="s">
        <v>54</v>
      </c>
      <c r="D35" s="16" t="s">
        <v>25</v>
      </c>
      <c r="E35" s="12">
        <v>4632</v>
      </c>
      <c r="F35" s="13">
        <v>125000</v>
      </c>
      <c r="G35" s="132"/>
      <c r="H35" s="14">
        <f t="shared" si="0"/>
        <v>0</v>
      </c>
      <c r="I35" s="196" t="str">
        <f t="shared" si="5"/>
        <v/>
      </c>
      <c r="J35" s="197"/>
    </row>
    <row r="36" spans="2:10" x14ac:dyDescent="0.25">
      <c r="B36" s="10" t="s">
        <v>55</v>
      </c>
      <c r="C36" s="59" t="s">
        <v>56</v>
      </c>
      <c r="D36" s="16" t="s">
        <v>25</v>
      </c>
      <c r="E36" s="12">
        <v>2500</v>
      </c>
      <c r="F36" s="13">
        <v>145000</v>
      </c>
      <c r="G36" s="132"/>
      <c r="H36" s="14">
        <f t="shared" si="0"/>
        <v>0</v>
      </c>
      <c r="I36" s="196" t="str">
        <f t="shared" si="5"/>
        <v/>
      </c>
      <c r="J36" s="197"/>
    </row>
    <row r="37" spans="2:10" x14ac:dyDescent="0.25">
      <c r="B37" s="10" t="s">
        <v>57</v>
      </c>
      <c r="C37" s="59" t="s">
        <v>58</v>
      </c>
      <c r="D37" s="16" t="s">
        <v>25</v>
      </c>
      <c r="E37" s="12">
        <v>5120</v>
      </c>
      <c r="F37" s="13">
        <v>135000</v>
      </c>
      <c r="G37" s="132"/>
      <c r="H37" s="14">
        <f t="shared" si="0"/>
        <v>0</v>
      </c>
      <c r="I37" s="196" t="str">
        <f t="shared" si="5"/>
        <v/>
      </c>
      <c r="J37" s="197"/>
    </row>
    <row r="38" spans="2:10" x14ac:dyDescent="0.25">
      <c r="B38" s="40" t="s">
        <v>59</v>
      </c>
      <c r="C38" s="57" t="s">
        <v>1463</v>
      </c>
      <c r="D38" s="41"/>
      <c r="E38" s="42"/>
      <c r="F38" s="150"/>
      <c r="G38" s="135"/>
      <c r="H38" s="46"/>
      <c r="I38" s="218"/>
      <c r="J38" s="219"/>
    </row>
    <row r="39" spans="2:10" x14ac:dyDescent="0.25">
      <c r="B39" s="10" t="s">
        <v>60</v>
      </c>
      <c r="C39" s="59" t="s">
        <v>1464</v>
      </c>
      <c r="D39" s="16" t="s">
        <v>11</v>
      </c>
      <c r="E39" s="12">
        <v>4</v>
      </c>
      <c r="F39" s="13">
        <v>718178.31</v>
      </c>
      <c r="G39" s="132"/>
      <c r="H39" s="14">
        <f t="shared" si="0"/>
        <v>0</v>
      </c>
      <c r="I39" s="196" t="str">
        <f t="shared" ref="I39:I41" si="6">IF(G39="","",IF(AND(G39&gt;=ROUND(F39*95%,4),G39&lt;=ROUND(F39,4)),"CUMPLE","NO CUMPLE"))</f>
        <v/>
      </c>
      <c r="J39" s="197"/>
    </row>
    <row r="40" spans="2:10" x14ac:dyDescent="0.25">
      <c r="B40" s="10" t="s">
        <v>61</v>
      </c>
      <c r="C40" s="59" t="s">
        <v>1465</v>
      </c>
      <c r="D40" s="16" t="s">
        <v>11</v>
      </c>
      <c r="E40" s="12">
        <v>3</v>
      </c>
      <c r="F40" s="13">
        <v>950000</v>
      </c>
      <c r="G40" s="132"/>
      <c r="H40" s="14">
        <f t="shared" si="0"/>
        <v>0</v>
      </c>
      <c r="I40" s="196" t="str">
        <f t="shared" si="6"/>
        <v/>
      </c>
      <c r="J40" s="197"/>
    </row>
    <row r="41" spans="2:10" ht="25.5" x14ac:dyDescent="0.25">
      <c r="B41" s="10" t="s">
        <v>62</v>
      </c>
      <c r="C41" s="59" t="s">
        <v>63</v>
      </c>
      <c r="D41" s="11" t="s">
        <v>4</v>
      </c>
      <c r="E41" s="12">
        <v>750</v>
      </c>
      <c r="F41" s="13">
        <v>12500</v>
      </c>
      <c r="G41" s="132"/>
      <c r="H41" s="14">
        <f t="shared" si="0"/>
        <v>0</v>
      </c>
      <c r="I41" s="196" t="str">
        <f t="shared" si="6"/>
        <v/>
      </c>
      <c r="J41" s="197"/>
    </row>
    <row r="42" spans="2:10" x14ac:dyDescent="0.25">
      <c r="B42" s="40">
        <v>2</v>
      </c>
      <c r="C42" s="57" t="s">
        <v>1467</v>
      </c>
      <c r="D42" s="41"/>
      <c r="E42" s="42"/>
      <c r="F42" s="150"/>
      <c r="G42" s="135"/>
      <c r="H42" s="46"/>
      <c r="I42" s="218"/>
      <c r="J42" s="219"/>
    </row>
    <row r="43" spans="2:10" x14ac:dyDescent="0.25">
      <c r="B43" s="40" t="s">
        <v>64</v>
      </c>
      <c r="C43" s="57" t="s">
        <v>1468</v>
      </c>
      <c r="D43" s="41"/>
      <c r="E43" s="42"/>
      <c r="F43" s="150"/>
      <c r="G43" s="135"/>
      <c r="H43" s="46"/>
      <c r="I43" s="218"/>
      <c r="J43" s="219"/>
    </row>
    <row r="44" spans="2:10" ht="76.5" x14ac:dyDescent="0.25">
      <c r="B44" s="10" t="s">
        <v>65</v>
      </c>
      <c r="C44" s="59" t="s">
        <v>1469</v>
      </c>
      <c r="D44" s="16" t="s">
        <v>25</v>
      </c>
      <c r="E44" s="12">
        <v>335</v>
      </c>
      <c r="F44" s="13">
        <v>1122520.1000000001</v>
      </c>
      <c r="G44" s="132"/>
      <c r="H44" s="14">
        <f t="shared" ref="H44:H58" si="7">+ROUND(G44*E44,2)</f>
        <v>0</v>
      </c>
      <c r="I44" s="196" t="str">
        <f t="shared" ref="I44:I47" si="8">IF(G44="","",IF(AND(G44&gt;=ROUND(F44*95%,4),G44&lt;=ROUND(F44,4)),"CUMPLE","NO CUMPLE"))</f>
        <v/>
      </c>
      <c r="J44" s="197"/>
    </row>
    <row r="45" spans="2:10" ht="76.5" x14ac:dyDescent="0.25">
      <c r="B45" s="10" t="s">
        <v>66</v>
      </c>
      <c r="C45" s="59" t="s">
        <v>1470</v>
      </c>
      <c r="D45" s="16" t="s">
        <v>25</v>
      </c>
      <c r="E45" s="12">
        <v>168</v>
      </c>
      <c r="F45" s="13">
        <v>1174815.54</v>
      </c>
      <c r="G45" s="132"/>
      <c r="H45" s="14">
        <f t="shared" si="7"/>
        <v>0</v>
      </c>
      <c r="I45" s="196" t="str">
        <f t="shared" si="8"/>
        <v/>
      </c>
      <c r="J45" s="197"/>
    </row>
    <row r="46" spans="2:10" ht="63.75" x14ac:dyDescent="0.25">
      <c r="B46" s="10" t="s">
        <v>67</v>
      </c>
      <c r="C46" s="59" t="s">
        <v>68</v>
      </c>
      <c r="D46" s="16" t="s">
        <v>25</v>
      </c>
      <c r="E46" s="12">
        <v>9</v>
      </c>
      <c r="F46" s="13">
        <v>954250</v>
      </c>
      <c r="G46" s="132"/>
      <c r="H46" s="14">
        <f t="shared" si="7"/>
        <v>0</v>
      </c>
      <c r="I46" s="196" t="str">
        <f t="shared" si="8"/>
        <v/>
      </c>
      <c r="J46" s="197"/>
    </row>
    <row r="47" spans="2:10" ht="76.5" x14ac:dyDescent="0.25">
      <c r="B47" s="10" t="s">
        <v>69</v>
      </c>
      <c r="C47" s="59" t="s">
        <v>1471</v>
      </c>
      <c r="D47" s="16" t="s">
        <v>25</v>
      </c>
      <c r="E47" s="12">
        <v>28</v>
      </c>
      <c r="F47" s="13">
        <v>1181529.46</v>
      </c>
      <c r="G47" s="132"/>
      <c r="H47" s="14">
        <f t="shared" si="7"/>
        <v>0</v>
      </c>
      <c r="I47" s="196" t="str">
        <f t="shared" si="8"/>
        <v/>
      </c>
      <c r="J47" s="197"/>
    </row>
    <row r="48" spans="2:10" x14ac:dyDescent="0.25">
      <c r="B48" s="40" t="s">
        <v>70</v>
      </c>
      <c r="C48" s="57" t="s">
        <v>1472</v>
      </c>
      <c r="D48" s="41"/>
      <c r="E48" s="42"/>
      <c r="F48" s="150"/>
      <c r="G48" s="135"/>
      <c r="H48" s="46"/>
      <c r="I48" s="218"/>
      <c r="J48" s="219"/>
    </row>
    <row r="49" spans="2:10" ht="25.5" x14ac:dyDescent="0.25">
      <c r="B49" s="10" t="s">
        <v>71</v>
      </c>
      <c r="C49" s="58" t="s">
        <v>72</v>
      </c>
      <c r="D49" s="11" t="s">
        <v>25</v>
      </c>
      <c r="E49" s="12">
        <v>6</v>
      </c>
      <c r="F49" s="13">
        <v>350000</v>
      </c>
      <c r="G49" s="132"/>
      <c r="H49" s="14">
        <f t="shared" si="7"/>
        <v>0</v>
      </c>
      <c r="I49" s="196" t="str">
        <f t="shared" ref="I49:I50" si="9">IF(G49="","",IF(AND(G49&gt;=ROUND(F49*95%,4),G49&lt;=ROUND(F49,4)),"CUMPLE","NO CUMPLE"))</f>
        <v/>
      </c>
      <c r="J49" s="197"/>
    </row>
    <row r="50" spans="2:10" ht="76.5" x14ac:dyDescent="0.25">
      <c r="B50" s="10" t="s">
        <v>73</v>
      </c>
      <c r="C50" s="59" t="s">
        <v>1473</v>
      </c>
      <c r="D50" s="16" t="s">
        <v>25</v>
      </c>
      <c r="E50" s="12">
        <v>120</v>
      </c>
      <c r="F50" s="13">
        <v>1013405.81</v>
      </c>
      <c r="G50" s="132"/>
      <c r="H50" s="14">
        <f t="shared" si="7"/>
        <v>0</v>
      </c>
      <c r="I50" s="196" t="str">
        <f t="shared" si="9"/>
        <v/>
      </c>
      <c r="J50" s="197"/>
    </row>
    <row r="51" spans="2:10" x14ac:dyDescent="0.25">
      <c r="B51" s="40" t="s">
        <v>74</v>
      </c>
      <c r="C51" s="57" t="s">
        <v>1474</v>
      </c>
      <c r="D51" s="41"/>
      <c r="E51" s="42"/>
      <c r="F51" s="150"/>
      <c r="G51" s="135"/>
      <c r="H51" s="50"/>
      <c r="I51" s="218"/>
      <c r="J51" s="219"/>
    </row>
    <row r="52" spans="2:10" ht="102" x14ac:dyDescent="0.25">
      <c r="B52" s="10" t="s">
        <v>75</v>
      </c>
      <c r="C52" s="59" t="s">
        <v>1475</v>
      </c>
      <c r="D52" s="16" t="s">
        <v>4</v>
      </c>
      <c r="E52" s="12">
        <v>2002</v>
      </c>
      <c r="F52" s="13">
        <v>449230.48</v>
      </c>
      <c r="G52" s="132"/>
      <c r="H52" s="14">
        <f t="shared" si="7"/>
        <v>0</v>
      </c>
      <c r="I52" s="196" t="str">
        <f t="shared" ref="I52" si="10">IF(G52="","",IF(AND(G52&gt;=ROUND(F52*95%,4),G52&lt;=ROUND(F52,4)),"CUMPLE","NO CUMPLE"))</f>
        <v/>
      </c>
      <c r="J52" s="197"/>
    </row>
    <row r="53" spans="2:10" x14ac:dyDescent="0.25">
      <c r="B53" s="40" t="s">
        <v>76</v>
      </c>
      <c r="C53" s="57" t="s">
        <v>1476</v>
      </c>
      <c r="D53" s="41"/>
      <c r="E53" s="42"/>
      <c r="F53" s="150"/>
      <c r="G53" s="135"/>
      <c r="H53" s="50"/>
      <c r="I53" s="218"/>
      <c r="J53" s="219"/>
    </row>
    <row r="54" spans="2:10" ht="38.25" x14ac:dyDescent="0.25">
      <c r="B54" s="10" t="s">
        <v>77</v>
      </c>
      <c r="C54" s="58" t="s">
        <v>78</v>
      </c>
      <c r="D54" s="11" t="s">
        <v>25</v>
      </c>
      <c r="E54" s="12">
        <v>137</v>
      </c>
      <c r="F54" s="13">
        <v>850000</v>
      </c>
      <c r="G54" s="132"/>
      <c r="H54" s="14">
        <f t="shared" si="7"/>
        <v>0</v>
      </c>
      <c r="I54" s="196" t="str">
        <f t="shared" ref="I54:I55" si="11">IF(G54="","",IF(AND(G54&gt;=ROUND(F54*95%,4),G54&lt;=ROUND(F54,4)),"CUMPLE","NO CUMPLE"))</f>
        <v/>
      </c>
      <c r="J54" s="197"/>
    </row>
    <row r="55" spans="2:10" x14ac:dyDescent="0.25">
      <c r="B55" s="10" t="s">
        <v>79</v>
      </c>
      <c r="C55" s="59" t="s">
        <v>1477</v>
      </c>
      <c r="D55" s="16" t="s">
        <v>25</v>
      </c>
      <c r="E55" s="12">
        <v>101</v>
      </c>
      <c r="F55" s="13">
        <v>670847.44999999995</v>
      </c>
      <c r="G55" s="132"/>
      <c r="H55" s="14">
        <f t="shared" si="7"/>
        <v>0</v>
      </c>
      <c r="I55" s="196" t="str">
        <f t="shared" si="11"/>
        <v/>
      </c>
      <c r="J55" s="197"/>
    </row>
    <row r="56" spans="2:10" x14ac:dyDescent="0.25">
      <c r="B56" s="40" t="s">
        <v>80</v>
      </c>
      <c r="C56" s="57" t="s">
        <v>1478</v>
      </c>
      <c r="D56" s="41"/>
      <c r="E56" s="42"/>
      <c r="F56" s="150"/>
      <c r="G56" s="135"/>
      <c r="H56" s="50"/>
      <c r="I56" s="218"/>
      <c r="J56" s="219"/>
    </row>
    <row r="57" spans="2:10" x14ac:dyDescent="0.25">
      <c r="B57" s="10" t="s">
        <v>81</v>
      </c>
      <c r="C57" s="59" t="s">
        <v>1479</v>
      </c>
      <c r="D57" s="16" t="s">
        <v>1480</v>
      </c>
      <c r="E57" s="12">
        <v>82239</v>
      </c>
      <c r="F57" s="13">
        <v>6528.41</v>
      </c>
      <c r="G57" s="132"/>
      <c r="H57" s="14">
        <f t="shared" si="7"/>
        <v>0</v>
      </c>
      <c r="I57" s="196" t="str">
        <f t="shared" ref="I57:I58" si="12">IF(G57="","",IF(AND(G57&gt;=ROUND(F57*95%,4),G57&lt;=ROUND(F57,4)),"CUMPLE","NO CUMPLE"))</f>
        <v/>
      </c>
      <c r="J57" s="197"/>
    </row>
    <row r="58" spans="2:10" x14ac:dyDescent="0.25">
      <c r="B58" s="10" t="s">
        <v>82</v>
      </c>
      <c r="C58" s="59" t="s">
        <v>1481</v>
      </c>
      <c r="D58" s="16" t="s">
        <v>1480</v>
      </c>
      <c r="E58" s="12">
        <v>21498</v>
      </c>
      <c r="F58" s="13">
        <v>7904.41</v>
      </c>
      <c r="G58" s="132"/>
      <c r="H58" s="14">
        <f t="shared" si="7"/>
        <v>0</v>
      </c>
      <c r="I58" s="196" t="str">
        <f t="shared" si="12"/>
        <v/>
      </c>
      <c r="J58" s="197"/>
    </row>
    <row r="59" spans="2:10" x14ac:dyDescent="0.25">
      <c r="B59" s="40">
        <v>3</v>
      </c>
      <c r="C59" s="57" t="s">
        <v>1482</v>
      </c>
      <c r="D59" s="41"/>
      <c r="E59" s="42"/>
      <c r="F59" s="150"/>
      <c r="G59" s="135"/>
      <c r="H59" s="46"/>
      <c r="I59" s="218"/>
      <c r="J59" s="219"/>
    </row>
    <row r="60" spans="2:10" x14ac:dyDescent="0.25">
      <c r="B60" s="40" t="s">
        <v>83</v>
      </c>
      <c r="C60" s="57" t="s">
        <v>1483</v>
      </c>
      <c r="D60" s="41"/>
      <c r="E60" s="42"/>
      <c r="F60" s="150"/>
      <c r="G60" s="135"/>
      <c r="H60" s="46"/>
      <c r="I60" s="218"/>
      <c r="J60" s="219"/>
    </row>
    <row r="61" spans="2:10" ht="36" customHeight="1" x14ac:dyDescent="0.25">
      <c r="B61" s="10" t="s">
        <v>84</v>
      </c>
      <c r="C61" s="59" t="s">
        <v>1484</v>
      </c>
      <c r="D61" s="16" t="s">
        <v>11</v>
      </c>
      <c r="E61" s="11">
        <v>1</v>
      </c>
      <c r="F61" s="13">
        <v>2300000</v>
      </c>
      <c r="G61" s="132"/>
      <c r="H61" s="14">
        <f t="shared" ref="H61:H88" si="13">+ROUND(G61*E61,2)</f>
        <v>0</v>
      </c>
      <c r="I61" s="196" t="str">
        <f t="shared" ref="I61:I70" si="14">IF(G61="","",IF(AND(G61&gt;=ROUND(F61*95%,4),G61&lt;=ROUND(F61,4)),"CUMPLE","NO CUMPLE"))</f>
        <v/>
      </c>
      <c r="J61" s="197"/>
    </row>
    <row r="62" spans="2:10" ht="29.25" customHeight="1" x14ac:dyDescent="0.25">
      <c r="B62" s="10" t="s">
        <v>85</v>
      </c>
      <c r="C62" s="59" t="s">
        <v>1485</v>
      </c>
      <c r="D62" s="16" t="s">
        <v>11</v>
      </c>
      <c r="E62" s="11">
        <v>3</v>
      </c>
      <c r="F62" s="13">
        <v>1250000</v>
      </c>
      <c r="G62" s="132"/>
      <c r="H62" s="14">
        <f t="shared" si="13"/>
        <v>0</v>
      </c>
      <c r="I62" s="196" t="str">
        <f t="shared" si="14"/>
        <v/>
      </c>
      <c r="J62" s="197"/>
    </row>
    <row r="63" spans="2:10" ht="24" customHeight="1" x14ac:dyDescent="0.25">
      <c r="B63" s="10" t="s">
        <v>86</v>
      </c>
      <c r="C63" s="59" t="s">
        <v>1486</v>
      </c>
      <c r="D63" s="16" t="s">
        <v>11</v>
      </c>
      <c r="E63" s="12">
        <v>1</v>
      </c>
      <c r="F63" s="13">
        <v>1100000</v>
      </c>
      <c r="G63" s="132"/>
      <c r="H63" s="14">
        <f t="shared" si="13"/>
        <v>0</v>
      </c>
      <c r="I63" s="196" t="str">
        <f t="shared" si="14"/>
        <v/>
      </c>
      <c r="J63" s="197"/>
    </row>
    <row r="64" spans="2:10" ht="25.5" customHeight="1" x14ac:dyDescent="0.25">
      <c r="B64" s="10" t="s">
        <v>87</v>
      </c>
      <c r="C64" s="59" t="s">
        <v>1487</v>
      </c>
      <c r="D64" s="16" t="s">
        <v>11</v>
      </c>
      <c r="E64" s="12">
        <v>5</v>
      </c>
      <c r="F64" s="13">
        <v>1713072.11</v>
      </c>
      <c r="G64" s="132"/>
      <c r="H64" s="14">
        <f t="shared" si="13"/>
        <v>0</v>
      </c>
      <c r="I64" s="196" t="str">
        <f t="shared" si="14"/>
        <v/>
      </c>
      <c r="J64" s="197"/>
    </row>
    <row r="65" spans="2:10" x14ac:dyDescent="0.25">
      <c r="B65" s="10" t="s">
        <v>88</v>
      </c>
      <c r="C65" s="59" t="s">
        <v>1488</v>
      </c>
      <c r="D65" s="16" t="s">
        <v>11</v>
      </c>
      <c r="E65" s="12">
        <v>11</v>
      </c>
      <c r="F65" s="13">
        <v>1383134.14</v>
      </c>
      <c r="G65" s="132"/>
      <c r="H65" s="14">
        <f t="shared" si="13"/>
        <v>0</v>
      </c>
      <c r="I65" s="196" t="str">
        <f t="shared" si="14"/>
        <v/>
      </c>
      <c r="J65" s="197"/>
    </row>
    <row r="66" spans="2:10" ht="24.75" customHeight="1" x14ac:dyDescent="0.25">
      <c r="B66" s="10" t="s">
        <v>89</v>
      </c>
      <c r="C66" s="59" t="s">
        <v>1489</v>
      </c>
      <c r="D66" s="16" t="s">
        <v>11</v>
      </c>
      <c r="E66" s="12">
        <v>11</v>
      </c>
      <c r="F66" s="13">
        <v>1127066.4099999999</v>
      </c>
      <c r="G66" s="132"/>
      <c r="H66" s="14">
        <f t="shared" si="13"/>
        <v>0</v>
      </c>
      <c r="I66" s="196" t="str">
        <f t="shared" si="14"/>
        <v/>
      </c>
      <c r="J66" s="197"/>
    </row>
    <row r="67" spans="2:10" x14ac:dyDescent="0.25">
      <c r="B67" s="10" t="s">
        <v>90</v>
      </c>
      <c r="C67" s="59" t="s">
        <v>1490</v>
      </c>
      <c r="D67" s="16" t="s">
        <v>11</v>
      </c>
      <c r="E67" s="12">
        <v>11</v>
      </c>
      <c r="F67" s="13">
        <v>1713072.11</v>
      </c>
      <c r="G67" s="132"/>
      <c r="H67" s="14">
        <f t="shared" si="13"/>
        <v>0</v>
      </c>
      <c r="I67" s="196" t="str">
        <f t="shared" si="14"/>
        <v/>
      </c>
      <c r="J67" s="197"/>
    </row>
    <row r="68" spans="2:10" ht="21" customHeight="1" x14ac:dyDescent="0.25">
      <c r="B68" s="10" t="s">
        <v>91</v>
      </c>
      <c r="C68" s="59" t="s">
        <v>1491</v>
      </c>
      <c r="D68" s="16" t="s">
        <v>11</v>
      </c>
      <c r="E68" s="12">
        <v>8</v>
      </c>
      <c r="F68" s="13">
        <v>1383134.14</v>
      </c>
      <c r="G68" s="132"/>
      <c r="H68" s="14">
        <f t="shared" si="13"/>
        <v>0</v>
      </c>
      <c r="I68" s="196" t="str">
        <f t="shared" si="14"/>
        <v/>
      </c>
      <c r="J68" s="197"/>
    </row>
    <row r="69" spans="2:10" ht="21.75" customHeight="1" x14ac:dyDescent="0.25">
      <c r="B69" s="10" t="s">
        <v>92</v>
      </c>
      <c r="C69" s="59" t="s">
        <v>1492</v>
      </c>
      <c r="D69" s="16" t="s">
        <v>11</v>
      </c>
      <c r="E69" s="12">
        <v>12</v>
      </c>
      <c r="F69" s="13">
        <v>1127066.4099999999</v>
      </c>
      <c r="G69" s="132"/>
      <c r="H69" s="14">
        <f t="shared" si="13"/>
        <v>0</v>
      </c>
      <c r="I69" s="196" t="str">
        <f t="shared" si="14"/>
        <v/>
      </c>
      <c r="J69" s="197"/>
    </row>
    <row r="70" spans="2:10" ht="24.75" customHeight="1" x14ac:dyDescent="0.25">
      <c r="B70" s="10" t="s">
        <v>93</v>
      </c>
      <c r="C70" s="59" t="s">
        <v>1493</v>
      </c>
      <c r="D70" s="16" t="s">
        <v>11</v>
      </c>
      <c r="E70" s="12">
        <v>1</v>
      </c>
      <c r="F70" s="13">
        <v>4033544.98</v>
      </c>
      <c r="G70" s="132"/>
      <c r="H70" s="14">
        <f t="shared" si="13"/>
        <v>0</v>
      </c>
      <c r="I70" s="196" t="str">
        <f t="shared" si="14"/>
        <v/>
      </c>
      <c r="J70" s="197"/>
    </row>
    <row r="71" spans="2:10" x14ac:dyDescent="0.25">
      <c r="B71" s="40" t="s">
        <v>94</v>
      </c>
      <c r="C71" s="57" t="s">
        <v>1494</v>
      </c>
      <c r="D71" s="41"/>
      <c r="E71" s="42"/>
      <c r="F71" s="150"/>
      <c r="G71" s="135"/>
      <c r="H71" s="50"/>
      <c r="I71" s="218"/>
      <c r="J71" s="219"/>
    </row>
    <row r="72" spans="2:10" ht="25.5" x14ac:dyDescent="0.25">
      <c r="B72" s="10" t="s">
        <v>95</v>
      </c>
      <c r="C72" s="59" t="s">
        <v>1495</v>
      </c>
      <c r="D72" s="16" t="s">
        <v>11</v>
      </c>
      <c r="E72" s="12">
        <v>19</v>
      </c>
      <c r="F72" s="13">
        <v>936343.16</v>
      </c>
      <c r="G72" s="132"/>
      <c r="H72" s="14">
        <f t="shared" si="13"/>
        <v>0</v>
      </c>
      <c r="I72" s="196" t="str">
        <f t="shared" ref="I72" si="15">IF(G72="","",IF(AND(G72&gt;=ROUND(F72*95%,4),G72&lt;=ROUND(F72,4)),"CUMPLE","NO CUMPLE"))</f>
        <v/>
      </c>
      <c r="J72" s="197"/>
    </row>
    <row r="73" spans="2:10" x14ac:dyDescent="0.25">
      <c r="B73" s="40" t="s">
        <v>96</v>
      </c>
      <c r="C73" s="57" t="s">
        <v>1496</v>
      </c>
      <c r="D73" s="41"/>
      <c r="E73" s="42"/>
      <c r="F73" s="150"/>
      <c r="G73" s="135"/>
      <c r="H73" s="50"/>
      <c r="I73" s="218"/>
      <c r="J73" s="219"/>
    </row>
    <row r="74" spans="2:10" x14ac:dyDescent="0.25">
      <c r="B74" s="10" t="s">
        <v>97</v>
      </c>
      <c r="C74" s="59" t="s">
        <v>1497</v>
      </c>
      <c r="D74" s="16" t="s">
        <v>11</v>
      </c>
      <c r="E74" s="18">
        <v>1</v>
      </c>
      <c r="F74" s="13">
        <v>8787841.5299999993</v>
      </c>
      <c r="G74" s="132"/>
      <c r="H74" s="14">
        <f t="shared" si="13"/>
        <v>0</v>
      </c>
      <c r="I74" s="196" t="str">
        <f t="shared" ref="I74" si="16">IF(G74="","",IF(AND(G74&gt;=ROUND(F74*95%,4),G74&lt;=ROUND(F74,4)),"CUMPLE","NO CUMPLE"))</f>
        <v/>
      </c>
      <c r="J74" s="197"/>
    </row>
    <row r="75" spans="2:10" x14ac:dyDescent="0.25">
      <c r="B75" s="40" t="s">
        <v>98</v>
      </c>
      <c r="C75" s="57" t="s">
        <v>1498</v>
      </c>
      <c r="D75" s="41"/>
      <c r="E75" s="42"/>
      <c r="F75" s="150"/>
      <c r="G75" s="135"/>
      <c r="H75" s="50"/>
      <c r="I75" s="218"/>
      <c r="J75" s="219"/>
    </row>
    <row r="76" spans="2:10" ht="25.5" x14ac:dyDescent="0.25">
      <c r="B76" s="10" t="s">
        <v>99</v>
      </c>
      <c r="C76" s="59" t="s">
        <v>1499</v>
      </c>
      <c r="D76" s="16" t="s">
        <v>11</v>
      </c>
      <c r="E76" s="18">
        <v>19</v>
      </c>
      <c r="F76" s="13">
        <v>3732823.21</v>
      </c>
      <c r="G76" s="132"/>
      <c r="H76" s="14">
        <f t="shared" si="13"/>
        <v>0</v>
      </c>
      <c r="I76" s="196" t="str">
        <f t="shared" ref="I76:I77" si="17">IF(G76="","",IF(AND(G76&gt;=ROUND(F76*95%,4),G76&lt;=ROUND(F76,4)),"CUMPLE","NO CUMPLE"))</f>
        <v/>
      </c>
      <c r="J76" s="197"/>
    </row>
    <row r="77" spans="2:10" x14ac:dyDescent="0.25">
      <c r="B77" s="10" t="s">
        <v>100</v>
      </c>
      <c r="C77" s="59" t="s">
        <v>1500</v>
      </c>
      <c r="D77" s="16" t="s">
        <v>11</v>
      </c>
      <c r="E77" s="18">
        <v>18</v>
      </c>
      <c r="F77" s="13">
        <v>3732823.21</v>
      </c>
      <c r="G77" s="132"/>
      <c r="H77" s="14">
        <f t="shared" si="13"/>
        <v>0</v>
      </c>
      <c r="I77" s="196" t="str">
        <f t="shared" si="17"/>
        <v/>
      </c>
      <c r="J77" s="197"/>
    </row>
    <row r="78" spans="2:10" x14ac:dyDescent="0.25">
      <c r="B78" s="40" t="s">
        <v>101</v>
      </c>
      <c r="C78" s="57" t="s">
        <v>1501</v>
      </c>
      <c r="D78" s="41"/>
      <c r="E78" s="42"/>
      <c r="F78" s="150"/>
      <c r="G78" s="135"/>
      <c r="H78" s="50"/>
      <c r="I78" s="218"/>
      <c r="J78" s="219"/>
    </row>
    <row r="79" spans="2:10" x14ac:dyDescent="0.25">
      <c r="B79" s="10" t="s">
        <v>102</v>
      </c>
      <c r="C79" s="59" t="s">
        <v>1502</v>
      </c>
      <c r="D79" s="16" t="s">
        <v>1284</v>
      </c>
      <c r="E79" s="12">
        <v>575</v>
      </c>
      <c r="F79" s="13">
        <v>176077.2</v>
      </c>
      <c r="G79" s="132"/>
      <c r="H79" s="14">
        <f t="shared" si="13"/>
        <v>0</v>
      </c>
      <c r="I79" s="196" t="str">
        <f t="shared" ref="I79" si="18">IF(G79="","",IF(AND(G79&gt;=ROUND(F79*95%,4),G79&lt;=ROUND(F79,4)),"CUMPLE","NO CUMPLE"))</f>
        <v/>
      </c>
      <c r="J79" s="197"/>
    </row>
    <row r="80" spans="2:10" x14ac:dyDescent="0.25">
      <c r="B80" s="40" t="s">
        <v>103</v>
      </c>
      <c r="C80" s="57" t="s">
        <v>1503</v>
      </c>
      <c r="D80" s="41"/>
      <c r="E80" s="42"/>
      <c r="F80" s="150"/>
      <c r="G80" s="135"/>
      <c r="H80" s="50"/>
      <c r="I80" s="218"/>
      <c r="J80" s="219"/>
    </row>
    <row r="81" spans="2:10" x14ac:dyDescent="0.25">
      <c r="B81" s="10" t="s">
        <v>104</v>
      </c>
      <c r="C81" s="59" t="s">
        <v>1504</v>
      </c>
      <c r="D81" s="16" t="s">
        <v>11</v>
      </c>
      <c r="E81" s="12">
        <v>1</v>
      </c>
      <c r="F81" s="13">
        <v>4500000</v>
      </c>
      <c r="G81" s="132"/>
      <c r="H81" s="14">
        <f t="shared" si="13"/>
        <v>0</v>
      </c>
      <c r="I81" s="196" t="str">
        <f t="shared" ref="I81" si="19">IF(G81="","",IF(AND(G81&gt;=ROUND(F81*95%,4),G81&lt;=ROUND(F81,4)),"CUMPLE","NO CUMPLE"))</f>
        <v/>
      </c>
      <c r="J81" s="197"/>
    </row>
    <row r="82" spans="2:10" x14ac:dyDescent="0.25">
      <c r="B82" s="40" t="s">
        <v>105</v>
      </c>
      <c r="C82" s="57" t="s">
        <v>1505</v>
      </c>
      <c r="D82" s="41"/>
      <c r="E82" s="42"/>
      <c r="F82" s="150"/>
      <c r="G82" s="135"/>
      <c r="H82" s="50"/>
      <c r="I82" s="218"/>
      <c r="J82" s="219"/>
    </row>
    <row r="83" spans="2:10" ht="25.5" x14ac:dyDescent="0.25">
      <c r="B83" s="10" t="s">
        <v>106</v>
      </c>
      <c r="C83" s="59" t="s">
        <v>1506</v>
      </c>
      <c r="D83" s="16" t="s">
        <v>11</v>
      </c>
      <c r="E83" s="12">
        <v>1</v>
      </c>
      <c r="F83" s="13">
        <v>1039639.77</v>
      </c>
      <c r="G83" s="132"/>
      <c r="H83" s="14">
        <f t="shared" si="13"/>
        <v>0</v>
      </c>
      <c r="I83" s="196" t="str">
        <f t="shared" ref="I83" si="20">IF(G83="","",IF(AND(G83&gt;=ROUND(F83*95%,4),G83&lt;=ROUND(F83,4)),"CUMPLE","NO CUMPLE"))</f>
        <v/>
      </c>
      <c r="J83" s="197"/>
    </row>
    <row r="84" spans="2:10" x14ac:dyDescent="0.25">
      <c r="B84" s="40" t="s">
        <v>107</v>
      </c>
      <c r="C84" s="57" t="s">
        <v>1507</v>
      </c>
      <c r="D84" s="41"/>
      <c r="E84" s="42"/>
      <c r="F84" s="150"/>
      <c r="G84" s="135"/>
      <c r="H84" s="50"/>
      <c r="I84" s="218"/>
      <c r="J84" s="219"/>
    </row>
    <row r="85" spans="2:10" x14ac:dyDescent="0.25">
      <c r="B85" s="10" t="s">
        <v>108</v>
      </c>
      <c r="C85" s="59" t="s">
        <v>1508</v>
      </c>
      <c r="D85" s="16" t="s">
        <v>25</v>
      </c>
      <c r="E85" s="12">
        <v>130</v>
      </c>
      <c r="F85" s="13">
        <v>131077.24</v>
      </c>
      <c r="G85" s="132"/>
      <c r="H85" s="14">
        <f t="shared" si="13"/>
        <v>0</v>
      </c>
      <c r="I85" s="196" t="str">
        <f t="shared" ref="I85:I88" si="21">IF(G85="","",IF(AND(G85&gt;=ROUND(F85*95%,4),G85&lt;=ROUND(F85,4)),"CUMPLE","NO CUMPLE"))</f>
        <v/>
      </c>
      <c r="J85" s="197"/>
    </row>
    <row r="86" spans="2:10" x14ac:dyDescent="0.25">
      <c r="B86" s="10" t="s">
        <v>109</v>
      </c>
      <c r="C86" s="59" t="s">
        <v>1509</v>
      </c>
      <c r="D86" s="16" t="s">
        <v>4</v>
      </c>
      <c r="E86" s="12">
        <v>1732</v>
      </c>
      <c r="F86" s="13">
        <v>22042.32</v>
      </c>
      <c r="G86" s="132"/>
      <c r="H86" s="14">
        <f t="shared" si="13"/>
        <v>0</v>
      </c>
      <c r="I86" s="196" t="str">
        <f t="shared" si="21"/>
        <v/>
      </c>
      <c r="J86" s="197"/>
    </row>
    <row r="87" spans="2:10" x14ac:dyDescent="0.25">
      <c r="B87" s="10" t="s">
        <v>110</v>
      </c>
      <c r="C87" s="59" t="s">
        <v>1510</v>
      </c>
      <c r="D87" s="16" t="s">
        <v>1284</v>
      </c>
      <c r="E87" s="12">
        <v>1443</v>
      </c>
      <c r="F87" s="13">
        <v>93443</v>
      </c>
      <c r="G87" s="132"/>
      <c r="H87" s="14">
        <f t="shared" si="13"/>
        <v>0</v>
      </c>
      <c r="I87" s="196" t="str">
        <f t="shared" si="21"/>
        <v/>
      </c>
      <c r="J87" s="197"/>
    </row>
    <row r="88" spans="2:10" x14ac:dyDescent="0.25">
      <c r="B88" s="10" t="s">
        <v>111</v>
      </c>
      <c r="C88" s="59" t="s">
        <v>1511</v>
      </c>
      <c r="D88" s="16" t="s">
        <v>11</v>
      </c>
      <c r="E88" s="12">
        <v>377</v>
      </c>
      <c r="F88" s="13">
        <v>43077.22</v>
      </c>
      <c r="G88" s="132"/>
      <c r="H88" s="14">
        <f t="shared" si="13"/>
        <v>0</v>
      </c>
      <c r="I88" s="196" t="str">
        <f t="shared" si="21"/>
        <v/>
      </c>
      <c r="J88" s="197"/>
    </row>
    <row r="89" spans="2:10" x14ac:dyDescent="0.25">
      <c r="B89" s="40">
        <v>4</v>
      </c>
      <c r="C89" s="57" t="s">
        <v>1512</v>
      </c>
      <c r="D89" s="41"/>
      <c r="E89" s="42"/>
      <c r="F89" s="150"/>
      <c r="G89" s="135"/>
      <c r="H89" s="50"/>
      <c r="I89" s="218"/>
      <c r="J89" s="219"/>
    </row>
    <row r="90" spans="2:10" x14ac:dyDescent="0.25">
      <c r="B90" s="40" t="s">
        <v>112</v>
      </c>
      <c r="C90" s="57" t="s">
        <v>1513</v>
      </c>
      <c r="D90" s="41"/>
      <c r="E90" s="42"/>
      <c r="F90" s="150"/>
      <c r="G90" s="135"/>
      <c r="H90" s="50"/>
      <c r="I90" s="218"/>
      <c r="J90" s="219"/>
    </row>
    <row r="91" spans="2:10" ht="63.75" x14ac:dyDescent="0.25">
      <c r="B91" s="10" t="s">
        <v>113</v>
      </c>
      <c r="C91" s="59" t="s">
        <v>1514</v>
      </c>
      <c r="D91" s="16" t="s">
        <v>25</v>
      </c>
      <c r="E91" s="12">
        <v>828</v>
      </c>
      <c r="F91" s="13">
        <v>1357368.86</v>
      </c>
      <c r="G91" s="132"/>
      <c r="H91" s="14">
        <f t="shared" ref="H91:H123" si="22">+ROUND(G91*E91,2)</f>
        <v>0</v>
      </c>
      <c r="I91" s="196" t="str">
        <f t="shared" ref="I91:I93" si="23">IF(G91="","",IF(AND(G91&gt;=ROUND(F91*95%,4),G91&lt;=ROUND(F91,4)),"CUMPLE","NO CUMPLE"))</f>
        <v/>
      </c>
      <c r="J91" s="197"/>
    </row>
    <row r="92" spans="2:10" ht="76.5" x14ac:dyDescent="0.25">
      <c r="B92" s="10" t="s">
        <v>114</v>
      </c>
      <c r="C92" s="59" t="s">
        <v>1515</v>
      </c>
      <c r="D92" s="16" t="s">
        <v>25</v>
      </c>
      <c r="E92" s="12">
        <v>82</v>
      </c>
      <c r="F92" s="13">
        <v>2652733.9900000002</v>
      </c>
      <c r="G92" s="132"/>
      <c r="H92" s="14">
        <f t="shared" si="22"/>
        <v>0</v>
      </c>
      <c r="I92" s="196" t="str">
        <f t="shared" si="23"/>
        <v/>
      </c>
      <c r="J92" s="197"/>
    </row>
    <row r="93" spans="2:10" ht="63.75" x14ac:dyDescent="0.25">
      <c r="B93" s="10" t="s">
        <v>115</v>
      </c>
      <c r="C93" s="59" t="s">
        <v>1516</v>
      </c>
      <c r="D93" s="16" t="s">
        <v>25</v>
      </c>
      <c r="E93" s="12">
        <v>206</v>
      </c>
      <c r="F93" s="13">
        <v>1524642.86</v>
      </c>
      <c r="G93" s="132"/>
      <c r="H93" s="14">
        <f t="shared" si="22"/>
        <v>0</v>
      </c>
      <c r="I93" s="196" t="str">
        <f t="shared" si="23"/>
        <v/>
      </c>
      <c r="J93" s="197"/>
    </row>
    <row r="94" spans="2:10" x14ac:dyDescent="0.25">
      <c r="B94" s="40" t="s">
        <v>116</v>
      </c>
      <c r="C94" s="57" t="s">
        <v>1517</v>
      </c>
      <c r="D94" s="41"/>
      <c r="E94" s="42"/>
      <c r="F94" s="150"/>
      <c r="G94" s="135"/>
      <c r="H94" s="50"/>
      <c r="I94" s="218"/>
      <c r="J94" s="219"/>
    </row>
    <row r="95" spans="2:10" ht="63.75" x14ac:dyDescent="0.25">
      <c r="B95" s="10" t="s">
        <v>117</v>
      </c>
      <c r="C95" s="59" t="s">
        <v>1518</v>
      </c>
      <c r="D95" s="16" t="s">
        <v>25</v>
      </c>
      <c r="E95" s="12">
        <v>18</v>
      </c>
      <c r="F95" s="13">
        <v>1368198.11</v>
      </c>
      <c r="G95" s="132"/>
      <c r="H95" s="14">
        <f t="shared" si="22"/>
        <v>0</v>
      </c>
      <c r="I95" s="196" t="str">
        <f t="shared" ref="I95:I97" si="24">IF(G95="","",IF(AND(G95&gt;=ROUND(F95*95%,4),G95&lt;=ROUND(F95,4)),"CUMPLE","NO CUMPLE"))</f>
        <v/>
      </c>
      <c r="J95" s="197"/>
    </row>
    <row r="96" spans="2:10" ht="63.75" x14ac:dyDescent="0.25">
      <c r="B96" s="10" t="s">
        <v>118</v>
      </c>
      <c r="C96" s="59" t="s">
        <v>1519</v>
      </c>
      <c r="D96" s="16" t="s">
        <v>25</v>
      </c>
      <c r="E96" s="12">
        <v>11</v>
      </c>
      <c r="F96" s="13">
        <v>1800179.48</v>
      </c>
      <c r="G96" s="132"/>
      <c r="H96" s="14">
        <f t="shared" si="22"/>
        <v>0</v>
      </c>
      <c r="I96" s="196" t="str">
        <f t="shared" si="24"/>
        <v/>
      </c>
      <c r="J96" s="197"/>
    </row>
    <row r="97" spans="2:10" ht="63.75" x14ac:dyDescent="0.25">
      <c r="B97" s="10" t="s">
        <v>119</v>
      </c>
      <c r="C97" s="59" t="s">
        <v>1520</v>
      </c>
      <c r="D97" s="16" t="s">
        <v>25</v>
      </c>
      <c r="E97" s="12">
        <v>12</v>
      </c>
      <c r="F97" s="13">
        <v>2295687.98</v>
      </c>
      <c r="G97" s="132"/>
      <c r="H97" s="14">
        <f t="shared" si="22"/>
        <v>0</v>
      </c>
      <c r="I97" s="196" t="str">
        <f t="shared" si="24"/>
        <v/>
      </c>
      <c r="J97" s="197"/>
    </row>
    <row r="98" spans="2:10" x14ac:dyDescent="0.25">
      <c r="B98" s="40" t="s">
        <v>120</v>
      </c>
      <c r="C98" s="57" t="s">
        <v>1521</v>
      </c>
      <c r="D98" s="41"/>
      <c r="E98" s="42"/>
      <c r="F98" s="150"/>
      <c r="G98" s="135"/>
      <c r="H98" s="50"/>
      <c r="I98" s="218"/>
      <c r="J98" s="219"/>
    </row>
    <row r="99" spans="2:10" ht="89.25" x14ac:dyDescent="0.25">
      <c r="B99" s="10" t="s">
        <v>121</v>
      </c>
      <c r="C99" s="59" t="s">
        <v>1522</v>
      </c>
      <c r="D99" s="16" t="s">
        <v>4</v>
      </c>
      <c r="E99" s="12">
        <v>4624.7742800893948</v>
      </c>
      <c r="F99" s="13">
        <v>467870.74</v>
      </c>
      <c r="G99" s="132"/>
      <c r="H99" s="14">
        <f t="shared" si="22"/>
        <v>0</v>
      </c>
      <c r="I99" s="196" t="str">
        <f t="shared" ref="I99:I101" si="25">IF(G99="","",IF(AND(G99&gt;=ROUND(F99*95%,4),G99&lt;=ROUND(F99,4)),"CUMPLE","NO CUMPLE"))</f>
        <v/>
      </c>
      <c r="J99" s="197"/>
    </row>
    <row r="100" spans="2:10" ht="89.25" x14ac:dyDescent="0.25">
      <c r="B100" s="10" t="s">
        <v>122</v>
      </c>
      <c r="C100" s="59" t="s">
        <v>1523</v>
      </c>
      <c r="D100" s="16" t="s">
        <v>4</v>
      </c>
      <c r="E100" s="12">
        <v>12</v>
      </c>
      <c r="F100" s="13">
        <v>390154.82</v>
      </c>
      <c r="G100" s="132"/>
      <c r="H100" s="14">
        <f t="shared" si="22"/>
        <v>0</v>
      </c>
      <c r="I100" s="196" t="str">
        <f t="shared" si="25"/>
        <v/>
      </c>
      <c r="J100" s="197"/>
    </row>
    <row r="101" spans="2:10" ht="89.25" x14ac:dyDescent="0.25">
      <c r="B101" s="10" t="s">
        <v>123</v>
      </c>
      <c r="C101" s="59" t="s">
        <v>1524</v>
      </c>
      <c r="D101" s="16" t="s">
        <v>4</v>
      </c>
      <c r="E101" s="12">
        <v>10</v>
      </c>
      <c r="F101" s="13">
        <v>614421.01</v>
      </c>
      <c r="G101" s="132"/>
      <c r="H101" s="14">
        <f t="shared" si="22"/>
        <v>0</v>
      </c>
      <c r="I101" s="196" t="str">
        <f t="shared" si="25"/>
        <v/>
      </c>
      <c r="J101" s="197"/>
    </row>
    <row r="102" spans="2:10" x14ac:dyDescent="0.25">
      <c r="B102" s="40" t="s">
        <v>124</v>
      </c>
      <c r="C102" s="57" t="s">
        <v>1525</v>
      </c>
      <c r="D102" s="41"/>
      <c r="E102" s="42"/>
      <c r="F102" s="150"/>
      <c r="G102" s="135"/>
      <c r="H102" s="50"/>
      <c r="I102" s="218"/>
      <c r="J102" s="219"/>
    </row>
    <row r="103" spans="2:10" ht="63.75" x14ac:dyDescent="0.25">
      <c r="B103" s="10" t="s">
        <v>125</v>
      </c>
      <c r="C103" s="59" t="s">
        <v>1526</v>
      </c>
      <c r="D103" s="16" t="s">
        <v>25</v>
      </c>
      <c r="E103" s="12">
        <v>18</v>
      </c>
      <c r="F103" s="13">
        <v>2275449.36</v>
      </c>
      <c r="G103" s="132"/>
      <c r="H103" s="14">
        <f t="shared" si="22"/>
        <v>0</v>
      </c>
      <c r="I103" s="196" t="str">
        <f t="shared" ref="I103" si="26">IF(G103="","",IF(AND(G103&gt;=ROUND(F103*95%,4),G103&lt;=ROUND(F103,4)),"CUMPLE","NO CUMPLE"))</f>
        <v/>
      </c>
      <c r="J103" s="197"/>
    </row>
    <row r="104" spans="2:10" x14ac:dyDescent="0.25">
      <c r="B104" s="40" t="s">
        <v>126</v>
      </c>
      <c r="C104" s="57" t="s">
        <v>1527</v>
      </c>
      <c r="D104" s="41"/>
      <c r="E104" s="42"/>
      <c r="F104" s="150"/>
      <c r="G104" s="135"/>
      <c r="H104" s="50"/>
      <c r="I104" s="218"/>
      <c r="J104" s="219"/>
    </row>
    <row r="105" spans="2:10" ht="63.75" x14ac:dyDescent="0.25">
      <c r="B105" s="10" t="s">
        <v>127</v>
      </c>
      <c r="C105" s="59" t="s">
        <v>1528</v>
      </c>
      <c r="D105" s="16" t="s">
        <v>25</v>
      </c>
      <c r="E105" s="12">
        <v>2</v>
      </c>
      <c r="F105" s="13">
        <v>1064426.3700000001</v>
      </c>
      <c r="G105" s="132"/>
      <c r="H105" s="14">
        <f t="shared" si="22"/>
        <v>0</v>
      </c>
      <c r="I105" s="196" t="str">
        <f t="shared" ref="I105" si="27">IF(G105="","",IF(AND(G105&gt;=ROUND(F105*95%,4),G105&lt;=ROUND(F105,4)),"CUMPLE","NO CUMPLE"))</f>
        <v/>
      </c>
      <c r="J105" s="197"/>
    </row>
    <row r="106" spans="2:10" x14ac:dyDescent="0.25">
      <c r="B106" s="40" t="s">
        <v>128</v>
      </c>
      <c r="C106" s="57" t="s">
        <v>1529</v>
      </c>
      <c r="D106" s="41"/>
      <c r="E106" s="42"/>
      <c r="F106" s="150"/>
      <c r="G106" s="135"/>
      <c r="H106" s="50"/>
      <c r="I106" s="218"/>
      <c r="J106" s="219"/>
    </row>
    <row r="107" spans="2:10" ht="76.5" x14ac:dyDescent="0.25">
      <c r="B107" s="10" t="s">
        <v>129</v>
      </c>
      <c r="C107" s="59" t="s">
        <v>1530</v>
      </c>
      <c r="D107" s="16" t="s">
        <v>25</v>
      </c>
      <c r="E107" s="12">
        <v>58</v>
      </c>
      <c r="F107" s="13">
        <v>1769270.11</v>
      </c>
      <c r="G107" s="132"/>
      <c r="H107" s="14">
        <f t="shared" si="22"/>
        <v>0</v>
      </c>
      <c r="I107" s="196" t="str">
        <f t="shared" ref="I107:I108" si="28">IF(G107="","",IF(AND(G107&gt;=ROUND(F107*95%,4),G107&lt;=ROUND(F107,4)),"CUMPLE","NO CUMPLE"))</f>
        <v/>
      </c>
      <c r="J107" s="197"/>
    </row>
    <row r="108" spans="2:10" ht="63.75" x14ac:dyDescent="0.25">
      <c r="B108" s="10" t="s">
        <v>130</v>
      </c>
      <c r="C108" s="59" t="s">
        <v>1531</v>
      </c>
      <c r="D108" s="16" t="s">
        <v>4</v>
      </c>
      <c r="E108" s="12">
        <v>113</v>
      </c>
      <c r="F108" s="13">
        <v>390000</v>
      </c>
      <c r="G108" s="132"/>
      <c r="H108" s="14">
        <f t="shared" si="22"/>
        <v>0</v>
      </c>
      <c r="I108" s="196" t="str">
        <f t="shared" si="28"/>
        <v/>
      </c>
      <c r="J108" s="197"/>
    </row>
    <row r="109" spans="2:10" x14ac:dyDescent="0.25">
      <c r="B109" s="40" t="s">
        <v>131</v>
      </c>
      <c r="C109" s="57" t="s">
        <v>1533</v>
      </c>
      <c r="D109" s="41"/>
      <c r="E109" s="42"/>
      <c r="F109" s="150"/>
      <c r="G109" s="135"/>
      <c r="H109" s="50"/>
      <c r="I109" s="218"/>
      <c r="J109" s="219"/>
    </row>
    <row r="110" spans="2:10" x14ac:dyDescent="0.25">
      <c r="B110" s="10" t="s">
        <v>132</v>
      </c>
      <c r="C110" s="59" t="s">
        <v>1534</v>
      </c>
      <c r="D110" s="16" t="s">
        <v>1480</v>
      </c>
      <c r="E110" s="12">
        <v>266596</v>
      </c>
      <c r="F110" s="13">
        <v>6528.41</v>
      </c>
      <c r="G110" s="132"/>
      <c r="H110" s="14">
        <f t="shared" si="22"/>
        <v>0</v>
      </c>
      <c r="I110" s="196" t="str">
        <f t="shared" ref="I110:I112" si="29">IF(G110="","",IF(AND(G110&gt;=ROUND(F110*95%,4),G110&lt;=ROUND(F110,4)),"CUMPLE","NO CUMPLE"))</f>
        <v/>
      </c>
      <c r="J110" s="197"/>
    </row>
    <row r="111" spans="2:10" x14ac:dyDescent="0.25">
      <c r="B111" s="10" t="s">
        <v>133</v>
      </c>
      <c r="C111" s="59" t="s">
        <v>1535</v>
      </c>
      <c r="D111" s="16" t="s">
        <v>1480</v>
      </c>
      <c r="E111" s="12">
        <v>51125</v>
      </c>
      <c r="F111" s="13">
        <v>7904.41</v>
      </c>
      <c r="G111" s="132"/>
      <c r="H111" s="14">
        <f t="shared" si="22"/>
        <v>0</v>
      </c>
      <c r="I111" s="196" t="str">
        <f t="shared" si="29"/>
        <v/>
      </c>
      <c r="J111" s="197"/>
    </row>
    <row r="112" spans="2:10" ht="25.5" x14ac:dyDescent="0.25">
      <c r="B112" s="10" t="s">
        <v>134</v>
      </c>
      <c r="C112" s="59" t="s">
        <v>1536</v>
      </c>
      <c r="D112" s="16" t="s">
        <v>1480</v>
      </c>
      <c r="E112" s="12">
        <v>3525</v>
      </c>
      <c r="F112" s="13">
        <v>6850</v>
      </c>
      <c r="G112" s="132"/>
      <c r="H112" s="14">
        <f t="shared" si="22"/>
        <v>0</v>
      </c>
      <c r="I112" s="196" t="str">
        <f t="shared" si="29"/>
        <v/>
      </c>
      <c r="J112" s="197"/>
    </row>
    <row r="113" spans="2:10" x14ac:dyDescent="0.25">
      <c r="B113" s="40" t="s">
        <v>135</v>
      </c>
      <c r="C113" s="57" t="s">
        <v>1537</v>
      </c>
      <c r="D113" s="41"/>
      <c r="E113" s="42"/>
      <c r="F113" s="150"/>
      <c r="G113" s="135"/>
      <c r="H113" s="50"/>
      <c r="I113" s="218"/>
      <c r="J113" s="219"/>
    </row>
    <row r="114" spans="2:10" ht="63.75" x14ac:dyDescent="0.25">
      <c r="B114" s="10" t="s">
        <v>136</v>
      </c>
      <c r="C114" s="59" t="s">
        <v>1538</v>
      </c>
      <c r="D114" s="16" t="s">
        <v>11</v>
      </c>
      <c r="E114" s="12">
        <v>1465</v>
      </c>
      <c r="F114" s="13">
        <v>41420.33</v>
      </c>
      <c r="G114" s="132"/>
      <c r="H114" s="14">
        <f t="shared" si="22"/>
        <v>0</v>
      </c>
      <c r="I114" s="196" t="str">
        <f t="shared" ref="I114:I115" si="30">IF(G114="","",IF(AND(G114&gt;=ROUND(F114*95%,4),G114&lt;=ROUND(F114,4)),"CUMPLE","NO CUMPLE"))</f>
        <v/>
      </c>
      <c r="J114" s="197"/>
    </row>
    <row r="115" spans="2:10" ht="38.25" x14ac:dyDescent="0.25">
      <c r="B115" s="10" t="s">
        <v>137</v>
      </c>
      <c r="C115" s="59" t="s">
        <v>138</v>
      </c>
      <c r="D115" s="16" t="s">
        <v>11</v>
      </c>
      <c r="E115" s="12">
        <v>15</v>
      </c>
      <c r="F115" s="13">
        <v>410000</v>
      </c>
      <c r="G115" s="132"/>
      <c r="H115" s="14">
        <f t="shared" si="22"/>
        <v>0</v>
      </c>
      <c r="I115" s="196" t="str">
        <f t="shared" si="30"/>
        <v/>
      </c>
      <c r="J115" s="197"/>
    </row>
    <row r="116" spans="2:10" x14ac:dyDescent="0.25">
      <c r="B116" s="40" t="s">
        <v>139</v>
      </c>
      <c r="C116" s="57" t="s">
        <v>1539</v>
      </c>
      <c r="D116" s="41"/>
      <c r="E116" s="42"/>
      <c r="F116" s="150"/>
      <c r="G116" s="135"/>
      <c r="H116" s="50"/>
      <c r="I116" s="218"/>
      <c r="J116" s="219"/>
    </row>
    <row r="117" spans="2:10" ht="89.25" x14ac:dyDescent="0.25">
      <c r="B117" s="10" t="s">
        <v>140</v>
      </c>
      <c r="C117" s="59" t="s">
        <v>1540</v>
      </c>
      <c r="D117" s="16" t="s">
        <v>1480</v>
      </c>
      <c r="E117" s="11">
        <v>18152</v>
      </c>
      <c r="F117" s="13">
        <v>26395.11</v>
      </c>
      <c r="G117" s="132"/>
      <c r="H117" s="14">
        <f t="shared" si="22"/>
        <v>0</v>
      </c>
      <c r="I117" s="196" t="str">
        <f t="shared" ref="I117:I121" si="31">IF(G117="","",IF(AND(G117&gt;=ROUND(F117*95%,4),G117&lt;=ROUND(F117,4)),"CUMPLE","NO CUMPLE"))</f>
        <v/>
      </c>
      <c r="J117" s="197"/>
    </row>
    <row r="118" spans="2:10" x14ac:dyDescent="0.25">
      <c r="B118" s="10" t="s">
        <v>141</v>
      </c>
      <c r="C118" s="59" t="s">
        <v>1541</v>
      </c>
      <c r="D118" s="16" t="s">
        <v>41</v>
      </c>
      <c r="E118" s="11">
        <v>56</v>
      </c>
      <c r="F118" s="13">
        <v>56000</v>
      </c>
      <c r="G118" s="132"/>
      <c r="H118" s="14">
        <f t="shared" si="22"/>
        <v>0</v>
      </c>
      <c r="I118" s="196" t="str">
        <f t="shared" si="31"/>
        <v/>
      </c>
      <c r="J118" s="197"/>
    </row>
    <row r="119" spans="2:10" x14ac:dyDescent="0.25">
      <c r="B119" s="10" t="s">
        <v>142</v>
      </c>
      <c r="C119" s="59" t="s">
        <v>1542</v>
      </c>
      <c r="D119" s="16" t="s">
        <v>41</v>
      </c>
      <c r="E119" s="11">
        <v>158</v>
      </c>
      <c r="F119" s="13">
        <v>44000</v>
      </c>
      <c r="G119" s="132"/>
      <c r="H119" s="14">
        <f t="shared" si="22"/>
        <v>0</v>
      </c>
      <c r="I119" s="196" t="str">
        <f t="shared" si="31"/>
        <v/>
      </c>
      <c r="J119" s="197"/>
    </row>
    <row r="120" spans="2:10" x14ac:dyDescent="0.25">
      <c r="B120" s="10" t="s">
        <v>143</v>
      </c>
      <c r="C120" s="59" t="s">
        <v>1543</v>
      </c>
      <c r="D120" s="16" t="s">
        <v>11</v>
      </c>
      <c r="E120" s="11">
        <v>164</v>
      </c>
      <c r="F120" s="13">
        <v>55000</v>
      </c>
      <c r="G120" s="132"/>
      <c r="H120" s="14">
        <f t="shared" si="22"/>
        <v>0</v>
      </c>
      <c r="I120" s="196" t="str">
        <f t="shared" si="31"/>
        <v/>
      </c>
      <c r="J120" s="197"/>
    </row>
    <row r="121" spans="2:10" x14ac:dyDescent="0.25">
      <c r="B121" s="10" t="s">
        <v>144</v>
      </c>
      <c r="C121" s="59" t="s">
        <v>1544</v>
      </c>
      <c r="D121" s="16" t="s">
        <v>11</v>
      </c>
      <c r="E121" s="11">
        <v>22</v>
      </c>
      <c r="F121" s="13">
        <v>110000</v>
      </c>
      <c r="G121" s="132"/>
      <c r="H121" s="14">
        <f t="shared" si="22"/>
        <v>0</v>
      </c>
      <c r="I121" s="196" t="str">
        <f t="shared" si="31"/>
        <v/>
      </c>
      <c r="J121" s="197"/>
    </row>
    <row r="122" spans="2:10" x14ac:dyDescent="0.25">
      <c r="B122" s="40" t="s">
        <v>145</v>
      </c>
      <c r="C122" s="60" t="s">
        <v>1545</v>
      </c>
      <c r="D122" s="41"/>
      <c r="E122" s="42"/>
      <c r="F122" s="150"/>
      <c r="G122" s="135"/>
      <c r="H122" s="50"/>
      <c r="I122" s="218"/>
      <c r="J122" s="219"/>
    </row>
    <row r="123" spans="2:10" ht="76.5" x14ac:dyDescent="0.25">
      <c r="B123" s="10" t="s">
        <v>146</v>
      </c>
      <c r="C123" s="59" t="s">
        <v>1546</v>
      </c>
      <c r="D123" s="16" t="s">
        <v>4</v>
      </c>
      <c r="E123" s="12">
        <v>1312</v>
      </c>
      <c r="F123" s="13">
        <v>494286.16</v>
      </c>
      <c r="G123" s="132"/>
      <c r="H123" s="14">
        <f t="shared" si="22"/>
        <v>0</v>
      </c>
      <c r="I123" s="196" t="str">
        <f t="shared" ref="I123" si="32">IF(G123="","",IF(AND(G123&gt;=ROUND(F123*95%,4),G123&lt;=ROUND(F123,4)),"CUMPLE","NO CUMPLE"))</f>
        <v/>
      </c>
      <c r="J123" s="197"/>
    </row>
    <row r="124" spans="2:10" x14ac:dyDescent="0.25">
      <c r="B124" s="40">
        <v>5</v>
      </c>
      <c r="C124" s="57" t="s">
        <v>1547</v>
      </c>
      <c r="D124" s="41"/>
      <c r="E124" s="42"/>
      <c r="F124" s="150"/>
      <c r="G124" s="135"/>
      <c r="H124" s="50"/>
      <c r="I124" s="218"/>
      <c r="J124" s="219"/>
    </row>
    <row r="125" spans="2:10" x14ac:dyDescent="0.25">
      <c r="B125" s="40" t="s">
        <v>147</v>
      </c>
      <c r="C125" s="57" t="s">
        <v>1548</v>
      </c>
      <c r="D125" s="41"/>
      <c r="E125" s="42"/>
      <c r="F125" s="150"/>
      <c r="G125" s="135"/>
      <c r="H125" s="50"/>
      <c r="I125" s="218"/>
      <c r="J125" s="219"/>
    </row>
    <row r="126" spans="2:10" ht="25.5" x14ac:dyDescent="0.25">
      <c r="B126" s="10" t="s">
        <v>148</v>
      </c>
      <c r="C126" s="59" t="s">
        <v>1549</v>
      </c>
      <c r="D126" s="16" t="s">
        <v>4</v>
      </c>
      <c r="E126" s="12">
        <v>3809</v>
      </c>
      <c r="F126" s="13">
        <v>194544.22</v>
      </c>
      <c r="G126" s="132"/>
      <c r="H126" s="14">
        <f t="shared" ref="H126:H147" si="33">+ROUND(G126*E126,2)</f>
        <v>0</v>
      </c>
      <c r="I126" s="196" t="str">
        <f t="shared" ref="I126:I131" si="34">IF(G126="","",IF(AND(G126&gt;=ROUND(F126*95%,4),G126&lt;=ROUND(F126,4)),"CUMPLE","NO CUMPLE"))</f>
        <v/>
      </c>
      <c r="J126" s="197"/>
    </row>
    <row r="127" spans="2:10" ht="25.5" x14ac:dyDescent="0.25">
      <c r="B127" s="10" t="s">
        <v>149</v>
      </c>
      <c r="C127" s="59" t="s">
        <v>1550</v>
      </c>
      <c r="D127" s="16" t="s">
        <v>1284</v>
      </c>
      <c r="E127" s="11">
        <v>651</v>
      </c>
      <c r="F127" s="13">
        <v>97577.86</v>
      </c>
      <c r="G127" s="132"/>
      <c r="H127" s="14">
        <f t="shared" si="33"/>
        <v>0</v>
      </c>
      <c r="I127" s="196" t="str">
        <f t="shared" si="34"/>
        <v/>
      </c>
      <c r="J127" s="197"/>
    </row>
    <row r="128" spans="2:10" x14ac:dyDescent="0.25">
      <c r="B128" s="10" t="s">
        <v>150</v>
      </c>
      <c r="C128" s="59" t="s">
        <v>1551</v>
      </c>
      <c r="D128" s="16" t="s">
        <v>4</v>
      </c>
      <c r="E128" s="11">
        <v>996</v>
      </c>
      <c r="F128" s="13">
        <v>171099.27</v>
      </c>
      <c r="G128" s="132"/>
      <c r="H128" s="14">
        <f t="shared" si="33"/>
        <v>0</v>
      </c>
      <c r="I128" s="196" t="str">
        <f t="shared" si="34"/>
        <v/>
      </c>
      <c r="J128" s="197"/>
    </row>
    <row r="129" spans="2:10" x14ac:dyDescent="0.25">
      <c r="B129" s="10" t="s">
        <v>151</v>
      </c>
      <c r="C129" s="59" t="s">
        <v>1552</v>
      </c>
      <c r="D129" s="16" t="s">
        <v>1284</v>
      </c>
      <c r="E129" s="11">
        <v>583</v>
      </c>
      <c r="F129" s="13">
        <v>93515.41</v>
      </c>
      <c r="G129" s="132"/>
      <c r="H129" s="14">
        <f t="shared" si="33"/>
        <v>0</v>
      </c>
      <c r="I129" s="196" t="str">
        <f t="shared" si="34"/>
        <v/>
      </c>
      <c r="J129" s="197"/>
    </row>
    <row r="130" spans="2:10" ht="25.5" x14ac:dyDescent="0.25">
      <c r="B130" s="10" t="s">
        <v>152</v>
      </c>
      <c r="C130" s="59" t="s">
        <v>1553</v>
      </c>
      <c r="D130" s="16" t="s">
        <v>1284</v>
      </c>
      <c r="E130" s="11">
        <v>266</v>
      </c>
      <c r="F130" s="13">
        <v>80431.73</v>
      </c>
      <c r="G130" s="132"/>
      <c r="H130" s="14">
        <f t="shared" si="33"/>
        <v>0</v>
      </c>
      <c r="I130" s="196" t="str">
        <f t="shared" si="34"/>
        <v/>
      </c>
      <c r="J130" s="197"/>
    </row>
    <row r="131" spans="2:10" ht="25.5" x14ac:dyDescent="0.25">
      <c r="B131" s="10" t="s">
        <v>153</v>
      </c>
      <c r="C131" s="59" t="s">
        <v>1554</v>
      </c>
      <c r="D131" s="16" t="s">
        <v>4</v>
      </c>
      <c r="E131" s="11">
        <v>11</v>
      </c>
      <c r="F131" s="13">
        <v>199870.4</v>
      </c>
      <c r="G131" s="132"/>
      <c r="H131" s="14">
        <f t="shared" si="33"/>
        <v>0</v>
      </c>
      <c r="I131" s="196" t="str">
        <f t="shared" si="34"/>
        <v/>
      </c>
      <c r="J131" s="197"/>
    </row>
    <row r="132" spans="2:10" x14ac:dyDescent="0.25">
      <c r="B132" s="40" t="s">
        <v>154</v>
      </c>
      <c r="C132" s="57" t="s">
        <v>1555</v>
      </c>
      <c r="D132" s="41"/>
      <c r="E132" s="42"/>
      <c r="F132" s="150"/>
      <c r="G132" s="135"/>
      <c r="H132" s="50"/>
      <c r="I132" s="218"/>
      <c r="J132" s="219"/>
    </row>
    <row r="133" spans="2:10" x14ac:dyDescent="0.25">
      <c r="B133" s="10" t="s">
        <v>155</v>
      </c>
      <c r="C133" s="59" t="s">
        <v>1556</v>
      </c>
      <c r="D133" s="16" t="s">
        <v>4</v>
      </c>
      <c r="E133" s="12">
        <v>3221</v>
      </c>
      <c r="F133" s="13">
        <v>115372.05</v>
      </c>
      <c r="G133" s="132"/>
      <c r="H133" s="14">
        <f t="shared" si="33"/>
        <v>0</v>
      </c>
      <c r="I133" s="196" t="str">
        <f t="shared" ref="I133:I134" si="35">IF(G133="","",IF(AND(G133&gt;=ROUND(F133*95%,4),G133&lt;=ROUND(F133,4)),"CUMPLE","NO CUMPLE"))</f>
        <v/>
      </c>
      <c r="J133" s="197"/>
    </row>
    <row r="134" spans="2:10" x14ac:dyDescent="0.25">
      <c r="B134" s="10" t="s">
        <v>156</v>
      </c>
      <c r="C134" s="59" t="s">
        <v>1557</v>
      </c>
      <c r="D134" s="16" t="s">
        <v>1284</v>
      </c>
      <c r="E134" s="12">
        <v>392</v>
      </c>
      <c r="F134" s="13">
        <v>62268.98</v>
      </c>
      <c r="G134" s="132"/>
      <c r="H134" s="14">
        <f t="shared" si="33"/>
        <v>0</v>
      </c>
      <c r="I134" s="196" t="str">
        <f t="shared" si="35"/>
        <v/>
      </c>
      <c r="J134" s="197"/>
    </row>
    <row r="135" spans="2:10" x14ac:dyDescent="0.25">
      <c r="B135" s="40" t="s">
        <v>157</v>
      </c>
      <c r="C135" s="57" t="s">
        <v>1558</v>
      </c>
      <c r="D135" s="41"/>
      <c r="E135" s="42"/>
      <c r="F135" s="150"/>
      <c r="G135" s="135"/>
      <c r="H135" s="50"/>
      <c r="I135" s="218"/>
      <c r="J135" s="219"/>
    </row>
    <row r="136" spans="2:10" ht="38.25" x14ac:dyDescent="0.25">
      <c r="B136" s="10" t="s">
        <v>158</v>
      </c>
      <c r="C136" s="59" t="s">
        <v>1559</v>
      </c>
      <c r="D136" s="16" t="s">
        <v>4</v>
      </c>
      <c r="E136" s="12">
        <v>350</v>
      </c>
      <c r="F136" s="13">
        <v>257285.8</v>
      </c>
      <c r="G136" s="132"/>
      <c r="H136" s="14">
        <f t="shared" si="33"/>
        <v>0</v>
      </c>
      <c r="I136" s="196" t="str">
        <f t="shared" ref="I136" si="36">IF(G136="","",IF(AND(G136&gt;=ROUND(F136*95%,4),G136&lt;=ROUND(F136,4)),"CUMPLE","NO CUMPLE"))</f>
        <v/>
      </c>
      <c r="J136" s="197"/>
    </row>
    <row r="137" spans="2:10" x14ac:dyDescent="0.25">
      <c r="B137" s="40" t="s">
        <v>159</v>
      </c>
      <c r="C137" s="57" t="s">
        <v>1560</v>
      </c>
      <c r="D137" s="41"/>
      <c r="E137" s="42"/>
      <c r="F137" s="150"/>
      <c r="G137" s="135"/>
      <c r="H137" s="50"/>
      <c r="I137" s="218"/>
      <c r="J137" s="219"/>
    </row>
    <row r="138" spans="2:10" ht="25.5" x14ac:dyDescent="0.25">
      <c r="B138" s="10" t="s">
        <v>160</v>
      </c>
      <c r="C138" s="59" t="s">
        <v>1561</v>
      </c>
      <c r="D138" s="16" t="s">
        <v>1284</v>
      </c>
      <c r="E138" s="12">
        <v>4945</v>
      </c>
      <c r="F138" s="13">
        <v>86031.6</v>
      </c>
      <c r="G138" s="132"/>
      <c r="H138" s="14">
        <f t="shared" si="33"/>
        <v>0</v>
      </c>
      <c r="I138" s="196" t="str">
        <f t="shared" ref="I138:I142" si="37">IF(G138="","",IF(AND(G138&gt;=ROUND(F138*95%,4),G138&lt;=ROUND(F138,4)),"CUMPLE","NO CUMPLE"))</f>
        <v/>
      </c>
      <c r="J138" s="197"/>
    </row>
    <row r="139" spans="2:10" ht="25.5" x14ac:dyDescent="0.25">
      <c r="B139" s="10" t="s">
        <v>161</v>
      </c>
      <c r="C139" s="59" t="s">
        <v>1562</v>
      </c>
      <c r="D139" s="16" t="s">
        <v>1284</v>
      </c>
      <c r="E139" s="12">
        <v>129</v>
      </c>
      <c r="F139" s="13">
        <v>98514.47</v>
      </c>
      <c r="G139" s="132"/>
      <c r="H139" s="14">
        <f t="shared" si="33"/>
        <v>0</v>
      </c>
      <c r="I139" s="196" t="str">
        <f t="shared" si="37"/>
        <v/>
      </c>
      <c r="J139" s="197"/>
    </row>
    <row r="140" spans="2:10" ht="25.5" x14ac:dyDescent="0.25">
      <c r="B140" s="10" t="s">
        <v>162</v>
      </c>
      <c r="C140" s="59" t="s">
        <v>1563</v>
      </c>
      <c r="D140" s="16" t="s">
        <v>1284</v>
      </c>
      <c r="E140" s="12">
        <v>944</v>
      </c>
      <c r="F140" s="13">
        <v>81151.58</v>
      </c>
      <c r="G140" s="132"/>
      <c r="H140" s="14">
        <f t="shared" si="33"/>
        <v>0</v>
      </c>
      <c r="I140" s="196" t="str">
        <f t="shared" si="37"/>
        <v/>
      </c>
      <c r="J140" s="197"/>
    </row>
    <row r="141" spans="2:10" ht="25.5" x14ac:dyDescent="0.25">
      <c r="B141" s="10" t="s">
        <v>163</v>
      </c>
      <c r="C141" s="59" t="s">
        <v>1564</v>
      </c>
      <c r="D141" s="16" t="s">
        <v>1284</v>
      </c>
      <c r="E141" s="12">
        <v>6359</v>
      </c>
      <c r="F141" s="13">
        <v>30162.04</v>
      </c>
      <c r="G141" s="132"/>
      <c r="H141" s="14">
        <f t="shared" si="33"/>
        <v>0</v>
      </c>
      <c r="I141" s="196" t="str">
        <f t="shared" si="37"/>
        <v/>
      </c>
      <c r="J141" s="197"/>
    </row>
    <row r="142" spans="2:10" ht="25.5" x14ac:dyDescent="0.25">
      <c r="B142" s="10" t="s">
        <v>164</v>
      </c>
      <c r="C142" s="59" t="s">
        <v>1565</v>
      </c>
      <c r="D142" s="16" t="s">
        <v>4</v>
      </c>
      <c r="E142" s="12">
        <v>470</v>
      </c>
      <c r="F142" s="13">
        <v>455033.13</v>
      </c>
      <c r="G142" s="132"/>
      <c r="H142" s="14">
        <f t="shared" si="33"/>
        <v>0</v>
      </c>
      <c r="I142" s="196" t="str">
        <f t="shared" si="37"/>
        <v/>
      </c>
      <c r="J142" s="197"/>
    </row>
    <row r="143" spans="2:10" x14ac:dyDescent="0.25">
      <c r="B143" s="40" t="s">
        <v>165</v>
      </c>
      <c r="C143" s="57" t="s">
        <v>1566</v>
      </c>
      <c r="D143" s="41"/>
      <c r="E143" s="42"/>
      <c r="F143" s="150"/>
      <c r="G143" s="135"/>
      <c r="H143" s="50"/>
      <c r="I143" s="218"/>
      <c r="J143" s="219"/>
    </row>
    <row r="144" spans="2:10" ht="38.25" x14ac:dyDescent="0.25">
      <c r="B144" s="10" t="s">
        <v>166</v>
      </c>
      <c r="C144" s="59" t="s">
        <v>1567</v>
      </c>
      <c r="D144" s="16" t="s">
        <v>11</v>
      </c>
      <c r="E144" s="12">
        <v>6654</v>
      </c>
      <c r="F144" s="13">
        <v>39743.18</v>
      </c>
      <c r="G144" s="132"/>
      <c r="H144" s="14">
        <f t="shared" si="33"/>
        <v>0</v>
      </c>
      <c r="I144" s="196" t="str">
        <f t="shared" ref="I144:I145" si="38">IF(G144="","",IF(AND(G144&gt;=ROUND(F144*95%,4),G144&lt;=ROUND(F144,4)),"CUMPLE","NO CUMPLE"))</f>
        <v/>
      </c>
      <c r="J144" s="197"/>
    </row>
    <row r="145" spans="2:10" ht="25.5" x14ac:dyDescent="0.25">
      <c r="B145" s="10" t="s">
        <v>167</v>
      </c>
      <c r="C145" s="59" t="s">
        <v>1568</v>
      </c>
      <c r="D145" s="16" t="s">
        <v>11</v>
      </c>
      <c r="E145" s="12">
        <v>27</v>
      </c>
      <c r="F145" s="156">
        <v>157521.81</v>
      </c>
      <c r="G145" s="138"/>
      <c r="H145" s="14">
        <f t="shared" si="33"/>
        <v>0</v>
      </c>
      <c r="I145" s="196" t="str">
        <f t="shared" si="38"/>
        <v/>
      </c>
      <c r="J145" s="197"/>
    </row>
    <row r="146" spans="2:10" x14ac:dyDescent="0.25">
      <c r="B146" s="40" t="s">
        <v>168</v>
      </c>
      <c r="C146" s="57" t="s">
        <v>1569</v>
      </c>
      <c r="D146" s="41"/>
      <c r="E146" s="42"/>
      <c r="F146" s="150"/>
      <c r="G146" s="135"/>
      <c r="H146" s="50"/>
      <c r="I146" s="218"/>
      <c r="J146" s="219"/>
    </row>
    <row r="147" spans="2:10" ht="25.5" x14ac:dyDescent="0.25">
      <c r="B147" s="10" t="s">
        <v>169</v>
      </c>
      <c r="C147" s="59" t="s">
        <v>1570</v>
      </c>
      <c r="D147" s="16" t="s">
        <v>4</v>
      </c>
      <c r="E147" s="12">
        <v>190</v>
      </c>
      <c r="F147" s="13">
        <v>273588.28000000003</v>
      </c>
      <c r="G147" s="132"/>
      <c r="H147" s="14">
        <f t="shared" si="33"/>
        <v>0</v>
      </c>
      <c r="I147" s="196" t="str">
        <f t="shared" ref="I147" si="39">IF(G147="","",IF(AND(G147&gt;=ROUND(F147*95%,4),G147&lt;=ROUND(F147,4)),"CUMPLE","NO CUMPLE"))</f>
        <v/>
      </c>
      <c r="J147" s="197"/>
    </row>
    <row r="148" spans="2:10" x14ac:dyDescent="0.25">
      <c r="B148" s="40">
        <v>6</v>
      </c>
      <c r="C148" s="57" t="s">
        <v>1571</v>
      </c>
      <c r="D148" s="41"/>
      <c r="E148" s="42"/>
      <c r="F148" s="150"/>
      <c r="G148" s="135"/>
      <c r="H148" s="50"/>
      <c r="I148" s="218"/>
      <c r="J148" s="219"/>
    </row>
    <row r="149" spans="2:10" x14ac:dyDescent="0.25">
      <c r="B149" s="40" t="s">
        <v>170</v>
      </c>
      <c r="C149" s="57" t="s">
        <v>1572</v>
      </c>
      <c r="D149" s="41"/>
      <c r="E149" s="42"/>
      <c r="F149" s="150"/>
      <c r="G149" s="135"/>
      <c r="H149" s="50"/>
      <c r="I149" s="218"/>
      <c r="J149" s="219"/>
    </row>
    <row r="150" spans="2:10" ht="25.5" x14ac:dyDescent="0.25">
      <c r="B150" s="10" t="s">
        <v>171</v>
      </c>
      <c r="C150" s="59" t="s">
        <v>1573</v>
      </c>
      <c r="D150" s="16" t="s">
        <v>4</v>
      </c>
      <c r="E150" s="12">
        <v>3293</v>
      </c>
      <c r="F150" s="13">
        <v>35539.019999999997</v>
      </c>
      <c r="G150" s="132"/>
      <c r="H150" s="14">
        <f t="shared" ref="H150:H160" si="40">+ROUND(G150*E150,2)</f>
        <v>0</v>
      </c>
      <c r="I150" s="196" t="str">
        <f t="shared" ref="I150:I153" si="41">IF(G150="","",IF(AND(G150&gt;=ROUND(F150*95%,4),G150&lt;=ROUND(F150,4)),"CUMPLE","NO CUMPLE"))</f>
        <v/>
      </c>
      <c r="J150" s="197"/>
    </row>
    <row r="151" spans="2:10" ht="25.5" x14ac:dyDescent="0.25">
      <c r="B151" s="10" t="s">
        <v>172</v>
      </c>
      <c r="C151" s="59" t="s">
        <v>1574</v>
      </c>
      <c r="D151" s="16" t="s">
        <v>1284</v>
      </c>
      <c r="E151" s="12">
        <v>815</v>
      </c>
      <c r="F151" s="13">
        <v>23706.62</v>
      </c>
      <c r="G151" s="132"/>
      <c r="H151" s="14">
        <f t="shared" si="40"/>
        <v>0</v>
      </c>
      <c r="I151" s="196" t="str">
        <f t="shared" si="41"/>
        <v/>
      </c>
      <c r="J151" s="197"/>
    </row>
    <row r="152" spans="2:10" ht="25.5" x14ac:dyDescent="0.25">
      <c r="B152" s="10" t="s">
        <v>173</v>
      </c>
      <c r="C152" s="59" t="s">
        <v>1575</v>
      </c>
      <c r="D152" s="16" t="s">
        <v>4</v>
      </c>
      <c r="E152" s="12">
        <v>1558</v>
      </c>
      <c r="F152" s="13">
        <v>37207.1</v>
      </c>
      <c r="G152" s="132"/>
      <c r="H152" s="14">
        <f t="shared" si="40"/>
        <v>0</v>
      </c>
      <c r="I152" s="196" t="str">
        <f t="shared" si="41"/>
        <v/>
      </c>
      <c r="J152" s="197"/>
    </row>
    <row r="153" spans="2:10" ht="25.5" x14ac:dyDescent="0.25">
      <c r="B153" s="10" t="s">
        <v>174</v>
      </c>
      <c r="C153" s="59" t="s">
        <v>1576</v>
      </c>
      <c r="D153" s="16" t="s">
        <v>1284</v>
      </c>
      <c r="E153" s="12">
        <v>112</v>
      </c>
      <c r="F153" s="13">
        <v>25620.74</v>
      </c>
      <c r="G153" s="132"/>
      <c r="H153" s="14">
        <f t="shared" si="40"/>
        <v>0</v>
      </c>
      <c r="I153" s="196" t="str">
        <f t="shared" si="41"/>
        <v/>
      </c>
      <c r="J153" s="197"/>
    </row>
    <row r="154" spans="2:10" x14ac:dyDescent="0.25">
      <c r="B154" s="40" t="s">
        <v>175</v>
      </c>
      <c r="C154" s="57" t="s">
        <v>1577</v>
      </c>
      <c r="D154" s="41"/>
      <c r="E154" s="51"/>
      <c r="F154" s="150"/>
      <c r="G154" s="135"/>
      <c r="H154" s="50"/>
      <c r="I154" s="218"/>
      <c r="J154" s="219"/>
    </row>
    <row r="155" spans="2:10" ht="25.5" x14ac:dyDescent="0.25">
      <c r="B155" s="10" t="s">
        <v>176</v>
      </c>
      <c r="C155" s="59" t="s">
        <v>1578</v>
      </c>
      <c r="D155" s="16" t="s">
        <v>4</v>
      </c>
      <c r="E155" s="12">
        <v>1032</v>
      </c>
      <c r="F155" s="13">
        <v>36099.019999999997</v>
      </c>
      <c r="G155" s="132"/>
      <c r="H155" s="14">
        <f t="shared" si="40"/>
        <v>0</v>
      </c>
      <c r="I155" s="196" t="str">
        <f t="shared" ref="I155:I156" si="42">IF(G155="","",IF(AND(G155&gt;=ROUND(F155*95%,4),G155&lt;=ROUND(F155,4)),"CUMPLE","NO CUMPLE"))</f>
        <v/>
      </c>
      <c r="J155" s="197"/>
    </row>
    <row r="156" spans="2:10" ht="25.5" x14ac:dyDescent="0.25">
      <c r="B156" s="10" t="s">
        <v>177</v>
      </c>
      <c r="C156" s="59" t="s">
        <v>1579</v>
      </c>
      <c r="D156" s="16" t="s">
        <v>1284</v>
      </c>
      <c r="E156" s="12">
        <v>133</v>
      </c>
      <c r="F156" s="13">
        <v>25507.59</v>
      </c>
      <c r="G156" s="132"/>
      <c r="H156" s="14">
        <f t="shared" si="40"/>
        <v>0</v>
      </c>
      <c r="I156" s="196" t="str">
        <f t="shared" si="42"/>
        <v/>
      </c>
      <c r="J156" s="197"/>
    </row>
    <row r="157" spans="2:10" x14ac:dyDescent="0.25">
      <c r="B157" s="40" t="s">
        <v>178</v>
      </c>
      <c r="C157" s="57" t="s">
        <v>1580</v>
      </c>
      <c r="D157" s="41"/>
      <c r="E157" s="42"/>
      <c r="F157" s="150"/>
      <c r="G157" s="135"/>
      <c r="H157" s="50"/>
      <c r="I157" s="218"/>
      <c r="J157" s="219"/>
    </row>
    <row r="158" spans="2:10" ht="25.5" x14ac:dyDescent="0.25">
      <c r="B158" s="10" t="s">
        <v>179</v>
      </c>
      <c r="C158" s="59" t="s">
        <v>1581</v>
      </c>
      <c r="D158" s="16" t="s">
        <v>4</v>
      </c>
      <c r="E158" s="12">
        <v>169</v>
      </c>
      <c r="F158" s="13">
        <v>37899.019999999997</v>
      </c>
      <c r="G158" s="132"/>
      <c r="H158" s="14">
        <f t="shared" si="40"/>
        <v>0</v>
      </c>
      <c r="I158" s="196" t="str">
        <f t="shared" ref="I158:I160" si="43">IF(G158="","",IF(AND(G158&gt;=ROUND(F158*95%,4),G158&lt;=ROUND(F158,4)),"CUMPLE","NO CUMPLE"))</f>
        <v/>
      </c>
      <c r="J158" s="197"/>
    </row>
    <row r="159" spans="2:10" ht="25.5" x14ac:dyDescent="0.25">
      <c r="B159" s="10" t="s">
        <v>180</v>
      </c>
      <c r="C159" s="59" t="s">
        <v>1582</v>
      </c>
      <c r="D159" s="16" t="s">
        <v>4</v>
      </c>
      <c r="E159" s="12">
        <v>8</v>
      </c>
      <c r="F159" s="13">
        <v>32082.12</v>
      </c>
      <c r="G159" s="132"/>
      <c r="H159" s="14">
        <f t="shared" si="40"/>
        <v>0</v>
      </c>
      <c r="I159" s="196" t="str">
        <f t="shared" si="43"/>
        <v/>
      </c>
      <c r="J159" s="197"/>
    </row>
    <row r="160" spans="2:10" ht="25.5" x14ac:dyDescent="0.25">
      <c r="B160" s="10" t="s">
        <v>181</v>
      </c>
      <c r="C160" s="59" t="s">
        <v>1583</v>
      </c>
      <c r="D160" s="16" t="s">
        <v>1284</v>
      </c>
      <c r="E160" s="12">
        <v>453</v>
      </c>
      <c r="F160" s="13">
        <v>27155.52</v>
      </c>
      <c r="G160" s="132"/>
      <c r="H160" s="14">
        <f t="shared" si="40"/>
        <v>0</v>
      </c>
      <c r="I160" s="196" t="str">
        <f t="shared" si="43"/>
        <v/>
      </c>
      <c r="J160" s="197"/>
    </row>
    <row r="161" spans="2:10" x14ac:dyDescent="0.25">
      <c r="B161" s="40">
        <v>7</v>
      </c>
      <c r="C161" s="57" t="s">
        <v>1584</v>
      </c>
      <c r="D161" s="41"/>
      <c r="E161" s="42"/>
      <c r="F161" s="150"/>
      <c r="G161" s="135"/>
      <c r="H161" s="50"/>
      <c r="I161" s="218"/>
      <c r="J161" s="219"/>
    </row>
    <row r="162" spans="2:10" x14ac:dyDescent="0.25">
      <c r="B162" s="40" t="s">
        <v>182</v>
      </c>
      <c r="C162" s="57" t="s">
        <v>1585</v>
      </c>
      <c r="D162" s="41"/>
      <c r="E162" s="41"/>
      <c r="F162" s="150"/>
      <c r="G162" s="135"/>
      <c r="H162" s="50"/>
      <c r="I162" s="218"/>
      <c r="J162" s="219"/>
    </row>
    <row r="163" spans="2:10" x14ac:dyDescent="0.25">
      <c r="B163" s="19" t="s">
        <v>183</v>
      </c>
      <c r="C163" s="61" t="s">
        <v>1586</v>
      </c>
      <c r="D163" s="20" t="s">
        <v>11</v>
      </c>
      <c r="E163" s="21">
        <v>52</v>
      </c>
      <c r="F163" s="157">
        <v>92640.63</v>
      </c>
      <c r="G163" s="131"/>
      <c r="H163" s="14">
        <f t="shared" ref="H163" si="44">+ROUND(G163*E163,2)</f>
        <v>0</v>
      </c>
      <c r="I163" s="196" t="str">
        <f t="shared" ref="I163" si="45">IF(G163="","",IF(AND(G163&gt;=ROUND(F163*95%,4),G163&lt;=ROUND(F163,4)),"CUMPLE","NO CUMPLE"))</f>
        <v/>
      </c>
      <c r="J163" s="197"/>
    </row>
    <row r="164" spans="2:10" x14ac:dyDescent="0.25">
      <c r="B164" s="40" t="s">
        <v>184</v>
      </c>
      <c r="C164" s="57" t="s">
        <v>1587</v>
      </c>
      <c r="D164" s="41"/>
      <c r="E164" s="42"/>
      <c r="F164" s="150"/>
      <c r="G164" s="135"/>
      <c r="H164" s="50"/>
      <c r="I164" s="218"/>
      <c r="J164" s="219"/>
    </row>
    <row r="165" spans="2:10" x14ac:dyDescent="0.25">
      <c r="B165" s="10" t="s">
        <v>185</v>
      </c>
      <c r="C165" s="59" t="s">
        <v>1588</v>
      </c>
      <c r="D165" s="16" t="s">
        <v>11</v>
      </c>
      <c r="E165" s="12">
        <v>26</v>
      </c>
      <c r="F165" s="13">
        <v>208340.42</v>
      </c>
      <c r="G165" s="132"/>
      <c r="H165" s="14">
        <f t="shared" ref="H165" si="46">+ROUND(G165*E165,2)</f>
        <v>0</v>
      </c>
      <c r="I165" s="196" t="str">
        <f t="shared" ref="I165" si="47">IF(G165="","",IF(AND(G165&gt;=ROUND(F165*95%,4),G165&lt;=ROUND(F165,4)),"CUMPLE","NO CUMPLE"))</f>
        <v/>
      </c>
      <c r="J165" s="197"/>
    </row>
    <row r="166" spans="2:10" x14ac:dyDescent="0.25">
      <c r="B166" s="40">
        <v>8</v>
      </c>
      <c r="C166" s="57" t="s">
        <v>1589</v>
      </c>
      <c r="D166" s="41"/>
      <c r="E166" s="42"/>
      <c r="F166" s="150"/>
      <c r="G166" s="135"/>
      <c r="H166" s="50"/>
      <c r="I166" s="218"/>
      <c r="J166" s="219"/>
    </row>
    <row r="167" spans="2:10" x14ac:dyDescent="0.25">
      <c r="B167" s="40" t="s">
        <v>186</v>
      </c>
      <c r="C167" s="57" t="s">
        <v>1590</v>
      </c>
      <c r="D167" s="41"/>
      <c r="E167" s="42"/>
      <c r="F167" s="150"/>
      <c r="G167" s="135"/>
      <c r="H167" s="50"/>
      <c r="I167" s="218"/>
      <c r="J167" s="219"/>
    </row>
    <row r="168" spans="2:10" x14ac:dyDescent="0.25">
      <c r="B168" s="10" t="s">
        <v>187</v>
      </c>
      <c r="C168" s="59" t="s">
        <v>1591</v>
      </c>
      <c r="D168" s="16" t="s">
        <v>41</v>
      </c>
      <c r="E168" s="11">
        <v>511</v>
      </c>
      <c r="F168" s="13">
        <v>204922.43</v>
      </c>
      <c r="G168" s="132"/>
      <c r="H168" s="14">
        <f t="shared" ref="H168:H231" si="48">+ROUND(G168*E168,2)</f>
        <v>0</v>
      </c>
      <c r="I168" s="196" t="str">
        <f t="shared" ref="I168:I186" si="49">IF(G168="","",IF(AND(G168&gt;=ROUND(F168*95%,4),G168&lt;=ROUND(F168,4)),"CUMPLE","NO CUMPLE"))</f>
        <v/>
      </c>
      <c r="J168" s="197"/>
    </row>
    <row r="169" spans="2:10" x14ac:dyDescent="0.25">
      <c r="B169" s="10" t="s">
        <v>188</v>
      </c>
      <c r="C169" s="59" t="s">
        <v>1592</v>
      </c>
      <c r="D169" s="16" t="s">
        <v>41</v>
      </c>
      <c r="E169" s="11">
        <v>3</v>
      </c>
      <c r="F169" s="13">
        <v>84864.02</v>
      </c>
      <c r="G169" s="132"/>
      <c r="H169" s="14">
        <f t="shared" si="48"/>
        <v>0</v>
      </c>
      <c r="I169" s="196" t="str">
        <f t="shared" si="49"/>
        <v/>
      </c>
      <c r="J169" s="197"/>
    </row>
    <row r="170" spans="2:10" x14ac:dyDescent="0.25">
      <c r="B170" s="10" t="s">
        <v>189</v>
      </c>
      <c r="C170" s="59" t="s">
        <v>1593</v>
      </c>
      <c r="D170" s="16" t="s">
        <v>11</v>
      </c>
      <c r="E170" s="11">
        <v>7</v>
      </c>
      <c r="F170" s="13">
        <v>330372.28000000003</v>
      </c>
      <c r="G170" s="132"/>
      <c r="H170" s="14">
        <f t="shared" si="48"/>
        <v>0</v>
      </c>
      <c r="I170" s="196" t="str">
        <f t="shared" si="49"/>
        <v/>
      </c>
      <c r="J170" s="197"/>
    </row>
    <row r="171" spans="2:10" x14ac:dyDescent="0.25">
      <c r="B171" s="10" t="s">
        <v>190</v>
      </c>
      <c r="C171" s="59" t="s">
        <v>1594</v>
      </c>
      <c r="D171" s="16" t="s">
        <v>41</v>
      </c>
      <c r="E171" s="12">
        <v>150</v>
      </c>
      <c r="F171" s="13">
        <v>50464.35</v>
      </c>
      <c r="G171" s="132"/>
      <c r="H171" s="14">
        <f>+ROUND(G171*E171,2)</f>
        <v>0</v>
      </c>
      <c r="I171" s="196" t="str">
        <f t="shared" si="49"/>
        <v/>
      </c>
      <c r="J171" s="197"/>
    </row>
    <row r="172" spans="2:10" x14ac:dyDescent="0.25">
      <c r="B172" s="10" t="s">
        <v>191</v>
      </c>
      <c r="C172" s="59" t="s">
        <v>1595</v>
      </c>
      <c r="D172" s="16" t="s">
        <v>11</v>
      </c>
      <c r="E172" s="11">
        <v>1</v>
      </c>
      <c r="F172" s="13">
        <v>246044.62</v>
      </c>
      <c r="G172" s="132"/>
      <c r="H172" s="14">
        <f t="shared" si="48"/>
        <v>0</v>
      </c>
      <c r="I172" s="196" t="str">
        <f t="shared" si="49"/>
        <v/>
      </c>
      <c r="J172" s="197"/>
    </row>
    <row r="173" spans="2:10" x14ac:dyDescent="0.25">
      <c r="B173" s="10" t="s">
        <v>192</v>
      </c>
      <c r="C173" s="59" t="s">
        <v>1596</v>
      </c>
      <c r="D173" s="16" t="s">
        <v>11</v>
      </c>
      <c r="E173" s="11">
        <v>1</v>
      </c>
      <c r="F173" s="13">
        <v>736133.44</v>
      </c>
      <c r="G173" s="132"/>
      <c r="H173" s="14">
        <f t="shared" si="48"/>
        <v>0</v>
      </c>
      <c r="I173" s="196" t="str">
        <f t="shared" si="49"/>
        <v/>
      </c>
      <c r="J173" s="197"/>
    </row>
    <row r="174" spans="2:10" x14ac:dyDescent="0.25">
      <c r="B174" s="10" t="s">
        <v>193</v>
      </c>
      <c r="C174" s="59" t="s">
        <v>1597</v>
      </c>
      <c r="D174" s="16" t="s">
        <v>11</v>
      </c>
      <c r="E174" s="11">
        <v>86</v>
      </c>
      <c r="F174" s="13">
        <v>271884.86</v>
      </c>
      <c r="G174" s="132"/>
      <c r="H174" s="14">
        <f t="shared" si="48"/>
        <v>0</v>
      </c>
      <c r="I174" s="196" t="str">
        <f t="shared" si="49"/>
        <v/>
      </c>
      <c r="J174" s="197"/>
    </row>
    <row r="175" spans="2:10" x14ac:dyDescent="0.25">
      <c r="B175" s="10" t="s">
        <v>194</v>
      </c>
      <c r="C175" s="59" t="s">
        <v>1598</v>
      </c>
      <c r="D175" s="16" t="s">
        <v>11</v>
      </c>
      <c r="E175" s="11">
        <v>2</v>
      </c>
      <c r="F175" s="13">
        <v>3619930.5</v>
      </c>
      <c r="G175" s="132"/>
      <c r="H175" s="14">
        <f t="shared" si="48"/>
        <v>0</v>
      </c>
      <c r="I175" s="196" t="str">
        <f t="shared" si="49"/>
        <v/>
      </c>
      <c r="J175" s="197"/>
    </row>
    <row r="176" spans="2:10" x14ac:dyDescent="0.25">
      <c r="B176" s="10" t="s">
        <v>195</v>
      </c>
      <c r="C176" s="59" t="s">
        <v>1599</v>
      </c>
      <c r="D176" s="16" t="s">
        <v>11</v>
      </c>
      <c r="E176" s="11">
        <v>1</v>
      </c>
      <c r="F176" s="116">
        <v>1170552.51</v>
      </c>
      <c r="G176" s="139"/>
      <c r="H176" s="14">
        <f t="shared" si="48"/>
        <v>0</v>
      </c>
      <c r="I176" s="196" t="str">
        <f t="shared" si="49"/>
        <v/>
      </c>
      <c r="J176" s="197"/>
    </row>
    <row r="177" spans="2:10" ht="51" x14ac:dyDescent="0.25">
      <c r="B177" s="10" t="s">
        <v>196</v>
      </c>
      <c r="C177" s="59" t="s">
        <v>2686</v>
      </c>
      <c r="D177" s="16" t="s">
        <v>11</v>
      </c>
      <c r="E177" s="11">
        <v>1</v>
      </c>
      <c r="F177" s="13">
        <v>70819208.870000005</v>
      </c>
      <c r="G177" s="132"/>
      <c r="H177" s="14">
        <f t="shared" si="48"/>
        <v>0</v>
      </c>
      <c r="I177" s="196" t="str">
        <f t="shared" si="49"/>
        <v/>
      </c>
      <c r="J177" s="197"/>
    </row>
    <row r="178" spans="2:10" x14ac:dyDescent="0.25">
      <c r="B178" s="10" t="s">
        <v>197</v>
      </c>
      <c r="C178" s="59" t="s">
        <v>1600</v>
      </c>
      <c r="D178" s="16" t="s">
        <v>11</v>
      </c>
      <c r="E178" s="12">
        <v>81</v>
      </c>
      <c r="F178" s="13">
        <v>39176.17</v>
      </c>
      <c r="G178" s="132"/>
      <c r="H178" s="14">
        <f t="shared" si="48"/>
        <v>0</v>
      </c>
      <c r="I178" s="196" t="str">
        <f t="shared" si="49"/>
        <v/>
      </c>
      <c r="J178" s="197"/>
    </row>
    <row r="179" spans="2:10" ht="25.5" x14ac:dyDescent="0.25">
      <c r="B179" s="10" t="s">
        <v>198</v>
      </c>
      <c r="C179" s="59" t="s">
        <v>1601</v>
      </c>
      <c r="D179" s="16" t="s">
        <v>11</v>
      </c>
      <c r="E179" s="12">
        <v>3</v>
      </c>
      <c r="F179" s="13">
        <v>2683808.66</v>
      </c>
      <c r="G179" s="132"/>
      <c r="H179" s="14">
        <f t="shared" si="48"/>
        <v>0</v>
      </c>
      <c r="I179" s="196" t="str">
        <f t="shared" si="49"/>
        <v/>
      </c>
      <c r="J179" s="197"/>
    </row>
    <row r="180" spans="2:10" x14ac:dyDescent="0.25">
      <c r="B180" s="10" t="s">
        <v>199</v>
      </c>
      <c r="C180" s="59" t="s">
        <v>1602</v>
      </c>
      <c r="D180" s="16" t="s">
        <v>11</v>
      </c>
      <c r="E180" s="12">
        <v>2</v>
      </c>
      <c r="F180" s="13">
        <v>569267.4</v>
      </c>
      <c r="G180" s="132"/>
      <c r="H180" s="14">
        <f t="shared" si="48"/>
        <v>0</v>
      </c>
      <c r="I180" s="196" t="str">
        <f t="shared" si="49"/>
        <v/>
      </c>
      <c r="J180" s="197"/>
    </row>
    <row r="181" spans="2:10" x14ac:dyDescent="0.25">
      <c r="B181" s="10" t="s">
        <v>200</v>
      </c>
      <c r="C181" s="59" t="s">
        <v>1603</v>
      </c>
      <c r="D181" s="16" t="s">
        <v>11</v>
      </c>
      <c r="E181" s="12">
        <v>2</v>
      </c>
      <c r="F181" s="13">
        <v>53116.99</v>
      </c>
      <c r="G181" s="132"/>
      <c r="H181" s="14">
        <f t="shared" si="48"/>
        <v>0</v>
      </c>
      <c r="I181" s="196" t="str">
        <f t="shared" si="49"/>
        <v/>
      </c>
      <c r="J181" s="197"/>
    </row>
    <row r="182" spans="2:10" ht="25.5" x14ac:dyDescent="0.25">
      <c r="B182" s="10" t="s">
        <v>201</v>
      </c>
      <c r="C182" s="59" t="s">
        <v>1604</v>
      </c>
      <c r="D182" s="16" t="s">
        <v>11</v>
      </c>
      <c r="E182" s="12">
        <v>2</v>
      </c>
      <c r="F182" s="13">
        <v>365050.73</v>
      </c>
      <c r="G182" s="132"/>
      <c r="H182" s="14">
        <f t="shared" si="48"/>
        <v>0</v>
      </c>
      <c r="I182" s="196" t="str">
        <f t="shared" si="49"/>
        <v/>
      </c>
      <c r="J182" s="197"/>
    </row>
    <row r="183" spans="2:10" x14ac:dyDescent="0.25">
      <c r="B183" s="10" t="s">
        <v>202</v>
      </c>
      <c r="C183" s="59" t="s">
        <v>1605</v>
      </c>
      <c r="D183" s="16" t="s">
        <v>11</v>
      </c>
      <c r="E183" s="12">
        <v>13</v>
      </c>
      <c r="F183" s="13">
        <v>19680.66</v>
      </c>
      <c r="G183" s="132"/>
      <c r="H183" s="14">
        <f t="shared" si="48"/>
        <v>0</v>
      </c>
      <c r="I183" s="196" t="str">
        <f t="shared" si="49"/>
        <v/>
      </c>
      <c r="J183" s="197"/>
    </row>
    <row r="184" spans="2:10" x14ac:dyDescent="0.25">
      <c r="B184" s="10" t="s">
        <v>203</v>
      </c>
      <c r="C184" s="59" t="s">
        <v>1606</v>
      </c>
      <c r="D184" s="16" t="s">
        <v>11</v>
      </c>
      <c r="E184" s="12">
        <v>8</v>
      </c>
      <c r="F184" s="13">
        <v>1170552.51</v>
      </c>
      <c r="G184" s="132"/>
      <c r="H184" s="14">
        <f t="shared" si="48"/>
        <v>0</v>
      </c>
      <c r="I184" s="196" t="str">
        <f t="shared" si="49"/>
        <v/>
      </c>
      <c r="J184" s="197"/>
    </row>
    <row r="185" spans="2:10" x14ac:dyDescent="0.25">
      <c r="B185" s="10" t="s">
        <v>204</v>
      </c>
      <c r="C185" s="59" t="s">
        <v>1607</v>
      </c>
      <c r="D185" s="16" t="s">
        <v>11</v>
      </c>
      <c r="E185" s="11">
        <v>1</v>
      </c>
      <c r="F185" s="13">
        <v>264103.94</v>
      </c>
      <c r="G185" s="132"/>
      <c r="H185" s="14">
        <f t="shared" si="48"/>
        <v>0</v>
      </c>
      <c r="I185" s="196" t="str">
        <f t="shared" si="49"/>
        <v/>
      </c>
      <c r="J185" s="197"/>
    </row>
    <row r="186" spans="2:10" x14ac:dyDescent="0.25">
      <c r="B186" s="10" t="s">
        <v>205</v>
      </c>
      <c r="C186" s="58" t="s">
        <v>206</v>
      </c>
      <c r="D186" s="11" t="s">
        <v>11</v>
      </c>
      <c r="E186" s="11">
        <v>1</v>
      </c>
      <c r="F186" s="13">
        <v>672519</v>
      </c>
      <c r="G186" s="132"/>
      <c r="H186" s="14">
        <f t="shared" si="48"/>
        <v>0</v>
      </c>
      <c r="I186" s="196" t="str">
        <f t="shared" si="49"/>
        <v/>
      </c>
      <c r="J186" s="197"/>
    </row>
    <row r="187" spans="2:10" x14ac:dyDescent="0.25">
      <c r="B187" s="40" t="s">
        <v>207</v>
      </c>
      <c r="C187" s="57" t="s">
        <v>2661</v>
      </c>
      <c r="D187" s="41"/>
      <c r="E187" s="42"/>
      <c r="F187" s="150"/>
      <c r="G187" s="135"/>
      <c r="H187" s="46"/>
      <c r="I187" s="218"/>
      <c r="J187" s="219"/>
    </row>
    <row r="188" spans="2:10" ht="25.5" x14ac:dyDescent="0.25">
      <c r="B188" s="10" t="s">
        <v>208</v>
      </c>
      <c r="C188" s="59" t="s">
        <v>1608</v>
      </c>
      <c r="D188" s="16" t="s">
        <v>41</v>
      </c>
      <c r="E188" s="12">
        <v>20</v>
      </c>
      <c r="F188" s="13">
        <v>714359.02</v>
      </c>
      <c r="G188" s="132"/>
      <c r="H188" s="14">
        <f t="shared" si="48"/>
        <v>0</v>
      </c>
      <c r="I188" s="196" t="str">
        <f t="shared" ref="I188:I218" si="50">IF(G188="","",IF(AND(G188&gt;=ROUND(F188*95%,4),G188&lt;=ROUND(F188,4)),"CUMPLE","NO CUMPLE"))</f>
        <v/>
      </c>
      <c r="J188" s="197"/>
    </row>
    <row r="189" spans="2:10" ht="25.5" x14ac:dyDescent="0.25">
      <c r="B189" s="10" t="s">
        <v>209</v>
      </c>
      <c r="C189" s="59" t="s">
        <v>1609</v>
      </c>
      <c r="D189" s="16" t="s">
        <v>41</v>
      </c>
      <c r="E189" s="12">
        <v>2</v>
      </c>
      <c r="F189" s="13">
        <v>506983.18</v>
      </c>
      <c r="G189" s="132"/>
      <c r="H189" s="14">
        <f t="shared" si="48"/>
        <v>0</v>
      </c>
      <c r="I189" s="196" t="str">
        <f t="shared" si="50"/>
        <v/>
      </c>
      <c r="J189" s="197"/>
    </row>
    <row r="190" spans="2:10" ht="25.5" x14ac:dyDescent="0.25">
      <c r="B190" s="10" t="s">
        <v>210</v>
      </c>
      <c r="C190" s="59" t="s">
        <v>1610</v>
      </c>
      <c r="D190" s="16" t="s">
        <v>41</v>
      </c>
      <c r="E190" s="12">
        <v>15</v>
      </c>
      <c r="F190" s="13">
        <v>272102.86</v>
      </c>
      <c r="G190" s="132"/>
      <c r="H190" s="14">
        <f t="shared" si="48"/>
        <v>0</v>
      </c>
      <c r="I190" s="196" t="str">
        <f t="shared" si="50"/>
        <v/>
      </c>
      <c r="J190" s="197"/>
    </row>
    <row r="191" spans="2:10" ht="25.5" x14ac:dyDescent="0.25">
      <c r="B191" s="10" t="s">
        <v>211</v>
      </c>
      <c r="C191" s="59" t="s">
        <v>1611</v>
      </c>
      <c r="D191" s="16" t="s">
        <v>41</v>
      </c>
      <c r="E191" s="12">
        <v>6</v>
      </c>
      <c r="F191" s="13">
        <v>193517.34</v>
      </c>
      <c r="G191" s="132"/>
      <c r="H191" s="14">
        <f t="shared" si="48"/>
        <v>0</v>
      </c>
      <c r="I191" s="196" t="str">
        <f t="shared" si="50"/>
        <v/>
      </c>
      <c r="J191" s="197"/>
    </row>
    <row r="192" spans="2:10" x14ac:dyDescent="0.25">
      <c r="B192" s="10" t="s">
        <v>212</v>
      </c>
      <c r="C192" s="59" t="s">
        <v>1612</v>
      </c>
      <c r="D192" s="16" t="s">
        <v>11</v>
      </c>
      <c r="E192" s="12">
        <v>25</v>
      </c>
      <c r="F192" s="13">
        <v>281659.13</v>
      </c>
      <c r="G192" s="132"/>
      <c r="H192" s="14">
        <f t="shared" si="48"/>
        <v>0</v>
      </c>
      <c r="I192" s="196" t="str">
        <f t="shared" si="50"/>
        <v/>
      </c>
      <c r="J192" s="197"/>
    </row>
    <row r="193" spans="2:10" x14ac:dyDescent="0.25">
      <c r="B193" s="10" t="s">
        <v>213</v>
      </c>
      <c r="C193" s="59" t="s">
        <v>1613</v>
      </c>
      <c r="D193" s="16" t="s">
        <v>11</v>
      </c>
      <c r="E193" s="12">
        <v>4</v>
      </c>
      <c r="F193" s="13">
        <v>143753.75</v>
      </c>
      <c r="G193" s="132"/>
      <c r="H193" s="14">
        <f t="shared" si="48"/>
        <v>0</v>
      </c>
      <c r="I193" s="196" t="str">
        <f t="shared" si="50"/>
        <v/>
      </c>
      <c r="J193" s="197"/>
    </row>
    <row r="194" spans="2:10" x14ac:dyDescent="0.25">
      <c r="B194" s="10" t="s">
        <v>214</v>
      </c>
      <c r="C194" s="59" t="s">
        <v>1614</v>
      </c>
      <c r="D194" s="16" t="s">
        <v>11</v>
      </c>
      <c r="E194" s="12">
        <v>18</v>
      </c>
      <c r="F194" s="13">
        <v>68106.77</v>
      </c>
      <c r="G194" s="132"/>
      <c r="H194" s="14">
        <f t="shared" si="48"/>
        <v>0</v>
      </c>
      <c r="I194" s="196" t="str">
        <f t="shared" si="50"/>
        <v/>
      </c>
      <c r="J194" s="197"/>
    </row>
    <row r="195" spans="2:10" x14ac:dyDescent="0.25">
      <c r="B195" s="10" t="s">
        <v>215</v>
      </c>
      <c r="C195" s="59" t="s">
        <v>1615</v>
      </c>
      <c r="D195" s="16" t="s">
        <v>11</v>
      </c>
      <c r="E195" s="11">
        <v>5</v>
      </c>
      <c r="F195" s="13">
        <v>48293.5</v>
      </c>
      <c r="G195" s="132"/>
      <c r="H195" s="14">
        <f t="shared" si="48"/>
        <v>0</v>
      </c>
      <c r="I195" s="196" t="str">
        <f t="shared" si="50"/>
        <v/>
      </c>
      <c r="J195" s="197"/>
    </row>
    <row r="196" spans="2:10" x14ac:dyDescent="0.25">
      <c r="B196" s="10" t="s">
        <v>216</v>
      </c>
      <c r="C196" s="59" t="s">
        <v>1616</v>
      </c>
      <c r="D196" s="16" t="s">
        <v>11</v>
      </c>
      <c r="E196" s="12">
        <v>5</v>
      </c>
      <c r="F196" s="13">
        <v>1791910.91</v>
      </c>
      <c r="G196" s="132"/>
      <c r="H196" s="14">
        <f t="shared" si="48"/>
        <v>0</v>
      </c>
      <c r="I196" s="196" t="str">
        <f t="shared" si="50"/>
        <v/>
      </c>
      <c r="J196" s="197"/>
    </row>
    <row r="197" spans="2:10" x14ac:dyDescent="0.25">
      <c r="B197" s="10" t="s">
        <v>217</v>
      </c>
      <c r="C197" s="59" t="s">
        <v>206</v>
      </c>
      <c r="D197" s="16" t="s">
        <v>11</v>
      </c>
      <c r="E197" s="12">
        <v>1</v>
      </c>
      <c r="F197" s="13">
        <v>672519.6</v>
      </c>
      <c r="G197" s="132"/>
      <c r="H197" s="14">
        <f t="shared" si="48"/>
        <v>0</v>
      </c>
      <c r="I197" s="196" t="str">
        <f t="shared" si="50"/>
        <v/>
      </c>
      <c r="J197" s="197"/>
    </row>
    <row r="198" spans="2:10" ht="25.5" x14ac:dyDescent="0.25">
      <c r="B198" s="10" t="s">
        <v>218</v>
      </c>
      <c r="C198" s="59" t="s">
        <v>1617</v>
      </c>
      <c r="D198" s="16" t="s">
        <v>11</v>
      </c>
      <c r="E198" s="12">
        <v>4</v>
      </c>
      <c r="F198" s="13">
        <v>1889829.69</v>
      </c>
      <c r="G198" s="132"/>
      <c r="H198" s="14">
        <f t="shared" si="48"/>
        <v>0</v>
      </c>
      <c r="I198" s="196" t="str">
        <f t="shared" si="50"/>
        <v/>
      </c>
      <c r="J198" s="197"/>
    </row>
    <row r="199" spans="2:10" ht="25.5" x14ac:dyDescent="0.25">
      <c r="B199" s="10" t="s">
        <v>219</v>
      </c>
      <c r="C199" s="59" t="s">
        <v>1618</v>
      </c>
      <c r="D199" s="16" t="s">
        <v>11</v>
      </c>
      <c r="E199" s="12">
        <v>9</v>
      </c>
      <c r="F199" s="13">
        <v>1877261.93</v>
      </c>
      <c r="G199" s="132"/>
      <c r="H199" s="14">
        <f t="shared" si="48"/>
        <v>0</v>
      </c>
      <c r="I199" s="196" t="str">
        <f t="shared" si="50"/>
        <v/>
      </c>
      <c r="J199" s="197"/>
    </row>
    <row r="200" spans="2:10" ht="25.5" x14ac:dyDescent="0.25">
      <c r="B200" s="10" t="s">
        <v>220</v>
      </c>
      <c r="C200" s="59" t="s">
        <v>1619</v>
      </c>
      <c r="D200" s="16" t="s">
        <v>11</v>
      </c>
      <c r="E200" s="12">
        <v>2</v>
      </c>
      <c r="F200" s="13">
        <v>455556.1</v>
      </c>
      <c r="G200" s="132"/>
      <c r="H200" s="14">
        <f t="shared" si="48"/>
        <v>0</v>
      </c>
      <c r="I200" s="196" t="str">
        <f t="shared" si="50"/>
        <v/>
      </c>
      <c r="J200" s="197"/>
    </row>
    <row r="201" spans="2:10" ht="25.5" x14ac:dyDescent="0.25">
      <c r="B201" s="10" t="s">
        <v>221</v>
      </c>
      <c r="C201" s="59" t="s">
        <v>1620</v>
      </c>
      <c r="D201" s="16" t="s">
        <v>11</v>
      </c>
      <c r="E201" s="12">
        <v>1</v>
      </c>
      <c r="F201" s="13">
        <v>313728.63</v>
      </c>
      <c r="G201" s="132"/>
      <c r="H201" s="14">
        <f t="shared" si="48"/>
        <v>0</v>
      </c>
      <c r="I201" s="196" t="str">
        <f t="shared" si="50"/>
        <v/>
      </c>
      <c r="J201" s="197"/>
    </row>
    <row r="202" spans="2:10" x14ac:dyDescent="0.25">
      <c r="B202" s="10" t="s">
        <v>222</v>
      </c>
      <c r="C202" s="59" t="s">
        <v>1621</v>
      </c>
      <c r="D202" s="16" t="s">
        <v>11</v>
      </c>
      <c r="E202" s="12">
        <v>8</v>
      </c>
      <c r="F202" s="13">
        <v>364431.64</v>
      </c>
      <c r="G202" s="132"/>
      <c r="H202" s="14">
        <f t="shared" si="48"/>
        <v>0</v>
      </c>
      <c r="I202" s="196" t="str">
        <f t="shared" si="50"/>
        <v/>
      </c>
      <c r="J202" s="197"/>
    </row>
    <row r="203" spans="2:10" ht="25.5" x14ac:dyDescent="0.25">
      <c r="B203" s="10" t="s">
        <v>223</v>
      </c>
      <c r="C203" s="59" t="s">
        <v>1622</v>
      </c>
      <c r="D203" s="16" t="s">
        <v>11</v>
      </c>
      <c r="E203" s="12">
        <v>4</v>
      </c>
      <c r="F203" s="13">
        <v>322240.57</v>
      </c>
      <c r="G203" s="132"/>
      <c r="H203" s="14">
        <f t="shared" si="48"/>
        <v>0</v>
      </c>
      <c r="I203" s="196" t="str">
        <f t="shared" si="50"/>
        <v/>
      </c>
      <c r="J203" s="197"/>
    </row>
    <row r="204" spans="2:10" x14ac:dyDescent="0.25">
      <c r="B204" s="10" t="s">
        <v>224</v>
      </c>
      <c r="C204" s="59" t="s">
        <v>1623</v>
      </c>
      <c r="D204" s="16" t="s">
        <v>11</v>
      </c>
      <c r="E204" s="12">
        <v>4</v>
      </c>
      <c r="F204" s="13">
        <v>336260.92</v>
      </c>
      <c r="G204" s="132"/>
      <c r="H204" s="14">
        <f t="shared" si="48"/>
        <v>0</v>
      </c>
      <c r="I204" s="196" t="str">
        <f t="shared" si="50"/>
        <v/>
      </c>
      <c r="J204" s="197"/>
    </row>
    <row r="205" spans="2:10" ht="25.5" x14ac:dyDescent="0.25">
      <c r="B205" s="10" t="s">
        <v>225</v>
      </c>
      <c r="C205" s="59" t="s">
        <v>1624</v>
      </c>
      <c r="D205" s="16" t="s">
        <v>11</v>
      </c>
      <c r="E205" s="12">
        <v>4</v>
      </c>
      <c r="F205" s="13">
        <v>328369.71999999997</v>
      </c>
      <c r="G205" s="132"/>
      <c r="H205" s="14">
        <f t="shared" si="48"/>
        <v>0</v>
      </c>
      <c r="I205" s="196" t="str">
        <f t="shared" si="50"/>
        <v/>
      </c>
      <c r="J205" s="197"/>
    </row>
    <row r="206" spans="2:10" ht="25.5" x14ac:dyDescent="0.25">
      <c r="B206" s="10" t="s">
        <v>226</v>
      </c>
      <c r="C206" s="59" t="s">
        <v>1625</v>
      </c>
      <c r="D206" s="16" t="s">
        <v>11</v>
      </c>
      <c r="E206" s="12">
        <v>5</v>
      </c>
      <c r="F206" s="13">
        <v>773889.24</v>
      </c>
      <c r="G206" s="132"/>
      <c r="H206" s="14">
        <f t="shared" si="48"/>
        <v>0</v>
      </c>
      <c r="I206" s="196" t="str">
        <f t="shared" si="50"/>
        <v/>
      </c>
      <c r="J206" s="197"/>
    </row>
    <row r="207" spans="2:10" ht="25.5" x14ac:dyDescent="0.25">
      <c r="B207" s="10" t="s">
        <v>227</v>
      </c>
      <c r="C207" s="59" t="s">
        <v>1604</v>
      </c>
      <c r="D207" s="16" t="s">
        <v>11</v>
      </c>
      <c r="E207" s="12">
        <v>1</v>
      </c>
      <c r="F207" s="13">
        <v>408716.07</v>
      </c>
      <c r="G207" s="132"/>
      <c r="H207" s="14">
        <f t="shared" si="48"/>
        <v>0</v>
      </c>
      <c r="I207" s="196" t="str">
        <f t="shared" si="50"/>
        <v/>
      </c>
      <c r="J207" s="197"/>
    </row>
    <row r="208" spans="2:10" x14ac:dyDescent="0.25">
      <c r="B208" s="10" t="s">
        <v>228</v>
      </c>
      <c r="C208" s="59" t="s">
        <v>1626</v>
      </c>
      <c r="D208" s="16" t="s">
        <v>11</v>
      </c>
      <c r="E208" s="12">
        <v>20</v>
      </c>
      <c r="F208" s="13">
        <v>27379.43</v>
      </c>
      <c r="G208" s="132"/>
      <c r="H208" s="14">
        <f t="shared" si="48"/>
        <v>0</v>
      </c>
      <c r="I208" s="196" t="str">
        <f t="shared" si="50"/>
        <v/>
      </c>
      <c r="J208" s="197"/>
    </row>
    <row r="209" spans="2:10" x14ac:dyDescent="0.25">
      <c r="B209" s="10" t="s">
        <v>229</v>
      </c>
      <c r="C209" s="59" t="s">
        <v>1627</v>
      </c>
      <c r="D209" s="16" t="s">
        <v>11</v>
      </c>
      <c r="E209" s="12">
        <v>2</v>
      </c>
      <c r="F209" s="13">
        <v>25368.89</v>
      </c>
      <c r="G209" s="132"/>
      <c r="H209" s="14">
        <f t="shared" si="48"/>
        <v>0</v>
      </c>
      <c r="I209" s="196" t="str">
        <f t="shared" si="50"/>
        <v/>
      </c>
      <c r="J209" s="197"/>
    </row>
    <row r="210" spans="2:10" x14ac:dyDescent="0.25">
      <c r="B210" s="10" t="s">
        <v>230</v>
      </c>
      <c r="C210" s="59" t="s">
        <v>1628</v>
      </c>
      <c r="D210" s="16" t="s">
        <v>11</v>
      </c>
      <c r="E210" s="12">
        <v>12</v>
      </c>
      <c r="F210" s="13">
        <v>23192.720000000001</v>
      </c>
      <c r="G210" s="132"/>
      <c r="H210" s="14">
        <f t="shared" si="48"/>
        <v>0</v>
      </c>
      <c r="I210" s="196" t="str">
        <f t="shared" si="50"/>
        <v/>
      </c>
      <c r="J210" s="197"/>
    </row>
    <row r="211" spans="2:10" x14ac:dyDescent="0.25">
      <c r="B211" s="10" t="s">
        <v>231</v>
      </c>
      <c r="C211" s="59" t="s">
        <v>1629</v>
      </c>
      <c r="D211" s="16" t="s">
        <v>11</v>
      </c>
      <c r="E211" s="12">
        <v>4</v>
      </c>
      <c r="F211" s="13">
        <v>22828.68</v>
      </c>
      <c r="G211" s="132"/>
      <c r="H211" s="14">
        <f t="shared" si="48"/>
        <v>0</v>
      </c>
      <c r="I211" s="196" t="str">
        <f t="shared" si="50"/>
        <v/>
      </c>
      <c r="J211" s="197"/>
    </row>
    <row r="212" spans="2:10" x14ac:dyDescent="0.25">
      <c r="B212" s="10" t="s">
        <v>232</v>
      </c>
      <c r="C212" s="59" t="s">
        <v>1630</v>
      </c>
      <c r="D212" s="16" t="s">
        <v>11</v>
      </c>
      <c r="E212" s="12">
        <v>2</v>
      </c>
      <c r="F212" s="13">
        <v>35396.9</v>
      </c>
      <c r="G212" s="132"/>
      <c r="H212" s="14">
        <f t="shared" si="48"/>
        <v>0</v>
      </c>
      <c r="I212" s="196" t="str">
        <f t="shared" si="50"/>
        <v/>
      </c>
      <c r="J212" s="197"/>
    </row>
    <row r="213" spans="2:10" x14ac:dyDescent="0.25">
      <c r="B213" s="10" t="s">
        <v>233</v>
      </c>
      <c r="C213" s="59" t="s">
        <v>1631</v>
      </c>
      <c r="D213" s="16" t="s">
        <v>11</v>
      </c>
      <c r="E213" s="12">
        <v>2</v>
      </c>
      <c r="F213" s="13">
        <v>28193.119999999999</v>
      </c>
      <c r="G213" s="132"/>
      <c r="H213" s="14">
        <f t="shared" si="48"/>
        <v>0</v>
      </c>
      <c r="I213" s="196" t="str">
        <f t="shared" si="50"/>
        <v/>
      </c>
      <c r="J213" s="197"/>
    </row>
    <row r="214" spans="2:10" x14ac:dyDescent="0.25">
      <c r="B214" s="10" t="s">
        <v>234</v>
      </c>
      <c r="C214" s="59" t="s">
        <v>1632</v>
      </c>
      <c r="D214" s="16" t="s">
        <v>41</v>
      </c>
      <c r="E214" s="12">
        <v>13</v>
      </c>
      <c r="F214" s="13">
        <v>123862.39</v>
      </c>
      <c r="G214" s="132"/>
      <c r="H214" s="14">
        <f t="shared" si="48"/>
        <v>0</v>
      </c>
      <c r="I214" s="196" t="str">
        <f t="shared" si="50"/>
        <v/>
      </c>
      <c r="J214" s="197"/>
    </row>
    <row r="215" spans="2:10" x14ac:dyDescent="0.25">
      <c r="B215" s="10" t="s">
        <v>235</v>
      </c>
      <c r="C215" s="59" t="s">
        <v>1633</v>
      </c>
      <c r="D215" s="16" t="s">
        <v>11</v>
      </c>
      <c r="E215" s="12">
        <v>6</v>
      </c>
      <c r="F215" s="13">
        <v>133431.9</v>
      </c>
      <c r="G215" s="132"/>
      <c r="H215" s="14">
        <f t="shared" si="48"/>
        <v>0</v>
      </c>
      <c r="I215" s="196" t="str">
        <f t="shared" si="50"/>
        <v/>
      </c>
      <c r="J215" s="197"/>
    </row>
    <row r="216" spans="2:10" x14ac:dyDescent="0.25">
      <c r="B216" s="10" t="s">
        <v>236</v>
      </c>
      <c r="C216" s="59" t="s">
        <v>1634</v>
      </c>
      <c r="D216" s="16" t="s">
        <v>11</v>
      </c>
      <c r="E216" s="12">
        <v>1</v>
      </c>
      <c r="F216" s="13">
        <v>1413451.68</v>
      </c>
      <c r="G216" s="132"/>
      <c r="H216" s="14">
        <f t="shared" si="48"/>
        <v>0</v>
      </c>
      <c r="I216" s="196" t="str">
        <f t="shared" si="50"/>
        <v/>
      </c>
      <c r="J216" s="197"/>
    </row>
    <row r="217" spans="2:10" x14ac:dyDescent="0.25">
      <c r="B217" s="10" t="s">
        <v>237</v>
      </c>
      <c r="C217" s="59" t="s">
        <v>1635</v>
      </c>
      <c r="D217" s="16" t="s">
        <v>11</v>
      </c>
      <c r="E217" s="12">
        <v>1</v>
      </c>
      <c r="F217" s="13">
        <v>964011.68</v>
      </c>
      <c r="G217" s="132"/>
      <c r="H217" s="14">
        <f t="shared" si="48"/>
        <v>0</v>
      </c>
      <c r="I217" s="196" t="str">
        <f t="shared" si="50"/>
        <v/>
      </c>
      <c r="J217" s="197"/>
    </row>
    <row r="218" spans="2:10" x14ac:dyDescent="0.25">
      <c r="B218" s="10" t="s">
        <v>238</v>
      </c>
      <c r="C218" s="59" t="s">
        <v>1636</v>
      </c>
      <c r="D218" s="16" t="s">
        <v>11</v>
      </c>
      <c r="E218" s="12">
        <v>1</v>
      </c>
      <c r="F218" s="13">
        <v>972397.48</v>
      </c>
      <c r="G218" s="132"/>
      <c r="H218" s="14">
        <f t="shared" si="48"/>
        <v>0</v>
      </c>
      <c r="I218" s="196" t="str">
        <f t="shared" si="50"/>
        <v/>
      </c>
      <c r="J218" s="197"/>
    </row>
    <row r="219" spans="2:10" x14ac:dyDescent="0.25">
      <c r="B219" s="40" t="s">
        <v>239</v>
      </c>
      <c r="C219" s="57" t="s">
        <v>1637</v>
      </c>
      <c r="D219" s="41"/>
      <c r="E219" s="42"/>
      <c r="F219" s="150"/>
      <c r="G219" s="135"/>
      <c r="H219" s="46"/>
      <c r="I219" s="218"/>
      <c r="J219" s="219"/>
    </row>
    <row r="220" spans="2:10" x14ac:dyDescent="0.25">
      <c r="B220" s="10" t="s">
        <v>240</v>
      </c>
      <c r="C220" s="59" t="s">
        <v>1638</v>
      </c>
      <c r="D220" s="16" t="s">
        <v>41</v>
      </c>
      <c r="E220" s="12">
        <v>40</v>
      </c>
      <c r="F220" s="13">
        <v>191629.79</v>
      </c>
      <c r="G220" s="132"/>
      <c r="H220" s="14">
        <f t="shared" si="48"/>
        <v>0</v>
      </c>
      <c r="I220" s="196" t="str">
        <f t="shared" ref="I220:I254" si="51">IF(G220="","",IF(AND(G220&gt;=ROUND(F220*95%,4),G220&lt;=ROUND(F220,4)),"CUMPLE","NO CUMPLE"))</f>
        <v/>
      </c>
      <c r="J220" s="197"/>
    </row>
    <row r="221" spans="2:10" x14ac:dyDescent="0.25">
      <c r="B221" s="10" t="s">
        <v>241</v>
      </c>
      <c r="C221" s="59" t="s">
        <v>1639</v>
      </c>
      <c r="D221" s="16" t="s">
        <v>41</v>
      </c>
      <c r="E221" s="12">
        <v>36</v>
      </c>
      <c r="F221" s="13">
        <v>120830.7</v>
      </c>
      <c r="G221" s="132"/>
      <c r="H221" s="14">
        <f t="shared" si="48"/>
        <v>0</v>
      </c>
      <c r="I221" s="196" t="str">
        <f t="shared" si="51"/>
        <v/>
      </c>
      <c r="J221" s="197"/>
    </row>
    <row r="222" spans="2:10" x14ac:dyDescent="0.25">
      <c r="B222" s="10" t="s">
        <v>242</v>
      </c>
      <c r="C222" s="59" t="s">
        <v>1640</v>
      </c>
      <c r="D222" s="16" t="s">
        <v>41</v>
      </c>
      <c r="E222" s="12">
        <v>6</v>
      </c>
      <c r="F222" s="13">
        <v>72642.570000000007</v>
      </c>
      <c r="G222" s="132"/>
      <c r="H222" s="14">
        <f t="shared" si="48"/>
        <v>0</v>
      </c>
      <c r="I222" s="196" t="str">
        <f t="shared" si="51"/>
        <v/>
      </c>
      <c r="J222" s="197"/>
    </row>
    <row r="223" spans="2:10" x14ac:dyDescent="0.25">
      <c r="B223" s="10" t="s">
        <v>243</v>
      </c>
      <c r="C223" s="59" t="s">
        <v>1641</v>
      </c>
      <c r="D223" s="16" t="s">
        <v>11</v>
      </c>
      <c r="E223" s="12">
        <v>14</v>
      </c>
      <c r="F223" s="13">
        <v>228077.59</v>
      </c>
      <c r="G223" s="132"/>
      <c r="H223" s="14">
        <f t="shared" si="48"/>
        <v>0</v>
      </c>
      <c r="I223" s="196" t="str">
        <f t="shared" si="51"/>
        <v/>
      </c>
      <c r="J223" s="197"/>
    </row>
    <row r="224" spans="2:10" x14ac:dyDescent="0.25">
      <c r="B224" s="10" t="s">
        <v>244</v>
      </c>
      <c r="C224" s="59" t="s">
        <v>1642</v>
      </c>
      <c r="D224" s="16" t="s">
        <v>11</v>
      </c>
      <c r="E224" s="12">
        <v>16</v>
      </c>
      <c r="F224" s="13">
        <v>160314.06</v>
      </c>
      <c r="G224" s="132"/>
      <c r="H224" s="14">
        <f t="shared" si="48"/>
        <v>0</v>
      </c>
      <c r="I224" s="196" t="str">
        <f t="shared" si="51"/>
        <v/>
      </c>
      <c r="J224" s="197"/>
    </row>
    <row r="225" spans="2:10" x14ac:dyDescent="0.25">
      <c r="B225" s="10" t="s">
        <v>245</v>
      </c>
      <c r="C225" s="59" t="s">
        <v>1643</v>
      </c>
      <c r="D225" s="16" t="s">
        <v>11</v>
      </c>
      <c r="E225" s="12">
        <v>6</v>
      </c>
      <c r="F225" s="13">
        <v>51056.09</v>
      </c>
      <c r="G225" s="132"/>
      <c r="H225" s="14">
        <f t="shared" si="48"/>
        <v>0</v>
      </c>
      <c r="I225" s="196" t="str">
        <f t="shared" si="51"/>
        <v/>
      </c>
      <c r="J225" s="197"/>
    </row>
    <row r="226" spans="2:10" ht="25.5" x14ac:dyDescent="0.25">
      <c r="B226" s="10" t="s">
        <v>246</v>
      </c>
      <c r="C226" s="59" t="s">
        <v>1644</v>
      </c>
      <c r="D226" s="16" t="s">
        <v>11</v>
      </c>
      <c r="E226" s="12">
        <v>40</v>
      </c>
      <c r="F226" s="13">
        <v>114679.95</v>
      </c>
      <c r="G226" s="132"/>
      <c r="H226" s="14">
        <f t="shared" si="48"/>
        <v>0</v>
      </c>
      <c r="I226" s="196" t="str">
        <f t="shared" si="51"/>
        <v/>
      </c>
      <c r="J226" s="197"/>
    </row>
    <row r="227" spans="2:10" ht="25.5" x14ac:dyDescent="0.25">
      <c r="B227" s="10" t="s">
        <v>247</v>
      </c>
      <c r="C227" s="59" t="s">
        <v>1645</v>
      </c>
      <c r="D227" s="16" t="s">
        <v>11</v>
      </c>
      <c r="E227" s="12">
        <v>35</v>
      </c>
      <c r="F227" s="13">
        <v>99245.29</v>
      </c>
      <c r="G227" s="132"/>
      <c r="H227" s="14">
        <f t="shared" si="48"/>
        <v>0</v>
      </c>
      <c r="I227" s="196" t="str">
        <f t="shared" si="51"/>
        <v/>
      </c>
      <c r="J227" s="197"/>
    </row>
    <row r="228" spans="2:10" ht="25.5" x14ac:dyDescent="0.25">
      <c r="B228" s="10" t="s">
        <v>248</v>
      </c>
      <c r="C228" s="59" t="s">
        <v>1646</v>
      </c>
      <c r="D228" s="16" t="s">
        <v>11</v>
      </c>
      <c r="E228" s="12">
        <v>14</v>
      </c>
      <c r="F228" s="13">
        <v>88023.95</v>
      </c>
      <c r="G228" s="132"/>
      <c r="H228" s="14">
        <f t="shared" si="48"/>
        <v>0</v>
      </c>
      <c r="I228" s="196" t="str">
        <f t="shared" si="51"/>
        <v/>
      </c>
      <c r="J228" s="197"/>
    </row>
    <row r="229" spans="2:10" x14ac:dyDescent="0.25">
      <c r="B229" s="10" t="s">
        <v>249</v>
      </c>
      <c r="C229" s="59" t="s">
        <v>1647</v>
      </c>
      <c r="D229" s="16" t="s">
        <v>11</v>
      </c>
      <c r="E229" s="12">
        <v>1</v>
      </c>
      <c r="F229" s="13">
        <v>768687.09</v>
      </c>
      <c r="G229" s="132"/>
      <c r="H229" s="14">
        <f t="shared" si="48"/>
        <v>0</v>
      </c>
      <c r="I229" s="196" t="str">
        <f t="shared" si="51"/>
        <v/>
      </c>
      <c r="J229" s="197"/>
    </row>
    <row r="230" spans="2:10" x14ac:dyDescent="0.25">
      <c r="B230" s="10" t="s">
        <v>250</v>
      </c>
      <c r="C230" s="59" t="s">
        <v>1648</v>
      </c>
      <c r="D230" s="16" t="s">
        <v>11</v>
      </c>
      <c r="E230" s="12">
        <v>1</v>
      </c>
      <c r="F230" s="13">
        <v>2629335.19</v>
      </c>
      <c r="G230" s="132"/>
      <c r="H230" s="14">
        <f t="shared" si="48"/>
        <v>0</v>
      </c>
      <c r="I230" s="196" t="str">
        <f t="shared" si="51"/>
        <v/>
      </c>
      <c r="J230" s="197"/>
    </row>
    <row r="231" spans="2:10" x14ac:dyDescent="0.25">
      <c r="B231" s="10" t="s">
        <v>251</v>
      </c>
      <c r="C231" s="59" t="s">
        <v>1649</v>
      </c>
      <c r="D231" s="16" t="s">
        <v>11</v>
      </c>
      <c r="E231" s="12">
        <v>1</v>
      </c>
      <c r="F231" s="13">
        <v>1059592.5900000001</v>
      </c>
      <c r="G231" s="132"/>
      <c r="H231" s="14">
        <f t="shared" si="48"/>
        <v>0</v>
      </c>
      <c r="I231" s="196" t="str">
        <f t="shared" si="51"/>
        <v/>
      </c>
      <c r="J231" s="197"/>
    </row>
    <row r="232" spans="2:10" x14ac:dyDescent="0.25">
      <c r="B232" s="10" t="s">
        <v>252</v>
      </c>
      <c r="C232" s="59" t="s">
        <v>1650</v>
      </c>
      <c r="D232" s="16" t="s">
        <v>11</v>
      </c>
      <c r="E232" s="12">
        <v>3</v>
      </c>
      <c r="F232" s="13">
        <v>1144202.79</v>
      </c>
      <c r="G232" s="132"/>
      <c r="H232" s="14">
        <f t="shared" ref="H232:H295" si="52">+ROUND(G232*E232,2)</f>
        <v>0</v>
      </c>
      <c r="I232" s="196" t="str">
        <f t="shared" si="51"/>
        <v/>
      </c>
      <c r="J232" s="197"/>
    </row>
    <row r="233" spans="2:10" x14ac:dyDescent="0.25">
      <c r="B233" s="10" t="s">
        <v>253</v>
      </c>
      <c r="C233" s="59" t="s">
        <v>1651</v>
      </c>
      <c r="D233" s="16" t="s">
        <v>11</v>
      </c>
      <c r="E233" s="12">
        <v>1</v>
      </c>
      <c r="F233" s="13">
        <v>1919452.83</v>
      </c>
      <c r="G233" s="132"/>
      <c r="H233" s="14">
        <f t="shared" si="52"/>
        <v>0</v>
      </c>
      <c r="I233" s="196" t="str">
        <f t="shared" si="51"/>
        <v/>
      </c>
      <c r="J233" s="197"/>
    </row>
    <row r="234" spans="2:10" x14ac:dyDescent="0.25">
      <c r="B234" s="10" t="s">
        <v>254</v>
      </c>
      <c r="C234" s="59" t="s">
        <v>1652</v>
      </c>
      <c r="D234" s="16" t="s">
        <v>11</v>
      </c>
      <c r="E234" s="12">
        <v>2</v>
      </c>
      <c r="F234" s="13">
        <v>963816.79</v>
      </c>
      <c r="G234" s="132"/>
      <c r="H234" s="14">
        <f t="shared" si="52"/>
        <v>0</v>
      </c>
      <c r="I234" s="196" t="str">
        <f t="shared" si="51"/>
        <v/>
      </c>
      <c r="J234" s="197"/>
    </row>
    <row r="235" spans="2:10" x14ac:dyDescent="0.25">
      <c r="B235" s="10" t="s">
        <v>255</v>
      </c>
      <c r="C235" s="59" t="s">
        <v>1653</v>
      </c>
      <c r="D235" s="16" t="s">
        <v>11</v>
      </c>
      <c r="E235" s="12">
        <v>1</v>
      </c>
      <c r="F235" s="13">
        <v>646976.63</v>
      </c>
      <c r="G235" s="132"/>
      <c r="H235" s="14">
        <f t="shared" si="52"/>
        <v>0</v>
      </c>
      <c r="I235" s="196" t="str">
        <f t="shared" si="51"/>
        <v/>
      </c>
      <c r="J235" s="197"/>
    </row>
    <row r="236" spans="2:10" x14ac:dyDescent="0.25">
      <c r="B236" s="10" t="s">
        <v>256</v>
      </c>
      <c r="C236" s="59" t="s">
        <v>1654</v>
      </c>
      <c r="D236" s="16" t="s">
        <v>11</v>
      </c>
      <c r="E236" s="12">
        <v>1</v>
      </c>
      <c r="F236" s="13">
        <v>1456390.83</v>
      </c>
      <c r="G236" s="132"/>
      <c r="H236" s="14">
        <f t="shared" si="52"/>
        <v>0</v>
      </c>
      <c r="I236" s="196" t="str">
        <f t="shared" si="51"/>
        <v/>
      </c>
      <c r="J236" s="197"/>
    </row>
    <row r="237" spans="2:10" x14ac:dyDescent="0.25">
      <c r="B237" s="10" t="s">
        <v>257</v>
      </c>
      <c r="C237" s="59" t="s">
        <v>1655</v>
      </c>
      <c r="D237" s="16" t="s">
        <v>11</v>
      </c>
      <c r="E237" s="12">
        <v>1</v>
      </c>
      <c r="F237" s="13">
        <v>456386.23</v>
      </c>
      <c r="G237" s="132"/>
      <c r="H237" s="14">
        <f t="shared" si="52"/>
        <v>0</v>
      </c>
      <c r="I237" s="196" t="str">
        <f t="shared" si="51"/>
        <v/>
      </c>
      <c r="J237" s="197"/>
    </row>
    <row r="238" spans="2:10" x14ac:dyDescent="0.25">
      <c r="B238" s="10" t="s">
        <v>258</v>
      </c>
      <c r="C238" s="59" t="s">
        <v>1656</v>
      </c>
      <c r="D238" s="16" t="s">
        <v>11</v>
      </c>
      <c r="E238" s="12">
        <v>6</v>
      </c>
      <c r="F238" s="13">
        <v>118114.05</v>
      </c>
      <c r="G238" s="132"/>
      <c r="H238" s="14">
        <f t="shared" si="52"/>
        <v>0</v>
      </c>
      <c r="I238" s="196" t="str">
        <f t="shared" si="51"/>
        <v/>
      </c>
      <c r="J238" s="197"/>
    </row>
    <row r="239" spans="2:10" x14ac:dyDescent="0.25">
      <c r="B239" s="10" t="s">
        <v>259</v>
      </c>
      <c r="C239" s="59" t="s">
        <v>1657</v>
      </c>
      <c r="D239" s="11" t="s">
        <v>41</v>
      </c>
      <c r="E239" s="12">
        <v>14</v>
      </c>
      <c r="F239" s="13">
        <v>69962.990000000005</v>
      </c>
      <c r="G239" s="132"/>
      <c r="H239" s="14">
        <f t="shared" si="52"/>
        <v>0</v>
      </c>
      <c r="I239" s="196" t="str">
        <f t="shared" si="51"/>
        <v/>
      </c>
      <c r="J239" s="197"/>
    </row>
    <row r="240" spans="2:10" x14ac:dyDescent="0.25">
      <c r="B240" s="10" t="s">
        <v>260</v>
      </c>
      <c r="C240" s="59" t="s">
        <v>1658</v>
      </c>
      <c r="D240" s="16" t="s">
        <v>11</v>
      </c>
      <c r="E240" s="12">
        <v>50</v>
      </c>
      <c r="F240" s="13">
        <v>11115.22</v>
      </c>
      <c r="G240" s="132"/>
      <c r="H240" s="14">
        <f t="shared" si="52"/>
        <v>0</v>
      </c>
      <c r="I240" s="196" t="str">
        <f t="shared" si="51"/>
        <v/>
      </c>
      <c r="J240" s="197"/>
    </row>
    <row r="241" spans="2:10" x14ac:dyDescent="0.25">
      <c r="B241" s="10" t="s">
        <v>261</v>
      </c>
      <c r="C241" s="59" t="s">
        <v>1659</v>
      </c>
      <c r="D241" s="16" t="s">
        <v>11</v>
      </c>
      <c r="E241" s="12">
        <v>4</v>
      </c>
      <c r="F241" s="13">
        <v>113133.93</v>
      </c>
      <c r="G241" s="132"/>
      <c r="H241" s="14">
        <f t="shared" si="52"/>
        <v>0</v>
      </c>
      <c r="I241" s="196" t="str">
        <f t="shared" si="51"/>
        <v/>
      </c>
      <c r="J241" s="197"/>
    </row>
    <row r="242" spans="2:10" x14ac:dyDescent="0.25">
      <c r="B242" s="10" t="s">
        <v>262</v>
      </c>
      <c r="C242" s="59" t="s">
        <v>1660</v>
      </c>
      <c r="D242" s="16" t="s">
        <v>11</v>
      </c>
      <c r="E242" s="12">
        <v>4</v>
      </c>
      <c r="F242" s="13">
        <v>83912.74</v>
      </c>
      <c r="G242" s="132"/>
      <c r="H242" s="14">
        <f t="shared" si="52"/>
        <v>0</v>
      </c>
      <c r="I242" s="196" t="str">
        <f t="shared" si="51"/>
        <v/>
      </c>
      <c r="J242" s="197"/>
    </row>
    <row r="243" spans="2:10" x14ac:dyDescent="0.25">
      <c r="B243" s="10" t="s">
        <v>263</v>
      </c>
      <c r="C243" s="59" t="s">
        <v>1661</v>
      </c>
      <c r="D243" s="16" t="s">
        <v>11</v>
      </c>
      <c r="E243" s="12">
        <v>8</v>
      </c>
      <c r="F243" s="13">
        <v>144051.97</v>
      </c>
      <c r="G243" s="132"/>
      <c r="H243" s="14">
        <f t="shared" si="52"/>
        <v>0</v>
      </c>
      <c r="I243" s="196" t="str">
        <f t="shared" si="51"/>
        <v/>
      </c>
      <c r="J243" s="197"/>
    </row>
    <row r="244" spans="2:10" x14ac:dyDescent="0.25">
      <c r="B244" s="10" t="s">
        <v>264</v>
      </c>
      <c r="C244" s="59" t="s">
        <v>1662</v>
      </c>
      <c r="D244" s="16" t="s">
        <v>11</v>
      </c>
      <c r="E244" s="12">
        <v>1</v>
      </c>
      <c r="F244" s="13">
        <v>1290799.19</v>
      </c>
      <c r="G244" s="132"/>
      <c r="H244" s="14">
        <f t="shared" si="52"/>
        <v>0</v>
      </c>
      <c r="I244" s="196" t="str">
        <f t="shared" si="51"/>
        <v/>
      </c>
      <c r="J244" s="197"/>
    </row>
    <row r="245" spans="2:10" ht="25.5" x14ac:dyDescent="0.25">
      <c r="B245" s="10" t="s">
        <v>265</v>
      </c>
      <c r="C245" s="59" t="s">
        <v>1663</v>
      </c>
      <c r="D245" s="16" t="s">
        <v>11</v>
      </c>
      <c r="E245" s="12">
        <v>2</v>
      </c>
      <c r="F245" s="13">
        <v>1423096.59</v>
      </c>
      <c r="G245" s="132"/>
      <c r="H245" s="14">
        <f t="shared" si="52"/>
        <v>0</v>
      </c>
      <c r="I245" s="196" t="str">
        <f t="shared" si="51"/>
        <v/>
      </c>
      <c r="J245" s="197"/>
    </row>
    <row r="246" spans="2:10" ht="25.5" x14ac:dyDescent="0.25">
      <c r="B246" s="10" t="s">
        <v>266</v>
      </c>
      <c r="C246" s="59" t="s">
        <v>1604</v>
      </c>
      <c r="D246" s="16" t="s">
        <v>11</v>
      </c>
      <c r="E246" s="12">
        <v>1</v>
      </c>
      <c r="F246" s="13">
        <v>426606.51</v>
      </c>
      <c r="G246" s="132"/>
      <c r="H246" s="14">
        <f t="shared" si="52"/>
        <v>0</v>
      </c>
      <c r="I246" s="196" t="str">
        <f t="shared" si="51"/>
        <v/>
      </c>
      <c r="J246" s="197"/>
    </row>
    <row r="247" spans="2:10" x14ac:dyDescent="0.25">
      <c r="B247" s="10" t="s">
        <v>267</v>
      </c>
      <c r="C247" s="59" t="s">
        <v>1664</v>
      </c>
      <c r="D247" s="16" t="s">
        <v>11</v>
      </c>
      <c r="E247" s="12">
        <v>2</v>
      </c>
      <c r="F247" s="13">
        <v>227348.62</v>
      </c>
      <c r="G247" s="132"/>
      <c r="H247" s="14">
        <f t="shared" si="52"/>
        <v>0</v>
      </c>
      <c r="I247" s="196" t="str">
        <f t="shared" si="51"/>
        <v/>
      </c>
      <c r="J247" s="197"/>
    </row>
    <row r="248" spans="2:10" x14ac:dyDescent="0.25">
      <c r="B248" s="10" t="s">
        <v>268</v>
      </c>
      <c r="C248" s="58" t="s">
        <v>269</v>
      </c>
      <c r="D248" s="11" t="s">
        <v>11</v>
      </c>
      <c r="E248" s="12">
        <v>2</v>
      </c>
      <c r="F248" s="13">
        <v>550000</v>
      </c>
      <c r="G248" s="132"/>
      <c r="H248" s="14">
        <f t="shared" si="52"/>
        <v>0</v>
      </c>
      <c r="I248" s="196" t="str">
        <f t="shared" si="51"/>
        <v/>
      </c>
      <c r="J248" s="197"/>
    </row>
    <row r="249" spans="2:10" x14ac:dyDescent="0.25">
      <c r="B249" s="10" t="s">
        <v>270</v>
      </c>
      <c r="C249" s="58" t="s">
        <v>271</v>
      </c>
      <c r="D249" s="11" t="s">
        <v>11</v>
      </c>
      <c r="E249" s="12">
        <v>2</v>
      </c>
      <c r="F249" s="13">
        <v>687500</v>
      </c>
      <c r="G249" s="132"/>
      <c r="H249" s="14">
        <f t="shared" si="52"/>
        <v>0</v>
      </c>
      <c r="I249" s="196" t="str">
        <f t="shared" si="51"/>
        <v/>
      </c>
      <c r="J249" s="197"/>
    </row>
    <row r="250" spans="2:10" x14ac:dyDescent="0.25">
      <c r="B250" s="10" t="s">
        <v>272</v>
      </c>
      <c r="C250" s="58" t="s">
        <v>273</v>
      </c>
      <c r="D250" s="11" t="s">
        <v>11</v>
      </c>
      <c r="E250" s="12">
        <v>2</v>
      </c>
      <c r="F250" s="13">
        <v>325000</v>
      </c>
      <c r="G250" s="132"/>
      <c r="H250" s="14">
        <f t="shared" si="52"/>
        <v>0</v>
      </c>
      <c r="I250" s="196" t="str">
        <f t="shared" si="51"/>
        <v/>
      </c>
      <c r="J250" s="197"/>
    </row>
    <row r="251" spans="2:10" x14ac:dyDescent="0.25">
      <c r="B251" s="10" t="s">
        <v>274</v>
      </c>
      <c r="C251" s="58" t="s">
        <v>275</v>
      </c>
      <c r="D251" s="11" t="s">
        <v>11</v>
      </c>
      <c r="E251" s="12">
        <v>2</v>
      </c>
      <c r="F251" s="13">
        <v>400000</v>
      </c>
      <c r="G251" s="132"/>
      <c r="H251" s="14">
        <f t="shared" si="52"/>
        <v>0</v>
      </c>
      <c r="I251" s="196" t="str">
        <f t="shared" si="51"/>
        <v/>
      </c>
      <c r="J251" s="197"/>
    </row>
    <row r="252" spans="2:10" x14ac:dyDescent="0.25">
      <c r="B252" s="10" t="s">
        <v>276</v>
      </c>
      <c r="C252" s="59" t="s">
        <v>1632</v>
      </c>
      <c r="D252" s="11" t="s">
        <v>41</v>
      </c>
      <c r="E252" s="12">
        <v>13</v>
      </c>
      <c r="F252" s="13">
        <v>137114.69</v>
      </c>
      <c r="G252" s="132"/>
      <c r="H252" s="14">
        <f t="shared" si="52"/>
        <v>0</v>
      </c>
      <c r="I252" s="196" t="str">
        <f t="shared" si="51"/>
        <v/>
      </c>
      <c r="J252" s="197"/>
    </row>
    <row r="253" spans="2:10" x14ac:dyDescent="0.25">
      <c r="B253" s="10" t="s">
        <v>277</v>
      </c>
      <c r="C253" s="59" t="s">
        <v>1633</v>
      </c>
      <c r="D253" s="16" t="s">
        <v>11</v>
      </c>
      <c r="E253" s="12">
        <v>7</v>
      </c>
      <c r="F253" s="13">
        <v>133431.9</v>
      </c>
      <c r="G253" s="132"/>
      <c r="H253" s="14">
        <f t="shared" si="52"/>
        <v>0</v>
      </c>
      <c r="I253" s="196" t="str">
        <f t="shared" si="51"/>
        <v/>
      </c>
      <c r="J253" s="197"/>
    </row>
    <row r="254" spans="2:10" ht="25.5" x14ac:dyDescent="0.25">
      <c r="B254" s="10" t="s">
        <v>278</v>
      </c>
      <c r="C254" s="59" t="s">
        <v>1618</v>
      </c>
      <c r="D254" s="16" t="s">
        <v>11</v>
      </c>
      <c r="E254" s="12">
        <v>1</v>
      </c>
      <c r="F254" s="13">
        <v>2147295.46</v>
      </c>
      <c r="G254" s="132"/>
      <c r="H254" s="14">
        <f t="shared" si="52"/>
        <v>0</v>
      </c>
      <c r="I254" s="196" t="str">
        <f t="shared" si="51"/>
        <v/>
      </c>
      <c r="J254" s="197"/>
    </row>
    <row r="255" spans="2:10" x14ac:dyDescent="0.25">
      <c r="B255" s="40" t="s">
        <v>279</v>
      </c>
      <c r="C255" s="57" t="s">
        <v>2660</v>
      </c>
      <c r="D255" s="41"/>
      <c r="E255" s="42"/>
      <c r="F255" s="150"/>
      <c r="G255" s="135"/>
      <c r="H255" s="50"/>
      <c r="I255" s="218"/>
      <c r="J255" s="219"/>
    </row>
    <row r="256" spans="2:10" x14ac:dyDescent="0.25">
      <c r="B256" s="10" t="s">
        <v>280</v>
      </c>
      <c r="C256" s="59" t="s">
        <v>1665</v>
      </c>
      <c r="D256" s="16" t="s">
        <v>41</v>
      </c>
      <c r="E256" s="12">
        <v>34</v>
      </c>
      <c r="F256" s="13">
        <v>145583.39000000001</v>
      </c>
      <c r="G256" s="132"/>
      <c r="H256" s="14">
        <f t="shared" si="52"/>
        <v>0</v>
      </c>
      <c r="I256" s="196" t="str">
        <f t="shared" ref="I256:I308" si="53">IF(G256="","",IF(AND(G256&gt;=ROUND(F256*95%,4),G256&lt;=ROUND(F256,4)),"CUMPLE","NO CUMPLE"))</f>
        <v/>
      </c>
      <c r="J256" s="197"/>
    </row>
    <row r="257" spans="2:10" x14ac:dyDescent="0.25">
      <c r="B257" s="10" t="s">
        <v>281</v>
      </c>
      <c r="C257" s="59" t="s">
        <v>1666</v>
      </c>
      <c r="D257" s="16" t="s">
        <v>41</v>
      </c>
      <c r="E257" s="12">
        <v>77</v>
      </c>
      <c r="F257" s="13">
        <v>88258.41</v>
      </c>
      <c r="G257" s="132"/>
      <c r="H257" s="14">
        <f t="shared" si="52"/>
        <v>0</v>
      </c>
      <c r="I257" s="196" t="str">
        <f t="shared" si="53"/>
        <v/>
      </c>
      <c r="J257" s="197"/>
    </row>
    <row r="258" spans="2:10" x14ac:dyDescent="0.25">
      <c r="B258" s="10" t="s">
        <v>282</v>
      </c>
      <c r="C258" s="59" t="s">
        <v>1667</v>
      </c>
      <c r="D258" s="16" t="s">
        <v>41</v>
      </c>
      <c r="E258" s="12">
        <v>73</v>
      </c>
      <c r="F258" s="13">
        <v>81125.11</v>
      </c>
      <c r="G258" s="132"/>
      <c r="H258" s="14">
        <f t="shared" si="52"/>
        <v>0</v>
      </c>
      <c r="I258" s="196" t="str">
        <f t="shared" si="53"/>
        <v/>
      </c>
      <c r="J258" s="197"/>
    </row>
    <row r="259" spans="2:10" x14ac:dyDescent="0.25">
      <c r="B259" s="10" t="s">
        <v>283</v>
      </c>
      <c r="C259" s="59" t="s">
        <v>1668</v>
      </c>
      <c r="D259" s="16" t="s">
        <v>41</v>
      </c>
      <c r="E259" s="12">
        <v>137</v>
      </c>
      <c r="F259" s="13">
        <v>52759.79</v>
      </c>
      <c r="G259" s="132"/>
      <c r="H259" s="14">
        <f t="shared" si="52"/>
        <v>0</v>
      </c>
      <c r="I259" s="196" t="str">
        <f t="shared" si="53"/>
        <v/>
      </c>
      <c r="J259" s="197"/>
    </row>
    <row r="260" spans="2:10" x14ac:dyDescent="0.25">
      <c r="B260" s="10" t="s">
        <v>284</v>
      </c>
      <c r="C260" s="59" t="s">
        <v>1669</v>
      </c>
      <c r="D260" s="16" t="s">
        <v>41</v>
      </c>
      <c r="E260" s="12">
        <v>111</v>
      </c>
      <c r="F260" s="13">
        <v>41418.49</v>
      </c>
      <c r="G260" s="132"/>
      <c r="H260" s="14">
        <f t="shared" si="52"/>
        <v>0</v>
      </c>
      <c r="I260" s="196" t="str">
        <f t="shared" si="53"/>
        <v/>
      </c>
      <c r="J260" s="197"/>
    </row>
    <row r="261" spans="2:10" x14ac:dyDescent="0.25">
      <c r="B261" s="10" t="s">
        <v>285</v>
      </c>
      <c r="C261" s="59" t="s">
        <v>1670</v>
      </c>
      <c r="D261" s="16" t="s">
        <v>41</v>
      </c>
      <c r="E261" s="12">
        <v>377</v>
      </c>
      <c r="F261" s="13">
        <v>36818.370000000003</v>
      </c>
      <c r="G261" s="132"/>
      <c r="H261" s="14">
        <f t="shared" si="52"/>
        <v>0</v>
      </c>
      <c r="I261" s="196" t="str">
        <f t="shared" si="53"/>
        <v/>
      </c>
      <c r="J261" s="197"/>
    </row>
    <row r="262" spans="2:10" x14ac:dyDescent="0.25">
      <c r="B262" s="10" t="s">
        <v>286</v>
      </c>
      <c r="C262" s="59" t="s">
        <v>1671</v>
      </c>
      <c r="D262" s="16" t="s">
        <v>41</v>
      </c>
      <c r="E262" s="12">
        <v>11</v>
      </c>
      <c r="F262" s="13">
        <v>31712.37</v>
      </c>
      <c r="G262" s="132"/>
      <c r="H262" s="14">
        <f t="shared" si="52"/>
        <v>0</v>
      </c>
      <c r="I262" s="196" t="str">
        <f t="shared" si="53"/>
        <v/>
      </c>
      <c r="J262" s="197"/>
    </row>
    <row r="263" spans="2:10" x14ac:dyDescent="0.25">
      <c r="B263" s="10" t="s">
        <v>287</v>
      </c>
      <c r="C263" s="59" t="s">
        <v>1672</v>
      </c>
      <c r="D263" s="16" t="s">
        <v>41</v>
      </c>
      <c r="E263" s="12">
        <v>135</v>
      </c>
      <c r="F263" s="13">
        <v>27724.36</v>
      </c>
      <c r="G263" s="132"/>
      <c r="H263" s="14">
        <f t="shared" si="52"/>
        <v>0</v>
      </c>
      <c r="I263" s="196" t="str">
        <f t="shared" si="53"/>
        <v/>
      </c>
      <c r="J263" s="197"/>
    </row>
    <row r="264" spans="2:10" x14ac:dyDescent="0.25">
      <c r="B264" s="10" t="s">
        <v>288</v>
      </c>
      <c r="C264" s="59" t="s">
        <v>1673</v>
      </c>
      <c r="D264" s="16" t="s">
        <v>41</v>
      </c>
      <c r="E264" s="12">
        <v>747</v>
      </c>
      <c r="F264" s="13">
        <v>22256.01</v>
      </c>
      <c r="G264" s="132"/>
      <c r="H264" s="14">
        <f t="shared" si="52"/>
        <v>0</v>
      </c>
      <c r="I264" s="196" t="str">
        <f t="shared" si="53"/>
        <v/>
      </c>
      <c r="J264" s="197"/>
    </row>
    <row r="265" spans="2:10" x14ac:dyDescent="0.25">
      <c r="B265" s="10" t="s">
        <v>289</v>
      </c>
      <c r="C265" s="59" t="s">
        <v>1674</v>
      </c>
      <c r="D265" s="16" t="s">
        <v>11</v>
      </c>
      <c r="E265" s="12">
        <v>15</v>
      </c>
      <c r="F265" s="13">
        <v>191702.89</v>
      </c>
      <c r="G265" s="132"/>
      <c r="H265" s="14">
        <f t="shared" si="52"/>
        <v>0</v>
      </c>
      <c r="I265" s="196" t="str">
        <f t="shared" si="53"/>
        <v/>
      </c>
      <c r="J265" s="197"/>
    </row>
    <row r="266" spans="2:10" x14ac:dyDescent="0.25">
      <c r="B266" s="10" t="s">
        <v>290</v>
      </c>
      <c r="C266" s="59" t="s">
        <v>1675</v>
      </c>
      <c r="D266" s="16" t="s">
        <v>11</v>
      </c>
      <c r="E266" s="12">
        <v>83</v>
      </c>
      <c r="F266" s="13">
        <v>118549.92</v>
      </c>
      <c r="G266" s="132"/>
      <c r="H266" s="14">
        <f t="shared" si="52"/>
        <v>0</v>
      </c>
      <c r="I266" s="196" t="str">
        <f t="shared" si="53"/>
        <v/>
      </c>
      <c r="J266" s="197"/>
    </row>
    <row r="267" spans="2:10" x14ac:dyDescent="0.25">
      <c r="B267" s="10" t="s">
        <v>291</v>
      </c>
      <c r="C267" s="59" t="s">
        <v>1676</v>
      </c>
      <c r="D267" s="16" t="s">
        <v>11</v>
      </c>
      <c r="E267" s="12">
        <v>72</v>
      </c>
      <c r="F267" s="13">
        <v>95100.1</v>
      </c>
      <c r="G267" s="132"/>
      <c r="H267" s="14">
        <f t="shared" si="52"/>
        <v>0</v>
      </c>
      <c r="I267" s="196" t="str">
        <f t="shared" si="53"/>
        <v/>
      </c>
      <c r="J267" s="197"/>
    </row>
    <row r="268" spans="2:10" x14ac:dyDescent="0.25">
      <c r="B268" s="10" t="s">
        <v>292</v>
      </c>
      <c r="C268" s="59" t="s">
        <v>1677</v>
      </c>
      <c r="D268" s="16" t="s">
        <v>11</v>
      </c>
      <c r="E268" s="12">
        <v>53</v>
      </c>
      <c r="F268" s="13">
        <v>64489.15</v>
      </c>
      <c r="G268" s="132"/>
      <c r="H268" s="14">
        <f t="shared" si="52"/>
        <v>0</v>
      </c>
      <c r="I268" s="196" t="str">
        <f t="shared" si="53"/>
        <v/>
      </c>
      <c r="J268" s="197"/>
    </row>
    <row r="269" spans="2:10" x14ac:dyDescent="0.25">
      <c r="B269" s="10" t="s">
        <v>293</v>
      </c>
      <c r="C269" s="59" t="s">
        <v>1678</v>
      </c>
      <c r="D269" s="16" t="s">
        <v>11</v>
      </c>
      <c r="E269" s="12">
        <v>115</v>
      </c>
      <c r="F269" s="13">
        <v>52444.28</v>
      </c>
      <c r="G269" s="132"/>
      <c r="H269" s="14">
        <f t="shared" si="52"/>
        <v>0</v>
      </c>
      <c r="I269" s="196" t="str">
        <f t="shared" si="53"/>
        <v/>
      </c>
      <c r="J269" s="197"/>
    </row>
    <row r="270" spans="2:10" x14ac:dyDescent="0.25">
      <c r="B270" s="10" t="s">
        <v>294</v>
      </c>
      <c r="C270" s="59" t="s">
        <v>1679</v>
      </c>
      <c r="D270" s="16" t="s">
        <v>11</v>
      </c>
      <c r="E270" s="12">
        <v>335</v>
      </c>
      <c r="F270" s="13">
        <v>42839.15</v>
      </c>
      <c r="G270" s="132"/>
      <c r="H270" s="14">
        <f t="shared" si="52"/>
        <v>0</v>
      </c>
      <c r="I270" s="196" t="str">
        <f t="shared" si="53"/>
        <v/>
      </c>
      <c r="J270" s="197"/>
    </row>
    <row r="271" spans="2:10" x14ac:dyDescent="0.25">
      <c r="B271" s="10" t="s">
        <v>295</v>
      </c>
      <c r="C271" s="59" t="s">
        <v>1680</v>
      </c>
      <c r="D271" s="16" t="s">
        <v>11</v>
      </c>
      <c r="E271" s="12">
        <v>50</v>
      </c>
      <c r="F271" s="13">
        <v>37567.57</v>
      </c>
      <c r="G271" s="132"/>
      <c r="H271" s="14">
        <f t="shared" si="52"/>
        <v>0</v>
      </c>
      <c r="I271" s="196" t="str">
        <f t="shared" si="53"/>
        <v/>
      </c>
      <c r="J271" s="197"/>
    </row>
    <row r="272" spans="2:10" x14ac:dyDescent="0.25">
      <c r="B272" s="10" t="s">
        <v>296</v>
      </c>
      <c r="C272" s="59" t="s">
        <v>1681</v>
      </c>
      <c r="D272" s="16" t="s">
        <v>11</v>
      </c>
      <c r="E272" s="12">
        <v>112</v>
      </c>
      <c r="F272" s="13">
        <v>30753.32</v>
      </c>
      <c r="G272" s="132"/>
      <c r="H272" s="14">
        <f t="shared" si="52"/>
        <v>0</v>
      </c>
      <c r="I272" s="196" t="str">
        <f t="shared" si="53"/>
        <v/>
      </c>
      <c r="J272" s="197"/>
    </row>
    <row r="273" spans="2:10" x14ac:dyDescent="0.25">
      <c r="B273" s="10" t="s">
        <v>297</v>
      </c>
      <c r="C273" s="59" t="s">
        <v>1682</v>
      </c>
      <c r="D273" s="16" t="s">
        <v>11</v>
      </c>
      <c r="E273" s="12">
        <v>616</v>
      </c>
      <c r="F273" s="13">
        <v>30040.71</v>
      </c>
      <c r="G273" s="132"/>
      <c r="H273" s="14">
        <f t="shared" si="52"/>
        <v>0</v>
      </c>
      <c r="I273" s="196" t="str">
        <f t="shared" si="53"/>
        <v/>
      </c>
      <c r="J273" s="197"/>
    </row>
    <row r="274" spans="2:10" x14ac:dyDescent="0.25">
      <c r="B274" s="10" t="s">
        <v>298</v>
      </c>
      <c r="C274" s="59" t="s">
        <v>1683</v>
      </c>
      <c r="D274" s="16" t="s">
        <v>11</v>
      </c>
      <c r="E274" s="12">
        <v>3</v>
      </c>
      <c r="F274" s="13">
        <v>513004.24</v>
      </c>
      <c r="G274" s="132"/>
      <c r="H274" s="14">
        <f t="shared" si="52"/>
        <v>0</v>
      </c>
      <c r="I274" s="196" t="str">
        <f t="shared" si="53"/>
        <v/>
      </c>
      <c r="J274" s="197"/>
    </row>
    <row r="275" spans="2:10" x14ac:dyDescent="0.25">
      <c r="B275" s="10" t="s">
        <v>299</v>
      </c>
      <c r="C275" s="59" t="s">
        <v>1626</v>
      </c>
      <c r="D275" s="16" t="s">
        <v>11</v>
      </c>
      <c r="E275" s="12">
        <v>29</v>
      </c>
      <c r="F275" s="156">
        <v>30937.11</v>
      </c>
      <c r="G275" s="138"/>
      <c r="H275" s="14">
        <f t="shared" si="52"/>
        <v>0</v>
      </c>
      <c r="I275" s="196" t="str">
        <f t="shared" si="53"/>
        <v/>
      </c>
      <c r="J275" s="197"/>
    </row>
    <row r="276" spans="2:10" x14ac:dyDescent="0.25">
      <c r="B276" s="10" t="s">
        <v>300</v>
      </c>
      <c r="C276" s="59" t="s">
        <v>1627</v>
      </c>
      <c r="D276" s="16" t="s">
        <v>11</v>
      </c>
      <c r="E276" s="12">
        <v>65</v>
      </c>
      <c r="F276" s="156">
        <v>27955.47</v>
      </c>
      <c r="G276" s="138"/>
      <c r="H276" s="14">
        <f t="shared" si="52"/>
        <v>0</v>
      </c>
      <c r="I276" s="196" t="str">
        <f t="shared" si="53"/>
        <v/>
      </c>
      <c r="J276" s="197"/>
    </row>
    <row r="277" spans="2:10" x14ac:dyDescent="0.25">
      <c r="B277" s="10" t="s">
        <v>301</v>
      </c>
      <c r="C277" s="59" t="s">
        <v>1684</v>
      </c>
      <c r="D277" s="16" t="s">
        <v>11</v>
      </c>
      <c r="E277" s="12">
        <v>61</v>
      </c>
      <c r="F277" s="156">
        <v>27886.16</v>
      </c>
      <c r="G277" s="138"/>
      <c r="H277" s="14">
        <f t="shared" si="52"/>
        <v>0</v>
      </c>
      <c r="I277" s="196" t="str">
        <f t="shared" si="53"/>
        <v/>
      </c>
      <c r="J277" s="197"/>
    </row>
    <row r="278" spans="2:10" x14ac:dyDescent="0.25">
      <c r="B278" s="10" t="s">
        <v>302</v>
      </c>
      <c r="C278" s="59" t="s">
        <v>1685</v>
      </c>
      <c r="D278" s="16" t="s">
        <v>11</v>
      </c>
      <c r="E278" s="12">
        <v>115</v>
      </c>
      <c r="F278" s="156">
        <v>25198.45</v>
      </c>
      <c r="G278" s="138"/>
      <c r="H278" s="14">
        <f t="shared" si="52"/>
        <v>0</v>
      </c>
      <c r="I278" s="196" t="str">
        <f t="shared" si="53"/>
        <v/>
      </c>
      <c r="J278" s="197"/>
    </row>
    <row r="279" spans="2:10" x14ac:dyDescent="0.25">
      <c r="B279" s="10" t="s">
        <v>303</v>
      </c>
      <c r="C279" s="59" t="s">
        <v>1629</v>
      </c>
      <c r="D279" s="16" t="s">
        <v>11</v>
      </c>
      <c r="E279" s="12">
        <v>93</v>
      </c>
      <c r="F279" s="156">
        <v>22765.13</v>
      </c>
      <c r="G279" s="138"/>
      <c r="H279" s="14">
        <f t="shared" si="52"/>
        <v>0</v>
      </c>
      <c r="I279" s="196" t="str">
        <f t="shared" si="53"/>
        <v/>
      </c>
      <c r="J279" s="197"/>
    </row>
    <row r="280" spans="2:10" x14ac:dyDescent="0.25">
      <c r="B280" s="10" t="s">
        <v>304</v>
      </c>
      <c r="C280" s="59" t="s">
        <v>1686</v>
      </c>
      <c r="D280" s="16" t="s">
        <v>11</v>
      </c>
      <c r="E280" s="12">
        <v>315</v>
      </c>
      <c r="F280" s="156">
        <v>21772</v>
      </c>
      <c r="G280" s="138"/>
      <c r="H280" s="14">
        <f t="shared" si="52"/>
        <v>0</v>
      </c>
      <c r="I280" s="196" t="str">
        <f t="shared" si="53"/>
        <v/>
      </c>
      <c r="J280" s="197"/>
    </row>
    <row r="281" spans="2:10" x14ac:dyDescent="0.25">
      <c r="B281" s="10" t="s">
        <v>305</v>
      </c>
      <c r="C281" s="59" t="s">
        <v>1687</v>
      </c>
      <c r="D281" s="16" t="s">
        <v>11</v>
      </c>
      <c r="E281" s="12">
        <v>10</v>
      </c>
      <c r="F281" s="156">
        <v>21330.66</v>
      </c>
      <c r="G281" s="138"/>
      <c r="H281" s="14">
        <f t="shared" si="52"/>
        <v>0</v>
      </c>
      <c r="I281" s="196" t="str">
        <f t="shared" si="53"/>
        <v/>
      </c>
      <c r="J281" s="197"/>
    </row>
    <row r="282" spans="2:10" x14ac:dyDescent="0.25">
      <c r="B282" s="10" t="s">
        <v>306</v>
      </c>
      <c r="C282" s="59" t="s">
        <v>1688</v>
      </c>
      <c r="D282" s="16" t="s">
        <v>11</v>
      </c>
      <c r="E282" s="12">
        <v>113</v>
      </c>
      <c r="F282" s="156">
        <v>20296.02</v>
      </c>
      <c r="G282" s="138"/>
      <c r="H282" s="14">
        <f t="shared" si="52"/>
        <v>0</v>
      </c>
      <c r="I282" s="196" t="str">
        <f t="shared" si="53"/>
        <v/>
      </c>
      <c r="J282" s="197"/>
    </row>
    <row r="283" spans="2:10" x14ac:dyDescent="0.25">
      <c r="B283" s="10" t="s">
        <v>307</v>
      </c>
      <c r="C283" s="59" t="s">
        <v>1689</v>
      </c>
      <c r="D283" s="16" t="s">
        <v>11</v>
      </c>
      <c r="E283" s="12">
        <v>623</v>
      </c>
      <c r="F283" s="156">
        <v>16712.310000000001</v>
      </c>
      <c r="G283" s="138"/>
      <c r="H283" s="14">
        <f t="shared" si="52"/>
        <v>0</v>
      </c>
      <c r="I283" s="196" t="str">
        <f t="shared" si="53"/>
        <v/>
      </c>
      <c r="J283" s="197"/>
    </row>
    <row r="284" spans="2:10" x14ac:dyDescent="0.25">
      <c r="B284" s="10" t="s">
        <v>308</v>
      </c>
      <c r="C284" s="59" t="s">
        <v>1690</v>
      </c>
      <c r="D284" s="16" t="s">
        <v>11</v>
      </c>
      <c r="E284" s="12">
        <v>2</v>
      </c>
      <c r="F284" s="13">
        <v>20944.900000000001</v>
      </c>
      <c r="G284" s="132"/>
      <c r="H284" s="14">
        <f t="shared" si="52"/>
        <v>0</v>
      </c>
      <c r="I284" s="196" t="str">
        <f t="shared" si="53"/>
        <v/>
      </c>
      <c r="J284" s="197"/>
    </row>
    <row r="285" spans="2:10" x14ac:dyDescent="0.25">
      <c r="B285" s="10" t="s">
        <v>309</v>
      </c>
      <c r="C285" s="59" t="s">
        <v>1631</v>
      </c>
      <c r="D285" s="16" t="s">
        <v>11</v>
      </c>
      <c r="E285" s="12">
        <v>9</v>
      </c>
      <c r="F285" s="13">
        <v>25162.26</v>
      </c>
      <c r="G285" s="132"/>
      <c r="H285" s="14">
        <f t="shared" si="52"/>
        <v>0</v>
      </c>
      <c r="I285" s="196" t="str">
        <f t="shared" si="53"/>
        <v/>
      </c>
      <c r="J285" s="197"/>
    </row>
    <row r="286" spans="2:10" x14ac:dyDescent="0.25">
      <c r="B286" s="10" t="s">
        <v>310</v>
      </c>
      <c r="C286" s="59" t="s">
        <v>1691</v>
      </c>
      <c r="D286" s="16" t="s">
        <v>11</v>
      </c>
      <c r="E286" s="12">
        <v>2</v>
      </c>
      <c r="F286" s="13">
        <v>25161.14</v>
      </c>
      <c r="G286" s="132"/>
      <c r="H286" s="14">
        <f t="shared" si="52"/>
        <v>0</v>
      </c>
      <c r="I286" s="196" t="str">
        <f t="shared" si="53"/>
        <v/>
      </c>
      <c r="J286" s="197"/>
    </row>
    <row r="287" spans="2:10" x14ac:dyDescent="0.25">
      <c r="B287" s="10" t="s">
        <v>311</v>
      </c>
      <c r="C287" s="59" t="s">
        <v>1692</v>
      </c>
      <c r="D287" s="16" t="s">
        <v>11</v>
      </c>
      <c r="E287" s="12">
        <v>2</v>
      </c>
      <c r="F287" s="13">
        <v>25202.65</v>
      </c>
      <c r="G287" s="132"/>
      <c r="H287" s="14">
        <f t="shared" si="52"/>
        <v>0</v>
      </c>
      <c r="I287" s="196" t="str">
        <f t="shared" si="53"/>
        <v/>
      </c>
      <c r="J287" s="197"/>
    </row>
    <row r="288" spans="2:10" x14ac:dyDescent="0.25">
      <c r="B288" s="10" t="s">
        <v>312</v>
      </c>
      <c r="C288" s="59" t="s">
        <v>1693</v>
      </c>
      <c r="D288" s="16" t="s">
        <v>11</v>
      </c>
      <c r="E288" s="12">
        <v>4</v>
      </c>
      <c r="F288" s="13">
        <v>24266.26</v>
      </c>
      <c r="G288" s="132"/>
      <c r="H288" s="14">
        <f t="shared" si="52"/>
        <v>0</v>
      </c>
      <c r="I288" s="196" t="str">
        <f t="shared" si="53"/>
        <v/>
      </c>
      <c r="J288" s="197"/>
    </row>
    <row r="289" spans="2:10" x14ac:dyDescent="0.25">
      <c r="B289" s="10" t="s">
        <v>313</v>
      </c>
      <c r="C289" s="59" t="s">
        <v>1694</v>
      </c>
      <c r="D289" s="16" t="s">
        <v>11</v>
      </c>
      <c r="E289" s="12">
        <v>5</v>
      </c>
      <c r="F289" s="13">
        <v>78696.149999999994</v>
      </c>
      <c r="G289" s="132"/>
      <c r="H289" s="14">
        <f t="shared" si="52"/>
        <v>0</v>
      </c>
      <c r="I289" s="196" t="str">
        <f t="shared" si="53"/>
        <v/>
      </c>
      <c r="J289" s="197"/>
    </row>
    <row r="290" spans="2:10" x14ac:dyDescent="0.25">
      <c r="B290" s="10" t="s">
        <v>314</v>
      </c>
      <c r="C290" s="59" t="s">
        <v>1695</v>
      </c>
      <c r="D290" s="16" t="s">
        <v>11</v>
      </c>
      <c r="E290" s="11">
        <v>7</v>
      </c>
      <c r="F290" s="13">
        <v>62261.52</v>
      </c>
      <c r="G290" s="132"/>
      <c r="H290" s="14">
        <f t="shared" si="52"/>
        <v>0</v>
      </c>
      <c r="I290" s="196" t="str">
        <f t="shared" si="53"/>
        <v/>
      </c>
      <c r="J290" s="197"/>
    </row>
    <row r="291" spans="2:10" x14ac:dyDescent="0.25">
      <c r="B291" s="10" t="s">
        <v>315</v>
      </c>
      <c r="C291" s="59" t="s">
        <v>1696</v>
      </c>
      <c r="D291" s="16" t="s">
        <v>11</v>
      </c>
      <c r="E291" s="12">
        <v>2</v>
      </c>
      <c r="F291" s="13">
        <v>56696.15</v>
      </c>
      <c r="G291" s="132"/>
      <c r="H291" s="14">
        <f t="shared" si="52"/>
        <v>0</v>
      </c>
      <c r="I291" s="196" t="str">
        <f t="shared" si="53"/>
        <v/>
      </c>
      <c r="J291" s="197"/>
    </row>
    <row r="292" spans="2:10" x14ac:dyDescent="0.25">
      <c r="B292" s="10" t="s">
        <v>316</v>
      </c>
      <c r="C292" s="59" t="s">
        <v>1697</v>
      </c>
      <c r="D292" s="16" t="s">
        <v>11</v>
      </c>
      <c r="E292" s="12">
        <v>1</v>
      </c>
      <c r="F292" s="13">
        <v>42461.52</v>
      </c>
      <c r="G292" s="132"/>
      <c r="H292" s="14">
        <f t="shared" si="52"/>
        <v>0</v>
      </c>
      <c r="I292" s="196" t="str">
        <f t="shared" si="53"/>
        <v/>
      </c>
      <c r="J292" s="197"/>
    </row>
    <row r="293" spans="2:10" x14ac:dyDescent="0.25">
      <c r="B293" s="10" t="s">
        <v>317</v>
      </c>
      <c r="C293" s="59" t="s">
        <v>1698</v>
      </c>
      <c r="D293" s="16" t="s">
        <v>11</v>
      </c>
      <c r="E293" s="12">
        <v>11</v>
      </c>
      <c r="F293" s="13">
        <v>36509.57</v>
      </c>
      <c r="G293" s="132"/>
      <c r="H293" s="14">
        <f t="shared" si="52"/>
        <v>0</v>
      </c>
      <c r="I293" s="196" t="str">
        <f t="shared" si="53"/>
        <v/>
      </c>
      <c r="J293" s="197"/>
    </row>
    <row r="294" spans="2:10" x14ac:dyDescent="0.25">
      <c r="B294" s="10" t="s">
        <v>318</v>
      </c>
      <c r="C294" s="59" t="s">
        <v>1699</v>
      </c>
      <c r="D294" s="16" t="s">
        <v>11</v>
      </c>
      <c r="E294" s="11">
        <v>1</v>
      </c>
      <c r="F294" s="13">
        <v>31916.27</v>
      </c>
      <c r="G294" s="132"/>
      <c r="H294" s="14">
        <f t="shared" si="52"/>
        <v>0</v>
      </c>
      <c r="I294" s="196" t="str">
        <f t="shared" si="53"/>
        <v/>
      </c>
      <c r="J294" s="197"/>
    </row>
    <row r="295" spans="2:10" x14ac:dyDescent="0.25">
      <c r="B295" s="10" t="s">
        <v>319</v>
      </c>
      <c r="C295" s="59" t="s">
        <v>1700</v>
      </c>
      <c r="D295" s="16" t="s">
        <v>11</v>
      </c>
      <c r="E295" s="12">
        <v>8</v>
      </c>
      <c r="F295" s="13">
        <v>26416.27</v>
      </c>
      <c r="G295" s="132"/>
      <c r="H295" s="14">
        <f t="shared" si="52"/>
        <v>0</v>
      </c>
      <c r="I295" s="196" t="str">
        <f t="shared" si="53"/>
        <v/>
      </c>
      <c r="J295" s="197"/>
    </row>
    <row r="296" spans="2:10" x14ac:dyDescent="0.25">
      <c r="B296" s="10" t="s">
        <v>320</v>
      </c>
      <c r="C296" s="59" t="s">
        <v>1701</v>
      </c>
      <c r="D296" s="16" t="s">
        <v>11</v>
      </c>
      <c r="E296" s="12">
        <v>25</v>
      </c>
      <c r="F296" s="13">
        <v>25316.27</v>
      </c>
      <c r="G296" s="132"/>
      <c r="H296" s="14">
        <f t="shared" ref="H296:H359" si="54">+ROUND(G296*E296,2)</f>
        <v>0</v>
      </c>
      <c r="I296" s="196" t="str">
        <f t="shared" si="53"/>
        <v/>
      </c>
      <c r="J296" s="197"/>
    </row>
    <row r="297" spans="2:10" x14ac:dyDescent="0.25">
      <c r="B297" s="10" t="s">
        <v>321</v>
      </c>
      <c r="C297" s="59" t="s">
        <v>1702</v>
      </c>
      <c r="D297" s="16" t="s">
        <v>11</v>
      </c>
      <c r="E297" s="12">
        <v>16</v>
      </c>
      <c r="F297" s="13">
        <v>24543.1</v>
      </c>
      <c r="G297" s="132"/>
      <c r="H297" s="14">
        <f t="shared" si="54"/>
        <v>0</v>
      </c>
      <c r="I297" s="196" t="str">
        <f t="shared" si="53"/>
        <v/>
      </c>
      <c r="J297" s="197"/>
    </row>
    <row r="298" spans="2:10" x14ac:dyDescent="0.25">
      <c r="B298" s="10" t="s">
        <v>322</v>
      </c>
      <c r="C298" s="59" t="s">
        <v>1703</v>
      </c>
      <c r="D298" s="16" t="s">
        <v>11</v>
      </c>
      <c r="E298" s="12">
        <v>10</v>
      </c>
      <c r="F298" s="13">
        <v>425673.45</v>
      </c>
      <c r="G298" s="132"/>
      <c r="H298" s="14">
        <f t="shared" si="54"/>
        <v>0</v>
      </c>
      <c r="I298" s="196" t="str">
        <f t="shared" si="53"/>
        <v/>
      </c>
      <c r="J298" s="197"/>
    </row>
    <row r="299" spans="2:10" x14ac:dyDescent="0.25">
      <c r="B299" s="10" t="s">
        <v>323</v>
      </c>
      <c r="C299" s="59" t="s">
        <v>1704</v>
      </c>
      <c r="D299" s="16" t="s">
        <v>11</v>
      </c>
      <c r="E299" s="12">
        <v>7</v>
      </c>
      <c r="F299" s="13">
        <v>253673.45</v>
      </c>
      <c r="G299" s="132"/>
      <c r="H299" s="14">
        <f t="shared" si="54"/>
        <v>0</v>
      </c>
      <c r="I299" s="196" t="str">
        <f t="shared" si="53"/>
        <v/>
      </c>
      <c r="J299" s="197"/>
    </row>
    <row r="300" spans="2:10" x14ac:dyDescent="0.25">
      <c r="B300" s="10" t="s">
        <v>324</v>
      </c>
      <c r="C300" s="59" t="s">
        <v>1705</v>
      </c>
      <c r="D300" s="16" t="s">
        <v>11</v>
      </c>
      <c r="E300" s="12">
        <v>4</v>
      </c>
      <c r="F300" s="13">
        <v>236273.45</v>
      </c>
      <c r="G300" s="132"/>
      <c r="H300" s="14">
        <f t="shared" si="54"/>
        <v>0</v>
      </c>
      <c r="I300" s="196" t="str">
        <f t="shared" si="53"/>
        <v/>
      </c>
      <c r="J300" s="197"/>
    </row>
    <row r="301" spans="2:10" x14ac:dyDescent="0.25">
      <c r="B301" s="10" t="s">
        <v>325</v>
      </c>
      <c r="C301" s="59" t="s">
        <v>1706</v>
      </c>
      <c r="D301" s="16" t="s">
        <v>11</v>
      </c>
      <c r="E301" s="12">
        <v>2</v>
      </c>
      <c r="F301" s="13">
        <v>1335861.1299999999</v>
      </c>
      <c r="G301" s="132"/>
      <c r="H301" s="14">
        <f t="shared" si="54"/>
        <v>0</v>
      </c>
      <c r="I301" s="196" t="str">
        <f t="shared" si="53"/>
        <v/>
      </c>
      <c r="J301" s="197"/>
    </row>
    <row r="302" spans="2:10" x14ac:dyDescent="0.25">
      <c r="B302" s="10" t="s">
        <v>326</v>
      </c>
      <c r="C302" s="59" t="s">
        <v>1707</v>
      </c>
      <c r="D302" s="16" t="s">
        <v>11</v>
      </c>
      <c r="E302" s="12">
        <v>1</v>
      </c>
      <c r="F302" s="13">
        <v>1006911.3</v>
      </c>
      <c r="G302" s="132"/>
      <c r="H302" s="14">
        <f t="shared" si="54"/>
        <v>0</v>
      </c>
      <c r="I302" s="196" t="str">
        <f t="shared" si="53"/>
        <v/>
      </c>
      <c r="J302" s="197"/>
    </row>
    <row r="303" spans="2:10" x14ac:dyDescent="0.25">
      <c r="B303" s="10" t="s">
        <v>327</v>
      </c>
      <c r="C303" s="59" t="s">
        <v>1708</v>
      </c>
      <c r="D303" s="16" t="s">
        <v>11</v>
      </c>
      <c r="E303" s="12">
        <v>10</v>
      </c>
      <c r="F303" s="13">
        <v>554605.35</v>
      </c>
      <c r="G303" s="132"/>
      <c r="H303" s="14">
        <f t="shared" si="54"/>
        <v>0</v>
      </c>
      <c r="I303" s="196" t="str">
        <f t="shared" si="53"/>
        <v/>
      </c>
      <c r="J303" s="197"/>
    </row>
    <row r="304" spans="2:10" x14ac:dyDescent="0.25">
      <c r="B304" s="10" t="s">
        <v>328</v>
      </c>
      <c r="C304" s="59" t="s">
        <v>1709</v>
      </c>
      <c r="D304" s="16" t="s">
        <v>11</v>
      </c>
      <c r="E304" s="12">
        <v>10</v>
      </c>
      <c r="F304" s="13">
        <v>340494.98</v>
      </c>
      <c r="G304" s="132"/>
      <c r="H304" s="14">
        <f t="shared" si="54"/>
        <v>0</v>
      </c>
      <c r="I304" s="196" t="str">
        <f t="shared" si="53"/>
        <v/>
      </c>
      <c r="J304" s="197"/>
    </row>
    <row r="305" spans="2:10" x14ac:dyDescent="0.25">
      <c r="B305" s="10" t="s">
        <v>329</v>
      </c>
      <c r="C305" s="59" t="s">
        <v>1710</v>
      </c>
      <c r="D305" s="16" t="s">
        <v>11</v>
      </c>
      <c r="E305" s="12">
        <v>18</v>
      </c>
      <c r="F305" s="13">
        <v>296366.2</v>
      </c>
      <c r="G305" s="132"/>
      <c r="H305" s="14">
        <f t="shared" si="54"/>
        <v>0</v>
      </c>
      <c r="I305" s="196" t="str">
        <f t="shared" si="53"/>
        <v/>
      </c>
      <c r="J305" s="197"/>
    </row>
    <row r="306" spans="2:10" x14ac:dyDescent="0.25">
      <c r="B306" s="10" t="s">
        <v>330</v>
      </c>
      <c r="C306" s="59" t="s">
        <v>1711</v>
      </c>
      <c r="D306" s="16" t="s">
        <v>11</v>
      </c>
      <c r="E306" s="12">
        <v>4</v>
      </c>
      <c r="F306" s="13">
        <v>185083.95</v>
      </c>
      <c r="G306" s="132"/>
      <c r="H306" s="14">
        <f t="shared" si="54"/>
        <v>0</v>
      </c>
      <c r="I306" s="196" t="str">
        <f t="shared" si="53"/>
        <v/>
      </c>
      <c r="J306" s="197"/>
    </row>
    <row r="307" spans="2:10" x14ac:dyDescent="0.25">
      <c r="B307" s="10" t="s">
        <v>331</v>
      </c>
      <c r="C307" s="59" t="s">
        <v>1712</v>
      </c>
      <c r="D307" s="16" t="s">
        <v>11</v>
      </c>
      <c r="E307" s="12">
        <v>1</v>
      </c>
      <c r="F307" s="13">
        <v>135683.51999999999</v>
      </c>
      <c r="G307" s="132"/>
      <c r="H307" s="14">
        <f t="shared" si="54"/>
        <v>0</v>
      </c>
      <c r="I307" s="196" t="str">
        <f t="shared" si="53"/>
        <v/>
      </c>
      <c r="J307" s="197"/>
    </row>
    <row r="308" spans="2:10" x14ac:dyDescent="0.25">
      <c r="B308" s="10" t="s">
        <v>332</v>
      </c>
      <c r="C308" s="59" t="s">
        <v>1713</v>
      </c>
      <c r="D308" s="16" t="s">
        <v>11</v>
      </c>
      <c r="E308" s="12">
        <v>33</v>
      </c>
      <c r="F308" s="13">
        <v>103549.71</v>
      </c>
      <c r="G308" s="132"/>
      <c r="H308" s="14">
        <f t="shared" si="54"/>
        <v>0</v>
      </c>
      <c r="I308" s="196" t="str">
        <f t="shared" si="53"/>
        <v/>
      </c>
      <c r="J308" s="197"/>
    </row>
    <row r="309" spans="2:10" x14ac:dyDescent="0.25">
      <c r="B309" s="40" t="s">
        <v>333</v>
      </c>
      <c r="C309" s="57" t="s">
        <v>1714</v>
      </c>
      <c r="D309" s="41"/>
      <c r="E309" s="42"/>
      <c r="F309" s="150"/>
      <c r="G309" s="135"/>
      <c r="H309" s="50"/>
      <c r="I309" s="218"/>
      <c r="J309" s="219"/>
    </row>
    <row r="310" spans="2:10" x14ac:dyDescent="0.25">
      <c r="B310" s="10" t="s">
        <v>334</v>
      </c>
      <c r="C310" s="59" t="s">
        <v>1715</v>
      </c>
      <c r="D310" s="16" t="s">
        <v>41</v>
      </c>
      <c r="E310" s="12">
        <v>188</v>
      </c>
      <c r="F310" s="156">
        <v>155329.82999999999</v>
      </c>
      <c r="G310" s="138"/>
      <c r="H310" s="14">
        <f t="shared" si="54"/>
        <v>0</v>
      </c>
      <c r="I310" s="196" t="str">
        <f t="shared" ref="I310:I340" si="55">IF(G310="","",IF(AND(G310&gt;=ROUND(F310*95%,4),G310&lt;=ROUND(F310,4)),"CUMPLE","NO CUMPLE"))</f>
        <v/>
      </c>
      <c r="J310" s="197"/>
    </row>
    <row r="311" spans="2:10" x14ac:dyDescent="0.25">
      <c r="B311" s="10" t="s">
        <v>335</v>
      </c>
      <c r="C311" s="59" t="s">
        <v>1716</v>
      </c>
      <c r="D311" s="16" t="s">
        <v>41</v>
      </c>
      <c r="E311" s="12">
        <v>192</v>
      </c>
      <c r="F311" s="156">
        <v>113545.51</v>
      </c>
      <c r="G311" s="138"/>
      <c r="H311" s="14">
        <f t="shared" si="54"/>
        <v>0</v>
      </c>
      <c r="I311" s="196" t="str">
        <f t="shared" si="55"/>
        <v/>
      </c>
      <c r="J311" s="197"/>
    </row>
    <row r="312" spans="2:10" x14ac:dyDescent="0.25">
      <c r="B312" s="10" t="s">
        <v>336</v>
      </c>
      <c r="C312" s="59" t="s">
        <v>1717</v>
      </c>
      <c r="D312" s="16" t="s">
        <v>41</v>
      </c>
      <c r="E312" s="12">
        <v>236</v>
      </c>
      <c r="F312" s="156">
        <v>96138.04</v>
      </c>
      <c r="G312" s="138"/>
      <c r="H312" s="14">
        <f t="shared" si="54"/>
        <v>0</v>
      </c>
      <c r="I312" s="196" t="str">
        <f t="shared" si="55"/>
        <v/>
      </c>
      <c r="J312" s="197"/>
    </row>
    <row r="313" spans="2:10" x14ac:dyDescent="0.25">
      <c r="B313" s="10" t="s">
        <v>337</v>
      </c>
      <c r="C313" s="59" t="s">
        <v>1718</v>
      </c>
      <c r="D313" s="16" t="s">
        <v>41</v>
      </c>
      <c r="E313" s="12">
        <v>78</v>
      </c>
      <c r="F313" s="156">
        <v>61281.26</v>
      </c>
      <c r="G313" s="138"/>
      <c r="H313" s="14">
        <f t="shared" si="54"/>
        <v>0</v>
      </c>
      <c r="I313" s="196" t="str">
        <f t="shared" si="55"/>
        <v/>
      </c>
      <c r="J313" s="197"/>
    </row>
    <row r="314" spans="2:10" x14ac:dyDescent="0.25">
      <c r="B314" s="10" t="s">
        <v>338</v>
      </c>
      <c r="C314" s="58" t="s">
        <v>339</v>
      </c>
      <c r="D314" s="11" t="s">
        <v>11</v>
      </c>
      <c r="E314" s="12">
        <v>4</v>
      </c>
      <c r="F314" s="13">
        <v>490000</v>
      </c>
      <c r="G314" s="132"/>
      <c r="H314" s="14">
        <f t="shared" si="54"/>
        <v>0</v>
      </c>
      <c r="I314" s="196" t="str">
        <f t="shared" si="55"/>
        <v/>
      </c>
      <c r="J314" s="197"/>
    </row>
    <row r="315" spans="2:10" x14ac:dyDescent="0.25">
      <c r="B315" s="10" t="s">
        <v>340</v>
      </c>
      <c r="C315" s="59" t="s">
        <v>1719</v>
      </c>
      <c r="D315" s="16" t="s">
        <v>11</v>
      </c>
      <c r="E315" s="12">
        <v>7</v>
      </c>
      <c r="F315" s="13">
        <v>772573.91</v>
      </c>
      <c r="G315" s="132"/>
      <c r="H315" s="14">
        <f t="shared" si="54"/>
        <v>0</v>
      </c>
      <c r="I315" s="196" t="str">
        <f t="shared" si="55"/>
        <v/>
      </c>
      <c r="J315" s="197"/>
    </row>
    <row r="316" spans="2:10" x14ac:dyDescent="0.25">
      <c r="B316" s="10" t="s">
        <v>341</v>
      </c>
      <c r="C316" s="59" t="s">
        <v>1720</v>
      </c>
      <c r="D316" s="16" t="s">
        <v>41</v>
      </c>
      <c r="E316" s="12">
        <v>30</v>
      </c>
      <c r="F316" s="13">
        <v>111446.72</v>
      </c>
      <c r="G316" s="132"/>
      <c r="H316" s="14">
        <f t="shared" si="54"/>
        <v>0</v>
      </c>
      <c r="I316" s="196" t="str">
        <f t="shared" si="55"/>
        <v/>
      </c>
      <c r="J316" s="197"/>
    </row>
    <row r="317" spans="2:10" x14ac:dyDescent="0.25">
      <c r="B317" s="10" t="s">
        <v>342</v>
      </c>
      <c r="C317" s="59" t="s">
        <v>1721</v>
      </c>
      <c r="D317" s="16" t="s">
        <v>41</v>
      </c>
      <c r="E317" s="12">
        <v>372</v>
      </c>
      <c r="F317" s="13">
        <v>70386.45</v>
      </c>
      <c r="G317" s="132"/>
      <c r="H317" s="14">
        <f t="shared" si="54"/>
        <v>0</v>
      </c>
      <c r="I317" s="196" t="str">
        <f t="shared" si="55"/>
        <v/>
      </c>
      <c r="J317" s="197"/>
    </row>
    <row r="318" spans="2:10" x14ac:dyDescent="0.25">
      <c r="B318" s="10" t="s">
        <v>343</v>
      </c>
      <c r="C318" s="59" t="s">
        <v>1722</v>
      </c>
      <c r="D318" s="16" t="s">
        <v>41</v>
      </c>
      <c r="E318" s="12">
        <v>70</v>
      </c>
      <c r="F318" s="13">
        <v>47702.54</v>
      </c>
      <c r="G318" s="132"/>
      <c r="H318" s="14">
        <f t="shared" si="54"/>
        <v>0</v>
      </c>
      <c r="I318" s="196" t="str">
        <f t="shared" si="55"/>
        <v/>
      </c>
      <c r="J318" s="197"/>
    </row>
    <row r="319" spans="2:10" x14ac:dyDescent="0.25">
      <c r="B319" s="10" t="s">
        <v>344</v>
      </c>
      <c r="C319" s="59" t="s">
        <v>1723</v>
      </c>
      <c r="D319" s="16" t="s">
        <v>41</v>
      </c>
      <c r="E319" s="12">
        <v>245</v>
      </c>
      <c r="F319" s="13">
        <v>32942.370000000003</v>
      </c>
      <c r="G319" s="132"/>
      <c r="H319" s="14">
        <f t="shared" si="54"/>
        <v>0</v>
      </c>
      <c r="I319" s="196" t="str">
        <f t="shared" si="55"/>
        <v/>
      </c>
      <c r="J319" s="197"/>
    </row>
    <row r="320" spans="2:10" x14ac:dyDescent="0.25">
      <c r="B320" s="10" t="s">
        <v>345</v>
      </c>
      <c r="C320" s="59" t="s">
        <v>1724</v>
      </c>
      <c r="D320" s="16" t="s">
        <v>41</v>
      </c>
      <c r="E320" s="12">
        <v>43</v>
      </c>
      <c r="F320" s="13">
        <v>61798.42</v>
      </c>
      <c r="G320" s="132"/>
      <c r="H320" s="14">
        <f t="shared" si="54"/>
        <v>0</v>
      </c>
      <c r="I320" s="196" t="str">
        <f t="shared" si="55"/>
        <v/>
      </c>
      <c r="J320" s="197"/>
    </row>
    <row r="321" spans="2:10" x14ac:dyDescent="0.25">
      <c r="B321" s="10" t="s">
        <v>346</v>
      </c>
      <c r="C321" s="59" t="s">
        <v>1725</v>
      </c>
      <c r="D321" s="16" t="s">
        <v>41</v>
      </c>
      <c r="E321" s="12">
        <v>8</v>
      </c>
      <c r="F321" s="13">
        <v>47702.54</v>
      </c>
      <c r="G321" s="132"/>
      <c r="H321" s="14">
        <f t="shared" si="54"/>
        <v>0</v>
      </c>
      <c r="I321" s="196" t="str">
        <f t="shared" si="55"/>
        <v/>
      </c>
      <c r="J321" s="197"/>
    </row>
    <row r="322" spans="2:10" x14ac:dyDescent="0.25">
      <c r="B322" s="10" t="s">
        <v>347</v>
      </c>
      <c r="C322" s="59" t="s">
        <v>1726</v>
      </c>
      <c r="D322" s="16" t="s">
        <v>41</v>
      </c>
      <c r="E322" s="12">
        <v>281</v>
      </c>
      <c r="F322" s="13">
        <v>32942.370000000003</v>
      </c>
      <c r="G322" s="132"/>
      <c r="H322" s="14">
        <f t="shared" si="54"/>
        <v>0</v>
      </c>
      <c r="I322" s="196" t="str">
        <f t="shared" si="55"/>
        <v/>
      </c>
      <c r="J322" s="197"/>
    </row>
    <row r="323" spans="2:10" x14ac:dyDescent="0.25">
      <c r="B323" s="10" t="s">
        <v>348</v>
      </c>
      <c r="C323" s="59" t="s">
        <v>1727</v>
      </c>
      <c r="D323" s="16" t="s">
        <v>11</v>
      </c>
      <c r="E323" s="12">
        <v>14</v>
      </c>
      <c r="F323" s="13">
        <v>210249.53</v>
      </c>
      <c r="G323" s="132"/>
      <c r="H323" s="14">
        <f t="shared" si="54"/>
        <v>0</v>
      </c>
      <c r="I323" s="196" t="str">
        <f t="shared" si="55"/>
        <v/>
      </c>
      <c r="J323" s="197"/>
    </row>
    <row r="324" spans="2:10" x14ac:dyDescent="0.25">
      <c r="B324" s="10" t="s">
        <v>349</v>
      </c>
      <c r="C324" s="59" t="s">
        <v>1728</v>
      </c>
      <c r="D324" s="16" t="s">
        <v>11</v>
      </c>
      <c r="E324" s="12">
        <v>488</v>
      </c>
      <c r="F324" s="13">
        <v>44279.98</v>
      </c>
      <c r="G324" s="132"/>
      <c r="H324" s="14">
        <f t="shared" si="54"/>
        <v>0</v>
      </c>
      <c r="I324" s="196" t="str">
        <f t="shared" si="55"/>
        <v/>
      </c>
      <c r="J324" s="197"/>
    </row>
    <row r="325" spans="2:10" x14ac:dyDescent="0.25">
      <c r="B325" s="10" t="s">
        <v>350</v>
      </c>
      <c r="C325" s="59" t="s">
        <v>1729</v>
      </c>
      <c r="D325" s="16" t="s">
        <v>11</v>
      </c>
      <c r="E325" s="12">
        <v>194</v>
      </c>
      <c r="F325" s="13">
        <v>32040</v>
      </c>
      <c r="G325" s="132"/>
      <c r="H325" s="14">
        <f t="shared" si="54"/>
        <v>0</v>
      </c>
      <c r="I325" s="196" t="str">
        <f t="shared" si="55"/>
        <v/>
      </c>
      <c r="J325" s="197"/>
    </row>
    <row r="326" spans="2:10" x14ac:dyDescent="0.25">
      <c r="B326" s="10" t="s">
        <v>351</v>
      </c>
      <c r="C326" s="59" t="s">
        <v>1730</v>
      </c>
      <c r="D326" s="16" t="s">
        <v>11</v>
      </c>
      <c r="E326" s="12">
        <v>620</v>
      </c>
      <c r="F326" s="13">
        <v>23635.35</v>
      </c>
      <c r="G326" s="132"/>
      <c r="H326" s="14">
        <f t="shared" si="54"/>
        <v>0</v>
      </c>
      <c r="I326" s="196" t="str">
        <f t="shared" si="55"/>
        <v/>
      </c>
      <c r="J326" s="197"/>
    </row>
    <row r="327" spans="2:10" x14ac:dyDescent="0.25">
      <c r="B327" s="10" t="s">
        <v>352</v>
      </c>
      <c r="C327" s="59" t="s">
        <v>1731</v>
      </c>
      <c r="D327" s="16" t="s">
        <v>11</v>
      </c>
      <c r="E327" s="12">
        <v>6</v>
      </c>
      <c r="F327" s="13">
        <v>87221.84</v>
      </c>
      <c r="G327" s="132"/>
      <c r="H327" s="14">
        <f t="shared" si="54"/>
        <v>0</v>
      </c>
      <c r="I327" s="196" t="str">
        <f t="shared" si="55"/>
        <v/>
      </c>
      <c r="J327" s="197"/>
    </row>
    <row r="328" spans="2:10" x14ac:dyDescent="0.25">
      <c r="B328" s="10" t="s">
        <v>353</v>
      </c>
      <c r="C328" s="59" t="s">
        <v>1732</v>
      </c>
      <c r="D328" s="16" t="s">
        <v>11</v>
      </c>
      <c r="E328" s="12">
        <v>1</v>
      </c>
      <c r="F328" s="13">
        <v>377645.2</v>
      </c>
      <c r="G328" s="132"/>
      <c r="H328" s="14">
        <f t="shared" si="54"/>
        <v>0</v>
      </c>
      <c r="I328" s="196" t="str">
        <f t="shared" si="55"/>
        <v/>
      </c>
      <c r="J328" s="197"/>
    </row>
    <row r="329" spans="2:10" x14ac:dyDescent="0.25">
      <c r="B329" s="10" t="s">
        <v>354</v>
      </c>
      <c r="C329" s="59" t="s">
        <v>1733</v>
      </c>
      <c r="D329" s="16" t="s">
        <v>11</v>
      </c>
      <c r="E329" s="12">
        <v>28</v>
      </c>
      <c r="F329" s="13">
        <v>279205.2</v>
      </c>
      <c r="G329" s="132"/>
      <c r="H329" s="14">
        <f t="shared" si="54"/>
        <v>0</v>
      </c>
      <c r="I329" s="196" t="str">
        <f t="shared" si="55"/>
        <v/>
      </c>
      <c r="J329" s="197"/>
    </row>
    <row r="330" spans="2:10" x14ac:dyDescent="0.25">
      <c r="B330" s="10" t="s">
        <v>355</v>
      </c>
      <c r="C330" s="59" t="s">
        <v>1626</v>
      </c>
      <c r="D330" s="16" t="s">
        <v>11</v>
      </c>
      <c r="E330" s="12">
        <v>717</v>
      </c>
      <c r="F330" s="13">
        <v>25763.93</v>
      </c>
      <c r="G330" s="132"/>
      <c r="H330" s="14">
        <f t="shared" si="54"/>
        <v>0</v>
      </c>
      <c r="I330" s="196" t="str">
        <f t="shared" si="55"/>
        <v/>
      </c>
      <c r="J330" s="197"/>
    </row>
    <row r="331" spans="2:10" x14ac:dyDescent="0.25">
      <c r="B331" s="10" t="s">
        <v>356</v>
      </c>
      <c r="C331" s="59" t="s">
        <v>1627</v>
      </c>
      <c r="D331" s="16" t="s">
        <v>11</v>
      </c>
      <c r="E331" s="12">
        <v>220</v>
      </c>
      <c r="F331" s="13">
        <v>22782.3</v>
      </c>
      <c r="G331" s="132"/>
      <c r="H331" s="14">
        <f t="shared" si="54"/>
        <v>0</v>
      </c>
      <c r="I331" s="196" t="str">
        <f t="shared" si="55"/>
        <v/>
      </c>
      <c r="J331" s="197"/>
    </row>
    <row r="332" spans="2:10" x14ac:dyDescent="0.25">
      <c r="B332" s="10" t="s">
        <v>357</v>
      </c>
      <c r="C332" s="59" t="s">
        <v>1628</v>
      </c>
      <c r="D332" s="16" t="s">
        <v>11</v>
      </c>
      <c r="E332" s="12">
        <v>721</v>
      </c>
      <c r="F332" s="13">
        <v>20542.59</v>
      </c>
      <c r="G332" s="132"/>
      <c r="H332" s="14">
        <f t="shared" si="54"/>
        <v>0</v>
      </c>
      <c r="I332" s="196" t="str">
        <f t="shared" si="55"/>
        <v/>
      </c>
      <c r="J332" s="197"/>
    </row>
    <row r="333" spans="2:10" x14ac:dyDescent="0.25">
      <c r="B333" s="10" t="s">
        <v>358</v>
      </c>
      <c r="C333" s="59" t="s">
        <v>1630</v>
      </c>
      <c r="D333" s="16" t="s">
        <v>11</v>
      </c>
      <c r="E333" s="12">
        <v>41</v>
      </c>
      <c r="F333" s="13">
        <v>30548.85</v>
      </c>
      <c r="G333" s="132"/>
      <c r="H333" s="14">
        <f t="shared" si="54"/>
        <v>0</v>
      </c>
      <c r="I333" s="196" t="str">
        <f t="shared" si="55"/>
        <v/>
      </c>
      <c r="J333" s="197"/>
    </row>
    <row r="334" spans="2:10" x14ac:dyDescent="0.25">
      <c r="B334" s="10" t="s">
        <v>359</v>
      </c>
      <c r="C334" s="59" t="s">
        <v>1734</v>
      </c>
      <c r="D334" s="16" t="s">
        <v>11</v>
      </c>
      <c r="E334" s="12">
        <v>3</v>
      </c>
      <c r="F334" s="13">
        <v>28772.9</v>
      </c>
      <c r="G334" s="132"/>
      <c r="H334" s="14">
        <f t="shared" si="54"/>
        <v>0</v>
      </c>
      <c r="I334" s="196" t="str">
        <f t="shared" si="55"/>
        <v/>
      </c>
      <c r="J334" s="197"/>
    </row>
    <row r="335" spans="2:10" x14ac:dyDescent="0.25">
      <c r="B335" s="10" t="s">
        <v>360</v>
      </c>
      <c r="C335" s="59" t="s">
        <v>1631</v>
      </c>
      <c r="D335" s="16" t="s">
        <v>11</v>
      </c>
      <c r="E335" s="12">
        <v>19</v>
      </c>
      <c r="F335" s="13">
        <v>26196.9</v>
      </c>
      <c r="G335" s="132"/>
      <c r="H335" s="14">
        <f t="shared" si="54"/>
        <v>0</v>
      </c>
      <c r="I335" s="196" t="str">
        <f t="shared" si="55"/>
        <v/>
      </c>
      <c r="J335" s="197"/>
    </row>
    <row r="336" spans="2:10" x14ac:dyDescent="0.25">
      <c r="B336" s="10" t="s">
        <v>361</v>
      </c>
      <c r="C336" s="59" t="s">
        <v>1694</v>
      </c>
      <c r="D336" s="16" t="s">
        <v>11</v>
      </c>
      <c r="E336" s="12">
        <v>8</v>
      </c>
      <c r="F336" s="13">
        <v>72096.149999999994</v>
      </c>
      <c r="G336" s="132"/>
      <c r="H336" s="14">
        <f t="shared" si="54"/>
        <v>0</v>
      </c>
      <c r="I336" s="196" t="str">
        <f t="shared" si="55"/>
        <v/>
      </c>
      <c r="J336" s="197"/>
    </row>
    <row r="337" spans="2:10" x14ac:dyDescent="0.25">
      <c r="B337" s="10" t="s">
        <v>362</v>
      </c>
      <c r="C337" s="59" t="s">
        <v>1695</v>
      </c>
      <c r="D337" s="16" t="s">
        <v>11</v>
      </c>
      <c r="E337" s="12">
        <v>3</v>
      </c>
      <c r="F337" s="13">
        <v>56309.57</v>
      </c>
      <c r="G337" s="132"/>
      <c r="H337" s="14">
        <f t="shared" si="54"/>
        <v>0</v>
      </c>
      <c r="I337" s="196" t="str">
        <f t="shared" si="55"/>
        <v/>
      </c>
      <c r="J337" s="197"/>
    </row>
    <row r="338" spans="2:10" x14ac:dyDescent="0.25">
      <c r="B338" s="10" t="s">
        <v>363</v>
      </c>
      <c r="C338" s="59" t="s">
        <v>1696</v>
      </c>
      <c r="D338" s="16" t="s">
        <v>11</v>
      </c>
      <c r="E338" s="12">
        <v>41</v>
      </c>
      <c r="F338" s="13">
        <v>48157.61</v>
      </c>
      <c r="G338" s="132"/>
      <c r="H338" s="14">
        <f t="shared" si="54"/>
        <v>0</v>
      </c>
      <c r="I338" s="196" t="str">
        <f t="shared" si="55"/>
        <v/>
      </c>
      <c r="J338" s="197"/>
    </row>
    <row r="339" spans="2:10" x14ac:dyDescent="0.25">
      <c r="B339" s="10" t="s">
        <v>364</v>
      </c>
      <c r="C339" s="59" t="s">
        <v>1735</v>
      </c>
      <c r="D339" s="16" t="s">
        <v>11</v>
      </c>
      <c r="E339" s="11">
        <v>2</v>
      </c>
      <c r="F339" s="13">
        <v>43757.61</v>
      </c>
      <c r="G339" s="132"/>
      <c r="H339" s="14">
        <f t="shared" si="54"/>
        <v>0</v>
      </c>
      <c r="I339" s="196" t="str">
        <f t="shared" si="55"/>
        <v/>
      </c>
      <c r="J339" s="197"/>
    </row>
    <row r="340" spans="2:10" x14ac:dyDescent="0.25">
      <c r="B340" s="10" t="s">
        <v>365</v>
      </c>
      <c r="C340" s="59" t="s">
        <v>1698</v>
      </c>
      <c r="D340" s="16" t="s">
        <v>11</v>
      </c>
      <c r="E340" s="11">
        <v>2</v>
      </c>
      <c r="F340" s="13">
        <v>39357.61</v>
      </c>
      <c r="G340" s="132"/>
      <c r="H340" s="14">
        <f t="shared" si="54"/>
        <v>0</v>
      </c>
      <c r="I340" s="196" t="str">
        <f t="shared" si="55"/>
        <v/>
      </c>
      <c r="J340" s="197"/>
    </row>
    <row r="341" spans="2:10" x14ac:dyDescent="0.25">
      <c r="B341" s="40" t="s">
        <v>366</v>
      </c>
      <c r="C341" s="57" t="s">
        <v>1736</v>
      </c>
      <c r="D341" s="41"/>
      <c r="E341" s="42"/>
      <c r="F341" s="150"/>
      <c r="G341" s="135"/>
      <c r="H341" s="50"/>
      <c r="I341" s="218"/>
      <c r="J341" s="219"/>
    </row>
    <row r="342" spans="2:10" x14ac:dyDescent="0.25">
      <c r="B342" s="10" t="s">
        <v>367</v>
      </c>
      <c r="C342" s="59" t="s">
        <v>1737</v>
      </c>
      <c r="D342" s="16" t="s">
        <v>41</v>
      </c>
      <c r="E342" s="12">
        <v>252</v>
      </c>
      <c r="F342" s="13">
        <v>1013531.56</v>
      </c>
      <c r="G342" s="132"/>
      <c r="H342" s="14">
        <f t="shared" si="54"/>
        <v>0</v>
      </c>
      <c r="I342" s="196" t="str">
        <f t="shared" ref="I342:I367" si="56">IF(G342="","",IF(AND(G342&gt;=ROUND(F342*95%,4),G342&lt;=ROUND(F342,4)),"CUMPLE","NO CUMPLE"))</f>
        <v/>
      </c>
      <c r="J342" s="197"/>
    </row>
    <row r="343" spans="2:10" x14ac:dyDescent="0.25">
      <c r="B343" s="10" t="s">
        <v>368</v>
      </c>
      <c r="C343" s="58" t="s">
        <v>369</v>
      </c>
      <c r="D343" s="11" t="s">
        <v>41</v>
      </c>
      <c r="E343" s="12">
        <v>84</v>
      </c>
      <c r="F343" s="13">
        <v>510200</v>
      </c>
      <c r="G343" s="132"/>
      <c r="H343" s="14">
        <f t="shared" si="54"/>
        <v>0</v>
      </c>
      <c r="I343" s="196" t="str">
        <f t="shared" si="56"/>
        <v/>
      </c>
      <c r="J343" s="197"/>
    </row>
    <row r="344" spans="2:10" x14ac:dyDescent="0.25">
      <c r="B344" s="10" t="s">
        <v>370</v>
      </c>
      <c r="C344" s="59" t="s">
        <v>1738</v>
      </c>
      <c r="D344" s="16" t="s">
        <v>41</v>
      </c>
      <c r="E344" s="12">
        <v>85</v>
      </c>
      <c r="F344" s="13">
        <v>370667.09</v>
      </c>
      <c r="G344" s="132"/>
      <c r="H344" s="14">
        <f t="shared" si="54"/>
        <v>0</v>
      </c>
      <c r="I344" s="196" t="str">
        <f t="shared" si="56"/>
        <v/>
      </c>
      <c r="J344" s="197"/>
    </row>
    <row r="345" spans="2:10" x14ac:dyDescent="0.25">
      <c r="B345" s="10" t="s">
        <v>371</v>
      </c>
      <c r="C345" s="59" t="s">
        <v>1739</v>
      </c>
      <c r="D345" s="16" t="s">
        <v>41</v>
      </c>
      <c r="E345" s="12">
        <v>28</v>
      </c>
      <c r="F345" s="13">
        <v>306573.95</v>
      </c>
      <c r="G345" s="132"/>
      <c r="H345" s="14">
        <f t="shared" si="54"/>
        <v>0</v>
      </c>
      <c r="I345" s="196" t="str">
        <f t="shared" si="56"/>
        <v/>
      </c>
      <c r="J345" s="197"/>
    </row>
    <row r="346" spans="2:10" x14ac:dyDescent="0.25">
      <c r="B346" s="10" t="s">
        <v>372</v>
      </c>
      <c r="C346" s="59" t="s">
        <v>1740</v>
      </c>
      <c r="D346" s="16" t="s">
        <v>41</v>
      </c>
      <c r="E346" s="12">
        <v>51</v>
      </c>
      <c r="F346" s="13">
        <v>199798.57</v>
      </c>
      <c r="G346" s="132"/>
      <c r="H346" s="14">
        <f t="shared" si="54"/>
        <v>0</v>
      </c>
      <c r="I346" s="196" t="str">
        <f t="shared" si="56"/>
        <v/>
      </c>
      <c r="J346" s="197"/>
    </row>
    <row r="347" spans="2:10" x14ac:dyDescent="0.25">
      <c r="B347" s="10" t="s">
        <v>373</v>
      </c>
      <c r="C347" s="59" t="s">
        <v>1715</v>
      </c>
      <c r="D347" s="16" t="s">
        <v>41</v>
      </c>
      <c r="E347" s="12">
        <v>355</v>
      </c>
      <c r="F347" s="13">
        <v>144679.96</v>
      </c>
      <c r="G347" s="132"/>
      <c r="H347" s="14">
        <f t="shared" si="54"/>
        <v>0</v>
      </c>
      <c r="I347" s="196" t="str">
        <f t="shared" si="56"/>
        <v/>
      </c>
      <c r="J347" s="197"/>
    </row>
    <row r="348" spans="2:10" x14ac:dyDescent="0.25">
      <c r="B348" s="10" t="s">
        <v>374</v>
      </c>
      <c r="C348" s="59" t="s">
        <v>1716</v>
      </c>
      <c r="D348" s="16" t="s">
        <v>41</v>
      </c>
      <c r="E348" s="12">
        <v>55</v>
      </c>
      <c r="F348" s="13">
        <v>105216.99</v>
      </c>
      <c r="G348" s="132"/>
      <c r="H348" s="14">
        <f t="shared" si="54"/>
        <v>0</v>
      </c>
      <c r="I348" s="196" t="str">
        <f t="shared" si="56"/>
        <v/>
      </c>
      <c r="J348" s="197"/>
    </row>
    <row r="349" spans="2:10" x14ac:dyDescent="0.25">
      <c r="B349" s="10" t="s">
        <v>375</v>
      </c>
      <c r="C349" s="59" t="s">
        <v>1717</v>
      </c>
      <c r="D349" s="16" t="s">
        <v>41</v>
      </c>
      <c r="E349" s="12">
        <v>67</v>
      </c>
      <c r="F349" s="13">
        <v>89360.44</v>
      </c>
      <c r="G349" s="132"/>
      <c r="H349" s="14">
        <f t="shared" si="54"/>
        <v>0</v>
      </c>
      <c r="I349" s="196" t="str">
        <f t="shared" si="56"/>
        <v/>
      </c>
      <c r="J349" s="197"/>
    </row>
    <row r="350" spans="2:10" x14ac:dyDescent="0.25">
      <c r="B350" s="10" t="s">
        <v>376</v>
      </c>
      <c r="C350" s="59" t="s">
        <v>1718</v>
      </c>
      <c r="D350" s="16" t="s">
        <v>41</v>
      </c>
      <c r="E350" s="12">
        <v>10</v>
      </c>
      <c r="F350" s="13">
        <v>56163.51</v>
      </c>
      <c r="G350" s="132"/>
      <c r="H350" s="14">
        <f t="shared" si="54"/>
        <v>0</v>
      </c>
      <c r="I350" s="196" t="str">
        <f t="shared" si="56"/>
        <v/>
      </c>
      <c r="J350" s="197"/>
    </row>
    <row r="351" spans="2:10" x14ac:dyDescent="0.25">
      <c r="B351" s="10" t="s">
        <v>377</v>
      </c>
      <c r="C351" s="59" t="s">
        <v>1741</v>
      </c>
      <c r="D351" s="16" t="s">
        <v>41</v>
      </c>
      <c r="E351" s="12">
        <v>205</v>
      </c>
      <c r="F351" s="13">
        <v>111446.72</v>
      </c>
      <c r="G351" s="132"/>
      <c r="H351" s="14">
        <f t="shared" si="54"/>
        <v>0</v>
      </c>
      <c r="I351" s="196" t="str">
        <f t="shared" si="56"/>
        <v/>
      </c>
      <c r="J351" s="197"/>
    </row>
    <row r="352" spans="2:10" x14ac:dyDescent="0.25">
      <c r="B352" s="10" t="s">
        <v>378</v>
      </c>
      <c r="C352" s="59" t="s">
        <v>1742</v>
      </c>
      <c r="D352" s="16" t="s">
        <v>41</v>
      </c>
      <c r="E352" s="12">
        <v>322</v>
      </c>
      <c r="F352" s="13">
        <v>70386.45</v>
      </c>
      <c r="G352" s="132"/>
      <c r="H352" s="14">
        <f t="shared" si="54"/>
        <v>0</v>
      </c>
      <c r="I352" s="196" t="str">
        <f t="shared" si="56"/>
        <v/>
      </c>
      <c r="J352" s="197"/>
    </row>
    <row r="353" spans="2:10" x14ac:dyDescent="0.25">
      <c r="B353" s="10" t="s">
        <v>379</v>
      </c>
      <c r="C353" s="59" t="s">
        <v>1743</v>
      </c>
      <c r="D353" s="16" t="s">
        <v>41</v>
      </c>
      <c r="E353" s="12">
        <v>150</v>
      </c>
      <c r="F353" s="13">
        <v>47702.54</v>
      </c>
      <c r="G353" s="132"/>
      <c r="H353" s="14">
        <f t="shared" si="54"/>
        <v>0</v>
      </c>
      <c r="I353" s="196" t="str">
        <f t="shared" si="56"/>
        <v/>
      </c>
      <c r="J353" s="197"/>
    </row>
    <row r="354" spans="2:10" x14ac:dyDescent="0.25">
      <c r="B354" s="10" t="s">
        <v>380</v>
      </c>
      <c r="C354" s="59" t="s">
        <v>1744</v>
      </c>
      <c r="D354" s="16" t="s">
        <v>11</v>
      </c>
      <c r="E354" s="12">
        <v>97</v>
      </c>
      <c r="F354" s="13">
        <v>174500.35</v>
      </c>
      <c r="G354" s="132"/>
      <c r="H354" s="14">
        <f t="shared" si="54"/>
        <v>0</v>
      </c>
      <c r="I354" s="196" t="str">
        <f t="shared" si="56"/>
        <v/>
      </c>
      <c r="J354" s="197"/>
    </row>
    <row r="355" spans="2:10" x14ac:dyDescent="0.25">
      <c r="B355" s="10" t="s">
        <v>381</v>
      </c>
      <c r="C355" s="59" t="s">
        <v>1745</v>
      </c>
      <c r="D355" s="16" t="s">
        <v>11</v>
      </c>
      <c r="E355" s="12">
        <v>240</v>
      </c>
      <c r="F355" s="13">
        <v>42587.76</v>
      </c>
      <c r="G355" s="132"/>
      <c r="H355" s="14">
        <f t="shared" si="54"/>
        <v>0</v>
      </c>
      <c r="I355" s="196" t="str">
        <f t="shared" si="56"/>
        <v/>
      </c>
      <c r="J355" s="197"/>
    </row>
    <row r="356" spans="2:10" x14ac:dyDescent="0.25">
      <c r="B356" s="10" t="s">
        <v>382</v>
      </c>
      <c r="C356" s="59" t="s">
        <v>1746</v>
      </c>
      <c r="D356" s="16" t="s">
        <v>11</v>
      </c>
      <c r="E356" s="12">
        <v>101</v>
      </c>
      <c r="F356" s="13">
        <v>27896.799999999999</v>
      </c>
      <c r="G356" s="132"/>
      <c r="H356" s="14">
        <f t="shared" si="54"/>
        <v>0</v>
      </c>
      <c r="I356" s="196" t="str">
        <f t="shared" si="56"/>
        <v/>
      </c>
      <c r="J356" s="197"/>
    </row>
    <row r="357" spans="2:10" x14ac:dyDescent="0.25">
      <c r="B357" s="10" t="s">
        <v>383</v>
      </c>
      <c r="C357" s="59" t="s">
        <v>1747</v>
      </c>
      <c r="D357" s="16" t="s">
        <v>11</v>
      </c>
      <c r="E357" s="12">
        <v>5</v>
      </c>
      <c r="F357" s="13">
        <v>141367.01999999999</v>
      </c>
      <c r="G357" s="132"/>
      <c r="H357" s="14">
        <f t="shared" si="54"/>
        <v>0</v>
      </c>
      <c r="I357" s="196" t="str">
        <f t="shared" si="56"/>
        <v/>
      </c>
      <c r="J357" s="197"/>
    </row>
    <row r="358" spans="2:10" x14ac:dyDescent="0.25">
      <c r="B358" s="10" t="s">
        <v>384</v>
      </c>
      <c r="C358" s="59" t="s">
        <v>1731</v>
      </c>
      <c r="D358" s="16" t="s">
        <v>11</v>
      </c>
      <c r="E358" s="12">
        <v>15</v>
      </c>
      <c r="F358" s="13">
        <v>76875.490000000005</v>
      </c>
      <c r="G358" s="132"/>
      <c r="H358" s="14">
        <f t="shared" si="54"/>
        <v>0</v>
      </c>
      <c r="I358" s="196" t="str">
        <f t="shared" si="56"/>
        <v/>
      </c>
      <c r="J358" s="197"/>
    </row>
    <row r="359" spans="2:10" x14ac:dyDescent="0.25">
      <c r="B359" s="10" t="s">
        <v>385</v>
      </c>
      <c r="C359" s="59" t="s">
        <v>1748</v>
      </c>
      <c r="D359" s="16" t="s">
        <v>11</v>
      </c>
      <c r="E359" s="12">
        <v>45</v>
      </c>
      <c r="F359" s="13">
        <v>55782.74</v>
      </c>
      <c r="G359" s="132"/>
      <c r="H359" s="14">
        <f t="shared" si="54"/>
        <v>0</v>
      </c>
      <c r="I359" s="196" t="str">
        <f t="shared" si="56"/>
        <v/>
      </c>
      <c r="J359" s="197"/>
    </row>
    <row r="360" spans="2:10" x14ac:dyDescent="0.25">
      <c r="B360" s="10" t="s">
        <v>386</v>
      </c>
      <c r="C360" s="59" t="s">
        <v>1749</v>
      </c>
      <c r="D360" s="16" t="s">
        <v>11</v>
      </c>
      <c r="E360" s="12">
        <v>30</v>
      </c>
      <c r="F360" s="13">
        <v>78830.13</v>
      </c>
      <c r="G360" s="132"/>
      <c r="H360" s="14">
        <f t="shared" ref="H360:H423" si="57">+ROUND(G360*E360,2)</f>
        <v>0</v>
      </c>
      <c r="I360" s="196" t="str">
        <f t="shared" si="56"/>
        <v/>
      </c>
      <c r="J360" s="197"/>
    </row>
    <row r="361" spans="2:10" x14ac:dyDescent="0.25">
      <c r="B361" s="10" t="s">
        <v>387</v>
      </c>
      <c r="C361" s="59" t="s">
        <v>1750</v>
      </c>
      <c r="D361" s="16" t="s">
        <v>11</v>
      </c>
      <c r="E361" s="12">
        <v>18</v>
      </c>
      <c r="F361" s="13">
        <v>37922.11</v>
      </c>
      <c r="G361" s="132"/>
      <c r="H361" s="14">
        <f t="shared" si="57"/>
        <v>0</v>
      </c>
      <c r="I361" s="196" t="str">
        <f t="shared" si="56"/>
        <v/>
      </c>
      <c r="J361" s="197"/>
    </row>
    <row r="362" spans="2:10" x14ac:dyDescent="0.25">
      <c r="B362" s="10" t="s">
        <v>388</v>
      </c>
      <c r="C362" s="59" t="s">
        <v>1751</v>
      </c>
      <c r="D362" s="16" t="s">
        <v>11</v>
      </c>
      <c r="E362" s="12">
        <v>171</v>
      </c>
      <c r="F362" s="13">
        <v>34202.47</v>
      </c>
      <c r="G362" s="132"/>
      <c r="H362" s="14">
        <f t="shared" si="57"/>
        <v>0</v>
      </c>
      <c r="I362" s="196" t="str">
        <f t="shared" si="56"/>
        <v/>
      </c>
      <c r="J362" s="197"/>
    </row>
    <row r="363" spans="2:10" x14ac:dyDescent="0.25">
      <c r="B363" s="10" t="s">
        <v>389</v>
      </c>
      <c r="C363" s="59" t="s">
        <v>1626</v>
      </c>
      <c r="D363" s="16" t="s">
        <v>11</v>
      </c>
      <c r="E363" s="12">
        <v>269</v>
      </c>
      <c r="F363" s="13">
        <v>30937.11</v>
      </c>
      <c r="G363" s="132"/>
      <c r="H363" s="14">
        <f t="shared" si="57"/>
        <v>0</v>
      </c>
      <c r="I363" s="196" t="str">
        <f t="shared" si="56"/>
        <v/>
      </c>
      <c r="J363" s="197"/>
    </row>
    <row r="364" spans="2:10" x14ac:dyDescent="0.25">
      <c r="B364" s="10" t="s">
        <v>390</v>
      </c>
      <c r="C364" s="59" t="s">
        <v>1627</v>
      </c>
      <c r="D364" s="16" t="s">
        <v>11</v>
      </c>
      <c r="E364" s="12">
        <v>125</v>
      </c>
      <c r="F364" s="13">
        <v>29507.43</v>
      </c>
      <c r="G364" s="132"/>
      <c r="H364" s="14">
        <f t="shared" si="57"/>
        <v>0</v>
      </c>
      <c r="I364" s="196" t="str">
        <f t="shared" si="56"/>
        <v/>
      </c>
      <c r="J364" s="197"/>
    </row>
    <row r="365" spans="2:10" x14ac:dyDescent="0.25">
      <c r="B365" s="10" t="s">
        <v>391</v>
      </c>
      <c r="C365" s="59" t="s">
        <v>1752</v>
      </c>
      <c r="D365" s="16" t="s">
        <v>11</v>
      </c>
      <c r="E365" s="12">
        <v>41</v>
      </c>
      <c r="F365" s="13">
        <v>39185.07</v>
      </c>
      <c r="G365" s="132"/>
      <c r="H365" s="14">
        <f t="shared" si="57"/>
        <v>0</v>
      </c>
      <c r="I365" s="196" t="str">
        <f t="shared" si="56"/>
        <v/>
      </c>
      <c r="J365" s="197"/>
    </row>
    <row r="366" spans="2:10" x14ac:dyDescent="0.25">
      <c r="B366" s="10" t="s">
        <v>392</v>
      </c>
      <c r="C366" s="59" t="s">
        <v>1630</v>
      </c>
      <c r="D366" s="16" t="s">
        <v>11</v>
      </c>
      <c r="E366" s="12">
        <v>25</v>
      </c>
      <c r="F366" s="13">
        <v>35722.03</v>
      </c>
      <c r="G366" s="132"/>
      <c r="H366" s="14">
        <f t="shared" si="57"/>
        <v>0</v>
      </c>
      <c r="I366" s="196" t="str">
        <f t="shared" si="56"/>
        <v/>
      </c>
      <c r="J366" s="197"/>
    </row>
    <row r="367" spans="2:10" x14ac:dyDescent="0.25">
      <c r="B367" s="10" t="s">
        <v>393</v>
      </c>
      <c r="C367" s="59" t="s">
        <v>1734</v>
      </c>
      <c r="D367" s="16" t="s">
        <v>11</v>
      </c>
      <c r="E367" s="12">
        <v>18</v>
      </c>
      <c r="F367" s="13">
        <v>33474.53</v>
      </c>
      <c r="G367" s="132"/>
      <c r="H367" s="14">
        <f t="shared" si="57"/>
        <v>0</v>
      </c>
      <c r="I367" s="196" t="str">
        <f t="shared" si="56"/>
        <v/>
      </c>
      <c r="J367" s="197"/>
    </row>
    <row r="368" spans="2:10" x14ac:dyDescent="0.25">
      <c r="B368" s="40" t="s">
        <v>394</v>
      </c>
      <c r="C368" s="57" t="s">
        <v>1753</v>
      </c>
      <c r="D368" s="41"/>
      <c r="E368" s="42"/>
      <c r="F368" s="150"/>
      <c r="G368" s="135"/>
      <c r="H368" s="50"/>
      <c r="I368" s="218"/>
      <c r="J368" s="219"/>
    </row>
    <row r="369" spans="2:10" x14ac:dyDescent="0.25">
      <c r="B369" s="10" t="s">
        <v>395</v>
      </c>
      <c r="C369" s="59" t="s">
        <v>1670</v>
      </c>
      <c r="D369" s="16" t="s">
        <v>41</v>
      </c>
      <c r="E369" s="12">
        <v>9</v>
      </c>
      <c r="F369" s="13">
        <v>27506.65</v>
      </c>
      <c r="G369" s="132"/>
      <c r="H369" s="14">
        <f t="shared" si="57"/>
        <v>0</v>
      </c>
      <c r="I369" s="196" t="str">
        <f t="shared" ref="I369:I377" si="58">IF(G369="","",IF(AND(G369&gt;=ROUND(F369*95%,4),G369&lt;=ROUND(F369,4)),"CUMPLE","NO CUMPLE"))</f>
        <v/>
      </c>
      <c r="J369" s="197"/>
    </row>
    <row r="370" spans="2:10" x14ac:dyDescent="0.25">
      <c r="B370" s="10" t="s">
        <v>396</v>
      </c>
      <c r="C370" s="59" t="s">
        <v>1671</v>
      </c>
      <c r="D370" s="16" t="s">
        <v>41</v>
      </c>
      <c r="E370" s="12">
        <v>183</v>
      </c>
      <c r="F370" s="13">
        <v>20331.38</v>
      </c>
      <c r="G370" s="132"/>
      <c r="H370" s="14">
        <f t="shared" si="57"/>
        <v>0</v>
      </c>
      <c r="I370" s="196" t="str">
        <f t="shared" si="58"/>
        <v/>
      </c>
      <c r="J370" s="197"/>
    </row>
    <row r="371" spans="2:10" x14ac:dyDescent="0.25">
      <c r="B371" s="10" t="s">
        <v>397</v>
      </c>
      <c r="C371" s="59" t="s">
        <v>1672</v>
      </c>
      <c r="D371" s="16" t="s">
        <v>41</v>
      </c>
      <c r="E371" s="12">
        <v>286</v>
      </c>
      <c r="F371" s="13">
        <v>13239.47</v>
      </c>
      <c r="G371" s="132"/>
      <c r="H371" s="14">
        <f t="shared" si="57"/>
        <v>0</v>
      </c>
      <c r="I371" s="196" t="str">
        <f t="shared" si="58"/>
        <v/>
      </c>
      <c r="J371" s="197"/>
    </row>
    <row r="372" spans="2:10" x14ac:dyDescent="0.25">
      <c r="B372" s="10" t="s">
        <v>398</v>
      </c>
      <c r="C372" s="59" t="s">
        <v>1679</v>
      </c>
      <c r="D372" s="16" t="s">
        <v>11</v>
      </c>
      <c r="E372" s="12">
        <v>9</v>
      </c>
      <c r="F372" s="13">
        <v>22506.13</v>
      </c>
      <c r="G372" s="132"/>
      <c r="H372" s="14">
        <f t="shared" si="57"/>
        <v>0</v>
      </c>
      <c r="I372" s="196" t="str">
        <f t="shared" si="58"/>
        <v/>
      </c>
      <c r="J372" s="197"/>
    </row>
    <row r="373" spans="2:10" x14ac:dyDescent="0.25">
      <c r="B373" s="10" t="s">
        <v>399</v>
      </c>
      <c r="C373" s="59" t="s">
        <v>1680</v>
      </c>
      <c r="D373" s="16" t="s">
        <v>11</v>
      </c>
      <c r="E373" s="12">
        <v>107</v>
      </c>
      <c r="F373" s="13">
        <v>15409.84</v>
      </c>
      <c r="G373" s="132"/>
      <c r="H373" s="14">
        <f t="shared" si="57"/>
        <v>0</v>
      </c>
      <c r="I373" s="196" t="str">
        <f t="shared" si="58"/>
        <v/>
      </c>
      <c r="J373" s="197"/>
    </row>
    <row r="374" spans="2:10" x14ac:dyDescent="0.25">
      <c r="B374" s="10" t="s">
        <v>400</v>
      </c>
      <c r="C374" s="59" t="s">
        <v>1681</v>
      </c>
      <c r="D374" s="16" t="s">
        <v>11</v>
      </c>
      <c r="E374" s="12">
        <v>258</v>
      </c>
      <c r="F374" s="13">
        <v>13972.08</v>
      </c>
      <c r="G374" s="132"/>
      <c r="H374" s="14">
        <f t="shared" si="57"/>
        <v>0</v>
      </c>
      <c r="I374" s="196" t="str">
        <f t="shared" si="58"/>
        <v/>
      </c>
      <c r="J374" s="197"/>
    </row>
    <row r="375" spans="2:10" x14ac:dyDescent="0.25">
      <c r="B375" s="10" t="s">
        <v>401</v>
      </c>
      <c r="C375" s="59" t="s">
        <v>1686</v>
      </c>
      <c r="D375" s="16" t="s">
        <v>11</v>
      </c>
      <c r="E375" s="12">
        <v>8</v>
      </c>
      <c r="F375" s="13">
        <v>24875.91</v>
      </c>
      <c r="G375" s="132"/>
      <c r="H375" s="14">
        <f t="shared" si="57"/>
        <v>0</v>
      </c>
      <c r="I375" s="196" t="str">
        <f t="shared" si="58"/>
        <v/>
      </c>
      <c r="J375" s="197"/>
    </row>
    <row r="376" spans="2:10" x14ac:dyDescent="0.25">
      <c r="B376" s="10" t="s">
        <v>402</v>
      </c>
      <c r="C376" s="59" t="s">
        <v>1687</v>
      </c>
      <c r="D376" s="16" t="s">
        <v>11</v>
      </c>
      <c r="E376" s="12">
        <v>153</v>
      </c>
      <c r="F376" s="13">
        <v>23917.24</v>
      </c>
      <c r="G376" s="132"/>
      <c r="H376" s="14">
        <f t="shared" si="57"/>
        <v>0</v>
      </c>
      <c r="I376" s="196" t="str">
        <f t="shared" si="58"/>
        <v/>
      </c>
      <c r="J376" s="197"/>
    </row>
    <row r="377" spans="2:10" x14ac:dyDescent="0.25">
      <c r="B377" s="10" t="s">
        <v>403</v>
      </c>
      <c r="C377" s="59" t="s">
        <v>1688</v>
      </c>
      <c r="D377" s="16" t="s">
        <v>11</v>
      </c>
      <c r="E377" s="12">
        <v>239</v>
      </c>
      <c r="F377" s="13">
        <v>23399.93</v>
      </c>
      <c r="G377" s="132"/>
      <c r="H377" s="14">
        <f t="shared" si="57"/>
        <v>0</v>
      </c>
      <c r="I377" s="196" t="str">
        <f t="shared" si="58"/>
        <v/>
      </c>
      <c r="J377" s="197"/>
    </row>
    <row r="378" spans="2:10" x14ac:dyDescent="0.25">
      <c r="B378" s="40" t="s">
        <v>404</v>
      </c>
      <c r="C378" s="57" t="s">
        <v>1754</v>
      </c>
      <c r="D378" s="41"/>
      <c r="E378" s="42"/>
      <c r="F378" s="150"/>
      <c r="G378" s="135"/>
      <c r="H378" s="50"/>
      <c r="I378" s="218"/>
      <c r="J378" s="219"/>
    </row>
    <row r="379" spans="2:10" x14ac:dyDescent="0.25">
      <c r="B379" s="10" t="s">
        <v>405</v>
      </c>
      <c r="C379" s="59" t="s">
        <v>1755</v>
      </c>
      <c r="D379" s="16" t="s">
        <v>11</v>
      </c>
      <c r="E379" s="12">
        <v>58</v>
      </c>
      <c r="F379" s="13">
        <v>69223.990000000005</v>
      </c>
      <c r="G379" s="132"/>
      <c r="H379" s="14">
        <f t="shared" si="57"/>
        <v>0</v>
      </c>
      <c r="I379" s="196" t="str">
        <f t="shared" ref="I379:I386" si="59">IF(G379="","",IF(AND(G379&gt;=ROUND(F379*95%,4),G379&lt;=ROUND(F379,4)),"CUMPLE","NO CUMPLE"))</f>
        <v/>
      </c>
      <c r="J379" s="197"/>
    </row>
    <row r="380" spans="2:10" x14ac:dyDescent="0.25">
      <c r="B380" s="10" t="s">
        <v>406</v>
      </c>
      <c r="C380" s="59" t="s">
        <v>1756</v>
      </c>
      <c r="D380" s="16" t="s">
        <v>11</v>
      </c>
      <c r="E380" s="12">
        <v>7</v>
      </c>
      <c r="F380" s="13">
        <v>74590.8</v>
      </c>
      <c r="G380" s="132"/>
      <c r="H380" s="14">
        <f t="shared" si="57"/>
        <v>0</v>
      </c>
      <c r="I380" s="196" t="str">
        <f t="shared" si="59"/>
        <v/>
      </c>
      <c r="J380" s="197"/>
    </row>
    <row r="381" spans="2:10" x14ac:dyDescent="0.25">
      <c r="B381" s="10" t="s">
        <v>407</v>
      </c>
      <c r="C381" s="59" t="s">
        <v>1757</v>
      </c>
      <c r="D381" s="16" t="s">
        <v>11</v>
      </c>
      <c r="E381" s="12">
        <v>7</v>
      </c>
      <c r="F381" s="13">
        <v>69223.990000000005</v>
      </c>
      <c r="G381" s="132"/>
      <c r="H381" s="14">
        <f t="shared" si="57"/>
        <v>0</v>
      </c>
      <c r="I381" s="196" t="str">
        <f t="shared" si="59"/>
        <v/>
      </c>
      <c r="J381" s="197"/>
    </row>
    <row r="382" spans="2:10" x14ac:dyDescent="0.25">
      <c r="B382" s="10" t="s">
        <v>408</v>
      </c>
      <c r="C382" s="59" t="s">
        <v>1758</v>
      </c>
      <c r="D382" s="16" t="s">
        <v>11</v>
      </c>
      <c r="E382" s="12">
        <v>20</v>
      </c>
      <c r="F382" s="13">
        <v>74638.22</v>
      </c>
      <c r="G382" s="132"/>
      <c r="H382" s="14">
        <f t="shared" si="57"/>
        <v>0</v>
      </c>
      <c r="I382" s="196" t="str">
        <f t="shared" si="59"/>
        <v/>
      </c>
      <c r="J382" s="197"/>
    </row>
    <row r="383" spans="2:10" x14ac:dyDescent="0.25">
      <c r="B383" s="10" t="s">
        <v>409</v>
      </c>
      <c r="C383" s="59" t="s">
        <v>1759</v>
      </c>
      <c r="D383" s="16" t="s">
        <v>11</v>
      </c>
      <c r="E383" s="12">
        <v>6</v>
      </c>
      <c r="F383" s="13">
        <v>69223.990000000005</v>
      </c>
      <c r="G383" s="132"/>
      <c r="H383" s="14">
        <f t="shared" si="57"/>
        <v>0</v>
      </c>
      <c r="I383" s="196" t="str">
        <f t="shared" si="59"/>
        <v/>
      </c>
      <c r="J383" s="197"/>
    </row>
    <row r="384" spans="2:10" x14ac:dyDescent="0.25">
      <c r="B384" s="10" t="s">
        <v>410</v>
      </c>
      <c r="C384" s="59" t="s">
        <v>1760</v>
      </c>
      <c r="D384" s="16" t="s">
        <v>11</v>
      </c>
      <c r="E384" s="12">
        <v>48</v>
      </c>
      <c r="F384" s="13">
        <v>94548.5</v>
      </c>
      <c r="G384" s="132"/>
      <c r="H384" s="14">
        <f t="shared" si="57"/>
        <v>0</v>
      </c>
      <c r="I384" s="196" t="str">
        <f t="shared" si="59"/>
        <v/>
      </c>
      <c r="J384" s="197"/>
    </row>
    <row r="385" spans="2:10" x14ac:dyDescent="0.25">
      <c r="B385" s="10" t="s">
        <v>411</v>
      </c>
      <c r="C385" s="59" t="s">
        <v>1761</v>
      </c>
      <c r="D385" s="16" t="s">
        <v>11</v>
      </c>
      <c r="E385" s="18">
        <v>12</v>
      </c>
      <c r="F385" s="13">
        <v>72780.28</v>
      </c>
      <c r="G385" s="132"/>
      <c r="H385" s="14">
        <f t="shared" si="57"/>
        <v>0</v>
      </c>
      <c r="I385" s="196" t="str">
        <f t="shared" si="59"/>
        <v/>
      </c>
      <c r="J385" s="197"/>
    </row>
    <row r="386" spans="2:10" x14ac:dyDescent="0.25">
      <c r="B386" s="10" t="s">
        <v>412</v>
      </c>
      <c r="C386" s="59" t="s">
        <v>1762</v>
      </c>
      <c r="D386" s="16" t="s">
        <v>11</v>
      </c>
      <c r="E386" s="11">
        <v>7</v>
      </c>
      <c r="F386" s="13">
        <v>69223.990000000005</v>
      </c>
      <c r="G386" s="132"/>
      <c r="H386" s="14">
        <f t="shared" si="57"/>
        <v>0</v>
      </c>
      <c r="I386" s="196" t="str">
        <f t="shared" si="59"/>
        <v/>
      </c>
      <c r="J386" s="197"/>
    </row>
    <row r="387" spans="2:10" x14ac:dyDescent="0.25">
      <c r="B387" s="40" t="s">
        <v>413</v>
      </c>
      <c r="C387" s="57" t="s">
        <v>1763</v>
      </c>
      <c r="D387" s="41"/>
      <c r="E387" s="42"/>
      <c r="F387" s="150"/>
      <c r="G387" s="135"/>
      <c r="H387" s="50"/>
      <c r="I387" s="218"/>
      <c r="J387" s="219"/>
    </row>
    <row r="388" spans="2:10" x14ac:dyDescent="0.25">
      <c r="B388" s="10" t="s">
        <v>414</v>
      </c>
      <c r="C388" s="59" t="s">
        <v>1764</v>
      </c>
      <c r="D388" s="16" t="s">
        <v>11</v>
      </c>
      <c r="E388" s="12">
        <v>48</v>
      </c>
      <c r="F388" s="13">
        <v>133010.93</v>
      </c>
      <c r="G388" s="132"/>
      <c r="H388" s="14">
        <f t="shared" si="57"/>
        <v>0</v>
      </c>
      <c r="I388" s="196" t="str">
        <f t="shared" ref="I388:I397" si="60">IF(G388="","",IF(AND(G388&gt;=ROUND(F388*95%,4),G388&lt;=ROUND(F388,4)),"CUMPLE","NO CUMPLE"))</f>
        <v/>
      </c>
      <c r="J388" s="197"/>
    </row>
    <row r="389" spans="2:10" x14ac:dyDescent="0.25">
      <c r="B389" s="10" t="s">
        <v>415</v>
      </c>
      <c r="C389" s="59" t="s">
        <v>1765</v>
      </c>
      <c r="D389" s="16" t="s">
        <v>11</v>
      </c>
      <c r="E389" s="12">
        <v>6</v>
      </c>
      <c r="F389" s="13">
        <v>138184.10999999999</v>
      </c>
      <c r="G389" s="132"/>
      <c r="H389" s="14">
        <f t="shared" si="57"/>
        <v>0</v>
      </c>
      <c r="I389" s="196" t="str">
        <f t="shared" si="60"/>
        <v/>
      </c>
      <c r="J389" s="197"/>
    </row>
    <row r="390" spans="2:10" x14ac:dyDescent="0.25">
      <c r="B390" s="10" t="s">
        <v>416</v>
      </c>
      <c r="C390" s="59" t="s">
        <v>1766</v>
      </c>
      <c r="D390" s="16" t="s">
        <v>11</v>
      </c>
      <c r="E390" s="12">
        <v>58</v>
      </c>
      <c r="F390" s="13">
        <v>95997.19</v>
      </c>
      <c r="G390" s="132"/>
      <c r="H390" s="14">
        <f t="shared" si="57"/>
        <v>0</v>
      </c>
      <c r="I390" s="196" t="str">
        <f t="shared" si="60"/>
        <v/>
      </c>
      <c r="J390" s="197"/>
    </row>
    <row r="391" spans="2:10" x14ac:dyDescent="0.25">
      <c r="B391" s="10" t="s">
        <v>417</v>
      </c>
      <c r="C391" s="59" t="s">
        <v>1767</v>
      </c>
      <c r="D391" s="16" t="s">
        <v>11</v>
      </c>
      <c r="E391" s="12">
        <v>7</v>
      </c>
      <c r="F391" s="13">
        <v>67470.600000000006</v>
      </c>
      <c r="G391" s="132"/>
      <c r="H391" s="14">
        <f t="shared" si="57"/>
        <v>0</v>
      </c>
      <c r="I391" s="196" t="str">
        <f t="shared" si="60"/>
        <v/>
      </c>
      <c r="J391" s="197"/>
    </row>
    <row r="392" spans="2:10" x14ac:dyDescent="0.25">
      <c r="B392" s="10" t="s">
        <v>418</v>
      </c>
      <c r="C392" s="59" t="s">
        <v>1768</v>
      </c>
      <c r="D392" s="16" t="s">
        <v>11</v>
      </c>
      <c r="E392" s="12">
        <v>7</v>
      </c>
      <c r="F392" s="13">
        <v>95997.19</v>
      </c>
      <c r="G392" s="132"/>
      <c r="H392" s="14">
        <f t="shared" si="57"/>
        <v>0</v>
      </c>
      <c r="I392" s="196" t="str">
        <f t="shared" si="60"/>
        <v/>
      </c>
      <c r="J392" s="197"/>
    </row>
    <row r="393" spans="2:10" x14ac:dyDescent="0.25">
      <c r="B393" s="10" t="s">
        <v>419</v>
      </c>
      <c r="C393" s="59" t="s">
        <v>1769</v>
      </c>
      <c r="D393" s="16" t="s">
        <v>11</v>
      </c>
      <c r="E393" s="11">
        <v>7</v>
      </c>
      <c r="F393" s="13">
        <v>67470.600000000006</v>
      </c>
      <c r="G393" s="132"/>
      <c r="H393" s="14">
        <f t="shared" si="57"/>
        <v>0</v>
      </c>
      <c r="I393" s="196" t="str">
        <f t="shared" si="60"/>
        <v/>
      </c>
      <c r="J393" s="197"/>
    </row>
    <row r="394" spans="2:10" x14ac:dyDescent="0.25">
      <c r="B394" s="10" t="s">
        <v>420</v>
      </c>
      <c r="C394" s="59" t="s">
        <v>1770</v>
      </c>
      <c r="D394" s="16" t="s">
        <v>11</v>
      </c>
      <c r="E394" s="12">
        <v>20</v>
      </c>
      <c r="F394" s="13">
        <v>103154.33</v>
      </c>
      <c r="G394" s="132"/>
      <c r="H394" s="14">
        <f t="shared" si="57"/>
        <v>0</v>
      </c>
      <c r="I394" s="196" t="str">
        <f t="shared" si="60"/>
        <v/>
      </c>
      <c r="J394" s="197"/>
    </row>
    <row r="395" spans="2:10" x14ac:dyDescent="0.25">
      <c r="B395" s="10" t="s">
        <v>421</v>
      </c>
      <c r="C395" s="59" t="s">
        <v>1771</v>
      </c>
      <c r="D395" s="16" t="s">
        <v>11</v>
      </c>
      <c r="E395" s="12">
        <v>1</v>
      </c>
      <c r="F395" s="13">
        <v>120998.1</v>
      </c>
      <c r="G395" s="132"/>
      <c r="H395" s="14">
        <f t="shared" si="57"/>
        <v>0</v>
      </c>
      <c r="I395" s="196" t="str">
        <f t="shared" si="60"/>
        <v/>
      </c>
      <c r="J395" s="197"/>
    </row>
    <row r="396" spans="2:10" x14ac:dyDescent="0.25">
      <c r="B396" s="10" t="s">
        <v>422</v>
      </c>
      <c r="C396" s="59" t="s">
        <v>1772</v>
      </c>
      <c r="D396" s="16" t="s">
        <v>11</v>
      </c>
      <c r="E396" s="12">
        <v>46</v>
      </c>
      <c r="F396" s="13">
        <v>95997.19</v>
      </c>
      <c r="G396" s="132"/>
      <c r="H396" s="14">
        <f t="shared" si="57"/>
        <v>0</v>
      </c>
      <c r="I396" s="196" t="str">
        <f t="shared" si="60"/>
        <v/>
      </c>
      <c r="J396" s="197"/>
    </row>
    <row r="397" spans="2:10" x14ac:dyDescent="0.25">
      <c r="B397" s="10" t="s">
        <v>423</v>
      </c>
      <c r="C397" s="59" t="s">
        <v>1773</v>
      </c>
      <c r="D397" s="16" t="s">
        <v>11</v>
      </c>
      <c r="E397" s="12">
        <v>11</v>
      </c>
      <c r="F397" s="13">
        <v>160296</v>
      </c>
      <c r="G397" s="132"/>
      <c r="H397" s="14">
        <f t="shared" si="57"/>
        <v>0</v>
      </c>
      <c r="I397" s="196" t="str">
        <f t="shared" si="60"/>
        <v/>
      </c>
      <c r="J397" s="197"/>
    </row>
    <row r="398" spans="2:10" x14ac:dyDescent="0.25">
      <c r="B398" s="40" t="s">
        <v>424</v>
      </c>
      <c r="C398" s="57" t="s">
        <v>1774</v>
      </c>
      <c r="D398" s="41"/>
      <c r="E398" s="42"/>
      <c r="F398" s="150"/>
      <c r="G398" s="135"/>
      <c r="H398" s="50"/>
      <c r="I398" s="218"/>
      <c r="J398" s="219"/>
    </row>
    <row r="399" spans="2:10" x14ac:dyDescent="0.25">
      <c r="B399" s="10" t="s">
        <v>425</v>
      </c>
      <c r="C399" s="59" t="s">
        <v>1775</v>
      </c>
      <c r="D399" s="16" t="s">
        <v>41</v>
      </c>
      <c r="E399" s="12">
        <v>56</v>
      </c>
      <c r="F399" s="13">
        <v>390471.58</v>
      </c>
      <c r="G399" s="132"/>
      <c r="H399" s="14">
        <f t="shared" si="57"/>
        <v>0</v>
      </c>
      <c r="I399" s="196" t="str">
        <f t="shared" ref="I399:I462" si="61">IF(G399="","",IF(AND(G399&gt;=ROUND(F399*95%,4),G399&lt;=ROUND(F399,4)),"CUMPLE","NO CUMPLE"))</f>
        <v/>
      </c>
      <c r="J399" s="197"/>
    </row>
    <row r="400" spans="2:10" x14ac:dyDescent="0.25">
      <c r="B400" s="10" t="s">
        <v>426</v>
      </c>
      <c r="C400" s="59" t="s">
        <v>1776</v>
      </c>
      <c r="D400" s="16" t="s">
        <v>41</v>
      </c>
      <c r="E400" s="11">
        <v>5</v>
      </c>
      <c r="F400" s="13">
        <v>178657.2</v>
      </c>
      <c r="G400" s="132"/>
      <c r="H400" s="14">
        <f t="shared" si="57"/>
        <v>0</v>
      </c>
      <c r="I400" s="196" t="str">
        <f t="shared" si="61"/>
        <v/>
      </c>
      <c r="J400" s="197"/>
    </row>
    <row r="401" spans="2:10" x14ac:dyDescent="0.25">
      <c r="B401" s="10" t="s">
        <v>427</v>
      </c>
      <c r="C401" s="59" t="s">
        <v>1777</v>
      </c>
      <c r="D401" s="16" t="s">
        <v>41</v>
      </c>
      <c r="E401" s="12">
        <v>4</v>
      </c>
      <c r="F401" s="13">
        <v>300476.62</v>
      </c>
      <c r="G401" s="132"/>
      <c r="H401" s="14">
        <f t="shared" si="57"/>
        <v>0</v>
      </c>
      <c r="I401" s="196" t="str">
        <f t="shared" si="61"/>
        <v/>
      </c>
      <c r="J401" s="197"/>
    </row>
    <row r="402" spans="2:10" x14ac:dyDescent="0.25">
      <c r="B402" s="10" t="s">
        <v>428</v>
      </c>
      <c r="C402" s="59" t="s">
        <v>1778</v>
      </c>
      <c r="D402" s="16" t="s">
        <v>41</v>
      </c>
      <c r="E402" s="12">
        <v>214</v>
      </c>
      <c r="F402" s="13">
        <v>175521.59</v>
      </c>
      <c r="G402" s="132"/>
      <c r="H402" s="14">
        <f t="shared" si="57"/>
        <v>0</v>
      </c>
      <c r="I402" s="196" t="str">
        <f t="shared" si="61"/>
        <v/>
      </c>
      <c r="J402" s="197"/>
    </row>
    <row r="403" spans="2:10" x14ac:dyDescent="0.25">
      <c r="B403" s="10" t="s">
        <v>429</v>
      </c>
      <c r="C403" s="59" t="s">
        <v>1779</v>
      </c>
      <c r="D403" s="16" t="s">
        <v>41</v>
      </c>
      <c r="E403" s="12">
        <v>176</v>
      </c>
      <c r="F403" s="13">
        <v>135927.79999999999</v>
      </c>
      <c r="G403" s="132"/>
      <c r="H403" s="14">
        <f t="shared" si="57"/>
        <v>0</v>
      </c>
      <c r="I403" s="196" t="str">
        <f t="shared" si="61"/>
        <v/>
      </c>
      <c r="J403" s="197"/>
    </row>
    <row r="404" spans="2:10" x14ac:dyDescent="0.25">
      <c r="B404" s="10" t="s">
        <v>430</v>
      </c>
      <c r="C404" s="59" t="s">
        <v>1780</v>
      </c>
      <c r="D404" s="16" t="s">
        <v>41</v>
      </c>
      <c r="E404" s="12">
        <v>358</v>
      </c>
      <c r="F404" s="13">
        <v>115177.8</v>
      </c>
      <c r="G404" s="132"/>
      <c r="H404" s="14">
        <f t="shared" si="57"/>
        <v>0</v>
      </c>
      <c r="I404" s="196" t="str">
        <f t="shared" si="61"/>
        <v/>
      </c>
      <c r="J404" s="197"/>
    </row>
    <row r="405" spans="2:10" x14ac:dyDescent="0.25">
      <c r="B405" s="10" t="s">
        <v>431</v>
      </c>
      <c r="C405" s="59" t="s">
        <v>1781</v>
      </c>
      <c r="D405" s="16" t="s">
        <v>41</v>
      </c>
      <c r="E405" s="12">
        <v>769</v>
      </c>
      <c r="F405" s="13">
        <v>76328.61</v>
      </c>
      <c r="G405" s="132"/>
      <c r="H405" s="14">
        <f t="shared" si="57"/>
        <v>0</v>
      </c>
      <c r="I405" s="196" t="str">
        <f t="shared" si="61"/>
        <v/>
      </c>
      <c r="J405" s="197"/>
    </row>
    <row r="406" spans="2:10" x14ac:dyDescent="0.25">
      <c r="B406" s="10" t="s">
        <v>432</v>
      </c>
      <c r="C406" s="59" t="s">
        <v>1782</v>
      </c>
      <c r="D406" s="16" t="s">
        <v>41</v>
      </c>
      <c r="E406" s="12">
        <v>368</v>
      </c>
      <c r="F406" s="13">
        <v>62211.51</v>
      </c>
      <c r="G406" s="132"/>
      <c r="H406" s="14">
        <f t="shared" si="57"/>
        <v>0</v>
      </c>
      <c r="I406" s="196" t="str">
        <f t="shared" si="61"/>
        <v/>
      </c>
      <c r="J406" s="197"/>
    </row>
    <row r="407" spans="2:10" x14ac:dyDescent="0.25">
      <c r="B407" s="10" t="s">
        <v>433</v>
      </c>
      <c r="C407" s="59" t="s">
        <v>1783</v>
      </c>
      <c r="D407" s="16" t="s">
        <v>41</v>
      </c>
      <c r="E407" s="12">
        <v>304</v>
      </c>
      <c r="F407" s="13">
        <v>49919.06</v>
      </c>
      <c r="G407" s="132"/>
      <c r="H407" s="14">
        <f t="shared" si="57"/>
        <v>0</v>
      </c>
      <c r="I407" s="196" t="str">
        <f t="shared" si="61"/>
        <v/>
      </c>
      <c r="J407" s="197"/>
    </row>
    <row r="408" spans="2:10" ht="25.5" x14ac:dyDescent="0.25">
      <c r="B408" s="10" t="s">
        <v>434</v>
      </c>
      <c r="C408" s="59" t="s">
        <v>1784</v>
      </c>
      <c r="D408" s="16" t="s">
        <v>41</v>
      </c>
      <c r="E408" s="12">
        <v>179</v>
      </c>
      <c r="F408" s="13">
        <v>45359.75</v>
      </c>
      <c r="G408" s="132"/>
      <c r="H408" s="14">
        <f t="shared" si="57"/>
        <v>0</v>
      </c>
      <c r="I408" s="196" t="str">
        <f t="shared" si="61"/>
        <v/>
      </c>
      <c r="J408" s="197"/>
    </row>
    <row r="409" spans="2:10" x14ac:dyDescent="0.25">
      <c r="B409" s="10" t="s">
        <v>435</v>
      </c>
      <c r="C409" s="59" t="s">
        <v>1785</v>
      </c>
      <c r="D409" s="16" t="s">
        <v>41</v>
      </c>
      <c r="E409" s="12">
        <v>360</v>
      </c>
      <c r="F409" s="13">
        <v>42283.040000000001</v>
      </c>
      <c r="G409" s="132"/>
      <c r="H409" s="14">
        <f t="shared" si="57"/>
        <v>0</v>
      </c>
      <c r="I409" s="196" t="str">
        <f t="shared" si="61"/>
        <v/>
      </c>
      <c r="J409" s="197"/>
    </row>
    <row r="410" spans="2:10" x14ac:dyDescent="0.25">
      <c r="B410" s="10" t="s">
        <v>436</v>
      </c>
      <c r="C410" s="59" t="s">
        <v>1786</v>
      </c>
      <c r="D410" s="16" t="s">
        <v>11</v>
      </c>
      <c r="E410" s="12">
        <v>21</v>
      </c>
      <c r="F410" s="13">
        <v>2052515.79</v>
      </c>
      <c r="G410" s="132"/>
      <c r="H410" s="14">
        <f t="shared" si="57"/>
        <v>0</v>
      </c>
      <c r="I410" s="196" t="str">
        <f t="shared" si="61"/>
        <v/>
      </c>
      <c r="J410" s="197"/>
    </row>
    <row r="411" spans="2:10" x14ac:dyDescent="0.25">
      <c r="B411" s="10" t="s">
        <v>437</v>
      </c>
      <c r="C411" s="59" t="s">
        <v>1787</v>
      </c>
      <c r="D411" s="16" t="s">
        <v>11</v>
      </c>
      <c r="E411" s="11">
        <v>1</v>
      </c>
      <c r="F411" s="13">
        <v>1112603.77</v>
      </c>
      <c r="G411" s="132"/>
      <c r="H411" s="14">
        <f t="shared" si="57"/>
        <v>0</v>
      </c>
      <c r="I411" s="196" t="str">
        <f t="shared" si="61"/>
        <v/>
      </c>
      <c r="J411" s="197"/>
    </row>
    <row r="412" spans="2:10" x14ac:dyDescent="0.25">
      <c r="B412" s="10" t="s">
        <v>438</v>
      </c>
      <c r="C412" s="59" t="s">
        <v>1788</v>
      </c>
      <c r="D412" s="16" t="s">
        <v>11</v>
      </c>
      <c r="E412" s="12">
        <v>4</v>
      </c>
      <c r="F412" s="13">
        <v>384102.42</v>
      </c>
      <c r="G412" s="132"/>
      <c r="H412" s="14">
        <f t="shared" si="57"/>
        <v>0</v>
      </c>
      <c r="I412" s="196" t="str">
        <f t="shared" si="61"/>
        <v/>
      </c>
      <c r="J412" s="197"/>
    </row>
    <row r="413" spans="2:10" x14ac:dyDescent="0.25">
      <c r="B413" s="10" t="s">
        <v>439</v>
      </c>
      <c r="C413" s="59" t="s">
        <v>1789</v>
      </c>
      <c r="D413" s="16" t="s">
        <v>11</v>
      </c>
      <c r="E413" s="12">
        <v>42</v>
      </c>
      <c r="F413" s="13">
        <v>147298.6</v>
      </c>
      <c r="G413" s="132"/>
      <c r="H413" s="14">
        <f t="shared" si="57"/>
        <v>0</v>
      </c>
      <c r="I413" s="196" t="str">
        <f t="shared" si="61"/>
        <v/>
      </c>
      <c r="J413" s="197"/>
    </row>
    <row r="414" spans="2:10" x14ac:dyDescent="0.25">
      <c r="B414" s="10" t="s">
        <v>440</v>
      </c>
      <c r="C414" s="59" t="s">
        <v>1790</v>
      </c>
      <c r="D414" s="16" t="s">
        <v>11</v>
      </c>
      <c r="E414" s="12">
        <v>35</v>
      </c>
      <c r="F414" s="13">
        <v>185597.79</v>
      </c>
      <c r="G414" s="132"/>
      <c r="H414" s="14">
        <f t="shared" si="57"/>
        <v>0</v>
      </c>
      <c r="I414" s="196" t="str">
        <f t="shared" si="61"/>
        <v/>
      </c>
      <c r="J414" s="197"/>
    </row>
    <row r="415" spans="2:10" x14ac:dyDescent="0.25">
      <c r="B415" s="10" t="s">
        <v>441</v>
      </c>
      <c r="C415" s="59" t="s">
        <v>1791</v>
      </c>
      <c r="D415" s="16" t="s">
        <v>11</v>
      </c>
      <c r="E415" s="12">
        <v>105</v>
      </c>
      <c r="F415" s="13">
        <v>137393.29999999999</v>
      </c>
      <c r="G415" s="132"/>
      <c r="H415" s="14">
        <f t="shared" si="57"/>
        <v>0</v>
      </c>
      <c r="I415" s="196" t="str">
        <f t="shared" si="61"/>
        <v/>
      </c>
      <c r="J415" s="197"/>
    </row>
    <row r="416" spans="2:10" x14ac:dyDescent="0.25">
      <c r="B416" s="10" t="s">
        <v>442</v>
      </c>
      <c r="C416" s="59" t="s">
        <v>1792</v>
      </c>
      <c r="D416" s="16" t="s">
        <v>11</v>
      </c>
      <c r="E416" s="12">
        <v>391</v>
      </c>
      <c r="F416" s="13">
        <v>47154.14</v>
      </c>
      <c r="G416" s="132"/>
      <c r="H416" s="14">
        <f t="shared" si="57"/>
        <v>0</v>
      </c>
      <c r="I416" s="196" t="str">
        <f t="shared" si="61"/>
        <v/>
      </c>
      <c r="J416" s="197"/>
    </row>
    <row r="417" spans="2:10" x14ac:dyDescent="0.25">
      <c r="B417" s="10" t="s">
        <v>443</v>
      </c>
      <c r="C417" s="59" t="s">
        <v>1793</v>
      </c>
      <c r="D417" s="16" t="s">
        <v>11</v>
      </c>
      <c r="E417" s="12">
        <v>164</v>
      </c>
      <c r="F417" s="13">
        <v>42028.93</v>
      </c>
      <c r="G417" s="132"/>
      <c r="H417" s="14">
        <f t="shared" si="57"/>
        <v>0</v>
      </c>
      <c r="I417" s="196" t="str">
        <f t="shared" si="61"/>
        <v/>
      </c>
      <c r="J417" s="197"/>
    </row>
    <row r="418" spans="2:10" x14ac:dyDescent="0.25">
      <c r="B418" s="10" t="s">
        <v>444</v>
      </c>
      <c r="C418" s="59" t="s">
        <v>1794</v>
      </c>
      <c r="D418" s="16" t="s">
        <v>11</v>
      </c>
      <c r="E418" s="12">
        <v>137</v>
      </c>
      <c r="F418" s="13">
        <v>33720.43</v>
      </c>
      <c r="G418" s="132"/>
      <c r="H418" s="14">
        <f t="shared" si="57"/>
        <v>0</v>
      </c>
      <c r="I418" s="196" t="str">
        <f t="shared" si="61"/>
        <v/>
      </c>
      <c r="J418" s="197"/>
    </row>
    <row r="419" spans="2:10" x14ac:dyDescent="0.25">
      <c r="B419" s="10" t="s">
        <v>445</v>
      </c>
      <c r="C419" s="59" t="s">
        <v>1795</v>
      </c>
      <c r="D419" s="16" t="s">
        <v>11</v>
      </c>
      <c r="E419" s="12">
        <v>90</v>
      </c>
      <c r="F419" s="13">
        <v>29652.54</v>
      </c>
      <c r="G419" s="132"/>
      <c r="H419" s="14">
        <f t="shared" si="57"/>
        <v>0</v>
      </c>
      <c r="I419" s="196" t="str">
        <f t="shared" si="61"/>
        <v/>
      </c>
      <c r="J419" s="197"/>
    </row>
    <row r="420" spans="2:10" x14ac:dyDescent="0.25">
      <c r="B420" s="10" t="s">
        <v>446</v>
      </c>
      <c r="C420" s="59" t="s">
        <v>1796</v>
      </c>
      <c r="D420" s="16" t="s">
        <v>11</v>
      </c>
      <c r="E420" s="12">
        <v>189</v>
      </c>
      <c r="F420" s="13">
        <v>28683.16</v>
      </c>
      <c r="G420" s="132"/>
      <c r="H420" s="14">
        <f t="shared" si="57"/>
        <v>0</v>
      </c>
      <c r="I420" s="196" t="str">
        <f t="shared" si="61"/>
        <v/>
      </c>
      <c r="J420" s="197"/>
    </row>
    <row r="421" spans="2:10" x14ac:dyDescent="0.25">
      <c r="B421" s="10" t="s">
        <v>447</v>
      </c>
      <c r="C421" s="59" t="s">
        <v>1797</v>
      </c>
      <c r="D421" s="16" t="s">
        <v>11</v>
      </c>
      <c r="E421" s="12">
        <v>38</v>
      </c>
      <c r="F421" s="13">
        <v>1391271.3</v>
      </c>
      <c r="G421" s="132"/>
      <c r="H421" s="14">
        <f t="shared" si="57"/>
        <v>0</v>
      </c>
      <c r="I421" s="196" t="str">
        <f t="shared" si="61"/>
        <v/>
      </c>
      <c r="J421" s="197"/>
    </row>
    <row r="422" spans="2:10" x14ac:dyDescent="0.25">
      <c r="B422" s="10" t="s">
        <v>448</v>
      </c>
      <c r="C422" s="59" t="s">
        <v>1798</v>
      </c>
      <c r="D422" s="16" t="s">
        <v>11</v>
      </c>
      <c r="E422" s="11">
        <v>2</v>
      </c>
      <c r="F422" s="13">
        <v>945568.7</v>
      </c>
      <c r="G422" s="132"/>
      <c r="H422" s="14">
        <f t="shared" si="57"/>
        <v>0</v>
      </c>
      <c r="I422" s="196" t="str">
        <f t="shared" si="61"/>
        <v/>
      </c>
      <c r="J422" s="197"/>
    </row>
    <row r="423" spans="2:10" x14ac:dyDescent="0.25">
      <c r="B423" s="10" t="s">
        <v>449</v>
      </c>
      <c r="C423" s="59" t="s">
        <v>1799</v>
      </c>
      <c r="D423" s="16" t="s">
        <v>11</v>
      </c>
      <c r="E423" s="11">
        <v>2</v>
      </c>
      <c r="F423" s="13">
        <v>1573685.2</v>
      </c>
      <c r="G423" s="132"/>
      <c r="H423" s="14">
        <f t="shared" si="57"/>
        <v>0</v>
      </c>
      <c r="I423" s="196" t="str">
        <f t="shared" si="61"/>
        <v/>
      </c>
      <c r="J423" s="197"/>
    </row>
    <row r="424" spans="2:10" x14ac:dyDescent="0.25">
      <c r="B424" s="10" t="s">
        <v>450</v>
      </c>
      <c r="C424" s="59" t="s">
        <v>1800</v>
      </c>
      <c r="D424" s="16" t="s">
        <v>11</v>
      </c>
      <c r="E424" s="12">
        <v>2</v>
      </c>
      <c r="F424" s="13">
        <v>1297131.3</v>
      </c>
      <c r="G424" s="132"/>
      <c r="H424" s="14">
        <f t="shared" ref="H424:H487" si="62">+ROUND(G424*E424,2)</f>
        <v>0</v>
      </c>
      <c r="I424" s="196" t="str">
        <f t="shared" si="61"/>
        <v/>
      </c>
      <c r="J424" s="197"/>
    </row>
    <row r="425" spans="2:10" x14ac:dyDescent="0.25">
      <c r="B425" s="10" t="s">
        <v>451</v>
      </c>
      <c r="C425" s="59" t="s">
        <v>1801</v>
      </c>
      <c r="D425" s="16" t="s">
        <v>11</v>
      </c>
      <c r="E425" s="12">
        <v>1</v>
      </c>
      <c r="F425" s="13">
        <v>634249.69999999995</v>
      </c>
      <c r="G425" s="132"/>
      <c r="H425" s="14">
        <f t="shared" si="62"/>
        <v>0</v>
      </c>
      <c r="I425" s="196" t="str">
        <f t="shared" si="61"/>
        <v/>
      </c>
      <c r="J425" s="197"/>
    </row>
    <row r="426" spans="2:10" x14ac:dyDescent="0.25">
      <c r="B426" s="10" t="s">
        <v>452</v>
      </c>
      <c r="C426" s="58" t="s">
        <v>453</v>
      </c>
      <c r="D426" s="11" t="s">
        <v>11</v>
      </c>
      <c r="E426" s="12">
        <v>3</v>
      </c>
      <c r="F426" s="13">
        <v>175000</v>
      </c>
      <c r="G426" s="132"/>
      <c r="H426" s="14">
        <f t="shared" si="62"/>
        <v>0</v>
      </c>
      <c r="I426" s="196" t="str">
        <f t="shared" si="61"/>
        <v/>
      </c>
      <c r="J426" s="197"/>
    </row>
    <row r="427" spans="2:10" x14ac:dyDescent="0.25">
      <c r="B427" s="10" t="s">
        <v>454</v>
      </c>
      <c r="C427" s="59" t="s">
        <v>1802</v>
      </c>
      <c r="D427" s="16" t="s">
        <v>11</v>
      </c>
      <c r="E427" s="11">
        <v>1</v>
      </c>
      <c r="F427" s="13">
        <v>1689590.53</v>
      </c>
      <c r="G427" s="132"/>
      <c r="H427" s="14">
        <f t="shared" si="62"/>
        <v>0</v>
      </c>
      <c r="I427" s="196" t="str">
        <f t="shared" si="61"/>
        <v/>
      </c>
      <c r="J427" s="197"/>
    </row>
    <row r="428" spans="2:10" x14ac:dyDescent="0.25">
      <c r="B428" s="10" t="s">
        <v>455</v>
      </c>
      <c r="C428" s="59" t="s">
        <v>1803</v>
      </c>
      <c r="D428" s="16" t="s">
        <v>11</v>
      </c>
      <c r="E428" s="12">
        <v>2</v>
      </c>
      <c r="F428" s="13">
        <v>757465.63</v>
      </c>
      <c r="G428" s="132"/>
      <c r="H428" s="14">
        <f t="shared" si="62"/>
        <v>0</v>
      </c>
      <c r="I428" s="196" t="str">
        <f t="shared" si="61"/>
        <v/>
      </c>
      <c r="J428" s="197"/>
    </row>
    <row r="429" spans="2:10" x14ac:dyDescent="0.25">
      <c r="B429" s="10" t="s">
        <v>456</v>
      </c>
      <c r="C429" s="59" t="s">
        <v>1804</v>
      </c>
      <c r="D429" s="16" t="s">
        <v>11</v>
      </c>
      <c r="E429" s="12">
        <v>1</v>
      </c>
      <c r="F429" s="13">
        <v>907229.89</v>
      </c>
      <c r="G429" s="132"/>
      <c r="H429" s="14">
        <f t="shared" si="62"/>
        <v>0</v>
      </c>
      <c r="I429" s="196" t="str">
        <f t="shared" si="61"/>
        <v/>
      </c>
      <c r="J429" s="197"/>
    </row>
    <row r="430" spans="2:10" x14ac:dyDescent="0.25">
      <c r="B430" s="10" t="s">
        <v>457</v>
      </c>
      <c r="C430" s="59" t="s">
        <v>1805</v>
      </c>
      <c r="D430" s="16" t="s">
        <v>11</v>
      </c>
      <c r="E430" s="11">
        <v>1</v>
      </c>
      <c r="F430" s="13">
        <v>673297.02</v>
      </c>
      <c r="G430" s="132"/>
      <c r="H430" s="14">
        <f t="shared" si="62"/>
        <v>0</v>
      </c>
      <c r="I430" s="196" t="str">
        <f t="shared" si="61"/>
        <v/>
      </c>
      <c r="J430" s="197"/>
    </row>
    <row r="431" spans="2:10" x14ac:dyDescent="0.25">
      <c r="B431" s="10" t="s">
        <v>458</v>
      </c>
      <c r="C431" s="59" t="s">
        <v>1806</v>
      </c>
      <c r="D431" s="16" t="s">
        <v>11</v>
      </c>
      <c r="E431" s="12">
        <v>2</v>
      </c>
      <c r="F431" s="13">
        <v>739339.67</v>
      </c>
      <c r="G431" s="132"/>
      <c r="H431" s="14">
        <f t="shared" si="62"/>
        <v>0</v>
      </c>
      <c r="I431" s="196" t="str">
        <f t="shared" si="61"/>
        <v/>
      </c>
      <c r="J431" s="197"/>
    </row>
    <row r="432" spans="2:10" x14ac:dyDescent="0.25">
      <c r="B432" s="10" t="s">
        <v>459</v>
      </c>
      <c r="C432" s="59" t="s">
        <v>1807</v>
      </c>
      <c r="D432" s="16" t="s">
        <v>11</v>
      </c>
      <c r="E432" s="12">
        <v>1</v>
      </c>
      <c r="F432" s="13">
        <v>501650.76</v>
      </c>
      <c r="G432" s="132"/>
      <c r="H432" s="14">
        <f t="shared" si="62"/>
        <v>0</v>
      </c>
      <c r="I432" s="196" t="str">
        <f t="shared" si="61"/>
        <v/>
      </c>
      <c r="J432" s="197"/>
    </row>
    <row r="433" spans="2:10" x14ac:dyDescent="0.25">
      <c r="B433" s="10" t="s">
        <v>460</v>
      </c>
      <c r="C433" s="59" t="s">
        <v>1808</v>
      </c>
      <c r="D433" s="16" t="s">
        <v>11</v>
      </c>
      <c r="E433" s="12">
        <v>105</v>
      </c>
      <c r="F433" s="13">
        <v>241464.23</v>
      </c>
      <c r="G433" s="132"/>
      <c r="H433" s="14">
        <f t="shared" si="62"/>
        <v>0</v>
      </c>
      <c r="I433" s="196" t="str">
        <f t="shared" si="61"/>
        <v/>
      </c>
      <c r="J433" s="197"/>
    </row>
    <row r="434" spans="2:10" x14ac:dyDescent="0.25">
      <c r="B434" s="10" t="s">
        <v>461</v>
      </c>
      <c r="C434" s="59" t="s">
        <v>1809</v>
      </c>
      <c r="D434" s="16" t="s">
        <v>11</v>
      </c>
      <c r="E434" s="12">
        <v>88</v>
      </c>
      <c r="F434" s="13">
        <v>99206.76</v>
      </c>
      <c r="G434" s="132"/>
      <c r="H434" s="14">
        <f t="shared" si="62"/>
        <v>0</v>
      </c>
      <c r="I434" s="196" t="str">
        <f t="shared" si="61"/>
        <v/>
      </c>
      <c r="J434" s="197"/>
    </row>
    <row r="435" spans="2:10" x14ac:dyDescent="0.25">
      <c r="B435" s="10" t="s">
        <v>462</v>
      </c>
      <c r="C435" s="59" t="s">
        <v>1810</v>
      </c>
      <c r="D435" s="16" t="s">
        <v>11</v>
      </c>
      <c r="E435" s="12">
        <v>263</v>
      </c>
      <c r="F435" s="13">
        <v>51046.76</v>
      </c>
      <c r="G435" s="132"/>
      <c r="H435" s="14">
        <f t="shared" si="62"/>
        <v>0</v>
      </c>
      <c r="I435" s="196" t="str">
        <f t="shared" si="61"/>
        <v/>
      </c>
      <c r="J435" s="197"/>
    </row>
    <row r="436" spans="2:10" x14ac:dyDescent="0.25">
      <c r="B436" s="10" t="s">
        <v>463</v>
      </c>
      <c r="C436" s="59" t="s">
        <v>1811</v>
      </c>
      <c r="D436" s="16" t="s">
        <v>11</v>
      </c>
      <c r="E436" s="12">
        <v>978</v>
      </c>
      <c r="F436" s="13">
        <v>98321.63</v>
      </c>
      <c r="G436" s="132"/>
      <c r="H436" s="14">
        <f t="shared" si="62"/>
        <v>0</v>
      </c>
      <c r="I436" s="196" t="str">
        <f t="shared" si="61"/>
        <v/>
      </c>
      <c r="J436" s="197"/>
    </row>
    <row r="437" spans="2:10" x14ac:dyDescent="0.25">
      <c r="B437" s="10" t="s">
        <v>464</v>
      </c>
      <c r="C437" s="59" t="s">
        <v>1812</v>
      </c>
      <c r="D437" s="16" t="s">
        <v>11</v>
      </c>
      <c r="E437" s="12">
        <v>410</v>
      </c>
      <c r="F437" s="13">
        <v>49719.07</v>
      </c>
      <c r="G437" s="132"/>
      <c r="H437" s="14">
        <f t="shared" si="62"/>
        <v>0</v>
      </c>
      <c r="I437" s="196" t="str">
        <f t="shared" si="61"/>
        <v/>
      </c>
      <c r="J437" s="197"/>
    </row>
    <row r="438" spans="2:10" x14ac:dyDescent="0.25">
      <c r="B438" s="10" t="s">
        <v>465</v>
      </c>
      <c r="C438" s="59" t="s">
        <v>1813</v>
      </c>
      <c r="D438" s="16" t="s">
        <v>11</v>
      </c>
      <c r="E438" s="12">
        <v>343</v>
      </c>
      <c r="F438" s="13">
        <v>63387.28</v>
      </c>
      <c r="G438" s="132"/>
      <c r="H438" s="14">
        <f t="shared" si="62"/>
        <v>0</v>
      </c>
      <c r="I438" s="196" t="str">
        <f t="shared" si="61"/>
        <v/>
      </c>
      <c r="J438" s="197"/>
    </row>
    <row r="439" spans="2:10" x14ac:dyDescent="0.25">
      <c r="B439" s="10" t="s">
        <v>466</v>
      </c>
      <c r="C439" s="59" t="s">
        <v>1814</v>
      </c>
      <c r="D439" s="16" t="s">
        <v>11</v>
      </c>
      <c r="E439" s="12">
        <v>47</v>
      </c>
      <c r="F439" s="13">
        <v>41950.32</v>
      </c>
      <c r="G439" s="132"/>
      <c r="H439" s="14">
        <f t="shared" si="62"/>
        <v>0</v>
      </c>
      <c r="I439" s="196" t="str">
        <f t="shared" si="61"/>
        <v/>
      </c>
      <c r="J439" s="197"/>
    </row>
    <row r="440" spans="2:10" x14ac:dyDescent="0.25">
      <c r="B440" s="10" t="s">
        <v>467</v>
      </c>
      <c r="C440" s="59" t="s">
        <v>1815</v>
      </c>
      <c r="D440" s="16" t="s">
        <v>11</v>
      </c>
      <c r="E440" s="12">
        <v>209</v>
      </c>
      <c r="F440" s="13">
        <v>31766.16</v>
      </c>
      <c r="G440" s="132"/>
      <c r="H440" s="14">
        <f t="shared" si="62"/>
        <v>0</v>
      </c>
      <c r="I440" s="196" t="str">
        <f t="shared" si="61"/>
        <v/>
      </c>
      <c r="J440" s="197"/>
    </row>
    <row r="441" spans="2:10" x14ac:dyDescent="0.25">
      <c r="B441" s="10" t="s">
        <v>468</v>
      </c>
      <c r="C441" s="59" t="s">
        <v>1816</v>
      </c>
      <c r="D441" s="16" t="s">
        <v>11</v>
      </c>
      <c r="E441" s="12">
        <v>123</v>
      </c>
      <c r="F441" s="13">
        <v>40387.279999999999</v>
      </c>
      <c r="G441" s="132"/>
      <c r="H441" s="14">
        <f t="shared" si="62"/>
        <v>0</v>
      </c>
      <c r="I441" s="196" t="str">
        <f t="shared" si="61"/>
        <v/>
      </c>
      <c r="J441" s="197"/>
    </row>
    <row r="442" spans="2:10" x14ac:dyDescent="0.25">
      <c r="B442" s="10" t="s">
        <v>469</v>
      </c>
      <c r="C442" s="59" t="s">
        <v>1817</v>
      </c>
      <c r="D442" s="16" t="s">
        <v>11</v>
      </c>
      <c r="E442" s="12">
        <v>102</v>
      </c>
      <c r="F442" s="13">
        <v>39812.93</v>
      </c>
      <c r="G442" s="132"/>
      <c r="H442" s="14">
        <f t="shared" si="62"/>
        <v>0</v>
      </c>
      <c r="I442" s="196" t="str">
        <f t="shared" si="61"/>
        <v/>
      </c>
      <c r="J442" s="197"/>
    </row>
    <row r="443" spans="2:10" x14ac:dyDescent="0.25">
      <c r="B443" s="10" t="s">
        <v>470</v>
      </c>
      <c r="C443" s="59" t="s">
        <v>1818</v>
      </c>
      <c r="D443" s="16" t="s">
        <v>11</v>
      </c>
      <c r="E443" s="12">
        <v>4</v>
      </c>
      <c r="F443" s="13">
        <v>4053423.33</v>
      </c>
      <c r="G443" s="132"/>
      <c r="H443" s="14">
        <f t="shared" si="62"/>
        <v>0</v>
      </c>
      <c r="I443" s="196" t="str">
        <f t="shared" si="61"/>
        <v/>
      </c>
      <c r="J443" s="197"/>
    </row>
    <row r="444" spans="2:10" x14ac:dyDescent="0.25">
      <c r="B444" s="10" t="s">
        <v>471</v>
      </c>
      <c r="C444" s="59" t="s">
        <v>1819</v>
      </c>
      <c r="D444" s="16" t="s">
        <v>11</v>
      </c>
      <c r="E444" s="12">
        <v>4</v>
      </c>
      <c r="F444" s="13">
        <v>160904.19</v>
      </c>
      <c r="G444" s="132"/>
      <c r="H444" s="14">
        <f t="shared" si="62"/>
        <v>0</v>
      </c>
      <c r="I444" s="196" t="str">
        <f t="shared" si="61"/>
        <v/>
      </c>
      <c r="J444" s="197"/>
    </row>
    <row r="445" spans="2:10" x14ac:dyDescent="0.25">
      <c r="B445" s="10" t="s">
        <v>472</v>
      </c>
      <c r="C445" s="59" t="s">
        <v>1820</v>
      </c>
      <c r="D445" s="16" t="s">
        <v>11</v>
      </c>
      <c r="E445" s="12">
        <v>1</v>
      </c>
      <c r="F445" s="13">
        <v>1095554.53</v>
      </c>
      <c r="G445" s="132"/>
      <c r="H445" s="14">
        <f t="shared" si="62"/>
        <v>0</v>
      </c>
      <c r="I445" s="196" t="str">
        <f t="shared" si="61"/>
        <v/>
      </c>
      <c r="J445" s="197"/>
    </row>
    <row r="446" spans="2:10" x14ac:dyDescent="0.25">
      <c r="B446" s="10" t="s">
        <v>473</v>
      </c>
      <c r="C446" s="59" t="s">
        <v>1821</v>
      </c>
      <c r="D446" s="16" t="s">
        <v>11</v>
      </c>
      <c r="E446" s="12">
        <v>4</v>
      </c>
      <c r="F446" s="13">
        <v>611517.03</v>
      </c>
      <c r="G446" s="132"/>
      <c r="H446" s="14">
        <f t="shared" si="62"/>
        <v>0</v>
      </c>
      <c r="I446" s="196" t="str">
        <f t="shared" si="61"/>
        <v/>
      </c>
      <c r="J446" s="197"/>
    </row>
    <row r="447" spans="2:10" x14ac:dyDescent="0.25">
      <c r="B447" s="10" t="s">
        <v>474</v>
      </c>
      <c r="C447" s="59" t="s">
        <v>1656</v>
      </c>
      <c r="D447" s="16" t="s">
        <v>11</v>
      </c>
      <c r="E447" s="12">
        <v>3</v>
      </c>
      <c r="F447" s="13">
        <v>90476.59</v>
      </c>
      <c r="G447" s="132"/>
      <c r="H447" s="14">
        <f t="shared" si="62"/>
        <v>0</v>
      </c>
      <c r="I447" s="196" t="str">
        <f t="shared" si="61"/>
        <v/>
      </c>
      <c r="J447" s="197"/>
    </row>
    <row r="448" spans="2:10" x14ac:dyDescent="0.25">
      <c r="B448" s="10" t="s">
        <v>475</v>
      </c>
      <c r="C448" s="59" t="s">
        <v>1822</v>
      </c>
      <c r="D448" s="16" t="s">
        <v>11</v>
      </c>
      <c r="E448" s="12">
        <v>376</v>
      </c>
      <c r="F448" s="13">
        <v>57561.73</v>
      </c>
      <c r="G448" s="132"/>
      <c r="H448" s="14">
        <f t="shared" si="62"/>
        <v>0</v>
      </c>
      <c r="I448" s="196" t="str">
        <f t="shared" si="61"/>
        <v/>
      </c>
      <c r="J448" s="197"/>
    </row>
    <row r="449" spans="2:10" x14ac:dyDescent="0.25">
      <c r="B449" s="10" t="s">
        <v>476</v>
      </c>
      <c r="C449" s="59" t="s">
        <v>1823</v>
      </c>
      <c r="D449" s="16" t="s">
        <v>11</v>
      </c>
      <c r="E449" s="12">
        <v>80</v>
      </c>
      <c r="F449" s="13">
        <v>48808.93</v>
      </c>
      <c r="G449" s="132"/>
      <c r="H449" s="14">
        <f t="shared" si="62"/>
        <v>0</v>
      </c>
      <c r="I449" s="196" t="str">
        <f t="shared" si="61"/>
        <v/>
      </c>
      <c r="J449" s="197"/>
    </row>
    <row r="450" spans="2:10" x14ac:dyDescent="0.25">
      <c r="B450" s="10" t="s">
        <v>477</v>
      </c>
      <c r="C450" s="59" t="s">
        <v>1824</v>
      </c>
      <c r="D450" s="16" t="s">
        <v>11</v>
      </c>
      <c r="E450" s="12">
        <v>462</v>
      </c>
      <c r="F450" s="13">
        <v>60072.73</v>
      </c>
      <c r="G450" s="132"/>
      <c r="H450" s="14">
        <f t="shared" si="62"/>
        <v>0</v>
      </c>
      <c r="I450" s="196" t="str">
        <f t="shared" si="61"/>
        <v/>
      </c>
      <c r="J450" s="197"/>
    </row>
    <row r="451" spans="2:10" x14ac:dyDescent="0.25">
      <c r="B451" s="10" t="s">
        <v>478</v>
      </c>
      <c r="C451" s="59" t="s">
        <v>1825</v>
      </c>
      <c r="D451" s="16" t="s">
        <v>41</v>
      </c>
      <c r="E451" s="12">
        <v>2728</v>
      </c>
      <c r="F451" s="13">
        <v>24411.63</v>
      </c>
      <c r="G451" s="132"/>
      <c r="H451" s="14">
        <f t="shared" si="62"/>
        <v>0</v>
      </c>
      <c r="I451" s="196" t="str">
        <f t="shared" si="61"/>
        <v/>
      </c>
      <c r="J451" s="197"/>
    </row>
    <row r="452" spans="2:10" x14ac:dyDescent="0.25">
      <c r="B452" s="10" t="s">
        <v>479</v>
      </c>
      <c r="C452" s="59" t="s">
        <v>1826</v>
      </c>
      <c r="D452" s="16" t="s">
        <v>11</v>
      </c>
      <c r="E452" s="12">
        <v>42</v>
      </c>
      <c r="F452" s="13">
        <v>152766.82999999999</v>
      </c>
      <c r="G452" s="132"/>
      <c r="H452" s="14">
        <f t="shared" si="62"/>
        <v>0</v>
      </c>
      <c r="I452" s="196" t="str">
        <f t="shared" si="61"/>
        <v/>
      </c>
      <c r="J452" s="197"/>
    </row>
    <row r="453" spans="2:10" x14ac:dyDescent="0.25">
      <c r="B453" s="10" t="s">
        <v>480</v>
      </c>
      <c r="C453" s="59" t="s">
        <v>1827</v>
      </c>
      <c r="D453" s="16" t="s">
        <v>11</v>
      </c>
      <c r="E453" s="12">
        <v>11</v>
      </c>
      <c r="F453" s="13">
        <v>539604.93000000005</v>
      </c>
      <c r="G453" s="132"/>
      <c r="H453" s="14">
        <f t="shared" si="62"/>
        <v>0</v>
      </c>
      <c r="I453" s="196" t="str">
        <f t="shared" si="61"/>
        <v/>
      </c>
      <c r="J453" s="197"/>
    </row>
    <row r="454" spans="2:10" ht="25.5" x14ac:dyDescent="0.25">
      <c r="B454" s="10" t="s">
        <v>481</v>
      </c>
      <c r="C454" s="59" t="s">
        <v>1828</v>
      </c>
      <c r="D454" s="16" t="s">
        <v>11</v>
      </c>
      <c r="E454" s="12">
        <v>1</v>
      </c>
      <c r="F454" s="13">
        <v>650623.32999999996</v>
      </c>
      <c r="G454" s="132"/>
      <c r="H454" s="14">
        <f t="shared" si="62"/>
        <v>0</v>
      </c>
      <c r="I454" s="196" t="str">
        <f t="shared" si="61"/>
        <v/>
      </c>
      <c r="J454" s="197"/>
    </row>
    <row r="455" spans="2:10" ht="25.5" x14ac:dyDescent="0.25">
      <c r="B455" s="10" t="s">
        <v>482</v>
      </c>
      <c r="C455" s="59" t="s">
        <v>1829</v>
      </c>
      <c r="D455" s="16" t="s">
        <v>11</v>
      </c>
      <c r="E455" s="12">
        <v>2</v>
      </c>
      <c r="F455" s="13">
        <v>610415.32999999996</v>
      </c>
      <c r="G455" s="132"/>
      <c r="H455" s="14">
        <f t="shared" si="62"/>
        <v>0</v>
      </c>
      <c r="I455" s="196" t="str">
        <f t="shared" si="61"/>
        <v/>
      </c>
      <c r="J455" s="197"/>
    </row>
    <row r="456" spans="2:10" x14ac:dyDescent="0.25">
      <c r="B456" s="10" t="s">
        <v>483</v>
      </c>
      <c r="C456" s="59" t="s">
        <v>1830</v>
      </c>
      <c r="D456" s="16" t="s">
        <v>11</v>
      </c>
      <c r="E456" s="12">
        <v>179</v>
      </c>
      <c r="F456" s="13">
        <v>29029.29</v>
      </c>
      <c r="G456" s="132"/>
      <c r="H456" s="14">
        <f t="shared" si="62"/>
        <v>0</v>
      </c>
      <c r="I456" s="196" t="str">
        <f t="shared" si="61"/>
        <v/>
      </c>
      <c r="J456" s="197"/>
    </row>
    <row r="457" spans="2:10" x14ac:dyDescent="0.25">
      <c r="B457" s="10" t="s">
        <v>484</v>
      </c>
      <c r="C457" s="59" t="s">
        <v>1831</v>
      </c>
      <c r="D457" s="16" t="s">
        <v>11</v>
      </c>
      <c r="E457" s="12">
        <v>147</v>
      </c>
      <c r="F457" s="13">
        <v>25763.93</v>
      </c>
      <c r="G457" s="132"/>
      <c r="H457" s="14">
        <f t="shared" si="62"/>
        <v>0</v>
      </c>
      <c r="I457" s="196" t="str">
        <f t="shared" si="61"/>
        <v/>
      </c>
      <c r="J457" s="197"/>
    </row>
    <row r="458" spans="2:10" x14ac:dyDescent="0.25">
      <c r="B458" s="10" t="s">
        <v>485</v>
      </c>
      <c r="C458" s="59" t="s">
        <v>1832</v>
      </c>
      <c r="D458" s="16" t="s">
        <v>11</v>
      </c>
      <c r="E458" s="12">
        <v>199</v>
      </c>
      <c r="F458" s="13">
        <v>22782.3</v>
      </c>
      <c r="G458" s="132"/>
      <c r="H458" s="14">
        <f t="shared" si="62"/>
        <v>0</v>
      </c>
      <c r="I458" s="196" t="str">
        <f t="shared" si="61"/>
        <v/>
      </c>
      <c r="J458" s="197"/>
    </row>
    <row r="459" spans="2:10" x14ac:dyDescent="0.25">
      <c r="B459" s="10" t="s">
        <v>486</v>
      </c>
      <c r="C459" s="59" t="s">
        <v>1833</v>
      </c>
      <c r="D459" s="16" t="s">
        <v>11</v>
      </c>
      <c r="E459" s="12">
        <v>641</v>
      </c>
      <c r="F459" s="13">
        <v>22712.98</v>
      </c>
      <c r="G459" s="132"/>
      <c r="H459" s="14">
        <f t="shared" si="62"/>
        <v>0</v>
      </c>
      <c r="I459" s="196" t="str">
        <f t="shared" si="61"/>
        <v/>
      </c>
      <c r="J459" s="197"/>
    </row>
    <row r="460" spans="2:10" x14ac:dyDescent="0.25">
      <c r="B460" s="10" t="s">
        <v>487</v>
      </c>
      <c r="C460" s="59" t="s">
        <v>1834</v>
      </c>
      <c r="D460" s="16" t="s">
        <v>11</v>
      </c>
      <c r="E460" s="12">
        <v>307</v>
      </c>
      <c r="F460" s="13">
        <v>20542.59</v>
      </c>
      <c r="G460" s="132"/>
      <c r="H460" s="14">
        <f t="shared" si="62"/>
        <v>0</v>
      </c>
      <c r="I460" s="196" t="str">
        <f t="shared" si="61"/>
        <v/>
      </c>
      <c r="J460" s="197"/>
    </row>
    <row r="461" spans="2:10" x14ac:dyDescent="0.25">
      <c r="B461" s="10" t="s">
        <v>488</v>
      </c>
      <c r="C461" s="59" t="s">
        <v>1835</v>
      </c>
      <c r="D461" s="16" t="s">
        <v>11</v>
      </c>
      <c r="E461" s="12">
        <v>254</v>
      </c>
      <c r="F461" s="13">
        <v>20178.54</v>
      </c>
      <c r="G461" s="132"/>
      <c r="H461" s="14">
        <f t="shared" si="62"/>
        <v>0</v>
      </c>
      <c r="I461" s="196" t="str">
        <f t="shared" si="61"/>
        <v/>
      </c>
      <c r="J461" s="197"/>
    </row>
    <row r="462" spans="2:10" x14ac:dyDescent="0.25">
      <c r="B462" s="10" t="s">
        <v>489</v>
      </c>
      <c r="C462" s="59" t="s">
        <v>1836</v>
      </c>
      <c r="D462" s="16" t="s">
        <v>11</v>
      </c>
      <c r="E462" s="12">
        <v>150</v>
      </c>
      <c r="F462" s="13">
        <v>19702.73</v>
      </c>
      <c r="G462" s="132"/>
      <c r="H462" s="14">
        <f t="shared" si="62"/>
        <v>0</v>
      </c>
      <c r="I462" s="196" t="str">
        <f t="shared" si="61"/>
        <v/>
      </c>
      <c r="J462" s="197"/>
    </row>
    <row r="463" spans="2:10" x14ac:dyDescent="0.25">
      <c r="B463" s="10" t="s">
        <v>490</v>
      </c>
      <c r="C463" s="59" t="s">
        <v>1837</v>
      </c>
      <c r="D463" s="16" t="s">
        <v>11</v>
      </c>
      <c r="E463" s="12">
        <v>300</v>
      </c>
      <c r="F463" s="13">
        <v>19778.7</v>
      </c>
      <c r="G463" s="132"/>
      <c r="H463" s="14">
        <f t="shared" si="62"/>
        <v>0</v>
      </c>
      <c r="I463" s="196" t="str">
        <f t="shared" ref="I463:I480" si="63">IF(G463="","",IF(AND(G463&gt;=ROUND(F463*95%,4),G463&lt;=ROUND(F463,4)),"CUMPLE","NO CUMPLE"))</f>
        <v/>
      </c>
      <c r="J463" s="197"/>
    </row>
    <row r="464" spans="2:10" x14ac:dyDescent="0.25">
      <c r="B464" s="10" t="s">
        <v>491</v>
      </c>
      <c r="C464" s="59" t="s">
        <v>1838</v>
      </c>
      <c r="D464" s="16" t="s">
        <v>11</v>
      </c>
      <c r="E464" s="12">
        <v>26</v>
      </c>
      <c r="F464" s="13">
        <v>217985.4</v>
      </c>
      <c r="G464" s="132"/>
      <c r="H464" s="14">
        <f t="shared" si="62"/>
        <v>0</v>
      </c>
      <c r="I464" s="196" t="str">
        <f t="shared" si="63"/>
        <v/>
      </c>
      <c r="J464" s="197"/>
    </row>
    <row r="465" spans="2:10" x14ac:dyDescent="0.25">
      <c r="B465" s="10" t="s">
        <v>492</v>
      </c>
      <c r="C465" s="59" t="s">
        <v>1839</v>
      </c>
      <c r="D465" s="16" t="s">
        <v>11</v>
      </c>
      <c r="E465" s="12">
        <v>128</v>
      </c>
      <c r="F465" s="13">
        <v>202721.07</v>
      </c>
      <c r="G465" s="132"/>
      <c r="H465" s="14">
        <f t="shared" si="62"/>
        <v>0</v>
      </c>
      <c r="I465" s="196" t="str">
        <f t="shared" si="63"/>
        <v/>
      </c>
      <c r="J465" s="197"/>
    </row>
    <row r="466" spans="2:10" x14ac:dyDescent="0.25">
      <c r="B466" s="10" t="s">
        <v>493</v>
      </c>
      <c r="C466" s="59" t="s">
        <v>1840</v>
      </c>
      <c r="D466" s="16" t="s">
        <v>11</v>
      </c>
      <c r="E466" s="12">
        <v>40</v>
      </c>
      <c r="F466" s="13">
        <v>204382.83</v>
      </c>
      <c r="G466" s="132"/>
      <c r="H466" s="14">
        <f t="shared" si="62"/>
        <v>0</v>
      </c>
      <c r="I466" s="196" t="str">
        <f t="shared" si="63"/>
        <v/>
      </c>
      <c r="J466" s="197"/>
    </row>
    <row r="467" spans="2:10" x14ac:dyDescent="0.25">
      <c r="B467" s="10" t="s">
        <v>494</v>
      </c>
      <c r="C467" s="59" t="s">
        <v>1841</v>
      </c>
      <c r="D467" s="16" t="s">
        <v>11</v>
      </c>
      <c r="E467" s="12">
        <v>2</v>
      </c>
      <c r="F467" s="13">
        <v>34011.89</v>
      </c>
      <c r="G467" s="132"/>
      <c r="H467" s="14">
        <f t="shared" si="62"/>
        <v>0</v>
      </c>
      <c r="I467" s="196" t="str">
        <f t="shared" si="63"/>
        <v/>
      </c>
      <c r="J467" s="197"/>
    </row>
    <row r="468" spans="2:10" x14ac:dyDescent="0.25">
      <c r="B468" s="10" t="s">
        <v>495</v>
      </c>
      <c r="C468" s="59" t="s">
        <v>1842</v>
      </c>
      <c r="D468" s="16" t="s">
        <v>11</v>
      </c>
      <c r="E468" s="12">
        <v>5</v>
      </c>
      <c r="F468" s="13">
        <v>30548.85</v>
      </c>
      <c r="G468" s="132"/>
      <c r="H468" s="14">
        <f t="shared" si="62"/>
        <v>0</v>
      </c>
      <c r="I468" s="196" t="str">
        <f t="shared" si="63"/>
        <v/>
      </c>
      <c r="J468" s="197"/>
    </row>
    <row r="469" spans="2:10" x14ac:dyDescent="0.25">
      <c r="B469" s="10" t="s">
        <v>496</v>
      </c>
      <c r="C469" s="59" t="s">
        <v>1843</v>
      </c>
      <c r="D469" s="16" t="s">
        <v>11</v>
      </c>
      <c r="E469" s="12">
        <v>3</v>
      </c>
      <c r="F469" s="13">
        <v>28772.9</v>
      </c>
      <c r="G469" s="132"/>
      <c r="H469" s="14">
        <f t="shared" si="62"/>
        <v>0</v>
      </c>
      <c r="I469" s="196" t="str">
        <f t="shared" si="63"/>
        <v/>
      </c>
      <c r="J469" s="197"/>
    </row>
    <row r="470" spans="2:10" x14ac:dyDescent="0.25">
      <c r="B470" s="10" t="s">
        <v>497</v>
      </c>
      <c r="C470" s="59" t="s">
        <v>1844</v>
      </c>
      <c r="D470" s="16" t="s">
        <v>11</v>
      </c>
      <c r="E470" s="11">
        <v>2</v>
      </c>
      <c r="F470" s="13">
        <v>28514.09</v>
      </c>
      <c r="G470" s="132"/>
      <c r="H470" s="14">
        <f t="shared" si="62"/>
        <v>0</v>
      </c>
      <c r="I470" s="196" t="str">
        <f t="shared" si="63"/>
        <v/>
      </c>
      <c r="J470" s="197"/>
    </row>
    <row r="471" spans="2:10" x14ac:dyDescent="0.25">
      <c r="B471" s="10" t="s">
        <v>498</v>
      </c>
      <c r="C471" s="59" t="s">
        <v>1845</v>
      </c>
      <c r="D471" s="16" t="s">
        <v>11</v>
      </c>
      <c r="E471" s="11">
        <v>2</v>
      </c>
      <c r="F471" s="13">
        <v>26642.720000000001</v>
      </c>
      <c r="G471" s="132"/>
      <c r="H471" s="14">
        <f t="shared" si="62"/>
        <v>0</v>
      </c>
      <c r="I471" s="196" t="str">
        <f t="shared" si="63"/>
        <v/>
      </c>
      <c r="J471" s="197"/>
    </row>
    <row r="472" spans="2:10" x14ac:dyDescent="0.25">
      <c r="B472" s="10" t="s">
        <v>499</v>
      </c>
      <c r="C472" s="59" t="s">
        <v>1846</v>
      </c>
      <c r="D472" s="16" t="s">
        <v>11</v>
      </c>
      <c r="E472" s="12">
        <v>2</v>
      </c>
      <c r="F472" s="13">
        <v>26242.880000000001</v>
      </c>
      <c r="G472" s="132"/>
      <c r="H472" s="14">
        <f t="shared" si="62"/>
        <v>0</v>
      </c>
      <c r="I472" s="196" t="str">
        <f t="shared" si="63"/>
        <v/>
      </c>
      <c r="J472" s="197"/>
    </row>
    <row r="473" spans="2:10" x14ac:dyDescent="0.25">
      <c r="B473" s="10" t="s">
        <v>500</v>
      </c>
      <c r="C473" s="59" t="s">
        <v>1847</v>
      </c>
      <c r="D473" s="16" t="s">
        <v>11</v>
      </c>
      <c r="E473" s="12">
        <v>12</v>
      </c>
      <c r="F473" s="13">
        <v>1904723.3</v>
      </c>
      <c r="G473" s="132"/>
      <c r="H473" s="14">
        <f t="shared" si="62"/>
        <v>0</v>
      </c>
      <c r="I473" s="196" t="str">
        <f t="shared" si="63"/>
        <v/>
      </c>
      <c r="J473" s="197"/>
    </row>
    <row r="474" spans="2:10" x14ac:dyDescent="0.25">
      <c r="B474" s="10" t="s">
        <v>501</v>
      </c>
      <c r="C474" s="59" t="s">
        <v>1848</v>
      </c>
      <c r="D474" s="16" t="s">
        <v>11</v>
      </c>
      <c r="E474" s="12">
        <v>1</v>
      </c>
      <c r="F474" s="13">
        <v>174939.99</v>
      </c>
      <c r="G474" s="132"/>
      <c r="H474" s="14">
        <f t="shared" si="62"/>
        <v>0</v>
      </c>
      <c r="I474" s="196" t="str">
        <f t="shared" si="63"/>
        <v/>
      </c>
      <c r="J474" s="197"/>
    </row>
    <row r="475" spans="2:10" x14ac:dyDescent="0.25">
      <c r="B475" s="10" t="s">
        <v>502</v>
      </c>
      <c r="C475" s="59" t="s">
        <v>1849</v>
      </c>
      <c r="D475" s="16" t="s">
        <v>11</v>
      </c>
      <c r="E475" s="11">
        <v>9</v>
      </c>
      <c r="F475" s="13">
        <v>55317.14</v>
      </c>
      <c r="G475" s="132"/>
      <c r="H475" s="14">
        <f t="shared" si="62"/>
        <v>0</v>
      </c>
      <c r="I475" s="196" t="str">
        <f t="shared" si="63"/>
        <v/>
      </c>
      <c r="J475" s="197"/>
    </row>
    <row r="476" spans="2:10" x14ac:dyDescent="0.25">
      <c r="B476" s="10" t="s">
        <v>503</v>
      </c>
      <c r="C476" s="59" t="s">
        <v>1850</v>
      </c>
      <c r="D476" s="16" t="s">
        <v>11</v>
      </c>
      <c r="E476" s="12">
        <v>6</v>
      </c>
      <c r="F476" s="13">
        <v>62225.42</v>
      </c>
      <c r="G476" s="132"/>
      <c r="H476" s="14">
        <f t="shared" si="62"/>
        <v>0</v>
      </c>
      <c r="I476" s="196" t="str">
        <f t="shared" si="63"/>
        <v/>
      </c>
      <c r="J476" s="197"/>
    </row>
    <row r="477" spans="2:10" x14ac:dyDescent="0.25">
      <c r="B477" s="10" t="s">
        <v>504</v>
      </c>
      <c r="C477" s="59" t="s">
        <v>1851</v>
      </c>
      <c r="D477" s="16" t="s">
        <v>11</v>
      </c>
      <c r="E477" s="12">
        <v>3</v>
      </c>
      <c r="F477" s="13">
        <v>2339978.4</v>
      </c>
      <c r="G477" s="132"/>
      <c r="H477" s="14">
        <f t="shared" si="62"/>
        <v>0</v>
      </c>
      <c r="I477" s="196" t="str">
        <f t="shared" si="63"/>
        <v/>
      </c>
      <c r="J477" s="197"/>
    </row>
    <row r="478" spans="2:10" x14ac:dyDescent="0.25">
      <c r="B478" s="10" t="s">
        <v>505</v>
      </c>
      <c r="C478" s="59" t="s">
        <v>1852</v>
      </c>
      <c r="D478" s="16" t="s">
        <v>11</v>
      </c>
      <c r="E478" s="12">
        <v>2</v>
      </c>
      <c r="F478" s="13">
        <v>2831999.72</v>
      </c>
      <c r="G478" s="132"/>
      <c r="H478" s="14">
        <f t="shared" si="62"/>
        <v>0</v>
      </c>
      <c r="I478" s="196" t="str">
        <f t="shared" si="63"/>
        <v/>
      </c>
      <c r="J478" s="197"/>
    </row>
    <row r="479" spans="2:10" x14ac:dyDescent="0.25">
      <c r="B479" s="10" t="s">
        <v>506</v>
      </c>
      <c r="C479" s="59" t="s">
        <v>1853</v>
      </c>
      <c r="D479" s="16" t="s">
        <v>11</v>
      </c>
      <c r="E479" s="12">
        <v>4</v>
      </c>
      <c r="F479" s="13">
        <v>2790464.8</v>
      </c>
      <c r="G479" s="132"/>
      <c r="H479" s="14">
        <f t="shared" si="62"/>
        <v>0</v>
      </c>
      <c r="I479" s="196" t="str">
        <f t="shared" si="63"/>
        <v/>
      </c>
      <c r="J479" s="197"/>
    </row>
    <row r="480" spans="2:10" x14ac:dyDescent="0.25">
      <c r="B480" s="10" t="s">
        <v>507</v>
      </c>
      <c r="C480" s="59" t="s">
        <v>1854</v>
      </c>
      <c r="D480" s="16" t="s">
        <v>11</v>
      </c>
      <c r="E480" s="12">
        <v>1</v>
      </c>
      <c r="F480" s="13">
        <v>164242.17000000001</v>
      </c>
      <c r="G480" s="132"/>
      <c r="H480" s="14">
        <f t="shared" si="62"/>
        <v>0</v>
      </c>
      <c r="I480" s="196" t="str">
        <f t="shared" si="63"/>
        <v/>
      </c>
      <c r="J480" s="197"/>
    </row>
    <row r="481" spans="2:10" x14ac:dyDescent="0.25">
      <c r="B481" s="40" t="s">
        <v>508</v>
      </c>
      <c r="C481" s="62" t="s">
        <v>1855</v>
      </c>
      <c r="D481" s="41"/>
      <c r="E481" s="41"/>
      <c r="F481" s="150"/>
      <c r="G481" s="135"/>
      <c r="H481" s="46"/>
      <c r="I481" s="218"/>
      <c r="J481" s="219"/>
    </row>
    <row r="482" spans="2:10" x14ac:dyDescent="0.25">
      <c r="B482" s="10" t="s">
        <v>509</v>
      </c>
      <c r="C482" s="59" t="s">
        <v>1856</v>
      </c>
      <c r="D482" s="16" t="s">
        <v>41</v>
      </c>
      <c r="E482" s="11">
        <v>30</v>
      </c>
      <c r="F482" s="13">
        <v>78721.240000000005</v>
      </c>
      <c r="G482" s="132"/>
      <c r="H482" s="14">
        <f t="shared" si="62"/>
        <v>0</v>
      </c>
      <c r="I482" s="196" t="str">
        <f t="shared" ref="I482:I489" si="64">IF(G482="","",IF(AND(G482&gt;=ROUND(F482*95%,4),G482&lt;=ROUND(F482,4)),"CUMPLE","NO CUMPLE"))</f>
        <v/>
      </c>
      <c r="J482" s="197"/>
    </row>
    <row r="483" spans="2:10" x14ac:dyDescent="0.25">
      <c r="B483" s="10" t="s">
        <v>510</v>
      </c>
      <c r="C483" s="59" t="s">
        <v>1857</v>
      </c>
      <c r="D483" s="16" t="s">
        <v>41</v>
      </c>
      <c r="E483" s="11">
        <v>1</v>
      </c>
      <c r="F483" s="13">
        <v>302503.92</v>
      </c>
      <c r="G483" s="132"/>
      <c r="H483" s="14">
        <f t="shared" si="62"/>
        <v>0</v>
      </c>
      <c r="I483" s="196" t="str">
        <f t="shared" si="64"/>
        <v/>
      </c>
      <c r="J483" s="197"/>
    </row>
    <row r="484" spans="2:10" x14ac:dyDescent="0.25">
      <c r="B484" s="10" t="s">
        <v>511</v>
      </c>
      <c r="C484" s="59" t="s">
        <v>1858</v>
      </c>
      <c r="D484" s="16" t="s">
        <v>41</v>
      </c>
      <c r="E484" s="11">
        <v>182</v>
      </c>
      <c r="F484" s="13">
        <v>112196.03</v>
      </c>
      <c r="G484" s="132"/>
      <c r="H484" s="14">
        <f t="shared" si="62"/>
        <v>0</v>
      </c>
      <c r="I484" s="196" t="str">
        <f t="shared" si="64"/>
        <v/>
      </c>
      <c r="J484" s="197"/>
    </row>
    <row r="485" spans="2:10" x14ac:dyDescent="0.25">
      <c r="B485" s="10" t="s">
        <v>512</v>
      </c>
      <c r="C485" s="59" t="s">
        <v>1859</v>
      </c>
      <c r="D485" s="16" t="s">
        <v>11</v>
      </c>
      <c r="E485" s="11">
        <v>84</v>
      </c>
      <c r="F485" s="13">
        <v>63295.05</v>
      </c>
      <c r="G485" s="132"/>
      <c r="H485" s="14">
        <f t="shared" si="62"/>
        <v>0</v>
      </c>
      <c r="I485" s="196" t="str">
        <f t="shared" si="64"/>
        <v/>
      </c>
      <c r="J485" s="197"/>
    </row>
    <row r="486" spans="2:10" x14ac:dyDescent="0.25">
      <c r="B486" s="10" t="s">
        <v>513</v>
      </c>
      <c r="C486" s="59" t="s">
        <v>1860</v>
      </c>
      <c r="D486" s="16" t="s">
        <v>11</v>
      </c>
      <c r="E486" s="11">
        <v>2</v>
      </c>
      <c r="F486" s="13">
        <v>95727.71</v>
      </c>
      <c r="G486" s="132"/>
      <c r="H486" s="14">
        <f t="shared" si="62"/>
        <v>0</v>
      </c>
      <c r="I486" s="196" t="str">
        <f t="shared" si="64"/>
        <v/>
      </c>
      <c r="J486" s="197"/>
    </row>
    <row r="487" spans="2:10" x14ac:dyDescent="0.25">
      <c r="B487" s="10" t="s">
        <v>514</v>
      </c>
      <c r="C487" s="59" t="s">
        <v>1861</v>
      </c>
      <c r="D487" s="16" t="s">
        <v>11</v>
      </c>
      <c r="E487" s="11">
        <v>152</v>
      </c>
      <c r="F487" s="13">
        <v>24685.33</v>
      </c>
      <c r="G487" s="132"/>
      <c r="H487" s="14">
        <f t="shared" si="62"/>
        <v>0</v>
      </c>
      <c r="I487" s="196" t="str">
        <f t="shared" si="64"/>
        <v/>
      </c>
      <c r="J487" s="197"/>
    </row>
    <row r="488" spans="2:10" x14ac:dyDescent="0.25">
      <c r="B488" s="10" t="s">
        <v>515</v>
      </c>
      <c r="C488" s="59" t="s">
        <v>1862</v>
      </c>
      <c r="D488" s="16" t="s">
        <v>11</v>
      </c>
      <c r="E488" s="11">
        <v>1</v>
      </c>
      <c r="F488" s="13">
        <v>1114712.25</v>
      </c>
      <c r="G488" s="132"/>
      <c r="H488" s="14">
        <f t="shared" ref="H488:H489" si="65">+ROUND(G488*E488,2)</f>
        <v>0</v>
      </c>
      <c r="I488" s="196" t="str">
        <f t="shared" si="64"/>
        <v/>
      </c>
      <c r="J488" s="197"/>
    </row>
    <row r="489" spans="2:10" x14ac:dyDescent="0.25">
      <c r="B489" s="10" t="s">
        <v>516</v>
      </c>
      <c r="C489" s="59" t="s">
        <v>1863</v>
      </c>
      <c r="D489" s="16" t="s">
        <v>11</v>
      </c>
      <c r="E489" s="11">
        <v>1</v>
      </c>
      <c r="F489" s="13">
        <v>520712.25</v>
      </c>
      <c r="G489" s="132"/>
      <c r="H489" s="14">
        <f t="shared" si="65"/>
        <v>0</v>
      </c>
      <c r="I489" s="196" t="str">
        <f t="shared" si="64"/>
        <v/>
      </c>
      <c r="J489" s="197"/>
    </row>
    <row r="490" spans="2:10" ht="25.5" x14ac:dyDescent="0.25">
      <c r="B490" s="40">
        <v>9</v>
      </c>
      <c r="C490" s="57" t="s">
        <v>1864</v>
      </c>
      <c r="D490" s="41"/>
      <c r="E490" s="42"/>
      <c r="F490" s="150"/>
      <c r="G490" s="135"/>
      <c r="H490" s="50"/>
      <c r="I490" s="218"/>
      <c r="J490" s="219"/>
    </row>
    <row r="491" spans="2:10" x14ac:dyDescent="0.25">
      <c r="B491" s="40" t="s">
        <v>517</v>
      </c>
      <c r="C491" s="57" t="s">
        <v>1865</v>
      </c>
      <c r="D491" s="41"/>
      <c r="E491" s="42"/>
      <c r="F491" s="150"/>
      <c r="G491" s="135"/>
      <c r="H491" s="50"/>
      <c r="I491" s="218"/>
      <c r="J491" s="219"/>
    </row>
    <row r="492" spans="2:10" x14ac:dyDescent="0.25">
      <c r="B492" s="10" t="s">
        <v>518</v>
      </c>
      <c r="C492" s="59" t="s">
        <v>1866</v>
      </c>
      <c r="D492" s="16" t="s">
        <v>41</v>
      </c>
      <c r="E492" s="12">
        <v>530</v>
      </c>
      <c r="F492" s="13">
        <v>113678.96</v>
      </c>
      <c r="G492" s="132"/>
      <c r="H492" s="14">
        <f t="shared" ref="H492:H555" si="66">+ROUND(G492*E492,2)</f>
        <v>0</v>
      </c>
      <c r="I492" s="196" t="str">
        <f t="shared" ref="I492:I509" si="67">IF(G492="","",IF(AND(G492&gt;=ROUND(F492*95%,4),G492&lt;=ROUND(F492,4)),"CUMPLE","NO CUMPLE"))</f>
        <v/>
      </c>
      <c r="J492" s="197"/>
    </row>
    <row r="493" spans="2:10" x14ac:dyDescent="0.25">
      <c r="B493" s="10" t="s">
        <v>519</v>
      </c>
      <c r="C493" s="59" t="s">
        <v>1867</v>
      </c>
      <c r="D493" s="16" t="s">
        <v>41</v>
      </c>
      <c r="E493" s="12">
        <v>575</v>
      </c>
      <c r="F493" s="13">
        <v>82366.960000000006</v>
      </c>
      <c r="G493" s="132"/>
      <c r="H493" s="14">
        <f t="shared" si="66"/>
        <v>0</v>
      </c>
      <c r="I493" s="196" t="str">
        <f t="shared" si="67"/>
        <v/>
      </c>
      <c r="J493" s="197"/>
    </row>
    <row r="494" spans="2:10" x14ac:dyDescent="0.25">
      <c r="B494" s="10" t="s">
        <v>520</v>
      </c>
      <c r="C494" s="59" t="s">
        <v>1868</v>
      </c>
      <c r="D494" s="16" t="s">
        <v>41</v>
      </c>
      <c r="E494" s="12">
        <v>250</v>
      </c>
      <c r="F494" s="13">
        <v>64152.46</v>
      </c>
      <c r="G494" s="132"/>
      <c r="H494" s="14">
        <f t="shared" si="66"/>
        <v>0</v>
      </c>
      <c r="I494" s="196" t="str">
        <f t="shared" si="67"/>
        <v/>
      </c>
      <c r="J494" s="197"/>
    </row>
    <row r="495" spans="2:10" x14ac:dyDescent="0.25">
      <c r="B495" s="10" t="s">
        <v>521</v>
      </c>
      <c r="C495" s="59" t="s">
        <v>1869</v>
      </c>
      <c r="D495" s="16" t="s">
        <v>41</v>
      </c>
      <c r="E495" s="12">
        <v>180</v>
      </c>
      <c r="F495" s="13">
        <v>48673.63</v>
      </c>
      <c r="G495" s="132"/>
      <c r="H495" s="14">
        <f t="shared" si="66"/>
        <v>0</v>
      </c>
      <c r="I495" s="196" t="str">
        <f t="shared" si="67"/>
        <v/>
      </c>
      <c r="J495" s="197"/>
    </row>
    <row r="496" spans="2:10" x14ac:dyDescent="0.25">
      <c r="B496" s="10" t="s">
        <v>522</v>
      </c>
      <c r="C496" s="59" t="s">
        <v>1870</v>
      </c>
      <c r="D496" s="16" t="s">
        <v>41</v>
      </c>
      <c r="E496" s="12">
        <v>652</v>
      </c>
      <c r="F496" s="13">
        <v>33943.629999999997</v>
      </c>
      <c r="G496" s="132"/>
      <c r="H496" s="14">
        <f t="shared" si="66"/>
        <v>0</v>
      </c>
      <c r="I496" s="196" t="str">
        <f t="shared" si="67"/>
        <v/>
      </c>
      <c r="J496" s="197"/>
    </row>
    <row r="497" spans="2:10" x14ac:dyDescent="0.25">
      <c r="B497" s="10" t="s">
        <v>523</v>
      </c>
      <c r="C497" s="59" t="s">
        <v>1871</v>
      </c>
      <c r="D497" s="16" t="s">
        <v>41</v>
      </c>
      <c r="E497" s="12">
        <v>503</v>
      </c>
      <c r="F497" s="13">
        <v>27694.799999999999</v>
      </c>
      <c r="G497" s="132"/>
      <c r="H497" s="14">
        <f t="shared" si="66"/>
        <v>0</v>
      </c>
      <c r="I497" s="196" t="str">
        <f t="shared" si="67"/>
        <v/>
      </c>
      <c r="J497" s="197"/>
    </row>
    <row r="498" spans="2:10" x14ac:dyDescent="0.25">
      <c r="B498" s="10" t="s">
        <v>524</v>
      </c>
      <c r="C498" s="59" t="s">
        <v>1872</v>
      </c>
      <c r="D498" s="16" t="s">
        <v>41</v>
      </c>
      <c r="E498" s="12">
        <v>1258</v>
      </c>
      <c r="F498" s="13">
        <v>17747.14</v>
      </c>
      <c r="G498" s="132"/>
      <c r="H498" s="14">
        <f t="shared" si="66"/>
        <v>0</v>
      </c>
      <c r="I498" s="196" t="str">
        <f t="shared" si="67"/>
        <v/>
      </c>
      <c r="J498" s="197"/>
    </row>
    <row r="499" spans="2:10" x14ac:dyDescent="0.25">
      <c r="B499" s="10" t="s">
        <v>525</v>
      </c>
      <c r="C499" s="59" t="s">
        <v>1873</v>
      </c>
      <c r="D499" s="16" t="s">
        <v>41</v>
      </c>
      <c r="E499" s="12">
        <v>185</v>
      </c>
      <c r="F499" s="13">
        <v>17197.14</v>
      </c>
      <c r="G499" s="132"/>
      <c r="H499" s="14">
        <f t="shared" si="66"/>
        <v>0</v>
      </c>
      <c r="I499" s="196" t="str">
        <f t="shared" si="67"/>
        <v/>
      </c>
      <c r="J499" s="197"/>
    </row>
    <row r="500" spans="2:10" x14ac:dyDescent="0.25">
      <c r="B500" s="10" t="s">
        <v>526</v>
      </c>
      <c r="C500" s="59" t="s">
        <v>1874</v>
      </c>
      <c r="D500" s="16" t="s">
        <v>11</v>
      </c>
      <c r="E500" s="12">
        <v>180</v>
      </c>
      <c r="F500" s="13">
        <v>111460.17</v>
      </c>
      <c r="G500" s="132"/>
      <c r="H500" s="14">
        <f t="shared" si="66"/>
        <v>0</v>
      </c>
      <c r="I500" s="196" t="str">
        <f t="shared" si="67"/>
        <v/>
      </c>
      <c r="J500" s="197"/>
    </row>
    <row r="501" spans="2:10" x14ac:dyDescent="0.25">
      <c r="B501" s="10" t="s">
        <v>527</v>
      </c>
      <c r="C501" s="59" t="s">
        <v>1875</v>
      </c>
      <c r="D501" s="16" t="s">
        <v>11</v>
      </c>
      <c r="E501" s="12">
        <v>200</v>
      </c>
      <c r="F501" s="13">
        <v>45904.31</v>
      </c>
      <c r="G501" s="132"/>
      <c r="H501" s="14">
        <f t="shared" si="66"/>
        <v>0</v>
      </c>
      <c r="I501" s="196" t="str">
        <f t="shared" si="67"/>
        <v/>
      </c>
      <c r="J501" s="197"/>
    </row>
    <row r="502" spans="2:10" x14ac:dyDescent="0.25">
      <c r="B502" s="10" t="s">
        <v>528</v>
      </c>
      <c r="C502" s="59" t="s">
        <v>1876</v>
      </c>
      <c r="D502" s="16" t="s">
        <v>11</v>
      </c>
      <c r="E502" s="12">
        <v>55</v>
      </c>
      <c r="F502" s="13">
        <v>53746.239999999998</v>
      </c>
      <c r="G502" s="132"/>
      <c r="H502" s="14">
        <f t="shared" si="66"/>
        <v>0</v>
      </c>
      <c r="I502" s="196" t="str">
        <f t="shared" si="67"/>
        <v/>
      </c>
      <c r="J502" s="197"/>
    </row>
    <row r="503" spans="2:10" x14ac:dyDescent="0.25">
      <c r="B503" s="10" t="s">
        <v>529</v>
      </c>
      <c r="C503" s="59" t="s">
        <v>1877</v>
      </c>
      <c r="D503" s="16" t="s">
        <v>11</v>
      </c>
      <c r="E503" s="12">
        <v>60</v>
      </c>
      <c r="F503" s="13">
        <v>28038.31</v>
      </c>
      <c r="G503" s="132"/>
      <c r="H503" s="14">
        <f t="shared" si="66"/>
        <v>0</v>
      </c>
      <c r="I503" s="196" t="str">
        <f t="shared" si="67"/>
        <v/>
      </c>
      <c r="J503" s="197"/>
    </row>
    <row r="504" spans="2:10" x14ac:dyDescent="0.25">
      <c r="B504" s="10" t="s">
        <v>530</v>
      </c>
      <c r="C504" s="59" t="s">
        <v>1878</v>
      </c>
      <c r="D504" s="16" t="s">
        <v>11</v>
      </c>
      <c r="E504" s="12">
        <v>180</v>
      </c>
      <c r="F504" s="13">
        <v>19824.310000000001</v>
      </c>
      <c r="G504" s="132"/>
      <c r="H504" s="14">
        <f t="shared" si="66"/>
        <v>0</v>
      </c>
      <c r="I504" s="196" t="str">
        <f t="shared" si="67"/>
        <v/>
      </c>
      <c r="J504" s="197"/>
    </row>
    <row r="505" spans="2:10" x14ac:dyDescent="0.25">
      <c r="B505" s="10" t="s">
        <v>531</v>
      </c>
      <c r="C505" s="59" t="s">
        <v>1879</v>
      </c>
      <c r="D505" s="16" t="s">
        <v>11</v>
      </c>
      <c r="E505" s="12">
        <v>180</v>
      </c>
      <c r="F505" s="13">
        <v>15042.34</v>
      </c>
      <c r="G505" s="132"/>
      <c r="H505" s="14">
        <f t="shared" si="66"/>
        <v>0</v>
      </c>
      <c r="I505" s="196" t="str">
        <f t="shared" si="67"/>
        <v/>
      </c>
      <c r="J505" s="197"/>
    </row>
    <row r="506" spans="2:10" x14ac:dyDescent="0.25">
      <c r="B506" s="10" t="s">
        <v>532</v>
      </c>
      <c r="C506" s="59" t="s">
        <v>1880</v>
      </c>
      <c r="D506" s="16" t="s">
        <v>11</v>
      </c>
      <c r="E506" s="12">
        <v>450</v>
      </c>
      <c r="F506" s="13">
        <v>13276.34</v>
      </c>
      <c r="G506" s="132"/>
      <c r="H506" s="14">
        <f t="shared" si="66"/>
        <v>0</v>
      </c>
      <c r="I506" s="196" t="str">
        <f t="shared" si="67"/>
        <v/>
      </c>
      <c r="J506" s="197"/>
    </row>
    <row r="507" spans="2:10" x14ac:dyDescent="0.25">
      <c r="B507" s="10" t="s">
        <v>533</v>
      </c>
      <c r="C507" s="59" t="s">
        <v>1881</v>
      </c>
      <c r="D507" s="16" t="s">
        <v>11</v>
      </c>
      <c r="E507" s="12">
        <v>70</v>
      </c>
      <c r="F507" s="13">
        <v>12539.34</v>
      </c>
      <c r="G507" s="132"/>
      <c r="H507" s="14">
        <f t="shared" si="66"/>
        <v>0</v>
      </c>
      <c r="I507" s="196" t="str">
        <f t="shared" si="67"/>
        <v/>
      </c>
      <c r="J507" s="197"/>
    </row>
    <row r="508" spans="2:10" x14ac:dyDescent="0.25">
      <c r="B508" s="10" t="s">
        <v>534</v>
      </c>
      <c r="C508" s="59" t="s">
        <v>1882</v>
      </c>
      <c r="D508" s="16" t="s">
        <v>41</v>
      </c>
      <c r="E508" s="12">
        <v>365</v>
      </c>
      <c r="F508" s="13">
        <v>18318.54</v>
      </c>
      <c r="G508" s="132"/>
      <c r="H508" s="14">
        <f t="shared" si="66"/>
        <v>0</v>
      </c>
      <c r="I508" s="196" t="str">
        <f t="shared" si="67"/>
        <v/>
      </c>
      <c r="J508" s="197"/>
    </row>
    <row r="509" spans="2:10" x14ac:dyDescent="0.25">
      <c r="B509" s="10" t="s">
        <v>535</v>
      </c>
      <c r="C509" s="59" t="s">
        <v>1883</v>
      </c>
      <c r="D509" s="16" t="s">
        <v>11</v>
      </c>
      <c r="E509" s="12">
        <v>120</v>
      </c>
      <c r="F509" s="13">
        <v>25239.31</v>
      </c>
      <c r="G509" s="132"/>
      <c r="H509" s="14">
        <f t="shared" si="66"/>
        <v>0</v>
      </c>
      <c r="I509" s="196" t="str">
        <f t="shared" si="67"/>
        <v/>
      </c>
      <c r="J509" s="197"/>
    </row>
    <row r="510" spans="2:10" x14ac:dyDescent="0.25">
      <c r="B510" s="40" t="s">
        <v>536</v>
      </c>
      <c r="C510" s="57" t="s">
        <v>1884</v>
      </c>
      <c r="D510" s="41"/>
      <c r="E510" s="42"/>
      <c r="F510" s="150"/>
      <c r="G510" s="135"/>
      <c r="H510" s="50"/>
      <c r="I510" s="218"/>
      <c r="J510" s="219"/>
    </row>
    <row r="511" spans="2:10" x14ac:dyDescent="0.25">
      <c r="B511" s="10" t="s">
        <v>537</v>
      </c>
      <c r="C511" s="59" t="s">
        <v>1885</v>
      </c>
      <c r="D511" s="16" t="s">
        <v>41</v>
      </c>
      <c r="E511" s="12">
        <v>512</v>
      </c>
      <c r="F511" s="13">
        <v>87027.55</v>
      </c>
      <c r="G511" s="132"/>
      <c r="H511" s="14">
        <f t="shared" si="66"/>
        <v>0</v>
      </c>
      <c r="I511" s="196" t="str">
        <f t="shared" ref="I511:I524" si="68">IF(G511="","",IF(AND(G511&gt;=ROUND(F511*95%,4),G511&lt;=ROUND(F511,4)),"CUMPLE","NO CUMPLE"))</f>
        <v/>
      </c>
      <c r="J511" s="197"/>
    </row>
    <row r="512" spans="2:10" x14ac:dyDescent="0.25">
      <c r="B512" s="10" t="s">
        <v>538</v>
      </c>
      <c r="C512" s="59" t="s">
        <v>1886</v>
      </c>
      <c r="D512" s="16" t="s">
        <v>41</v>
      </c>
      <c r="E512" s="12">
        <v>543</v>
      </c>
      <c r="F512" s="13">
        <v>53960.39</v>
      </c>
      <c r="G512" s="132"/>
      <c r="H512" s="14">
        <f t="shared" si="66"/>
        <v>0</v>
      </c>
      <c r="I512" s="196" t="str">
        <f t="shared" si="68"/>
        <v/>
      </c>
      <c r="J512" s="197"/>
    </row>
    <row r="513" spans="2:10" x14ac:dyDescent="0.25">
      <c r="B513" s="10" t="s">
        <v>539</v>
      </c>
      <c r="C513" s="59" t="s">
        <v>1887</v>
      </c>
      <c r="D513" s="16" t="s">
        <v>41</v>
      </c>
      <c r="E513" s="12">
        <v>426</v>
      </c>
      <c r="F513" s="13">
        <v>47462.51</v>
      </c>
      <c r="G513" s="132"/>
      <c r="H513" s="14">
        <f t="shared" si="66"/>
        <v>0</v>
      </c>
      <c r="I513" s="196" t="str">
        <f t="shared" si="68"/>
        <v/>
      </c>
      <c r="J513" s="197"/>
    </row>
    <row r="514" spans="2:10" x14ac:dyDescent="0.25">
      <c r="B514" s="10" t="s">
        <v>540</v>
      </c>
      <c r="C514" s="59" t="s">
        <v>1888</v>
      </c>
      <c r="D514" s="16" t="s">
        <v>41</v>
      </c>
      <c r="E514" s="12">
        <v>374</v>
      </c>
      <c r="F514" s="13">
        <v>33872.51</v>
      </c>
      <c r="G514" s="132"/>
      <c r="H514" s="14">
        <f t="shared" si="66"/>
        <v>0</v>
      </c>
      <c r="I514" s="196" t="str">
        <f t="shared" si="68"/>
        <v/>
      </c>
      <c r="J514" s="197"/>
    </row>
    <row r="515" spans="2:10" x14ac:dyDescent="0.25">
      <c r="B515" s="10" t="s">
        <v>541</v>
      </c>
      <c r="C515" s="59" t="s">
        <v>1889</v>
      </c>
      <c r="D515" s="16" t="s">
        <v>41</v>
      </c>
      <c r="E515" s="12">
        <v>5884</v>
      </c>
      <c r="F515" s="13">
        <v>24595.59</v>
      </c>
      <c r="G515" s="132"/>
      <c r="H515" s="14">
        <f t="shared" si="66"/>
        <v>0</v>
      </c>
      <c r="I515" s="196" t="str">
        <f t="shared" si="68"/>
        <v/>
      </c>
      <c r="J515" s="197"/>
    </row>
    <row r="516" spans="2:10" x14ac:dyDescent="0.25">
      <c r="B516" s="10" t="s">
        <v>542</v>
      </c>
      <c r="C516" s="59" t="s">
        <v>1890</v>
      </c>
      <c r="D516" s="16" t="s">
        <v>41</v>
      </c>
      <c r="E516" s="12">
        <v>150</v>
      </c>
      <c r="F516" s="13">
        <v>21469.759999999998</v>
      </c>
      <c r="G516" s="132"/>
      <c r="H516" s="14">
        <f t="shared" si="66"/>
        <v>0</v>
      </c>
      <c r="I516" s="196" t="str">
        <f t="shared" si="68"/>
        <v/>
      </c>
      <c r="J516" s="197"/>
    </row>
    <row r="517" spans="2:10" x14ac:dyDescent="0.25">
      <c r="B517" s="10" t="s">
        <v>543</v>
      </c>
      <c r="C517" s="59" t="s">
        <v>1891</v>
      </c>
      <c r="D517" s="16" t="s">
        <v>11</v>
      </c>
      <c r="E517" s="11">
        <v>174</v>
      </c>
      <c r="F517" s="13">
        <v>72484.259999999995</v>
      </c>
      <c r="G517" s="132"/>
      <c r="H517" s="14">
        <f t="shared" si="66"/>
        <v>0</v>
      </c>
      <c r="I517" s="196" t="str">
        <f t="shared" si="68"/>
        <v/>
      </c>
      <c r="J517" s="197"/>
    </row>
    <row r="518" spans="2:10" x14ac:dyDescent="0.25">
      <c r="B518" s="10" t="s">
        <v>544</v>
      </c>
      <c r="C518" s="59" t="s">
        <v>1892</v>
      </c>
      <c r="D518" s="16" t="s">
        <v>11</v>
      </c>
      <c r="E518" s="12">
        <v>200</v>
      </c>
      <c r="F518" s="13">
        <v>34217.33</v>
      </c>
      <c r="G518" s="132"/>
      <c r="H518" s="14">
        <f t="shared" si="66"/>
        <v>0</v>
      </c>
      <c r="I518" s="196" t="str">
        <f t="shared" si="68"/>
        <v/>
      </c>
      <c r="J518" s="197"/>
    </row>
    <row r="519" spans="2:10" x14ac:dyDescent="0.25">
      <c r="B519" s="10" t="s">
        <v>545</v>
      </c>
      <c r="C519" s="59" t="s">
        <v>1893</v>
      </c>
      <c r="D519" s="16" t="s">
        <v>11</v>
      </c>
      <c r="E519" s="12">
        <v>181</v>
      </c>
      <c r="F519" s="13">
        <v>30516.33</v>
      </c>
      <c r="G519" s="132"/>
      <c r="H519" s="14">
        <f t="shared" si="66"/>
        <v>0</v>
      </c>
      <c r="I519" s="196" t="str">
        <f t="shared" si="68"/>
        <v/>
      </c>
      <c r="J519" s="197"/>
    </row>
    <row r="520" spans="2:10" x14ac:dyDescent="0.25">
      <c r="B520" s="10" t="s">
        <v>546</v>
      </c>
      <c r="C520" s="59" t="s">
        <v>1894</v>
      </c>
      <c r="D520" s="16" t="s">
        <v>11</v>
      </c>
      <c r="E520" s="12">
        <v>130</v>
      </c>
      <c r="F520" s="13">
        <v>22637.33</v>
      </c>
      <c r="G520" s="132"/>
      <c r="H520" s="14">
        <f t="shared" si="66"/>
        <v>0</v>
      </c>
      <c r="I520" s="196" t="str">
        <f t="shared" si="68"/>
        <v/>
      </c>
      <c r="J520" s="197"/>
    </row>
    <row r="521" spans="2:10" x14ac:dyDescent="0.25">
      <c r="B521" s="10" t="s">
        <v>547</v>
      </c>
      <c r="C521" s="59" t="s">
        <v>1895</v>
      </c>
      <c r="D521" s="16" t="s">
        <v>11</v>
      </c>
      <c r="E521" s="12">
        <v>1965</v>
      </c>
      <c r="F521" s="13">
        <v>19307.330000000002</v>
      </c>
      <c r="G521" s="132"/>
      <c r="H521" s="14">
        <f t="shared" si="66"/>
        <v>0</v>
      </c>
      <c r="I521" s="196" t="str">
        <f t="shared" si="68"/>
        <v/>
      </c>
      <c r="J521" s="197"/>
    </row>
    <row r="522" spans="2:10" x14ac:dyDescent="0.25">
      <c r="B522" s="10" t="s">
        <v>548</v>
      </c>
      <c r="C522" s="59" t="s">
        <v>1896</v>
      </c>
      <c r="D522" s="16" t="s">
        <v>11</v>
      </c>
      <c r="E522" s="12">
        <v>60</v>
      </c>
      <c r="F522" s="13">
        <v>17353.330000000002</v>
      </c>
      <c r="G522" s="132"/>
      <c r="H522" s="14">
        <f t="shared" si="66"/>
        <v>0</v>
      </c>
      <c r="I522" s="196" t="str">
        <f t="shared" si="68"/>
        <v/>
      </c>
      <c r="J522" s="197"/>
    </row>
    <row r="523" spans="2:10" x14ac:dyDescent="0.25">
      <c r="B523" s="10" t="s">
        <v>549</v>
      </c>
      <c r="C523" s="59" t="s">
        <v>1897</v>
      </c>
      <c r="D523" s="16" t="s">
        <v>41</v>
      </c>
      <c r="E523" s="12">
        <v>876</v>
      </c>
      <c r="F523" s="13">
        <v>39058.94</v>
      </c>
      <c r="G523" s="132"/>
      <c r="H523" s="14">
        <f t="shared" si="66"/>
        <v>0</v>
      </c>
      <c r="I523" s="196" t="str">
        <f t="shared" si="68"/>
        <v/>
      </c>
      <c r="J523" s="197"/>
    </row>
    <row r="524" spans="2:10" x14ac:dyDescent="0.25">
      <c r="B524" s="10" t="s">
        <v>550</v>
      </c>
      <c r="C524" s="59" t="s">
        <v>1898</v>
      </c>
      <c r="D524" s="16" t="s">
        <v>11</v>
      </c>
      <c r="E524" s="12">
        <v>295</v>
      </c>
      <c r="F524" s="13">
        <v>22637.33</v>
      </c>
      <c r="G524" s="132"/>
      <c r="H524" s="14">
        <f t="shared" si="66"/>
        <v>0</v>
      </c>
      <c r="I524" s="196" t="str">
        <f t="shared" si="68"/>
        <v/>
      </c>
      <c r="J524" s="197"/>
    </row>
    <row r="525" spans="2:10" x14ac:dyDescent="0.25">
      <c r="B525" s="40" t="s">
        <v>551</v>
      </c>
      <c r="C525" s="57" t="s">
        <v>1899</v>
      </c>
      <c r="D525" s="41"/>
      <c r="E525" s="42"/>
      <c r="F525" s="150"/>
      <c r="G525" s="135"/>
      <c r="H525" s="50"/>
      <c r="I525" s="218"/>
      <c r="J525" s="219"/>
    </row>
    <row r="526" spans="2:10" x14ac:dyDescent="0.25">
      <c r="B526" s="10" t="s">
        <v>552</v>
      </c>
      <c r="C526" s="59" t="s">
        <v>1900</v>
      </c>
      <c r="D526" s="16" t="s">
        <v>41</v>
      </c>
      <c r="E526" s="12">
        <v>30</v>
      </c>
      <c r="F526" s="13">
        <v>519109.63</v>
      </c>
      <c r="G526" s="132"/>
      <c r="H526" s="14">
        <f t="shared" si="66"/>
        <v>0</v>
      </c>
      <c r="I526" s="196" t="str">
        <f t="shared" ref="I526:I529" si="69">IF(G526="","",IF(AND(G526&gt;=ROUND(F526*95%,4),G526&lt;=ROUND(F526,4)),"CUMPLE","NO CUMPLE"))</f>
        <v/>
      </c>
      <c r="J526" s="197"/>
    </row>
    <row r="527" spans="2:10" x14ac:dyDescent="0.25">
      <c r="B527" s="10" t="s">
        <v>553</v>
      </c>
      <c r="C527" s="59" t="s">
        <v>1901</v>
      </c>
      <c r="D527" s="16" t="s">
        <v>41</v>
      </c>
      <c r="E527" s="12">
        <v>30</v>
      </c>
      <c r="F527" s="13">
        <v>221086.33</v>
      </c>
      <c r="G527" s="132"/>
      <c r="H527" s="14">
        <f t="shared" si="66"/>
        <v>0</v>
      </c>
      <c r="I527" s="196" t="str">
        <f t="shared" si="69"/>
        <v/>
      </c>
      <c r="J527" s="197"/>
    </row>
    <row r="528" spans="2:10" x14ac:dyDescent="0.25">
      <c r="B528" s="10" t="s">
        <v>554</v>
      </c>
      <c r="C528" s="59" t="s">
        <v>1902</v>
      </c>
      <c r="D528" s="16" t="s">
        <v>11</v>
      </c>
      <c r="E528" s="12">
        <v>10</v>
      </c>
      <c r="F528" s="13">
        <v>109378.95</v>
      </c>
      <c r="G528" s="132"/>
      <c r="H528" s="14">
        <f t="shared" si="66"/>
        <v>0</v>
      </c>
      <c r="I528" s="196" t="str">
        <f t="shared" si="69"/>
        <v/>
      </c>
      <c r="J528" s="197"/>
    </row>
    <row r="529" spans="2:10" x14ac:dyDescent="0.25">
      <c r="B529" s="10" t="s">
        <v>555</v>
      </c>
      <c r="C529" s="59" t="s">
        <v>1903</v>
      </c>
      <c r="D529" s="16" t="s">
        <v>11</v>
      </c>
      <c r="E529" s="12">
        <v>10</v>
      </c>
      <c r="F529" s="13">
        <v>53655.61</v>
      </c>
      <c r="G529" s="132"/>
      <c r="H529" s="14">
        <f t="shared" si="66"/>
        <v>0</v>
      </c>
      <c r="I529" s="196" t="str">
        <f t="shared" si="69"/>
        <v/>
      </c>
      <c r="J529" s="197"/>
    </row>
    <row r="530" spans="2:10" x14ac:dyDescent="0.25">
      <c r="B530" s="40" t="s">
        <v>556</v>
      </c>
      <c r="C530" s="57" t="s">
        <v>1904</v>
      </c>
      <c r="D530" s="41"/>
      <c r="E530" s="42"/>
      <c r="F530" s="150"/>
      <c r="G530" s="135"/>
      <c r="H530" s="50"/>
      <c r="I530" s="218"/>
      <c r="J530" s="219"/>
    </row>
    <row r="531" spans="2:10" x14ac:dyDescent="0.25">
      <c r="B531" s="10" t="s">
        <v>557</v>
      </c>
      <c r="C531" s="59" t="s">
        <v>1905</v>
      </c>
      <c r="D531" s="16" t="s">
        <v>41</v>
      </c>
      <c r="E531" s="12">
        <v>435</v>
      </c>
      <c r="F531" s="13">
        <v>96265.96</v>
      </c>
      <c r="G531" s="132"/>
      <c r="H531" s="14">
        <f t="shared" si="66"/>
        <v>0</v>
      </c>
      <c r="I531" s="196" t="str">
        <f t="shared" ref="I531:I541" si="70">IF(G531="","",IF(AND(G531&gt;=ROUND(F531*95%,4),G531&lt;=ROUND(F531,4)),"CUMPLE","NO CUMPLE"))</f>
        <v/>
      </c>
      <c r="J531" s="197"/>
    </row>
    <row r="532" spans="2:10" x14ac:dyDescent="0.25">
      <c r="B532" s="10" t="s">
        <v>558</v>
      </c>
      <c r="C532" s="59" t="s">
        <v>1906</v>
      </c>
      <c r="D532" s="16" t="s">
        <v>41</v>
      </c>
      <c r="E532" s="12">
        <v>45</v>
      </c>
      <c r="F532" s="13">
        <v>84132.9</v>
      </c>
      <c r="G532" s="132"/>
      <c r="H532" s="14">
        <f t="shared" si="66"/>
        <v>0</v>
      </c>
      <c r="I532" s="196" t="str">
        <f t="shared" si="70"/>
        <v/>
      </c>
      <c r="J532" s="197"/>
    </row>
    <row r="533" spans="2:10" x14ac:dyDescent="0.25">
      <c r="B533" s="10" t="s">
        <v>559</v>
      </c>
      <c r="C533" s="59" t="s">
        <v>1907</v>
      </c>
      <c r="D533" s="16" t="s">
        <v>41</v>
      </c>
      <c r="E533" s="12">
        <v>423</v>
      </c>
      <c r="F533" s="13">
        <v>75406.75</v>
      </c>
      <c r="G533" s="132"/>
      <c r="H533" s="14">
        <f t="shared" si="66"/>
        <v>0</v>
      </c>
      <c r="I533" s="196" t="str">
        <f t="shared" si="70"/>
        <v/>
      </c>
      <c r="J533" s="197"/>
    </row>
    <row r="534" spans="2:10" ht="25.5" x14ac:dyDescent="0.25">
      <c r="B534" s="10" t="s">
        <v>560</v>
      </c>
      <c r="C534" s="59" t="s">
        <v>1908</v>
      </c>
      <c r="D534" s="16" t="s">
        <v>41</v>
      </c>
      <c r="E534" s="12">
        <v>435</v>
      </c>
      <c r="F534" s="13">
        <v>100592.78</v>
      </c>
      <c r="G534" s="132"/>
      <c r="H534" s="14">
        <f t="shared" si="66"/>
        <v>0</v>
      </c>
      <c r="I534" s="196" t="str">
        <f t="shared" si="70"/>
        <v/>
      </c>
      <c r="J534" s="197"/>
    </row>
    <row r="535" spans="2:10" ht="25.5" x14ac:dyDescent="0.25">
      <c r="B535" s="10" t="s">
        <v>561</v>
      </c>
      <c r="C535" s="59" t="s">
        <v>1909</v>
      </c>
      <c r="D535" s="16" t="s">
        <v>41</v>
      </c>
      <c r="E535" s="12">
        <v>45</v>
      </c>
      <c r="F535" s="13">
        <v>83243.95</v>
      </c>
      <c r="G535" s="132"/>
      <c r="H535" s="14">
        <f t="shared" si="66"/>
        <v>0</v>
      </c>
      <c r="I535" s="196" t="str">
        <f t="shared" si="70"/>
        <v/>
      </c>
      <c r="J535" s="197"/>
    </row>
    <row r="536" spans="2:10" ht="25.5" x14ac:dyDescent="0.25">
      <c r="B536" s="10" t="s">
        <v>562</v>
      </c>
      <c r="C536" s="59" t="s">
        <v>1910</v>
      </c>
      <c r="D536" s="16" t="s">
        <v>41</v>
      </c>
      <c r="E536" s="12">
        <v>423</v>
      </c>
      <c r="F536" s="13">
        <v>74333.95</v>
      </c>
      <c r="G536" s="132"/>
      <c r="H536" s="14">
        <f t="shared" si="66"/>
        <v>0</v>
      </c>
      <c r="I536" s="196" t="str">
        <f t="shared" si="70"/>
        <v/>
      </c>
      <c r="J536" s="197"/>
    </row>
    <row r="537" spans="2:10" x14ac:dyDescent="0.25">
      <c r="B537" s="10" t="s">
        <v>563</v>
      </c>
      <c r="C537" s="59" t="s">
        <v>1911</v>
      </c>
      <c r="D537" s="16" t="s">
        <v>41</v>
      </c>
      <c r="E537" s="12">
        <v>1070</v>
      </c>
      <c r="F537" s="13">
        <v>52478.95</v>
      </c>
      <c r="G537" s="132"/>
      <c r="H537" s="14">
        <f t="shared" si="66"/>
        <v>0</v>
      </c>
      <c r="I537" s="196" t="str">
        <f t="shared" si="70"/>
        <v/>
      </c>
      <c r="J537" s="197"/>
    </row>
    <row r="538" spans="2:10" x14ac:dyDescent="0.25">
      <c r="B538" s="10" t="s">
        <v>564</v>
      </c>
      <c r="C538" s="59" t="s">
        <v>1912</v>
      </c>
      <c r="D538" s="16" t="s">
        <v>11</v>
      </c>
      <c r="E538" s="12">
        <v>585</v>
      </c>
      <c r="F538" s="13">
        <v>73437.119999999995</v>
      </c>
      <c r="G538" s="132"/>
      <c r="H538" s="14">
        <f t="shared" si="66"/>
        <v>0</v>
      </c>
      <c r="I538" s="196" t="str">
        <f t="shared" si="70"/>
        <v/>
      </c>
      <c r="J538" s="197"/>
    </row>
    <row r="539" spans="2:10" x14ac:dyDescent="0.25">
      <c r="B539" s="10" t="s">
        <v>565</v>
      </c>
      <c r="C539" s="59" t="s">
        <v>1913</v>
      </c>
      <c r="D539" s="16" t="s">
        <v>11</v>
      </c>
      <c r="E539" s="12">
        <v>60</v>
      </c>
      <c r="F539" s="13">
        <v>80581.62</v>
      </c>
      <c r="G539" s="132"/>
      <c r="H539" s="14">
        <f t="shared" si="66"/>
        <v>0</v>
      </c>
      <c r="I539" s="196" t="str">
        <f t="shared" si="70"/>
        <v/>
      </c>
      <c r="J539" s="197"/>
    </row>
    <row r="540" spans="2:10" x14ac:dyDescent="0.25">
      <c r="B540" s="10" t="s">
        <v>566</v>
      </c>
      <c r="C540" s="59" t="s">
        <v>1914</v>
      </c>
      <c r="D540" s="16" t="s">
        <v>11</v>
      </c>
      <c r="E540" s="12">
        <v>566</v>
      </c>
      <c r="F540" s="13">
        <v>58445.120000000003</v>
      </c>
      <c r="G540" s="132"/>
      <c r="H540" s="14">
        <f t="shared" si="66"/>
        <v>0</v>
      </c>
      <c r="I540" s="196" t="str">
        <f t="shared" si="70"/>
        <v/>
      </c>
      <c r="J540" s="197"/>
    </row>
    <row r="541" spans="2:10" ht="25.5" x14ac:dyDescent="0.25">
      <c r="B541" s="10" t="s">
        <v>567</v>
      </c>
      <c r="C541" s="59" t="s">
        <v>1915</v>
      </c>
      <c r="D541" s="16" t="s">
        <v>11</v>
      </c>
      <c r="E541" s="12">
        <v>1690</v>
      </c>
      <c r="F541" s="13">
        <v>31397.46</v>
      </c>
      <c r="G541" s="132"/>
      <c r="H541" s="14">
        <f t="shared" si="66"/>
        <v>0</v>
      </c>
      <c r="I541" s="196" t="str">
        <f t="shared" si="70"/>
        <v/>
      </c>
      <c r="J541" s="197"/>
    </row>
    <row r="542" spans="2:10" x14ac:dyDescent="0.25">
      <c r="B542" s="40" t="s">
        <v>568</v>
      </c>
      <c r="C542" s="57" t="s">
        <v>1916</v>
      </c>
      <c r="D542" s="41"/>
      <c r="E542" s="42"/>
      <c r="F542" s="150"/>
      <c r="G542" s="135"/>
      <c r="H542" s="50"/>
      <c r="I542" s="218"/>
      <c r="J542" s="219"/>
    </row>
    <row r="543" spans="2:10" ht="25.5" x14ac:dyDescent="0.25">
      <c r="B543" s="10" t="s">
        <v>569</v>
      </c>
      <c r="C543" s="59" t="s">
        <v>1917</v>
      </c>
      <c r="D543" s="16" t="s">
        <v>11</v>
      </c>
      <c r="E543" s="12">
        <v>4</v>
      </c>
      <c r="F543" s="13">
        <v>1050474.76</v>
      </c>
      <c r="G543" s="132"/>
      <c r="H543" s="14">
        <f t="shared" si="66"/>
        <v>0</v>
      </c>
      <c r="I543" s="196" t="str">
        <f t="shared" ref="I543:I557" si="71">IF(G543="","",IF(AND(G543&gt;=ROUND(F543*95%,4),G543&lt;=ROUND(F543,4)),"CUMPLE","NO CUMPLE"))</f>
        <v/>
      </c>
      <c r="J543" s="197"/>
    </row>
    <row r="544" spans="2:10" x14ac:dyDescent="0.25">
      <c r="B544" s="10" t="s">
        <v>570</v>
      </c>
      <c r="C544" s="59" t="s">
        <v>1918</v>
      </c>
      <c r="D544" s="16" t="s">
        <v>11</v>
      </c>
      <c r="E544" s="12">
        <v>5</v>
      </c>
      <c r="F544" s="13">
        <v>1200025.76</v>
      </c>
      <c r="G544" s="132"/>
      <c r="H544" s="14">
        <f t="shared" si="66"/>
        <v>0</v>
      </c>
      <c r="I544" s="196" t="str">
        <f t="shared" si="71"/>
        <v/>
      </c>
      <c r="J544" s="197"/>
    </row>
    <row r="545" spans="2:10" x14ac:dyDescent="0.25">
      <c r="B545" s="10" t="s">
        <v>571</v>
      </c>
      <c r="C545" s="59" t="s">
        <v>1919</v>
      </c>
      <c r="D545" s="16" t="s">
        <v>11</v>
      </c>
      <c r="E545" s="12">
        <v>3</v>
      </c>
      <c r="F545" s="13">
        <v>927463.11</v>
      </c>
      <c r="G545" s="132"/>
      <c r="H545" s="14">
        <f t="shared" si="66"/>
        <v>0</v>
      </c>
      <c r="I545" s="196" t="str">
        <f t="shared" si="71"/>
        <v/>
      </c>
      <c r="J545" s="197"/>
    </row>
    <row r="546" spans="2:10" x14ac:dyDescent="0.25">
      <c r="B546" s="10" t="s">
        <v>572</v>
      </c>
      <c r="C546" s="59" t="s">
        <v>1920</v>
      </c>
      <c r="D546" s="16" t="s">
        <v>11</v>
      </c>
      <c r="E546" s="12">
        <v>2</v>
      </c>
      <c r="F546" s="13">
        <v>77847.06</v>
      </c>
      <c r="G546" s="132"/>
      <c r="H546" s="14">
        <f t="shared" si="66"/>
        <v>0</v>
      </c>
      <c r="I546" s="196" t="str">
        <f t="shared" si="71"/>
        <v/>
      </c>
      <c r="J546" s="197"/>
    </row>
    <row r="547" spans="2:10" x14ac:dyDescent="0.25">
      <c r="B547" s="10" t="s">
        <v>573</v>
      </c>
      <c r="C547" s="59" t="s">
        <v>1921</v>
      </c>
      <c r="D547" s="16" t="s">
        <v>11</v>
      </c>
      <c r="E547" s="12">
        <v>20</v>
      </c>
      <c r="F547" s="13">
        <v>40798.230000000003</v>
      </c>
      <c r="G547" s="132"/>
      <c r="H547" s="14">
        <f t="shared" si="66"/>
        <v>0</v>
      </c>
      <c r="I547" s="196" t="str">
        <f t="shared" si="71"/>
        <v/>
      </c>
      <c r="J547" s="197"/>
    </row>
    <row r="548" spans="2:10" x14ac:dyDescent="0.25">
      <c r="B548" s="10" t="s">
        <v>574</v>
      </c>
      <c r="C548" s="59" t="s">
        <v>1922</v>
      </c>
      <c r="D548" s="16" t="s">
        <v>11</v>
      </c>
      <c r="E548" s="12">
        <v>45</v>
      </c>
      <c r="F548" s="13">
        <v>29979.16</v>
      </c>
      <c r="G548" s="132"/>
      <c r="H548" s="14">
        <f t="shared" si="66"/>
        <v>0</v>
      </c>
      <c r="I548" s="196" t="str">
        <f t="shared" si="71"/>
        <v/>
      </c>
      <c r="J548" s="197"/>
    </row>
    <row r="549" spans="2:10" x14ac:dyDescent="0.25">
      <c r="B549" s="10" t="s">
        <v>575</v>
      </c>
      <c r="C549" s="59" t="s">
        <v>1923</v>
      </c>
      <c r="D549" s="16" t="s">
        <v>11</v>
      </c>
      <c r="E549" s="12">
        <v>352</v>
      </c>
      <c r="F549" s="13">
        <v>53172.06</v>
      </c>
      <c r="G549" s="132"/>
      <c r="H549" s="14">
        <f t="shared" si="66"/>
        <v>0</v>
      </c>
      <c r="I549" s="196" t="str">
        <f t="shared" si="71"/>
        <v/>
      </c>
      <c r="J549" s="197"/>
    </row>
    <row r="550" spans="2:10" x14ac:dyDescent="0.25">
      <c r="B550" s="10" t="s">
        <v>576</v>
      </c>
      <c r="C550" s="59" t="s">
        <v>1924</v>
      </c>
      <c r="D550" s="16" t="s">
        <v>11</v>
      </c>
      <c r="E550" s="12">
        <v>45</v>
      </c>
      <c r="F550" s="13">
        <v>50682.76</v>
      </c>
      <c r="G550" s="132"/>
      <c r="H550" s="14">
        <f t="shared" si="66"/>
        <v>0</v>
      </c>
      <c r="I550" s="196" t="str">
        <f t="shared" si="71"/>
        <v/>
      </c>
      <c r="J550" s="197"/>
    </row>
    <row r="551" spans="2:10" ht="25.5" x14ac:dyDescent="0.25">
      <c r="B551" s="10" t="s">
        <v>577</v>
      </c>
      <c r="C551" s="59" t="s">
        <v>1925</v>
      </c>
      <c r="D551" s="16" t="s">
        <v>11</v>
      </c>
      <c r="E551" s="12">
        <v>9</v>
      </c>
      <c r="F551" s="13">
        <v>2199128.9</v>
      </c>
      <c r="G551" s="132"/>
      <c r="H551" s="14">
        <f t="shared" si="66"/>
        <v>0</v>
      </c>
      <c r="I551" s="196" t="str">
        <f t="shared" si="71"/>
        <v/>
      </c>
      <c r="J551" s="197"/>
    </row>
    <row r="552" spans="2:10" ht="25.5" x14ac:dyDescent="0.25">
      <c r="B552" s="10" t="s">
        <v>578</v>
      </c>
      <c r="C552" s="59" t="s">
        <v>1926</v>
      </c>
      <c r="D552" s="16" t="s">
        <v>11</v>
      </c>
      <c r="E552" s="12">
        <v>7</v>
      </c>
      <c r="F552" s="13">
        <v>1729302.51</v>
      </c>
      <c r="G552" s="132"/>
      <c r="H552" s="14">
        <f t="shared" si="66"/>
        <v>0</v>
      </c>
      <c r="I552" s="196" t="str">
        <f t="shared" si="71"/>
        <v/>
      </c>
      <c r="J552" s="197"/>
    </row>
    <row r="553" spans="2:10" x14ac:dyDescent="0.25">
      <c r="B553" s="10" t="s">
        <v>579</v>
      </c>
      <c r="C553" s="59" t="s">
        <v>1927</v>
      </c>
      <c r="D553" s="16" t="s">
        <v>11</v>
      </c>
      <c r="E553" s="12">
        <v>7</v>
      </c>
      <c r="F553" s="13">
        <v>1404856.5</v>
      </c>
      <c r="G553" s="132"/>
      <c r="H553" s="14">
        <f t="shared" si="66"/>
        <v>0</v>
      </c>
      <c r="I553" s="196" t="str">
        <f t="shared" si="71"/>
        <v/>
      </c>
      <c r="J553" s="197"/>
    </row>
    <row r="554" spans="2:10" x14ac:dyDescent="0.25">
      <c r="B554" s="10" t="s">
        <v>580</v>
      </c>
      <c r="C554" s="59" t="s">
        <v>1928</v>
      </c>
      <c r="D554" s="16" t="s">
        <v>11</v>
      </c>
      <c r="E554" s="12">
        <v>142</v>
      </c>
      <c r="F554" s="13">
        <v>15679.16</v>
      </c>
      <c r="G554" s="132"/>
      <c r="H554" s="14">
        <f t="shared" si="66"/>
        <v>0</v>
      </c>
      <c r="I554" s="196" t="str">
        <f t="shared" si="71"/>
        <v/>
      </c>
      <c r="J554" s="197"/>
    </row>
    <row r="555" spans="2:10" x14ac:dyDescent="0.25">
      <c r="B555" s="10" t="s">
        <v>581</v>
      </c>
      <c r="C555" s="59" t="s">
        <v>1929</v>
      </c>
      <c r="D555" s="16" t="s">
        <v>11</v>
      </c>
      <c r="E555" s="12">
        <v>225</v>
      </c>
      <c r="F555" s="13">
        <v>49479.16</v>
      </c>
      <c r="G555" s="132"/>
      <c r="H555" s="14">
        <f t="shared" si="66"/>
        <v>0</v>
      </c>
      <c r="I555" s="196" t="str">
        <f t="shared" si="71"/>
        <v/>
      </c>
      <c r="J555" s="197"/>
    </row>
    <row r="556" spans="2:10" x14ac:dyDescent="0.25">
      <c r="B556" s="10" t="s">
        <v>582</v>
      </c>
      <c r="C556" s="59" t="s">
        <v>1930</v>
      </c>
      <c r="D556" s="16" t="s">
        <v>11</v>
      </c>
      <c r="E556" s="12">
        <v>378</v>
      </c>
      <c r="F556" s="13">
        <v>73479.16</v>
      </c>
      <c r="G556" s="132"/>
      <c r="H556" s="14">
        <f t="shared" ref="H556:H557" si="72">+ROUND(G556*E556,2)</f>
        <v>0</v>
      </c>
      <c r="I556" s="196" t="str">
        <f t="shared" si="71"/>
        <v/>
      </c>
      <c r="J556" s="197"/>
    </row>
    <row r="557" spans="2:10" x14ac:dyDescent="0.25">
      <c r="B557" s="10" t="s">
        <v>583</v>
      </c>
      <c r="C557" s="59" t="s">
        <v>1931</v>
      </c>
      <c r="D557" s="16" t="s">
        <v>11</v>
      </c>
      <c r="E557" s="12">
        <v>1606</v>
      </c>
      <c r="F557" s="13">
        <v>14351.58</v>
      </c>
      <c r="G557" s="132"/>
      <c r="H557" s="14">
        <f t="shared" si="72"/>
        <v>0</v>
      </c>
      <c r="I557" s="196" t="str">
        <f t="shared" si="71"/>
        <v/>
      </c>
      <c r="J557" s="197"/>
    </row>
    <row r="558" spans="2:10" ht="25.5" x14ac:dyDescent="0.25">
      <c r="B558" s="40" t="s">
        <v>584</v>
      </c>
      <c r="C558" s="57" t="s">
        <v>1932</v>
      </c>
      <c r="D558" s="41"/>
      <c r="E558" s="42"/>
      <c r="F558" s="150"/>
      <c r="G558" s="135"/>
      <c r="H558" s="50"/>
      <c r="I558" s="218"/>
      <c r="J558" s="219"/>
    </row>
    <row r="559" spans="2:10" x14ac:dyDescent="0.25">
      <c r="B559" s="10" t="s">
        <v>585</v>
      </c>
      <c r="C559" s="59" t="s">
        <v>1933</v>
      </c>
      <c r="D559" s="16" t="s">
        <v>41</v>
      </c>
      <c r="E559" s="12">
        <v>1277</v>
      </c>
      <c r="F559" s="13">
        <v>5920.83</v>
      </c>
      <c r="G559" s="132"/>
      <c r="H559" s="14">
        <f t="shared" ref="H559:H622" si="73">+ROUND(G559*E559,2)</f>
        <v>0</v>
      </c>
      <c r="I559" s="196" t="str">
        <f t="shared" ref="I559:I605" si="74">IF(G559="","",IF(AND(G559&gt;=ROUND(F559*95%,4),G559&lt;=ROUND(F559,4)),"CUMPLE","NO CUMPLE"))</f>
        <v/>
      </c>
      <c r="J559" s="197"/>
    </row>
    <row r="560" spans="2:10" x14ac:dyDescent="0.25">
      <c r="B560" s="10" t="s">
        <v>586</v>
      </c>
      <c r="C560" s="59" t="s">
        <v>1934</v>
      </c>
      <c r="D560" s="16" t="s">
        <v>41</v>
      </c>
      <c r="E560" s="12">
        <v>22773</v>
      </c>
      <c r="F560" s="13">
        <v>5383.89</v>
      </c>
      <c r="G560" s="132"/>
      <c r="H560" s="14">
        <f t="shared" si="73"/>
        <v>0</v>
      </c>
      <c r="I560" s="196" t="str">
        <f t="shared" si="74"/>
        <v/>
      </c>
      <c r="J560" s="197"/>
    </row>
    <row r="561" spans="2:10" x14ac:dyDescent="0.25">
      <c r="B561" s="10" t="s">
        <v>587</v>
      </c>
      <c r="C561" s="59" t="s">
        <v>1935</v>
      </c>
      <c r="D561" s="16" t="s">
        <v>41</v>
      </c>
      <c r="E561" s="12">
        <v>537</v>
      </c>
      <c r="F561" s="13">
        <v>7215.46</v>
      </c>
      <c r="G561" s="132"/>
      <c r="H561" s="14">
        <f t="shared" si="73"/>
        <v>0</v>
      </c>
      <c r="I561" s="196" t="str">
        <f t="shared" si="74"/>
        <v/>
      </c>
      <c r="J561" s="197"/>
    </row>
    <row r="562" spans="2:10" x14ac:dyDescent="0.25">
      <c r="B562" s="10" t="s">
        <v>588</v>
      </c>
      <c r="C562" s="59" t="s">
        <v>1936</v>
      </c>
      <c r="D562" s="16" t="s">
        <v>41</v>
      </c>
      <c r="E562" s="12">
        <v>4137</v>
      </c>
      <c r="F562" s="13">
        <v>10352.77</v>
      </c>
      <c r="G562" s="132"/>
      <c r="H562" s="14">
        <f t="shared" si="73"/>
        <v>0</v>
      </c>
      <c r="I562" s="196" t="str">
        <f t="shared" si="74"/>
        <v/>
      </c>
      <c r="J562" s="197"/>
    </row>
    <row r="563" spans="2:10" x14ac:dyDescent="0.25">
      <c r="B563" s="10" t="s">
        <v>589</v>
      </c>
      <c r="C563" s="59" t="s">
        <v>1937</v>
      </c>
      <c r="D563" s="16" t="s">
        <v>41</v>
      </c>
      <c r="E563" s="12">
        <v>10826</v>
      </c>
      <c r="F563" s="13">
        <v>5042.17</v>
      </c>
      <c r="G563" s="132"/>
      <c r="H563" s="14">
        <f t="shared" si="73"/>
        <v>0</v>
      </c>
      <c r="I563" s="196" t="str">
        <f t="shared" si="74"/>
        <v/>
      </c>
      <c r="J563" s="197"/>
    </row>
    <row r="564" spans="2:10" x14ac:dyDescent="0.25">
      <c r="B564" s="10" t="s">
        <v>590</v>
      </c>
      <c r="C564" s="59" t="s">
        <v>1938</v>
      </c>
      <c r="D564" s="16" t="s">
        <v>41</v>
      </c>
      <c r="E564" s="12">
        <v>5224</v>
      </c>
      <c r="F564" s="13">
        <v>6493.17</v>
      </c>
      <c r="G564" s="132"/>
      <c r="H564" s="14">
        <f t="shared" si="73"/>
        <v>0</v>
      </c>
      <c r="I564" s="196" t="str">
        <f t="shared" si="74"/>
        <v/>
      </c>
      <c r="J564" s="197"/>
    </row>
    <row r="565" spans="2:10" x14ac:dyDescent="0.25">
      <c r="B565" s="10" t="s">
        <v>591</v>
      </c>
      <c r="C565" s="59" t="s">
        <v>1939</v>
      </c>
      <c r="D565" s="16" t="s">
        <v>41</v>
      </c>
      <c r="E565" s="12">
        <v>1181</v>
      </c>
      <c r="F565" s="13">
        <v>10123.59</v>
      </c>
      <c r="G565" s="132"/>
      <c r="H565" s="14">
        <f t="shared" si="73"/>
        <v>0</v>
      </c>
      <c r="I565" s="196" t="str">
        <f t="shared" si="74"/>
        <v/>
      </c>
      <c r="J565" s="197"/>
    </row>
    <row r="566" spans="2:10" x14ac:dyDescent="0.25">
      <c r="B566" s="10" t="s">
        <v>592</v>
      </c>
      <c r="C566" s="59" t="s">
        <v>1940</v>
      </c>
      <c r="D566" s="16" t="s">
        <v>41</v>
      </c>
      <c r="E566" s="12">
        <v>3321</v>
      </c>
      <c r="F566" s="13">
        <v>14448.68</v>
      </c>
      <c r="G566" s="132"/>
      <c r="H566" s="14">
        <f t="shared" si="73"/>
        <v>0</v>
      </c>
      <c r="I566" s="196" t="str">
        <f t="shared" si="74"/>
        <v/>
      </c>
      <c r="J566" s="197"/>
    </row>
    <row r="567" spans="2:10" x14ac:dyDescent="0.25">
      <c r="B567" s="10" t="s">
        <v>593</v>
      </c>
      <c r="C567" s="59" t="s">
        <v>1941</v>
      </c>
      <c r="D567" s="16" t="s">
        <v>41</v>
      </c>
      <c r="E567" s="12">
        <v>3091</v>
      </c>
      <c r="F567" s="13">
        <v>19879.87</v>
      </c>
      <c r="G567" s="132"/>
      <c r="H567" s="14">
        <f t="shared" si="73"/>
        <v>0</v>
      </c>
      <c r="I567" s="196" t="str">
        <f t="shared" si="74"/>
        <v/>
      </c>
      <c r="J567" s="197"/>
    </row>
    <row r="568" spans="2:10" x14ac:dyDescent="0.25">
      <c r="B568" s="10" t="s">
        <v>594</v>
      </c>
      <c r="C568" s="59" t="s">
        <v>1942</v>
      </c>
      <c r="D568" s="16" t="s">
        <v>41</v>
      </c>
      <c r="E568" s="12">
        <v>2783</v>
      </c>
      <c r="F568" s="13">
        <v>58810.16</v>
      </c>
      <c r="G568" s="132"/>
      <c r="H568" s="14">
        <f t="shared" si="73"/>
        <v>0</v>
      </c>
      <c r="I568" s="196" t="str">
        <f t="shared" si="74"/>
        <v/>
      </c>
      <c r="J568" s="197"/>
    </row>
    <row r="569" spans="2:10" x14ac:dyDescent="0.25">
      <c r="B569" s="10" t="s">
        <v>595</v>
      </c>
      <c r="C569" s="59" t="s">
        <v>1943</v>
      </c>
      <c r="D569" s="16" t="s">
        <v>41</v>
      </c>
      <c r="E569" s="12">
        <v>40</v>
      </c>
      <c r="F569" s="13">
        <v>76454.64</v>
      </c>
      <c r="G569" s="132"/>
      <c r="H569" s="14">
        <f t="shared" si="73"/>
        <v>0</v>
      </c>
      <c r="I569" s="196" t="str">
        <f t="shared" si="74"/>
        <v/>
      </c>
      <c r="J569" s="197"/>
    </row>
    <row r="570" spans="2:10" x14ac:dyDescent="0.25">
      <c r="B570" s="10" t="s">
        <v>596</v>
      </c>
      <c r="C570" s="59" t="s">
        <v>1944</v>
      </c>
      <c r="D570" s="16" t="s">
        <v>41</v>
      </c>
      <c r="E570" s="12">
        <v>320</v>
      </c>
      <c r="F570" s="13">
        <v>121342.04</v>
      </c>
      <c r="G570" s="132"/>
      <c r="H570" s="14">
        <f t="shared" si="73"/>
        <v>0</v>
      </c>
      <c r="I570" s="196" t="str">
        <f t="shared" si="74"/>
        <v/>
      </c>
      <c r="J570" s="197"/>
    </row>
    <row r="571" spans="2:10" x14ac:dyDescent="0.25">
      <c r="B571" s="10" t="s">
        <v>597</v>
      </c>
      <c r="C571" s="59" t="s">
        <v>1945</v>
      </c>
      <c r="D571" s="16" t="s">
        <v>41</v>
      </c>
      <c r="E571" s="12">
        <v>1300</v>
      </c>
      <c r="F571" s="13">
        <v>12419.56</v>
      </c>
      <c r="G571" s="132"/>
      <c r="H571" s="14">
        <f t="shared" si="73"/>
        <v>0</v>
      </c>
      <c r="I571" s="196" t="str">
        <f t="shared" si="74"/>
        <v/>
      </c>
      <c r="J571" s="197"/>
    </row>
    <row r="572" spans="2:10" x14ac:dyDescent="0.25">
      <c r="B572" s="10" t="s">
        <v>598</v>
      </c>
      <c r="C572" s="59" t="s">
        <v>1946</v>
      </c>
      <c r="D572" s="16" t="s">
        <v>41</v>
      </c>
      <c r="E572" s="12">
        <v>267</v>
      </c>
      <c r="F572" s="13">
        <v>12419.56</v>
      </c>
      <c r="G572" s="132"/>
      <c r="H572" s="14">
        <f t="shared" si="73"/>
        <v>0</v>
      </c>
      <c r="I572" s="196" t="str">
        <f t="shared" si="74"/>
        <v/>
      </c>
      <c r="J572" s="197"/>
    </row>
    <row r="573" spans="2:10" x14ac:dyDescent="0.25">
      <c r="B573" s="10" t="s">
        <v>599</v>
      </c>
      <c r="C573" s="59" t="s">
        <v>1947</v>
      </c>
      <c r="D573" s="16" t="s">
        <v>41</v>
      </c>
      <c r="E573" s="12">
        <v>1440</v>
      </c>
      <c r="F573" s="13">
        <v>21211.64</v>
      </c>
      <c r="G573" s="132"/>
      <c r="H573" s="14">
        <f t="shared" si="73"/>
        <v>0</v>
      </c>
      <c r="I573" s="196" t="str">
        <f t="shared" si="74"/>
        <v/>
      </c>
      <c r="J573" s="197"/>
    </row>
    <row r="574" spans="2:10" x14ac:dyDescent="0.25">
      <c r="B574" s="10" t="s">
        <v>600</v>
      </c>
      <c r="C574" s="59" t="s">
        <v>1948</v>
      </c>
      <c r="D574" s="16" t="s">
        <v>41</v>
      </c>
      <c r="E574" s="12">
        <v>31877</v>
      </c>
      <c r="F574" s="13">
        <v>8296.51</v>
      </c>
      <c r="G574" s="132"/>
      <c r="H574" s="14">
        <f t="shared" si="73"/>
        <v>0</v>
      </c>
      <c r="I574" s="196" t="str">
        <f t="shared" si="74"/>
        <v/>
      </c>
      <c r="J574" s="197"/>
    </row>
    <row r="575" spans="2:10" x14ac:dyDescent="0.25">
      <c r="B575" s="10" t="s">
        <v>601</v>
      </c>
      <c r="C575" s="59" t="s">
        <v>1949</v>
      </c>
      <c r="D575" s="16" t="s">
        <v>11</v>
      </c>
      <c r="E575" s="12">
        <v>83</v>
      </c>
      <c r="F575" s="13">
        <v>4472.3500000000004</v>
      </c>
      <c r="G575" s="132"/>
      <c r="H575" s="14">
        <f t="shared" si="73"/>
        <v>0</v>
      </c>
      <c r="I575" s="196" t="str">
        <f t="shared" si="74"/>
        <v/>
      </c>
      <c r="J575" s="197"/>
    </row>
    <row r="576" spans="2:10" x14ac:dyDescent="0.25">
      <c r="B576" s="10" t="s">
        <v>602</v>
      </c>
      <c r="C576" s="59" t="s">
        <v>1950</v>
      </c>
      <c r="D576" s="16" t="s">
        <v>11</v>
      </c>
      <c r="E576" s="12">
        <v>83</v>
      </c>
      <c r="F576" s="13">
        <v>5072.3500000000004</v>
      </c>
      <c r="G576" s="132"/>
      <c r="H576" s="14">
        <f t="shared" si="73"/>
        <v>0</v>
      </c>
      <c r="I576" s="196" t="str">
        <f t="shared" si="74"/>
        <v/>
      </c>
      <c r="J576" s="197"/>
    </row>
    <row r="577" spans="2:10" x14ac:dyDescent="0.25">
      <c r="B577" s="10" t="s">
        <v>603</v>
      </c>
      <c r="C577" s="59" t="s">
        <v>1951</v>
      </c>
      <c r="D577" s="16" t="s">
        <v>11</v>
      </c>
      <c r="E577" s="12">
        <v>83</v>
      </c>
      <c r="F577" s="13">
        <v>6772.35</v>
      </c>
      <c r="G577" s="132"/>
      <c r="H577" s="14">
        <f t="shared" si="73"/>
        <v>0</v>
      </c>
      <c r="I577" s="196" t="str">
        <f t="shared" si="74"/>
        <v/>
      </c>
      <c r="J577" s="197"/>
    </row>
    <row r="578" spans="2:10" x14ac:dyDescent="0.25">
      <c r="B578" s="10" t="s">
        <v>604</v>
      </c>
      <c r="C578" s="59" t="s">
        <v>1952</v>
      </c>
      <c r="D578" s="16" t="s">
        <v>11</v>
      </c>
      <c r="E578" s="12">
        <v>83</v>
      </c>
      <c r="F578" s="13">
        <v>5572.35</v>
      </c>
      <c r="G578" s="132"/>
      <c r="H578" s="14">
        <f t="shared" si="73"/>
        <v>0</v>
      </c>
      <c r="I578" s="196" t="str">
        <f t="shared" si="74"/>
        <v/>
      </c>
      <c r="J578" s="197"/>
    </row>
    <row r="579" spans="2:10" x14ac:dyDescent="0.25">
      <c r="B579" s="10" t="s">
        <v>605</v>
      </c>
      <c r="C579" s="59" t="s">
        <v>1953</v>
      </c>
      <c r="D579" s="16" t="s">
        <v>11</v>
      </c>
      <c r="E579" s="12">
        <v>83</v>
      </c>
      <c r="F579" s="13">
        <v>6172.35</v>
      </c>
      <c r="G579" s="132"/>
      <c r="H579" s="14">
        <f t="shared" si="73"/>
        <v>0</v>
      </c>
      <c r="I579" s="196" t="str">
        <f t="shared" si="74"/>
        <v/>
      </c>
      <c r="J579" s="197"/>
    </row>
    <row r="580" spans="2:10" x14ac:dyDescent="0.25">
      <c r="B580" s="10" t="s">
        <v>606</v>
      </c>
      <c r="C580" s="59" t="s">
        <v>1954</v>
      </c>
      <c r="D580" s="16" t="s">
        <v>11</v>
      </c>
      <c r="E580" s="12">
        <v>83</v>
      </c>
      <c r="F580" s="13">
        <v>15972.35</v>
      </c>
      <c r="G580" s="132"/>
      <c r="H580" s="14">
        <f t="shared" si="73"/>
        <v>0</v>
      </c>
      <c r="I580" s="196" t="str">
        <f t="shared" si="74"/>
        <v/>
      </c>
      <c r="J580" s="197"/>
    </row>
    <row r="581" spans="2:10" x14ac:dyDescent="0.25">
      <c r="B581" s="10" t="s">
        <v>607</v>
      </c>
      <c r="C581" s="59" t="s">
        <v>1955</v>
      </c>
      <c r="D581" s="16" t="s">
        <v>11</v>
      </c>
      <c r="E581" s="12">
        <v>27</v>
      </c>
      <c r="F581" s="13">
        <v>18472.349999999999</v>
      </c>
      <c r="G581" s="132"/>
      <c r="H581" s="14">
        <f t="shared" si="73"/>
        <v>0</v>
      </c>
      <c r="I581" s="196" t="str">
        <f t="shared" si="74"/>
        <v/>
      </c>
      <c r="J581" s="197"/>
    </row>
    <row r="582" spans="2:10" x14ac:dyDescent="0.25">
      <c r="B582" s="10" t="s">
        <v>608</v>
      </c>
      <c r="C582" s="59" t="s">
        <v>1956</v>
      </c>
      <c r="D582" s="16" t="s">
        <v>11</v>
      </c>
      <c r="E582" s="12">
        <v>27</v>
      </c>
      <c r="F582" s="13">
        <v>20972.35</v>
      </c>
      <c r="G582" s="132"/>
      <c r="H582" s="14">
        <f t="shared" si="73"/>
        <v>0</v>
      </c>
      <c r="I582" s="196" t="str">
        <f t="shared" si="74"/>
        <v/>
      </c>
      <c r="J582" s="197"/>
    </row>
    <row r="583" spans="2:10" x14ac:dyDescent="0.25">
      <c r="B583" s="10" t="s">
        <v>609</v>
      </c>
      <c r="C583" s="59" t="s">
        <v>1957</v>
      </c>
      <c r="D583" s="16" t="s">
        <v>11</v>
      </c>
      <c r="E583" s="12">
        <v>27</v>
      </c>
      <c r="F583" s="13">
        <v>26472.35</v>
      </c>
      <c r="G583" s="132"/>
      <c r="H583" s="14">
        <f t="shared" si="73"/>
        <v>0</v>
      </c>
      <c r="I583" s="196" t="str">
        <f t="shared" si="74"/>
        <v/>
      </c>
      <c r="J583" s="197"/>
    </row>
    <row r="584" spans="2:10" x14ac:dyDescent="0.25">
      <c r="B584" s="10" t="s">
        <v>610</v>
      </c>
      <c r="C584" s="59" t="s">
        <v>1958</v>
      </c>
      <c r="D584" s="16" t="s">
        <v>11</v>
      </c>
      <c r="E584" s="12">
        <v>27</v>
      </c>
      <c r="F584" s="13">
        <v>29972.35</v>
      </c>
      <c r="G584" s="132"/>
      <c r="H584" s="14">
        <f t="shared" si="73"/>
        <v>0</v>
      </c>
      <c r="I584" s="196" t="str">
        <f t="shared" si="74"/>
        <v/>
      </c>
      <c r="J584" s="197"/>
    </row>
    <row r="585" spans="2:10" x14ac:dyDescent="0.25">
      <c r="B585" s="10" t="s">
        <v>611</v>
      </c>
      <c r="C585" s="59" t="s">
        <v>1959</v>
      </c>
      <c r="D585" s="16" t="s">
        <v>11</v>
      </c>
      <c r="E585" s="12">
        <v>27</v>
      </c>
      <c r="F585" s="13">
        <v>32972.35</v>
      </c>
      <c r="G585" s="132"/>
      <c r="H585" s="14">
        <f t="shared" si="73"/>
        <v>0</v>
      </c>
      <c r="I585" s="196" t="str">
        <f t="shared" si="74"/>
        <v/>
      </c>
      <c r="J585" s="197"/>
    </row>
    <row r="586" spans="2:10" x14ac:dyDescent="0.25">
      <c r="B586" s="10" t="s">
        <v>612</v>
      </c>
      <c r="C586" s="59" t="s">
        <v>1960</v>
      </c>
      <c r="D586" s="16" t="s">
        <v>11</v>
      </c>
      <c r="E586" s="12">
        <v>27</v>
      </c>
      <c r="F586" s="13">
        <v>37972.35</v>
      </c>
      <c r="G586" s="132"/>
      <c r="H586" s="14">
        <f t="shared" si="73"/>
        <v>0</v>
      </c>
      <c r="I586" s="196" t="str">
        <f t="shared" si="74"/>
        <v/>
      </c>
      <c r="J586" s="197"/>
    </row>
    <row r="587" spans="2:10" x14ac:dyDescent="0.25">
      <c r="B587" s="10" t="s">
        <v>613</v>
      </c>
      <c r="C587" s="59" t="s">
        <v>1961</v>
      </c>
      <c r="D587" s="16" t="s">
        <v>11</v>
      </c>
      <c r="E587" s="12">
        <v>27</v>
      </c>
      <c r="F587" s="13">
        <v>45022.84</v>
      </c>
      <c r="G587" s="132"/>
      <c r="H587" s="14">
        <f t="shared" si="73"/>
        <v>0</v>
      </c>
      <c r="I587" s="196" t="str">
        <f t="shared" si="74"/>
        <v/>
      </c>
      <c r="J587" s="197"/>
    </row>
    <row r="588" spans="2:10" x14ac:dyDescent="0.25">
      <c r="B588" s="10" t="s">
        <v>614</v>
      </c>
      <c r="C588" s="59" t="s">
        <v>1962</v>
      </c>
      <c r="D588" s="16" t="s">
        <v>11</v>
      </c>
      <c r="E588" s="12">
        <v>27</v>
      </c>
      <c r="F588" s="13">
        <v>57768.55</v>
      </c>
      <c r="G588" s="132"/>
      <c r="H588" s="14">
        <f t="shared" si="73"/>
        <v>0</v>
      </c>
      <c r="I588" s="196" t="str">
        <f t="shared" si="74"/>
        <v/>
      </c>
      <c r="J588" s="197"/>
    </row>
    <row r="589" spans="2:10" x14ac:dyDescent="0.25">
      <c r="B589" s="10" t="s">
        <v>615</v>
      </c>
      <c r="C589" s="59" t="s">
        <v>1963</v>
      </c>
      <c r="D589" s="16" t="s">
        <v>11</v>
      </c>
      <c r="E589" s="12">
        <v>4</v>
      </c>
      <c r="F589" s="13">
        <v>526299.24</v>
      </c>
      <c r="G589" s="132"/>
      <c r="H589" s="14">
        <f t="shared" si="73"/>
        <v>0</v>
      </c>
      <c r="I589" s="196" t="str">
        <f t="shared" si="74"/>
        <v/>
      </c>
      <c r="J589" s="197"/>
    </row>
    <row r="590" spans="2:10" x14ac:dyDescent="0.25">
      <c r="B590" s="10" t="s">
        <v>616</v>
      </c>
      <c r="C590" s="59" t="s">
        <v>1964</v>
      </c>
      <c r="D590" s="16" t="s">
        <v>11</v>
      </c>
      <c r="E590" s="12">
        <v>4</v>
      </c>
      <c r="F590" s="13">
        <v>526299.24</v>
      </c>
      <c r="G590" s="132"/>
      <c r="H590" s="14">
        <f t="shared" si="73"/>
        <v>0</v>
      </c>
      <c r="I590" s="196" t="str">
        <f t="shared" si="74"/>
        <v/>
      </c>
      <c r="J590" s="197"/>
    </row>
    <row r="591" spans="2:10" x14ac:dyDescent="0.25">
      <c r="B591" s="10" t="s">
        <v>617</v>
      </c>
      <c r="C591" s="59" t="s">
        <v>1965</v>
      </c>
      <c r="D591" s="16" t="s">
        <v>11</v>
      </c>
      <c r="E591" s="12">
        <v>20</v>
      </c>
      <c r="F591" s="13">
        <v>10434.379999999999</v>
      </c>
      <c r="G591" s="132"/>
      <c r="H591" s="14">
        <f t="shared" si="73"/>
        <v>0</v>
      </c>
      <c r="I591" s="196" t="str">
        <f t="shared" si="74"/>
        <v/>
      </c>
      <c r="J591" s="197"/>
    </row>
    <row r="592" spans="2:10" x14ac:dyDescent="0.25">
      <c r="B592" s="10" t="s">
        <v>618</v>
      </c>
      <c r="C592" s="59" t="s">
        <v>1966</v>
      </c>
      <c r="D592" s="16" t="s">
        <v>11</v>
      </c>
      <c r="E592" s="12">
        <v>20</v>
      </c>
      <c r="F592" s="13">
        <v>483109.8</v>
      </c>
      <c r="G592" s="132"/>
      <c r="H592" s="14">
        <f t="shared" si="73"/>
        <v>0</v>
      </c>
      <c r="I592" s="196" t="str">
        <f t="shared" si="74"/>
        <v/>
      </c>
      <c r="J592" s="197"/>
    </row>
    <row r="593" spans="2:10" x14ac:dyDescent="0.25">
      <c r="B593" s="10" t="s">
        <v>619</v>
      </c>
      <c r="C593" s="59" t="s">
        <v>1967</v>
      </c>
      <c r="D593" s="16" t="s">
        <v>41</v>
      </c>
      <c r="E593" s="12">
        <v>20</v>
      </c>
      <c r="F593" s="13">
        <v>16643.55</v>
      </c>
      <c r="G593" s="132"/>
      <c r="H593" s="14">
        <f t="shared" si="73"/>
        <v>0</v>
      </c>
      <c r="I593" s="196" t="str">
        <f t="shared" si="74"/>
        <v/>
      </c>
      <c r="J593" s="197"/>
    </row>
    <row r="594" spans="2:10" x14ac:dyDescent="0.25">
      <c r="B594" s="10" t="s">
        <v>620</v>
      </c>
      <c r="C594" s="59" t="s">
        <v>1968</v>
      </c>
      <c r="D594" s="16" t="s">
        <v>11</v>
      </c>
      <c r="E594" s="12">
        <v>11780</v>
      </c>
      <c r="F594" s="13">
        <v>4426.8</v>
      </c>
      <c r="G594" s="132"/>
      <c r="H594" s="14">
        <f t="shared" si="73"/>
        <v>0</v>
      </c>
      <c r="I594" s="196" t="str">
        <f t="shared" si="74"/>
        <v/>
      </c>
      <c r="J594" s="197"/>
    </row>
    <row r="595" spans="2:10" x14ac:dyDescent="0.25">
      <c r="B595" s="10" t="s">
        <v>621</v>
      </c>
      <c r="C595" s="59" t="s">
        <v>1969</v>
      </c>
      <c r="D595" s="16" t="s">
        <v>11</v>
      </c>
      <c r="E595" s="12">
        <v>9588</v>
      </c>
      <c r="F595" s="13">
        <v>4426.8</v>
      </c>
      <c r="G595" s="132"/>
      <c r="H595" s="14">
        <f t="shared" si="73"/>
        <v>0</v>
      </c>
      <c r="I595" s="196" t="str">
        <f t="shared" si="74"/>
        <v/>
      </c>
      <c r="J595" s="197"/>
    </row>
    <row r="596" spans="2:10" x14ac:dyDescent="0.25">
      <c r="B596" s="10" t="s">
        <v>622</v>
      </c>
      <c r="C596" s="59" t="s">
        <v>1970</v>
      </c>
      <c r="D596" s="16" t="s">
        <v>41</v>
      </c>
      <c r="E596" s="12">
        <v>4000</v>
      </c>
      <c r="F596" s="13">
        <v>8844.58</v>
      </c>
      <c r="G596" s="132"/>
      <c r="H596" s="14">
        <f t="shared" si="73"/>
        <v>0</v>
      </c>
      <c r="I596" s="196" t="str">
        <f t="shared" si="74"/>
        <v/>
      </c>
      <c r="J596" s="197"/>
    </row>
    <row r="597" spans="2:10" x14ac:dyDescent="0.25">
      <c r="B597" s="10" t="s">
        <v>623</v>
      </c>
      <c r="C597" s="59" t="s">
        <v>1971</v>
      </c>
      <c r="D597" s="16" t="s">
        <v>41</v>
      </c>
      <c r="E597" s="12">
        <v>1544</v>
      </c>
      <c r="F597" s="13">
        <v>10887.08</v>
      </c>
      <c r="G597" s="132"/>
      <c r="H597" s="14">
        <f t="shared" si="73"/>
        <v>0</v>
      </c>
      <c r="I597" s="196" t="str">
        <f t="shared" si="74"/>
        <v/>
      </c>
      <c r="J597" s="197"/>
    </row>
    <row r="598" spans="2:10" x14ac:dyDescent="0.25">
      <c r="B598" s="10" t="s">
        <v>624</v>
      </c>
      <c r="C598" s="59" t="s">
        <v>1972</v>
      </c>
      <c r="D598" s="16" t="s">
        <v>41</v>
      </c>
      <c r="E598" s="12">
        <v>800</v>
      </c>
      <c r="F598" s="13">
        <v>13832.72</v>
      </c>
      <c r="G598" s="132"/>
      <c r="H598" s="14">
        <f t="shared" si="73"/>
        <v>0</v>
      </c>
      <c r="I598" s="196" t="str">
        <f t="shared" si="74"/>
        <v/>
      </c>
      <c r="J598" s="197"/>
    </row>
    <row r="599" spans="2:10" x14ac:dyDescent="0.25">
      <c r="B599" s="10" t="s">
        <v>625</v>
      </c>
      <c r="C599" s="59" t="s">
        <v>1973</v>
      </c>
      <c r="D599" s="16" t="s">
        <v>41</v>
      </c>
      <c r="E599" s="12">
        <v>913</v>
      </c>
      <c r="F599" s="13">
        <v>19209.400000000001</v>
      </c>
      <c r="G599" s="132"/>
      <c r="H599" s="14">
        <f t="shared" si="73"/>
        <v>0</v>
      </c>
      <c r="I599" s="196" t="str">
        <f t="shared" si="74"/>
        <v/>
      </c>
      <c r="J599" s="197"/>
    </row>
    <row r="600" spans="2:10" x14ac:dyDescent="0.25">
      <c r="B600" s="10" t="s">
        <v>626</v>
      </c>
      <c r="C600" s="59" t="s">
        <v>1974</v>
      </c>
      <c r="D600" s="16" t="s">
        <v>41</v>
      </c>
      <c r="E600" s="12">
        <v>300</v>
      </c>
      <c r="F600" s="13">
        <v>27047.73</v>
      </c>
      <c r="G600" s="132"/>
      <c r="H600" s="14">
        <f t="shared" si="73"/>
        <v>0</v>
      </c>
      <c r="I600" s="196" t="str">
        <f t="shared" si="74"/>
        <v/>
      </c>
      <c r="J600" s="197"/>
    </row>
    <row r="601" spans="2:10" x14ac:dyDescent="0.25">
      <c r="B601" s="10" t="s">
        <v>627</v>
      </c>
      <c r="C601" s="59" t="s">
        <v>1975</v>
      </c>
      <c r="D601" s="16" t="s">
        <v>41</v>
      </c>
      <c r="E601" s="12">
        <v>415</v>
      </c>
      <c r="F601" s="13">
        <v>34484.410000000003</v>
      </c>
      <c r="G601" s="132"/>
      <c r="H601" s="14">
        <f t="shared" si="73"/>
        <v>0</v>
      </c>
      <c r="I601" s="196" t="str">
        <f t="shared" si="74"/>
        <v/>
      </c>
      <c r="J601" s="197"/>
    </row>
    <row r="602" spans="2:10" x14ac:dyDescent="0.25">
      <c r="B602" s="10" t="s">
        <v>628</v>
      </c>
      <c r="C602" s="59" t="s">
        <v>1976</v>
      </c>
      <c r="D602" s="16" t="s">
        <v>41</v>
      </c>
      <c r="E602" s="12">
        <v>450</v>
      </c>
      <c r="F602" s="13">
        <v>40262.75</v>
      </c>
      <c r="G602" s="132"/>
      <c r="H602" s="14">
        <f t="shared" si="73"/>
        <v>0</v>
      </c>
      <c r="I602" s="196" t="str">
        <f t="shared" si="74"/>
        <v/>
      </c>
      <c r="J602" s="197"/>
    </row>
    <row r="603" spans="2:10" x14ac:dyDescent="0.25">
      <c r="B603" s="10" t="s">
        <v>629</v>
      </c>
      <c r="C603" s="59" t="s">
        <v>1977</v>
      </c>
      <c r="D603" s="16" t="s">
        <v>41</v>
      </c>
      <c r="E603" s="12">
        <v>951</v>
      </c>
      <c r="F603" s="13">
        <v>43981.08</v>
      </c>
      <c r="G603" s="132"/>
      <c r="H603" s="14">
        <f t="shared" si="73"/>
        <v>0</v>
      </c>
      <c r="I603" s="196" t="str">
        <f t="shared" si="74"/>
        <v/>
      </c>
      <c r="J603" s="197"/>
    </row>
    <row r="604" spans="2:10" x14ac:dyDescent="0.25">
      <c r="B604" s="10" t="s">
        <v>630</v>
      </c>
      <c r="C604" s="59" t="s">
        <v>1978</v>
      </c>
      <c r="D604" s="16" t="s">
        <v>41</v>
      </c>
      <c r="E604" s="12">
        <v>200</v>
      </c>
      <c r="F604" s="13">
        <v>49759.42</v>
      </c>
      <c r="G604" s="132"/>
      <c r="H604" s="14">
        <f t="shared" si="73"/>
        <v>0</v>
      </c>
      <c r="I604" s="196" t="str">
        <f t="shared" si="74"/>
        <v/>
      </c>
      <c r="J604" s="197"/>
    </row>
    <row r="605" spans="2:10" x14ac:dyDescent="0.25">
      <c r="B605" s="10" t="s">
        <v>631</v>
      </c>
      <c r="C605" s="59" t="s">
        <v>1979</v>
      </c>
      <c r="D605" s="16" t="s">
        <v>41</v>
      </c>
      <c r="E605" s="12">
        <v>987</v>
      </c>
      <c r="F605" s="13">
        <v>62346.1</v>
      </c>
      <c r="G605" s="132"/>
      <c r="H605" s="14">
        <f t="shared" si="73"/>
        <v>0</v>
      </c>
      <c r="I605" s="196" t="str">
        <f t="shared" si="74"/>
        <v/>
      </c>
      <c r="J605" s="197"/>
    </row>
    <row r="606" spans="2:10" x14ac:dyDescent="0.25">
      <c r="B606" s="40" t="s">
        <v>632</v>
      </c>
      <c r="C606" s="62" t="s">
        <v>1980</v>
      </c>
      <c r="D606" s="41"/>
      <c r="E606" s="42"/>
      <c r="F606" s="150"/>
      <c r="G606" s="135"/>
      <c r="H606" s="46"/>
      <c r="I606" s="218"/>
      <c r="J606" s="219"/>
    </row>
    <row r="607" spans="2:10" x14ac:dyDescent="0.25">
      <c r="B607" s="10" t="s">
        <v>633</v>
      </c>
      <c r="C607" s="59" t="s">
        <v>1981</v>
      </c>
      <c r="D607" s="16" t="s">
        <v>11</v>
      </c>
      <c r="E607" s="12">
        <v>3</v>
      </c>
      <c r="F607" s="13">
        <v>421517.61</v>
      </c>
      <c r="G607" s="132"/>
      <c r="H607" s="14">
        <f t="shared" si="73"/>
        <v>0</v>
      </c>
      <c r="I607" s="196" t="str">
        <f t="shared" ref="I607:I628" si="75">IF(G607="","",IF(AND(G607&gt;=ROUND(F607*95%,4),G607&lt;=ROUND(F607,4)),"CUMPLE","NO CUMPLE"))</f>
        <v/>
      </c>
      <c r="J607" s="197"/>
    </row>
    <row r="608" spans="2:10" ht="25.5" x14ac:dyDescent="0.25">
      <c r="B608" s="10" t="s">
        <v>634</v>
      </c>
      <c r="C608" s="59" t="s">
        <v>1982</v>
      </c>
      <c r="D608" s="16" t="s">
        <v>11</v>
      </c>
      <c r="E608" s="12">
        <v>5</v>
      </c>
      <c r="F608" s="13">
        <v>635411.61</v>
      </c>
      <c r="G608" s="132"/>
      <c r="H608" s="14">
        <f t="shared" si="73"/>
        <v>0</v>
      </c>
      <c r="I608" s="196" t="str">
        <f t="shared" si="75"/>
        <v/>
      </c>
      <c r="J608" s="197"/>
    </row>
    <row r="609" spans="2:10" ht="25.5" x14ac:dyDescent="0.25">
      <c r="B609" s="10" t="s">
        <v>635</v>
      </c>
      <c r="C609" s="59" t="s">
        <v>1983</v>
      </c>
      <c r="D609" s="16" t="s">
        <v>11</v>
      </c>
      <c r="E609" s="12">
        <v>14</v>
      </c>
      <c r="F609" s="13">
        <v>842309.09</v>
      </c>
      <c r="G609" s="132"/>
      <c r="H609" s="14">
        <f t="shared" si="73"/>
        <v>0</v>
      </c>
      <c r="I609" s="196" t="str">
        <f t="shared" si="75"/>
        <v/>
      </c>
      <c r="J609" s="197"/>
    </row>
    <row r="610" spans="2:10" ht="25.5" x14ac:dyDescent="0.25">
      <c r="B610" s="10" t="s">
        <v>636</v>
      </c>
      <c r="C610" s="59" t="s">
        <v>1984</v>
      </c>
      <c r="D610" s="16" t="s">
        <v>11</v>
      </c>
      <c r="E610" s="12">
        <v>20</v>
      </c>
      <c r="F610" s="13">
        <v>1079689.0900000001</v>
      </c>
      <c r="G610" s="132"/>
      <c r="H610" s="14">
        <f t="shared" si="73"/>
        <v>0</v>
      </c>
      <c r="I610" s="196" t="str">
        <f t="shared" si="75"/>
        <v/>
      </c>
      <c r="J610" s="197"/>
    </row>
    <row r="611" spans="2:10" ht="25.5" x14ac:dyDescent="0.25">
      <c r="B611" s="10" t="s">
        <v>637</v>
      </c>
      <c r="C611" s="59" t="s">
        <v>1985</v>
      </c>
      <c r="D611" s="16" t="s">
        <v>11</v>
      </c>
      <c r="E611" s="12">
        <v>4</v>
      </c>
      <c r="F611" s="13">
        <v>1416170.92</v>
      </c>
      <c r="G611" s="132"/>
      <c r="H611" s="14">
        <f t="shared" si="73"/>
        <v>0</v>
      </c>
      <c r="I611" s="196" t="str">
        <f t="shared" si="75"/>
        <v/>
      </c>
      <c r="J611" s="197"/>
    </row>
    <row r="612" spans="2:10" ht="25.5" x14ac:dyDescent="0.25">
      <c r="B612" s="10" t="s">
        <v>638</v>
      </c>
      <c r="C612" s="59" t="s">
        <v>1986</v>
      </c>
      <c r="D612" s="16" t="s">
        <v>11</v>
      </c>
      <c r="E612" s="12">
        <v>2</v>
      </c>
      <c r="F612" s="13">
        <v>2143005.92</v>
      </c>
      <c r="G612" s="132"/>
      <c r="H612" s="14">
        <f t="shared" si="73"/>
        <v>0</v>
      </c>
      <c r="I612" s="196" t="str">
        <f t="shared" si="75"/>
        <v/>
      </c>
      <c r="J612" s="197"/>
    </row>
    <row r="613" spans="2:10" ht="25.5" x14ac:dyDescent="0.25">
      <c r="B613" s="10" t="s">
        <v>639</v>
      </c>
      <c r="C613" s="59" t="s">
        <v>1987</v>
      </c>
      <c r="D613" s="16" t="s">
        <v>11</v>
      </c>
      <c r="E613" s="12">
        <v>3</v>
      </c>
      <c r="F613" s="13">
        <v>2532809.92</v>
      </c>
      <c r="G613" s="132"/>
      <c r="H613" s="14">
        <f t="shared" si="73"/>
        <v>0</v>
      </c>
      <c r="I613" s="196" t="str">
        <f t="shared" si="75"/>
        <v/>
      </c>
      <c r="J613" s="197"/>
    </row>
    <row r="614" spans="2:10" x14ac:dyDescent="0.25">
      <c r="B614" s="10" t="s">
        <v>640</v>
      </c>
      <c r="C614" s="59" t="s">
        <v>1988</v>
      </c>
      <c r="D614" s="16" t="s">
        <v>11</v>
      </c>
      <c r="E614" s="12">
        <v>1</v>
      </c>
      <c r="F614" s="13">
        <v>17594081.550000001</v>
      </c>
      <c r="G614" s="132"/>
      <c r="H614" s="14">
        <f t="shared" si="73"/>
        <v>0</v>
      </c>
      <c r="I614" s="196" t="str">
        <f t="shared" si="75"/>
        <v/>
      </c>
      <c r="J614" s="197"/>
    </row>
    <row r="615" spans="2:10" x14ac:dyDescent="0.25">
      <c r="B615" s="10" t="s">
        <v>641</v>
      </c>
      <c r="C615" s="59" t="s">
        <v>1989</v>
      </c>
      <c r="D615" s="16" t="s">
        <v>11</v>
      </c>
      <c r="E615" s="12">
        <v>1</v>
      </c>
      <c r="F615" s="13">
        <v>9831702.0500000007</v>
      </c>
      <c r="G615" s="132"/>
      <c r="H615" s="14">
        <f t="shared" si="73"/>
        <v>0</v>
      </c>
      <c r="I615" s="196" t="str">
        <f t="shared" si="75"/>
        <v/>
      </c>
      <c r="J615" s="197"/>
    </row>
    <row r="616" spans="2:10" x14ac:dyDescent="0.25">
      <c r="B616" s="10" t="s">
        <v>642</v>
      </c>
      <c r="C616" s="59" t="s">
        <v>1990</v>
      </c>
      <c r="D616" s="16" t="s">
        <v>11</v>
      </c>
      <c r="E616" s="12">
        <v>1</v>
      </c>
      <c r="F616" s="13">
        <v>3279599.55</v>
      </c>
      <c r="G616" s="132"/>
      <c r="H616" s="14">
        <f t="shared" si="73"/>
        <v>0</v>
      </c>
      <c r="I616" s="196" t="str">
        <f t="shared" si="75"/>
        <v/>
      </c>
      <c r="J616" s="197"/>
    </row>
    <row r="617" spans="2:10" x14ac:dyDescent="0.25">
      <c r="B617" s="10" t="s">
        <v>643</v>
      </c>
      <c r="C617" s="59" t="s">
        <v>1991</v>
      </c>
      <c r="D617" s="16" t="s">
        <v>11</v>
      </c>
      <c r="E617" s="12">
        <v>1</v>
      </c>
      <c r="F617" s="13">
        <v>3279599.55</v>
      </c>
      <c r="G617" s="132"/>
      <c r="H617" s="14">
        <f t="shared" si="73"/>
        <v>0</v>
      </c>
      <c r="I617" s="196" t="str">
        <f t="shared" si="75"/>
        <v/>
      </c>
      <c r="J617" s="197"/>
    </row>
    <row r="618" spans="2:10" x14ac:dyDescent="0.25">
      <c r="B618" s="10" t="s">
        <v>644</v>
      </c>
      <c r="C618" s="59" t="s">
        <v>1992</v>
      </c>
      <c r="D618" s="16" t="s">
        <v>11</v>
      </c>
      <c r="E618" s="12">
        <v>2</v>
      </c>
      <c r="F618" s="13">
        <v>8499795.5500000007</v>
      </c>
      <c r="G618" s="132"/>
      <c r="H618" s="14">
        <f t="shared" si="73"/>
        <v>0</v>
      </c>
      <c r="I618" s="196" t="str">
        <f t="shared" si="75"/>
        <v/>
      </c>
      <c r="J618" s="197"/>
    </row>
    <row r="619" spans="2:10" x14ac:dyDescent="0.25">
      <c r="B619" s="10" t="s">
        <v>645</v>
      </c>
      <c r="C619" s="59" t="s">
        <v>1993</v>
      </c>
      <c r="D619" s="16" t="s">
        <v>11</v>
      </c>
      <c r="E619" s="12">
        <v>4</v>
      </c>
      <c r="F619" s="13">
        <v>15618111.35</v>
      </c>
      <c r="G619" s="132"/>
      <c r="H619" s="14">
        <f t="shared" si="73"/>
        <v>0</v>
      </c>
      <c r="I619" s="196" t="str">
        <f t="shared" si="75"/>
        <v/>
      </c>
      <c r="J619" s="197"/>
    </row>
    <row r="620" spans="2:10" x14ac:dyDescent="0.25">
      <c r="B620" s="10" t="s">
        <v>646</v>
      </c>
      <c r="C620" s="59" t="s">
        <v>1994</v>
      </c>
      <c r="D620" s="16" t="s">
        <v>11</v>
      </c>
      <c r="E620" s="12">
        <v>1</v>
      </c>
      <c r="F620" s="13">
        <v>3834454.4</v>
      </c>
      <c r="G620" s="132"/>
      <c r="H620" s="14">
        <f t="shared" si="73"/>
        <v>0</v>
      </c>
      <c r="I620" s="196" t="str">
        <f t="shared" si="75"/>
        <v/>
      </c>
      <c r="J620" s="197"/>
    </row>
    <row r="621" spans="2:10" x14ac:dyDescent="0.25">
      <c r="B621" s="10" t="s">
        <v>647</v>
      </c>
      <c r="C621" s="59" t="s">
        <v>1995</v>
      </c>
      <c r="D621" s="16" t="s">
        <v>11</v>
      </c>
      <c r="E621" s="12">
        <v>1</v>
      </c>
      <c r="F621" s="13">
        <v>3850413.02</v>
      </c>
      <c r="G621" s="132"/>
      <c r="H621" s="14">
        <f t="shared" si="73"/>
        <v>0</v>
      </c>
      <c r="I621" s="196" t="str">
        <f t="shared" si="75"/>
        <v/>
      </c>
      <c r="J621" s="197"/>
    </row>
    <row r="622" spans="2:10" x14ac:dyDescent="0.25">
      <c r="B622" s="10" t="s">
        <v>648</v>
      </c>
      <c r="C622" s="59" t="s">
        <v>1996</v>
      </c>
      <c r="D622" s="16" t="s">
        <v>11</v>
      </c>
      <c r="E622" s="12">
        <v>1</v>
      </c>
      <c r="F622" s="13">
        <v>10875655.300000001</v>
      </c>
      <c r="G622" s="132"/>
      <c r="H622" s="14">
        <f t="shared" si="73"/>
        <v>0</v>
      </c>
      <c r="I622" s="196" t="str">
        <f t="shared" si="75"/>
        <v/>
      </c>
      <c r="J622" s="197"/>
    </row>
    <row r="623" spans="2:10" x14ac:dyDescent="0.25">
      <c r="B623" s="10" t="s">
        <v>649</v>
      </c>
      <c r="C623" s="59" t="s">
        <v>1997</v>
      </c>
      <c r="D623" s="16" t="s">
        <v>11</v>
      </c>
      <c r="E623" s="12">
        <v>1</v>
      </c>
      <c r="F623" s="13">
        <v>6777655.2999999998</v>
      </c>
      <c r="G623" s="132"/>
      <c r="H623" s="14">
        <f t="shared" ref="H623:H688" si="76">+ROUND(G623*E623,2)</f>
        <v>0</v>
      </c>
      <c r="I623" s="196" t="str">
        <f t="shared" si="75"/>
        <v/>
      </c>
      <c r="J623" s="197"/>
    </row>
    <row r="624" spans="2:10" x14ac:dyDescent="0.25">
      <c r="B624" s="10" t="s">
        <v>650</v>
      </c>
      <c r="C624" s="59" t="s">
        <v>1998</v>
      </c>
      <c r="D624" s="16" t="s">
        <v>11</v>
      </c>
      <c r="E624" s="12">
        <v>1</v>
      </c>
      <c r="F624" s="13">
        <v>4969655.3</v>
      </c>
      <c r="G624" s="132"/>
      <c r="H624" s="14">
        <f t="shared" si="76"/>
        <v>0</v>
      </c>
      <c r="I624" s="196" t="str">
        <f t="shared" si="75"/>
        <v/>
      </c>
      <c r="J624" s="197"/>
    </row>
    <row r="625" spans="2:10" x14ac:dyDescent="0.25">
      <c r="B625" s="10" t="s">
        <v>651</v>
      </c>
      <c r="C625" s="59" t="s">
        <v>1999</v>
      </c>
      <c r="D625" s="16" t="s">
        <v>11</v>
      </c>
      <c r="E625" s="12">
        <v>1</v>
      </c>
      <c r="F625" s="13">
        <v>6117655.2999999998</v>
      </c>
      <c r="G625" s="132"/>
      <c r="H625" s="14">
        <f t="shared" si="76"/>
        <v>0</v>
      </c>
      <c r="I625" s="196" t="str">
        <f t="shared" si="75"/>
        <v/>
      </c>
      <c r="J625" s="197"/>
    </row>
    <row r="626" spans="2:10" x14ac:dyDescent="0.25">
      <c r="B626" s="10" t="s">
        <v>652</v>
      </c>
      <c r="C626" s="59" t="s">
        <v>2000</v>
      </c>
      <c r="D626" s="16" t="s">
        <v>11</v>
      </c>
      <c r="E626" s="12">
        <v>1</v>
      </c>
      <c r="F626" s="13">
        <v>4697655.3</v>
      </c>
      <c r="G626" s="132"/>
      <c r="H626" s="14">
        <f t="shared" si="76"/>
        <v>0</v>
      </c>
      <c r="I626" s="196" t="str">
        <f t="shared" si="75"/>
        <v/>
      </c>
      <c r="J626" s="197"/>
    </row>
    <row r="627" spans="2:10" x14ac:dyDescent="0.25">
      <c r="B627" s="10" t="s">
        <v>653</v>
      </c>
      <c r="C627" s="59" t="s">
        <v>2001</v>
      </c>
      <c r="D627" s="16" t="s">
        <v>11</v>
      </c>
      <c r="E627" s="12">
        <v>1</v>
      </c>
      <c r="F627" s="13">
        <v>6537655.2999999998</v>
      </c>
      <c r="G627" s="132"/>
      <c r="H627" s="14">
        <f t="shared" si="76"/>
        <v>0</v>
      </c>
      <c r="I627" s="196" t="str">
        <f t="shared" si="75"/>
        <v/>
      </c>
      <c r="J627" s="197"/>
    </row>
    <row r="628" spans="2:10" x14ac:dyDescent="0.25">
      <c r="B628" s="10" t="s">
        <v>654</v>
      </c>
      <c r="C628" s="59" t="s">
        <v>2002</v>
      </c>
      <c r="D628" s="16" t="s">
        <v>11</v>
      </c>
      <c r="E628" s="12">
        <v>1</v>
      </c>
      <c r="F628" s="13">
        <v>3902655.3</v>
      </c>
      <c r="G628" s="132"/>
      <c r="H628" s="14">
        <f t="shared" si="76"/>
        <v>0</v>
      </c>
      <c r="I628" s="196" t="str">
        <f t="shared" si="75"/>
        <v/>
      </c>
      <c r="J628" s="197"/>
    </row>
    <row r="629" spans="2:10" x14ac:dyDescent="0.25">
      <c r="B629" s="40" t="s">
        <v>655</v>
      </c>
      <c r="C629" s="57" t="s">
        <v>2003</v>
      </c>
      <c r="D629" s="41"/>
      <c r="E629" s="42"/>
      <c r="F629" s="150"/>
      <c r="G629" s="135"/>
      <c r="H629" s="50"/>
      <c r="I629" s="218"/>
      <c r="J629" s="219"/>
    </row>
    <row r="630" spans="2:10" ht="25.5" x14ac:dyDescent="0.25">
      <c r="B630" s="10" t="s">
        <v>656</v>
      </c>
      <c r="C630" s="59" t="s">
        <v>2004</v>
      </c>
      <c r="D630" s="16" t="s">
        <v>11</v>
      </c>
      <c r="E630" s="12">
        <v>350</v>
      </c>
      <c r="F630" s="13">
        <v>42045.440000000002</v>
      </c>
      <c r="G630" s="132"/>
      <c r="H630" s="14">
        <f t="shared" si="76"/>
        <v>0</v>
      </c>
      <c r="I630" s="196" t="str">
        <f t="shared" ref="I630:I670" si="77">IF(G630="","",IF(AND(G630&gt;=ROUND(F630*95%,4),G630&lt;=ROUND(F630,4)),"CUMPLE","NO CUMPLE"))</f>
        <v/>
      </c>
      <c r="J630" s="197"/>
    </row>
    <row r="631" spans="2:10" ht="25.5" x14ac:dyDescent="0.25">
      <c r="B631" s="10" t="s">
        <v>657</v>
      </c>
      <c r="C631" s="59" t="s">
        <v>2005</v>
      </c>
      <c r="D631" s="16" t="s">
        <v>11</v>
      </c>
      <c r="E631" s="12">
        <v>100</v>
      </c>
      <c r="F631" s="13">
        <v>46304.44</v>
      </c>
      <c r="G631" s="132"/>
      <c r="H631" s="14">
        <f t="shared" si="76"/>
        <v>0</v>
      </c>
      <c r="I631" s="196" t="str">
        <f t="shared" si="77"/>
        <v/>
      </c>
      <c r="J631" s="197"/>
    </row>
    <row r="632" spans="2:10" ht="25.5" x14ac:dyDescent="0.25">
      <c r="B632" s="10" t="s">
        <v>658</v>
      </c>
      <c r="C632" s="59" t="s">
        <v>2006</v>
      </c>
      <c r="D632" s="16" t="s">
        <v>11</v>
      </c>
      <c r="E632" s="12">
        <v>20</v>
      </c>
      <c r="F632" s="13">
        <v>47545.440000000002</v>
      </c>
      <c r="G632" s="132"/>
      <c r="H632" s="14">
        <f t="shared" si="76"/>
        <v>0</v>
      </c>
      <c r="I632" s="196" t="str">
        <f t="shared" si="77"/>
        <v/>
      </c>
      <c r="J632" s="197"/>
    </row>
    <row r="633" spans="2:10" ht="25.5" x14ac:dyDescent="0.25">
      <c r="B633" s="10" t="s">
        <v>659</v>
      </c>
      <c r="C633" s="59" t="s">
        <v>2007</v>
      </c>
      <c r="D633" s="16" t="s">
        <v>11</v>
      </c>
      <c r="E633" s="12">
        <v>10</v>
      </c>
      <c r="F633" s="13">
        <v>48545.440000000002</v>
      </c>
      <c r="G633" s="132"/>
      <c r="H633" s="14">
        <f t="shared" si="76"/>
        <v>0</v>
      </c>
      <c r="I633" s="196" t="str">
        <f t="shared" si="77"/>
        <v/>
      </c>
      <c r="J633" s="197"/>
    </row>
    <row r="634" spans="2:10" ht="25.5" x14ac:dyDescent="0.25">
      <c r="B634" s="10" t="s">
        <v>660</v>
      </c>
      <c r="C634" s="59" t="s">
        <v>2008</v>
      </c>
      <c r="D634" s="16" t="s">
        <v>11</v>
      </c>
      <c r="E634" s="12">
        <v>10</v>
      </c>
      <c r="F634" s="13">
        <v>67755.77</v>
      </c>
      <c r="G634" s="132"/>
      <c r="H634" s="14">
        <f t="shared" si="76"/>
        <v>0</v>
      </c>
      <c r="I634" s="196" t="str">
        <f t="shared" si="77"/>
        <v/>
      </c>
      <c r="J634" s="197"/>
    </row>
    <row r="635" spans="2:10" ht="25.5" x14ac:dyDescent="0.25">
      <c r="B635" s="10" t="s">
        <v>661</v>
      </c>
      <c r="C635" s="59" t="s">
        <v>2009</v>
      </c>
      <c r="D635" s="16" t="s">
        <v>11</v>
      </c>
      <c r="E635" s="12">
        <v>8</v>
      </c>
      <c r="F635" s="13">
        <v>69545.440000000002</v>
      </c>
      <c r="G635" s="132"/>
      <c r="H635" s="14">
        <f t="shared" si="76"/>
        <v>0</v>
      </c>
      <c r="I635" s="196" t="str">
        <f t="shared" si="77"/>
        <v/>
      </c>
      <c r="J635" s="197"/>
    </row>
    <row r="636" spans="2:10" ht="25.5" x14ac:dyDescent="0.25">
      <c r="B636" s="10" t="s">
        <v>662</v>
      </c>
      <c r="C636" s="59" t="s">
        <v>2010</v>
      </c>
      <c r="D636" s="16" t="s">
        <v>11</v>
      </c>
      <c r="E636" s="12">
        <v>8</v>
      </c>
      <c r="F636" s="13">
        <v>76912.63</v>
      </c>
      <c r="G636" s="132"/>
      <c r="H636" s="14">
        <f t="shared" si="76"/>
        <v>0</v>
      </c>
      <c r="I636" s="196" t="str">
        <f t="shared" si="77"/>
        <v/>
      </c>
      <c r="J636" s="197"/>
    </row>
    <row r="637" spans="2:10" ht="25.5" x14ac:dyDescent="0.25">
      <c r="B637" s="10" t="s">
        <v>663</v>
      </c>
      <c r="C637" s="59" t="s">
        <v>2011</v>
      </c>
      <c r="D637" s="16" t="s">
        <v>11</v>
      </c>
      <c r="E637" s="12">
        <v>8</v>
      </c>
      <c r="F637" s="13">
        <v>78545.440000000002</v>
      </c>
      <c r="G637" s="132"/>
      <c r="H637" s="14">
        <f t="shared" si="76"/>
        <v>0</v>
      </c>
      <c r="I637" s="196" t="str">
        <f t="shared" si="77"/>
        <v/>
      </c>
      <c r="J637" s="197"/>
    </row>
    <row r="638" spans="2:10" ht="25.5" x14ac:dyDescent="0.25">
      <c r="B638" s="10" t="s">
        <v>664</v>
      </c>
      <c r="C638" s="59" t="s">
        <v>2012</v>
      </c>
      <c r="D638" s="16" t="s">
        <v>11</v>
      </c>
      <c r="E638" s="12">
        <v>8</v>
      </c>
      <c r="F638" s="13">
        <v>81545.440000000002</v>
      </c>
      <c r="G638" s="132"/>
      <c r="H638" s="14">
        <f t="shared" si="76"/>
        <v>0</v>
      </c>
      <c r="I638" s="196" t="str">
        <f t="shared" si="77"/>
        <v/>
      </c>
      <c r="J638" s="197"/>
    </row>
    <row r="639" spans="2:10" ht="25.5" x14ac:dyDescent="0.25">
      <c r="B639" s="10" t="s">
        <v>665</v>
      </c>
      <c r="C639" s="59" t="s">
        <v>2013</v>
      </c>
      <c r="D639" s="16" t="s">
        <v>11</v>
      </c>
      <c r="E639" s="12">
        <v>12</v>
      </c>
      <c r="F639" s="13">
        <v>277698.98</v>
      </c>
      <c r="G639" s="132"/>
      <c r="H639" s="14">
        <f t="shared" si="76"/>
        <v>0</v>
      </c>
      <c r="I639" s="196" t="str">
        <f t="shared" si="77"/>
        <v/>
      </c>
      <c r="J639" s="197"/>
    </row>
    <row r="640" spans="2:10" ht="25.5" x14ac:dyDescent="0.25">
      <c r="B640" s="10" t="s">
        <v>666</v>
      </c>
      <c r="C640" s="59" t="s">
        <v>2014</v>
      </c>
      <c r="D640" s="16" t="s">
        <v>11</v>
      </c>
      <c r="E640" s="12">
        <v>5</v>
      </c>
      <c r="F640" s="13">
        <v>283545.44</v>
      </c>
      <c r="G640" s="132"/>
      <c r="H640" s="14">
        <f t="shared" si="76"/>
        <v>0</v>
      </c>
      <c r="I640" s="196" t="str">
        <f t="shared" si="77"/>
        <v/>
      </c>
      <c r="J640" s="197"/>
    </row>
    <row r="641" spans="2:10" ht="25.5" x14ac:dyDescent="0.25">
      <c r="B641" s="10" t="s">
        <v>667</v>
      </c>
      <c r="C641" s="59" t="s">
        <v>2015</v>
      </c>
      <c r="D641" s="16" t="s">
        <v>11</v>
      </c>
      <c r="E641" s="12">
        <v>12</v>
      </c>
      <c r="F641" s="13">
        <v>293545.44</v>
      </c>
      <c r="G641" s="132"/>
      <c r="H641" s="14">
        <f t="shared" si="76"/>
        <v>0</v>
      </c>
      <c r="I641" s="196" t="str">
        <f t="shared" si="77"/>
        <v/>
      </c>
      <c r="J641" s="197"/>
    </row>
    <row r="642" spans="2:10" ht="25.5" x14ac:dyDescent="0.25">
      <c r="B642" s="10" t="s">
        <v>668</v>
      </c>
      <c r="C642" s="59" t="s">
        <v>2016</v>
      </c>
      <c r="D642" s="16" t="s">
        <v>11</v>
      </c>
      <c r="E642" s="12">
        <v>5</v>
      </c>
      <c r="F642" s="13">
        <v>303545.44</v>
      </c>
      <c r="G642" s="132"/>
      <c r="H642" s="14">
        <f t="shared" si="76"/>
        <v>0</v>
      </c>
      <c r="I642" s="196" t="str">
        <f t="shared" si="77"/>
        <v/>
      </c>
      <c r="J642" s="197"/>
    </row>
    <row r="643" spans="2:10" x14ac:dyDescent="0.25">
      <c r="B643" s="10" t="s">
        <v>669</v>
      </c>
      <c r="C643" s="59" t="s">
        <v>2017</v>
      </c>
      <c r="D643" s="16" t="s">
        <v>11</v>
      </c>
      <c r="E643" s="12">
        <v>72</v>
      </c>
      <c r="F643" s="13">
        <v>293545.44</v>
      </c>
      <c r="G643" s="132"/>
      <c r="H643" s="14">
        <f t="shared" si="76"/>
        <v>0</v>
      </c>
      <c r="I643" s="196" t="str">
        <f t="shared" si="77"/>
        <v/>
      </c>
      <c r="J643" s="197"/>
    </row>
    <row r="644" spans="2:10" x14ac:dyDescent="0.25">
      <c r="B644" s="10" t="s">
        <v>670</v>
      </c>
      <c r="C644" s="59" t="s">
        <v>2018</v>
      </c>
      <c r="D644" s="16" t="s">
        <v>11</v>
      </c>
      <c r="E644" s="12">
        <v>25</v>
      </c>
      <c r="F644" s="13">
        <v>313545.44</v>
      </c>
      <c r="G644" s="132"/>
      <c r="H644" s="14">
        <f t="shared" si="76"/>
        <v>0</v>
      </c>
      <c r="I644" s="196" t="str">
        <f t="shared" si="77"/>
        <v/>
      </c>
      <c r="J644" s="197"/>
    </row>
    <row r="645" spans="2:10" x14ac:dyDescent="0.25">
      <c r="B645" s="10" t="s">
        <v>671</v>
      </c>
      <c r="C645" s="59" t="s">
        <v>2019</v>
      </c>
      <c r="D645" s="16" t="s">
        <v>11</v>
      </c>
      <c r="E645" s="12">
        <v>20</v>
      </c>
      <c r="F645" s="13">
        <v>323545.44</v>
      </c>
      <c r="G645" s="132"/>
      <c r="H645" s="14">
        <f t="shared" si="76"/>
        <v>0</v>
      </c>
      <c r="I645" s="196" t="str">
        <f t="shared" si="77"/>
        <v/>
      </c>
      <c r="J645" s="197"/>
    </row>
    <row r="646" spans="2:10" x14ac:dyDescent="0.25">
      <c r="B646" s="10" t="s">
        <v>672</v>
      </c>
      <c r="C646" s="58" t="s">
        <v>673</v>
      </c>
      <c r="D646" s="11" t="s">
        <v>11</v>
      </c>
      <c r="E646" s="12">
        <v>2</v>
      </c>
      <c r="F646" s="13">
        <v>265954.44</v>
      </c>
      <c r="G646" s="132"/>
      <c r="H646" s="14">
        <f t="shared" si="76"/>
        <v>0</v>
      </c>
      <c r="I646" s="196" t="str">
        <f t="shared" si="77"/>
        <v/>
      </c>
      <c r="J646" s="197"/>
    </row>
    <row r="647" spans="2:10" x14ac:dyDescent="0.25">
      <c r="B647" s="10" t="s">
        <v>674</v>
      </c>
      <c r="C647" s="58" t="s">
        <v>675</v>
      </c>
      <c r="D647" s="11" t="s">
        <v>11</v>
      </c>
      <c r="E647" s="12">
        <v>4</v>
      </c>
      <c r="F647" s="13">
        <v>265954.44</v>
      </c>
      <c r="G647" s="132"/>
      <c r="H647" s="14">
        <f t="shared" si="76"/>
        <v>0</v>
      </c>
      <c r="I647" s="196" t="str">
        <f t="shared" si="77"/>
        <v/>
      </c>
      <c r="J647" s="197"/>
    </row>
    <row r="648" spans="2:10" x14ac:dyDescent="0.25">
      <c r="B648" s="10" t="s">
        <v>676</v>
      </c>
      <c r="C648" s="59" t="s">
        <v>2020</v>
      </c>
      <c r="D648" s="16" t="s">
        <v>11</v>
      </c>
      <c r="E648" s="12">
        <v>20</v>
      </c>
      <c r="F648" s="13">
        <v>333545.44</v>
      </c>
      <c r="G648" s="132"/>
      <c r="H648" s="14">
        <f t="shared" si="76"/>
        <v>0</v>
      </c>
      <c r="I648" s="196" t="str">
        <f t="shared" si="77"/>
        <v/>
      </c>
      <c r="J648" s="197"/>
    </row>
    <row r="649" spans="2:10" x14ac:dyDescent="0.25">
      <c r="B649" s="10" t="s">
        <v>677</v>
      </c>
      <c r="C649" s="58" t="s">
        <v>678</v>
      </c>
      <c r="D649" s="11" t="s">
        <v>11</v>
      </c>
      <c r="E649" s="12">
        <v>4</v>
      </c>
      <c r="F649" s="13">
        <v>360000</v>
      </c>
      <c r="G649" s="132"/>
      <c r="H649" s="14">
        <f t="shared" si="76"/>
        <v>0</v>
      </c>
      <c r="I649" s="196" t="str">
        <f t="shared" si="77"/>
        <v/>
      </c>
      <c r="J649" s="197"/>
    </row>
    <row r="650" spans="2:10" x14ac:dyDescent="0.25">
      <c r="B650" s="10" t="s">
        <v>679</v>
      </c>
      <c r="C650" s="58" t="s">
        <v>680</v>
      </c>
      <c r="D650" s="11" t="s">
        <v>11</v>
      </c>
      <c r="E650" s="12">
        <v>2</v>
      </c>
      <c r="F650" s="13">
        <v>360000</v>
      </c>
      <c r="G650" s="132"/>
      <c r="H650" s="14">
        <f t="shared" si="76"/>
        <v>0</v>
      </c>
      <c r="I650" s="196" t="str">
        <f t="shared" si="77"/>
        <v/>
      </c>
      <c r="J650" s="197"/>
    </row>
    <row r="651" spans="2:10" x14ac:dyDescent="0.25">
      <c r="B651" s="10" t="s">
        <v>681</v>
      </c>
      <c r="C651" s="58" t="s">
        <v>682</v>
      </c>
      <c r="D651" s="11" t="s">
        <v>11</v>
      </c>
      <c r="E651" s="12">
        <v>1</v>
      </c>
      <c r="F651" s="13">
        <v>360000</v>
      </c>
      <c r="G651" s="132"/>
      <c r="H651" s="14">
        <f t="shared" si="76"/>
        <v>0</v>
      </c>
      <c r="I651" s="196" t="str">
        <f t="shared" si="77"/>
        <v/>
      </c>
      <c r="J651" s="197"/>
    </row>
    <row r="652" spans="2:10" x14ac:dyDescent="0.25">
      <c r="B652" s="10" t="s">
        <v>683</v>
      </c>
      <c r="C652" s="59" t="s">
        <v>2021</v>
      </c>
      <c r="D652" s="16" t="s">
        <v>11</v>
      </c>
      <c r="E652" s="12">
        <v>7</v>
      </c>
      <c r="F652" s="13">
        <v>534815.94999999995</v>
      </c>
      <c r="G652" s="132"/>
      <c r="H652" s="14">
        <f t="shared" si="76"/>
        <v>0</v>
      </c>
      <c r="I652" s="196" t="str">
        <f t="shared" si="77"/>
        <v/>
      </c>
      <c r="J652" s="197"/>
    </row>
    <row r="653" spans="2:10" x14ac:dyDescent="0.25">
      <c r="B653" s="10" t="s">
        <v>684</v>
      </c>
      <c r="C653" s="58" t="s">
        <v>685</v>
      </c>
      <c r="D653" s="11" t="s">
        <v>11</v>
      </c>
      <c r="E653" s="12">
        <v>3</v>
      </c>
      <c r="F653" s="13">
        <v>465000</v>
      </c>
      <c r="G653" s="132"/>
      <c r="H653" s="14">
        <f t="shared" si="76"/>
        <v>0</v>
      </c>
      <c r="I653" s="196" t="str">
        <f t="shared" si="77"/>
        <v/>
      </c>
      <c r="J653" s="197"/>
    </row>
    <row r="654" spans="2:10" x14ac:dyDescent="0.25">
      <c r="B654" s="10" t="s">
        <v>686</v>
      </c>
      <c r="C654" s="59" t="s">
        <v>2022</v>
      </c>
      <c r="D654" s="16" t="s">
        <v>11</v>
      </c>
      <c r="E654" s="12">
        <v>3</v>
      </c>
      <c r="F654" s="13">
        <v>684148.95</v>
      </c>
      <c r="G654" s="132"/>
      <c r="H654" s="14">
        <f t="shared" si="76"/>
        <v>0</v>
      </c>
      <c r="I654" s="196" t="str">
        <f t="shared" si="77"/>
        <v/>
      </c>
      <c r="J654" s="197"/>
    </row>
    <row r="655" spans="2:10" x14ac:dyDescent="0.25">
      <c r="B655" s="10" t="s">
        <v>687</v>
      </c>
      <c r="C655" s="59" t="s">
        <v>2023</v>
      </c>
      <c r="D655" s="16" t="s">
        <v>11</v>
      </c>
      <c r="E655" s="12">
        <v>4</v>
      </c>
      <c r="F655" s="13">
        <v>652721.53</v>
      </c>
      <c r="G655" s="132"/>
      <c r="H655" s="14">
        <f t="shared" si="76"/>
        <v>0</v>
      </c>
      <c r="I655" s="196" t="str">
        <f t="shared" si="77"/>
        <v/>
      </c>
      <c r="J655" s="197"/>
    </row>
    <row r="656" spans="2:10" x14ac:dyDescent="0.25">
      <c r="B656" s="10" t="s">
        <v>688</v>
      </c>
      <c r="C656" s="59" t="s">
        <v>2024</v>
      </c>
      <c r="D656" s="16" t="s">
        <v>11</v>
      </c>
      <c r="E656" s="12">
        <v>7</v>
      </c>
      <c r="F656" s="13">
        <v>696595.44</v>
      </c>
      <c r="G656" s="132"/>
      <c r="H656" s="14">
        <f t="shared" si="76"/>
        <v>0</v>
      </c>
      <c r="I656" s="196" t="str">
        <f t="shared" si="77"/>
        <v/>
      </c>
      <c r="J656" s="197"/>
    </row>
    <row r="657" spans="2:10" x14ac:dyDescent="0.25">
      <c r="B657" s="10" t="s">
        <v>689</v>
      </c>
      <c r="C657" s="59" t="s">
        <v>2025</v>
      </c>
      <c r="D657" s="16" t="s">
        <v>11</v>
      </c>
      <c r="E657" s="12">
        <v>3</v>
      </c>
      <c r="F657" s="13">
        <v>772794.28</v>
      </c>
      <c r="G657" s="132"/>
      <c r="H657" s="14">
        <f t="shared" si="76"/>
        <v>0</v>
      </c>
      <c r="I657" s="196" t="str">
        <f t="shared" si="77"/>
        <v/>
      </c>
      <c r="J657" s="197"/>
    </row>
    <row r="658" spans="2:10" x14ac:dyDescent="0.25">
      <c r="B658" s="10" t="s">
        <v>690</v>
      </c>
      <c r="C658" s="59" t="s">
        <v>2026</v>
      </c>
      <c r="D658" s="16" t="s">
        <v>11</v>
      </c>
      <c r="E658" s="12">
        <v>3</v>
      </c>
      <c r="F658" s="13">
        <v>804109.3</v>
      </c>
      <c r="G658" s="132"/>
      <c r="H658" s="14">
        <f t="shared" si="76"/>
        <v>0</v>
      </c>
      <c r="I658" s="196" t="str">
        <f t="shared" si="77"/>
        <v/>
      </c>
      <c r="J658" s="197"/>
    </row>
    <row r="659" spans="2:10" x14ac:dyDescent="0.25">
      <c r="B659" s="10" t="s">
        <v>691</v>
      </c>
      <c r="C659" s="59" t="s">
        <v>2027</v>
      </c>
      <c r="D659" s="16" t="s">
        <v>11</v>
      </c>
      <c r="E659" s="12">
        <v>2</v>
      </c>
      <c r="F659" s="13">
        <v>1041366.22</v>
      </c>
      <c r="G659" s="132"/>
      <c r="H659" s="14">
        <f t="shared" si="76"/>
        <v>0</v>
      </c>
      <c r="I659" s="196" t="str">
        <f t="shared" si="77"/>
        <v/>
      </c>
      <c r="J659" s="197"/>
    </row>
    <row r="660" spans="2:10" x14ac:dyDescent="0.25">
      <c r="B660" s="10" t="s">
        <v>692</v>
      </c>
      <c r="C660" s="59" t="s">
        <v>2028</v>
      </c>
      <c r="D660" s="16" t="s">
        <v>11</v>
      </c>
      <c r="E660" s="12">
        <v>3</v>
      </c>
      <c r="F660" s="13">
        <v>1050414.74</v>
      </c>
      <c r="G660" s="132"/>
      <c r="H660" s="14">
        <f t="shared" si="76"/>
        <v>0</v>
      </c>
      <c r="I660" s="196" t="str">
        <f t="shared" si="77"/>
        <v/>
      </c>
      <c r="J660" s="197"/>
    </row>
    <row r="661" spans="2:10" x14ac:dyDescent="0.25">
      <c r="B661" s="10" t="s">
        <v>693</v>
      </c>
      <c r="C661" s="59" t="s">
        <v>2029</v>
      </c>
      <c r="D661" s="16" t="s">
        <v>11</v>
      </c>
      <c r="E661" s="12">
        <v>3</v>
      </c>
      <c r="F661" s="13">
        <v>1219182.5900000001</v>
      </c>
      <c r="G661" s="132"/>
      <c r="H661" s="14">
        <f t="shared" si="76"/>
        <v>0</v>
      </c>
      <c r="I661" s="196" t="str">
        <f t="shared" si="77"/>
        <v/>
      </c>
      <c r="J661" s="197"/>
    </row>
    <row r="662" spans="2:10" x14ac:dyDescent="0.25">
      <c r="B662" s="10" t="s">
        <v>694</v>
      </c>
      <c r="C662" s="59" t="s">
        <v>2030</v>
      </c>
      <c r="D662" s="16" t="s">
        <v>11</v>
      </c>
      <c r="E662" s="12">
        <v>3</v>
      </c>
      <c r="F662" s="13">
        <v>1449182.59</v>
      </c>
      <c r="G662" s="132"/>
      <c r="H662" s="14">
        <f t="shared" si="76"/>
        <v>0</v>
      </c>
      <c r="I662" s="196" t="str">
        <f t="shared" si="77"/>
        <v/>
      </c>
      <c r="J662" s="197"/>
    </row>
    <row r="663" spans="2:10" x14ac:dyDescent="0.25">
      <c r="B663" s="10" t="s">
        <v>695</v>
      </c>
      <c r="C663" s="59" t="s">
        <v>2031</v>
      </c>
      <c r="D663" s="16" t="s">
        <v>11</v>
      </c>
      <c r="E663" s="12">
        <v>3</v>
      </c>
      <c r="F663" s="13">
        <v>2030842.91</v>
      </c>
      <c r="G663" s="132"/>
      <c r="H663" s="14">
        <f t="shared" si="76"/>
        <v>0</v>
      </c>
      <c r="I663" s="196" t="str">
        <f t="shared" si="77"/>
        <v/>
      </c>
      <c r="J663" s="197"/>
    </row>
    <row r="664" spans="2:10" x14ac:dyDescent="0.25">
      <c r="B664" s="10" t="s">
        <v>696</v>
      </c>
      <c r="C664" s="59" t="s">
        <v>2032</v>
      </c>
      <c r="D664" s="16" t="s">
        <v>11</v>
      </c>
      <c r="E664" s="12">
        <v>2</v>
      </c>
      <c r="F664" s="13">
        <v>2837668.71</v>
      </c>
      <c r="G664" s="132"/>
      <c r="H664" s="14">
        <f t="shared" si="76"/>
        <v>0</v>
      </c>
      <c r="I664" s="196" t="str">
        <f t="shared" si="77"/>
        <v/>
      </c>
      <c r="J664" s="197"/>
    </row>
    <row r="665" spans="2:10" x14ac:dyDescent="0.25">
      <c r="B665" s="10" t="s">
        <v>697</v>
      </c>
      <c r="C665" s="59" t="s">
        <v>2033</v>
      </c>
      <c r="D665" s="16" t="s">
        <v>11</v>
      </c>
      <c r="E665" s="12">
        <v>6</v>
      </c>
      <c r="F665" s="13">
        <v>3209477.91</v>
      </c>
      <c r="G665" s="132"/>
      <c r="H665" s="14">
        <f t="shared" si="76"/>
        <v>0</v>
      </c>
      <c r="I665" s="196" t="str">
        <f t="shared" si="77"/>
        <v/>
      </c>
      <c r="J665" s="197"/>
    </row>
    <row r="666" spans="2:10" x14ac:dyDescent="0.25">
      <c r="B666" s="10" t="s">
        <v>698</v>
      </c>
      <c r="C666" s="59" t="s">
        <v>2034</v>
      </c>
      <c r="D666" s="16" t="s">
        <v>11</v>
      </c>
      <c r="E666" s="12">
        <v>3</v>
      </c>
      <c r="F666" s="13">
        <v>4450154.54</v>
      </c>
      <c r="G666" s="132"/>
      <c r="H666" s="14">
        <f t="shared" si="76"/>
        <v>0</v>
      </c>
      <c r="I666" s="196" t="str">
        <f t="shared" si="77"/>
        <v/>
      </c>
      <c r="J666" s="197"/>
    </row>
    <row r="667" spans="2:10" x14ac:dyDescent="0.25">
      <c r="B667" s="10" t="s">
        <v>699</v>
      </c>
      <c r="C667" s="59" t="s">
        <v>2035</v>
      </c>
      <c r="D667" s="16" t="s">
        <v>11</v>
      </c>
      <c r="E667" s="12">
        <v>1</v>
      </c>
      <c r="F667" s="13">
        <v>11150045.439999999</v>
      </c>
      <c r="G667" s="132"/>
      <c r="H667" s="14">
        <f t="shared" si="76"/>
        <v>0</v>
      </c>
      <c r="I667" s="196" t="str">
        <f t="shared" si="77"/>
        <v/>
      </c>
      <c r="J667" s="197"/>
    </row>
    <row r="668" spans="2:10" x14ac:dyDescent="0.25">
      <c r="B668" s="10" t="s">
        <v>700</v>
      </c>
      <c r="C668" s="58" t="s">
        <v>701</v>
      </c>
      <c r="D668" s="11" t="s">
        <v>11</v>
      </c>
      <c r="E668" s="12">
        <v>1</v>
      </c>
      <c r="F668" s="13">
        <v>12550000</v>
      </c>
      <c r="G668" s="132"/>
      <c r="H668" s="14">
        <f t="shared" si="76"/>
        <v>0</v>
      </c>
      <c r="I668" s="196" t="str">
        <f t="shared" si="77"/>
        <v/>
      </c>
      <c r="J668" s="197"/>
    </row>
    <row r="669" spans="2:10" x14ac:dyDescent="0.25">
      <c r="B669" s="10" t="s">
        <v>702</v>
      </c>
      <c r="C669" s="58" t="s">
        <v>703</v>
      </c>
      <c r="D669" s="11" t="s">
        <v>11</v>
      </c>
      <c r="E669" s="12">
        <v>1</v>
      </c>
      <c r="F669" s="13">
        <v>13650000</v>
      </c>
      <c r="G669" s="132"/>
      <c r="H669" s="14">
        <f t="shared" si="76"/>
        <v>0</v>
      </c>
      <c r="I669" s="196" t="str">
        <f t="shared" si="77"/>
        <v/>
      </c>
      <c r="J669" s="197"/>
    </row>
    <row r="670" spans="2:10" x14ac:dyDescent="0.25">
      <c r="B670" s="10" t="s">
        <v>704</v>
      </c>
      <c r="C670" s="58" t="s">
        <v>705</v>
      </c>
      <c r="D670" s="11" t="s">
        <v>11</v>
      </c>
      <c r="E670" s="12">
        <v>1</v>
      </c>
      <c r="F670" s="13">
        <v>14000000</v>
      </c>
      <c r="G670" s="132"/>
      <c r="H670" s="14">
        <f t="shared" si="76"/>
        <v>0</v>
      </c>
      <c r="I670" s="196" t="str">
        <f t="shared" si="77"/>
        <v/>
      </c>
      <c r="J670" s="197"/>
    </row>
    <row r="671" spans="2:10" x14ac:dyDescent="0.25">
      <c r="B671" s="40" t="s">
        <v>706</v>
      </c>
      <c r="C671" s="57" t="s">
        <v>2036</v>
      </c>
      <c r="D671" s="41"/>
      <c r="E671" s="42"/>
      <c r="F671" s="150"/>
      <c r="G671" s="135"/>
      <c r="H671" s="50"/>
      <c r="I671" s="218"/>
      <c r="J671" s="219"/>
    </row>
    <row r="672" spans="2:10" x14ac:dyDescent="0.25">
      <c r="B672" s="10" t="s">
        <v>707</v>
      </c>
      <c r="C672" s="59" t="s">
        <v>2037</v>
      </c>
      <c r="D672" s="16" t="s">
        <v>11</v>
      </c>
      <c r="E672" s="12">
        <v>521</v>
      </c>
      <c r="F672" s="13">
        <v>30208</v>
      </c>
      <c r="G672" s="132"/>
      <c r="H672" s="14">
        <f t="shared" si="76"/>
        <v>0</v>
      </c>
      <c r="I672" s="196" t="str">
        <f t="shared" ref="I672:I686" si="78">IF(G672="","",IF(AND(G672&gt;=ROUND(F672*95%,4),G672&lt;=ROUND(F672,4)),"CUMPLE","NO CUMPLE"))</f>
        <v/>
      </c>
      <c r="J672" s="197"/>
    </row>
    <row r="673" spans="2:10" x14ac:dyDescent="0.25">
      <c r="B673" s="10" t="s">
        <v>708</v>
      </c>
      <c r="C673" s="59" t="s">
        <v>2038</v>
      </c>
      <c r="D673" s="16" t="s">
        <v>11</v>
      </c>
      <c r="E673" s="12">
        <v>98</v>
      </c>
      <c r="F673" s="13">
        <v>71695</v>
      </c>
      <c r="G673" s="132"/>
      <c r="H673" s="14">
        <f t="shared" si="76"/>
        <v>0</v>
      </c>
      <c r="I673" s="196" t="str">
        <f t="shared" si="78"/>
        <v/>
      </c>
      <c r="J673" s="197"/>
    </row>
    <row r="674" spans="2:10" x14ac:dyDescent="0.25">
      <c r="B674" s="10" t="s">
        <v>709</v>
      </c>
      <c r="C674" s="59" t="s">
        <v>2039</v>
      </c>
      <c r="D674" s="16" t="s">
        <v>11</v>
      </c>
      <c r="E674" s="12">
        <v>280</v>
      </c>
      <c r="F674" s="13">
        <v>54361.74</v>
      </c>
      <c r="G674" s="132"/>
      <c r="H674" s="14">
        <f t="shared" si="76"/>
        <v>0</v>
      </c>
      <c r="I674" s="196" t="str">
        <f t="shared" si="78"/>
        <v/>
      </c>
      <c r="J674" s="197"/>
    </row>
    <row r="675" spans="2:10" x14ac:dyDescent="0.25">
      <c r="B675" s="10" t="s">
        <v>710</v>
      </c>
      <c r="C675" s="59" t="s">
        <v>2040</v>
      </c>
      <c r="D675" s="16" t="s">
        <v>11</v>
      </c>
      <c r="E675" s="12">
        <v>10</v>
      </c>
      <c r="F675" s="13">
        <v>75014.070000000007</v>
      </c>
      <c r="G675" s="132"/>
      <c r="H675" s="14">
        <f t="shared" si="76"/>
        <v>0</v>
      </c>
      <c r="I675" s="196" t="str">
        <f t="shared" si="78"/>
        <v/>
      </c>
      <c r="J675" s="197"/>
    </row>
    <row r="676" spans="2:10" x14ac:dyDescent="0.25">
      <c r="B676" s="10" t="s">
        <v>711</v>
      </c>
      <c r="C676" s="59" t="s">
        <v>2041</v>
      </c>
      <c r="D676" s="16" t="s">
        <v>11</v>
      </c>
      <c r="E676" s="12">
        <v>5</v>
      </c>
      <c r="F676" s="13">
        <v>92566.07</v>
      </c>
      <c r="G676" s="132"/>
      <c r="H676" s="14">
        <f t="shared" si="76"/>
        <v>0</v>
      </c>
      <c r="I676" s="196" t="str">
        <f t="shared" si="78"/>
        <v/>
      </c>
      <c r="J676" s="197"/>
    </row>
    <row r="677" spans="2:10" x14ac:dyDescent="0.25">
      <c r="B677" s="10" t="s">
        <v>712</v>
      </c>
      <c r="C677" s="59" t="s">
        <v>2042</v>
      </c>
      <c r="D677" s="16" t="s">
        <v>11</v>
      </c>
      <c r="E677" s="12">
        <v>188</v>
      </c>
      <c r="F677" s="13">
        <v>108189.53</v>
      </c>
      <c r="G677" s="132"/>
      <c r="H677" s="14">
        <f t="shared" si="76"/>
        <v>0</v>
      </c>
      <c r="I677" s="196" t="str">
        <f t="shared" si="78"/>
        <v/>
      </c>
      <c r="J677" s="197"/>
    </row>
    <row r="678" spans="2:10" x14ac:dyDescent="0.25">
      <c r="B678" s="10" t="s">
        <v>713</v>
      </c>
      <c r="C678" s="59" t="s">
        <v>2043</v>
      </c>
      <c r="D678" s="16" t="s">
        <v>11</v>
      </c>
      <c r="E678" s="12">
        <v>30</v>
      </c>
      <c r="F678" s="13">
        <v>106530</v>
      </c>
      <c r="G678" s="132"/>
      <c r="H678" s="14">
        <f t="shared" si="76"/>
        <v>0</v>
      </c>
      <c r="I678" s="196" t="str">
        <f t="shared" si="78"/>
        <v/>
      </c>
      <c r="J678" s="197"/>
    </row>
    <row r="679" spans="2:10" x14ac:dyDescent="0.25">
      <c r="B679" s="10" t="s">
        <v>714</v>
      </c>
      <c r="C679" s="59" t="s">
        <v>2044</v>
      </c>
      <c r="D679" s="16" t="s">
        <v>11</v>
      </c>
      <c r="E679" s="12">
        <v>12</v>
      </c>
      <c r="F679" s="13">
        <v>24358</v>
      </c>
      <c r="G679" s="132"/>
      <c r="H679" s="14">
        <f t="shared" si="76"/>
        <v>0</v>
      </c>
      <c r="I679" s="196" t="str">
        <f t="shared" si="78"/>
        <v/>
      </c>
      <c r="J679" s="197"/>
    </row>
    <row r="680" spans="2:10" x14ac:dyDescent="0.25">
      <c r="B680" s="10" t="s">
        <v>715</v>
      </c>
      <c r="C680" s="59" t="s">
        <v>2045</v>
      </c>
      <c r="D680" s="16" t="s">
        <v>11</v>
      </c>
      <c r="E680" s="12">
        <v>8</v>
      </c>
      <c r="F680" s="13">
        <v>30544</v>
      </c>
      <c r="G680" s="132"/>
      <c r="H680" s="14">
        <f t="shared" si="76"/>
        <v>0</v>
      </c>
      <c r="I680" s="196" t="str">
        <f t="shared" si="78"/>
        <v/>
      </c>
      <c r="J680" s="197"/>
    </row>
    <row r="681" spans="2:10" x14ac:dyDescent="0.25">
      <c r="B681" s="10" t="s">
        <v>716</v>
      </c>
      <c r="C681" s="59" t="s">
        <v>2046</v>
      </c>
      <c r="D681" s="16" t="s">
        <v>11</v>
      </c>
      <c r="E681" s="12">
        <v>10</v>
      </c>
      <c r="F681" s="13">
        <v>33863.07</v>
      </c>
      <c r="G681" s="132"/>
      <c r="H681" s="14">
        <f t="shared" si="76"/>
        <v>0</v>
      </c>
      <c r="I681" s="196" t="str">
        <f t="shared" si="78"/>
        <v/>
      </c>
      <c r="J681" s="197"/>
    </row>
    <row r="682" spans="2:10" x14ac:dyDescent="0.25">
      <c r="B682" s="10" t="s">
        <v>717</v>
      </c>
      <c r="C682" s="59" t="s">
        <v>2047</v>
      </c>
      <c r="D682" s="16" t="s">
        <v>11</v>
      </c>
      <c r="E682" s="12">
        <v>78</v>
      </c>
      <c r="F682" s="13">
        <v>28654</v>
      </c>
      <c r="G682" s="132"/>
      <c r="H682" s="14">
        <f t="shared" si="76"/>
        <v>0</v>
      </c>
      <c r="I682" s="196" t="str">
        <f t="shared" si="78"/>
        <v/>
      </c>
      <c r="J682" s="197"/>
    </row>
    <row r="683" spans="2:10" x14ac:dyDescent="0.25">
      <c r="B683" s="10" t="s">
        <v>718</v>
      </c>
      <c r="C683" s="59" t="s">
        <v>2048</v>
      </c>
      <c r="D683" s="16" t="s">
        <v>11</v>
      </c>
      <c r="E683" s="12">
        <v>5</v>
      </c>
      <c r="F683" s="13">
        <v>96747</v>
      </c>
      <c r="G683" s="132"/>
      <c r="H683" s="14">
        <f t="shared" si="76"/>
        <v>0</v>
      </c>
      <c r="I683" s="196" t="str">
        <f t="shared" si="78"/>
        <v/>
      </c>
      <c r="J683" s="197"/>
    </row>
    <row r="684" spans="2:10" x14ac:dyDescent="0.25">
      <c r="B684" s="10" t="s">
        <v>719</v>
      </c>
      <c r="C684" s="59" t="s">
        <v>2049</v>
      </c>
      <c r="D684" s="16" t="s">
        <v>11</v>
      </c>
      <c r="E684" s="12">
        <v>25</v>
      </c>
      <c r="F684" s="13">
        <v>96747</v>
      </c>
      <c r="G684" s="132"/>
      <c r="H684" s="14">
        <f t="shared" si="76"/>
        <v>0</v>
      </c>
      <c r="I684" s="196" t="str">
        <f t="shared" si="78"/>
        <v/>
      </c>
      <c r="J684" s="197"/>
    </row>
    <row r="685" spans="2:10" x14ac:dyDescent="0.25">
      <c r="B685" s="10" t="s">
        <v>720</v>
      </c>
      <c r="C685" s="59" t="s">
        <v>2050</v>
      </c>
      <c r="D685" s="16" t="s">
        <v>11</v>
      </c>
      <c r="E685" s="12">
        <v>4</v>
      </c>
      <c r="F685" s="13">
        <v>99236.3</v>
      </c>
      <c r="G685" s="132"/>
      <c r="H685" s="14">
        <f t="shared" si="76"/>
        <v>0</v>
      </c>
      <c r="I685" s="196" t="str">
        <f t="shared" si="78"/>
        <v/>
      </c>
      <c r="J685" s="197"/>
    </row>
    <row r="686" spans="2:10" x14ac:dyDescent="0.25">
      <c r="B686" s="10" t="s">
        <v>721</v>
      </c>
      <c r="C686" s="59" t="s">
        <v>2051</v>
      </c>
      <c r="D686" s="16" t="s">
        <v>11</v>
      </c>
      <c r="E686" s="12">
        <v>16</v>
      </c>
      <c r="F686" s="13">
        <v>61708</v>
      </c>
      <c r="G686" s="132"/>
      <c r="H686" s="14">
        <f t="shared" si="76"/>
        <v>0</v>
      </c>
      <c r="I686" s="196" t="str">
        <f t="shared" si="78"/>
        <v/>
      </c>
      <c r="J686" s="197"/>
    </row>
    <row r="687" spans="2:10" x14ac:dyDescent="0.25">
      <c r="B687" s="40" t="s">
        <v>722</v>
      </c>
      <c r="C687" s="57" t="s">
        <v>2052</v>
      </c>
      <c r="D687" s="41"/>
      <c r="E687" s="42"/>
      <c r="F687" s="150"/>
      <c r="G687" s="135"/>
      <c r="H687" s="50"/>
      <c r="I687" s="218"/>
      <c r="J687" s="219"/>
    </row>
    <row r="688" spans="2:10" ht="25.5" x14ac:dyDescent="0.25">
      <c r="B688" s="10" t="s">
        <v>723</v>
      </c>
      <c r="C688" s="59" t="s">
        <v>2053</v>
      </c>
      <c r="D688" s="16" t="s">
        <v>11</v>
      </c>
      <c r="E688" s="12">
        <v>5</v>
      </c>
      <c r="F688" s="13">
        <v>111515.67</v>
      </c>
      <c r="G688" s="132"/>
      <c r="H688" s="14">
        <f t="shared" si="76"/>
        <v>0</v>
      </c>
      <c r="I688" s="196" t="str">
        <f t="shared" ref="I688:I709" si="79">IF(G688="","",IF(AND(G688&gt;=ROUND(F688*95%,4),G688&lt;=ROUND(F688,4)),"CUMPLE","NO CUMPLE"))</f>
        <v/>
      </c>
      <c r="J688" s="197"/>
    </row>
    <row r="689" spans="2:10" ht="38.25" x14ac:dyDescent="0.25">
      <c r="B689" s="10" t="s">
        <v>724</v>
      </c>
      <c r="C689" s="59" t="s">
        <v>2054</v>
      </c>
      <c r="D689" s="16" t="s">
        <v>11</v>
      </c>
      <c r="E689" s="12">
        <v>45</v>
      </c>
      <c r="F689" s="13">
        <v>49588.76</v>
      </c>
      <c r="G689" s="132"/>
      <c r="H689" s="14">
        <f t="shared" ref="H689:H752" si="80">+ROUND(G689*E689,2)</f>
        <v>0</v>
      </c>
      <c r="I689" s="196" t="str">
        <f t="shared" si="79"/>
        <v/>
      </c>
      <c r="J689" s="197"/>
    </row>
    <row r="690" spans="2:10" ht="38.25" x14ac:dyDescent="0.25">
      <c r="B690" s="10" t="s">
        <v>725</v>
      </c>
      <c r="C690" s="59" t="s">
        <v>2055</v>
      </c>
      <c r="D690" s="16" t="s">
        <v>11</v>
      </c>
      <c r="E690" s="12">
        <v>45</v>
      </c>
      <c r="F690" s="13">
        <v>49976.67</v>
      </c>
      <c r="G690" s="132"/>
      <c r="H690" s="14">
        <f t="shared" si="80"/>
        <v>0</v>
      </c>
      <c r="I690" s="196" t="str">
        <f t="shared" si="79"/>
        <v/>
      </c>
      <c r="J690" s="197"/>
    </row>
    <row r="691" spans="2:10" ht="25.5" x14ac:dyDescent="0.25">
      <c r="B691" s="10" t="s">
        <v>726</v>
      </c>
      <c r="C691" s="59" t="s">
        <v>2056</v>
      </c>
      <c r="D691" s="16" t="s">
        <v>11</v>
      </c>
      <c r="E691" s="12">
        <v>18</v>
      </c>
      <c r="F691" s="13">
        <v>49976.67</v>
      </c>
      <c r="G691" s="132"/>
      <c r="H691" s="14">
        <f t="shared" si="80"/>
        <v>0</v>
      </c>
      <c r="I691" s="196" t="str">
        <f t="shared" si="79"/>
        <v/>
      </c>
      <c r="J691" s="197"/>
    </row>
    <row r="692" spans="2:10" ht="25.5" x14ac:dyDescent="0.25">
      <c r="B692" s="10" t="s">
        <v>727</v>
      </c>
      <c r="C692" s="59" t="s">
        <v>2057</v>
      </c>
      <c r="D692" s="16" t="s">
        <v>11</v>
      </c>
      <c r="E692" s="12">
        <v>67</v>
      </c>
      <c r="F692" s="13">
        <v>45827.83</v>
      </c>
      <c r="G692" s="132"/>
      <c r="H692" s="14">
        <f t="shared" si="80"/>
        <v>0</v>
      </c>
      <c r="I692" s="196" t="str">
        <f t="shared" si="79"/>
        <v/>
      </c>
      <c r="J692" s="197"/>
    </row>
    <row r="693" spans="2:10" ht="25.5" x14ac:dyDescent="0.25">
      <c r="B693" s="10" t="s">
        <v>728</v>
      </c>
      <c r="C693" s="59" t="s">
        <v>2058</v>
      </c>
      <c r="D693" s="16" t="s">
        <v>11</v>
      </c>
      <c r="E693" s="12">
        <v>5</v>
      </c>
      <c r="F693" s="13">
        <v>45827.83</v>
      </c>
      <c r="G693" s="132"/>
      <c r="H693" s="14">
        <f t="shared" si="80"/>
        <v>0</v>
      </c>
      <c r="I693" s="196" t="str">
        <f t="shared" si="79"/>
        <v/>
      </c>
      <c r="J693" s="197"/>
    </row>
    <row r="694" spans="2:10" ht="38.25" x14ac:dyDescent="0.25">
      <c r="B694" s="10" t="s">
        <v>729</v>
      </c>
      <c r="C694" s="59" t="s">
        <v>2059</v>
      </c>
      <c r="D694" s="16" t="s">
        <v>11</v>
      </c>
      <c r="E694" s="12">
        <v>12</v>
      </c>
      <c r="F694" s="13">
        <v>43520.62</v>
      </c>
      <c r="G694" s="132"/>
      <c r="H694" s="14">
        <f t="shared" si="80"/>
        <v>0</v>
      </c>
      <c r="I694" s="196" t="str">
        <f t="shared" si="79"/>
        <v/>
      </c>
      <c r="J694" s="197"/>
    </row>
    <row r="695" spans="2:10" ht="38.25" x14ac:dyDescent="0.25">
      <c r="B695" s="10" t="s">
        <v>730</v>
      </c>
      <c r="C695" s="59" t="s">
        <v>2060</v>
      </c>
      <c r="D695" s="16" t="s">
        <v>11</v>
      </c>
      <c r="E695" s="12">
        <v>24</v>
      </c>
      <c r="F695" s="13">
        <v>52307.54</v>
      </c>
      <c r="G695" s="132"/>
      <c r="H695" s="14">
        <f t="shared" si="80"/>
        <v>0</v>
      </c>
      <c r="I695" s="196" t="str">
        <f t="shared" si="79"/>
        <v/>
      </c>
      <c r="J695" s="197"/>
    </row>
    <row r="696" spans="2:10" ht="38.25" x14ac:dyDescent="0.25">
      <c r="B696" s="10" t="s">
        <v>731</v>
      </c>
      <c r="C696" s="59" t="s">
        <v>2061</v>
      </c>
      <c r="D696" s="16" t="s">
        <v>11</v>
      </c>
      <c r="E696" s="12">
        <v>5</v>
      </c>
      <c r="F696" s="13">
        <v>69249.37</v>
      </c>
      <c r="G696" s="132"/>
      <c r="H696" s="14">
        <f t="shared" si="80"/>
        <v>0</v>
      </c>
      <c r="I696" s="196" t="str">
        <f t="shared" si="79"/>
        <v/>
      </c>
      <c r="J696" s="197"/>
    </row>
    <row r="697" spans="2:10" ht="38.25" x14ac:dyDescent="0.25">
      <c r="B697" s="10" t="s">
        <v>732</v>
      </c>
      <c r="C697" s="59" t="s">
        <v>2062</v>
      </c>
      <c r="D697" s="16" t="s">
        <v>11</v>
      </c>
      <c r="E697" s="12">
        <v>10</v>
      </c>
      <c r="F697" s="13">
        <v>47669.45</v>
      </c>
      <c r="G697" s="132"/>
      <c r="H697" s="14">
        <f t="shared" si="80"/>
        <v>0</v>
      </c>
      <c r="I697" s="196" t="str">
        <f t="shared" si="79"/>
        <v/>
      </c>
      <c r="J697" s="197"/>
    </row>
    <row r="698" spans="2:10" ht="38.25" x14ac:dyDescent="0.25">
      <c r="B698" s="10" t="s">
        <v>733</v>
      </c>
      <c r="C698" s="59" t="s">
        <v>2063</v>
      </c>
      <c r="D698" s="16" t="s">
        <v>11</v>
      </c>
      <c r="E698" s="12">
        <v>5</v>
      </c>
      <c r="F698" s="13">
        <v>52307.54</v>
      </c>
      <c r="G698" s="132"/>
      <c r="H698" s="14">
        <f t="shared" si="80"/>
        <v>0</v>
      </c>
      <c r="I698" s="196" t="str">
        <f t="shared" si="79"/>
        <v/>
      </c>
      <c r="J698" s="197"/>
    </row>
    <row r="699" spans="2:10" ht="38.25" x14ac:dyDescent="0.25">
      <c r="B699" s="10" t="s">
        <v>734</v>
      </c>
      <c r="C699" s="59" t="s">
        <v>2064</v>
      </c>
      <c r="D699" s="16" t="s">
        <v>11</v>
      </c>
      <c r="E699" s="12">
        <v>15</v>
      </c>
      <c r="F699" s="13">
        <v>49976.67</v>
      </c>
      <c r="G699" s="132"/>
      <c r="H699" s="14">
        <f t="shared" si="80"/>
        <v>0</v>
      </c>
      <c r="I699" s="196" t="str">
        <f t="shared" si="79"/>
        <v/>
      </c>
      <c r="J699" s="197"/>
    </row>
    <row r="700" spans="2:10" ht="38.25" x14ac:dyDescent="0.25">
      <c r="B700" s="10" t="s">
        <v>735</v>
      </c>
      <c r="C700" s="59" t="s">
        <v>2065</v>
      </c>
      <c r="D700" s="16" t="s">
        <v>11</v>
      </c>
      <c r="E700" s="12">
        <v>12</v>
      </c>
      <c r="F700" s="13">
        <v>50568.26</v>
      </c>
      <c r="G700" s="132"/>
      <c r="H700" s="14">
        <f t="shared" si="80"/>
        <v>0</v>
      </c>
      <c r="I700" s="196" t="str">
        <f t="shared" si="79"/>
        <v/>
      </c>
      <c r="J700" s="197"/>
    </row>
    <row r="701" spans="2:10" ht="38.25" x14ac:dyDescent="0.25">
      <c r="B701" s="10" t="s">
        <v>736</v>
      </c>
      <c r="C701" s="59" t="s">
        <v>2066</v>
      </c>
      <c r="D701" s="16" t="s">
        <v>11</v>
      </c>
      <c r="E701" s="12">
        <v>580</v>
      </c>
      <c r="F701" s="13">
        <v>50806.43</v>
      </c>
      <c r="G701" s="132"/>
      <c r="H701" s="14">
        <f t="shared" si="80"/>
        <v>0</v>
      </c>
      <c r="I701" s="196" t="str">
        <f t="shared" si="79"/>
        <v/>
      </c>
      <c r="J701" s="197"/>
    </row>
    <row r="702" spans="2:10" ht="38.25" x14ac:dyDescent="0.25">
      <c r="B702" s="10" t="s">
        <v>737</v>
      </c>
      <c r="C702" s="59" t="s">
        <v>2067</v>
      </c>
      <c r="D702" s="16" t="s">
        <v>11</v>
      </c>
      <c r="E702" s="12">
        <v>100</v>
      </c>
      <c r="F702" s="13">
        <v>47487.37</v>
      </c>
      <c r="G702" s="132"/>
      <c r="H702" s="14">
        <f t="shared" si="80"/>
        <v>0</v>
      </c>
      <c r="I702" s="196" t="str">
        <f t="shared" si="79"/>
        <v/>
      </c>
      <c r="J702" s="197"/>
    </row>
    <row r="703" spans="2:10" ht="38.25" x14ac:dyDescent="0.25">
      <c r="B703" s="10" t="s">
        <v>738</v>
      </c>
      <c r="C703" s="59" t="s">
        <v>2068</v>
      </c>
      <c r="D703" s="16" t="s">
        <v>11</v>
      </c>
      <c r="E703" s="12">
        <v>473</v>
      </c>
      <c r="F703" s="13">
        <v>49976.67</v>
      </c>
      <c r="G703" s="132"/>
      <c r="H703" s="14">
        <f t="shared" si="80"/>
        <v>0</v>
      </c>
      <c r="I703" s="196" t="str">
        <f t="shared" si="79"/>
        <v/>
      </c>
      <c r="J703" s="197"/>
    </row>
    <row r="704" spans="2:10" ht="38.25" x14ac:dyDescent="0.25">
      <c r="B704" s="10" t="s">
        <v>739</v>
      </c>
      <c r="C704" s="59" t="s">
        <v>2069</v>
      </c>
      <c r="D704" s="16" t="s">
        <v>11</v>
      </c>
      <c r="E704" s="12">
        <v>73</v>
      </c>
      <c r="F704" s="13">
        <v>48317.13</v>
      </c>
      <c r="G704" s="132"/>
      <c r="H704" s="14">
        <f t="shared" si="80"/>
        <v>0</v>
      </c>
      <c r="I704" s="196" t="str">
        <f t="shared" si="79"/>
        <v/>
      </c>
      <c r="J704" s="197"/>
    </row>
    <row r="705" spans="2:10" ht="38.25" x14ac:dyDescent="0.25">
      <c r="B705" s="10" t="s">
        <v>740</v>
      </c>
      <c r="C705" s="59" t="s">
        <v>2070</v>
      </c>
      <c r="D705" s="16" t="s">
        <v>11</v>
      </c>
      <c r="E705" s="12">
        <v>40</v>
      </c>
      <c r="F705" s="13">
        <v>45827.83</v>
      </c>
      <c r="G705" s="132"/>
      <c r="H705" s="14">
        <f t="shared" si="80"/>
        <v>0</v>
      </c>
      <c r="I705" s="196" t="str">
        <f t="shared" si="79"/>
        <v/>
      </c>
      <c r="J705" s="197"/>
    </row>
    <row r="706" spans="2:10" ht="25.5" x14ac:dyDescent="0.25">
      <c r="B706" s="10" t="s">
        <v>741</v>
      </c>
      <c r="C706" s="59" t="s">
        <v>2071</v>
      </c>
      <c r="D706" s="16" t="s">
        <v>11</v>
      </c>
      <c r="E706" s="12">
        <v>12</v>
      </c>
      <c r="F706" s="13">
        <v>49976.67</v>
      </c>
      <c r="G706" s="132"/>
      <c r="H706" s="14">
        <f t="shared" si="80"/>
        <v>0</v>
      </c>
      <c r="I706" s="196" t="str">
        <f t="shared" si="79"/>
        <v/>
      </c>
      <c r="J706" s="197"/>
    </row>
    <row r="707" spans="2:10" ht="25.5" x14ac:dyDescent="0.25">
      <c r="B707" s="10" t="s">
        <v>742</v>
      </c>
      <c r="C707" s="59" t="s">
        <v>2072</v>
      </c>
      <c r="D707" s="16" t="s">
        <v>11</v>
      </c>
      <c r="E707" s="12">
        <v>8</v>
      </c>
      <c r="F707" s="13">
        <v>49226.67</v>
      </c>
      <c r="G707" s="132"/>
      <c r="H707" s="14">
        <f t="shared" si="80"/>
        <v>0</v>
      </c>
      <c r="I707" s="196" t="str">
        <f t="shared" si="79"/>
        <v/>
      </c>
      <c r="J707" s="197"/>
    </row>
    <row r="708" spans="2:10" ht="25.5" x14ac:dyDescent="0.25">
      <c r="B708" s="10" t="s">
        <v>743</v>
      </c>
      <c r="C708" s="59" t="s">
        <v>2073</v>
      </c>
      <c r="D708" s="16" t="s">
        <v>11</v>
      </c>
      <c r="E708" s="12">
        <v>36</v>
      </c>
      <c r="F708" s="13">
        <v>51476.67</v>
      </c>
      <c r="G708" s="132"/>
      <c r="H708" s="14">
        <f t="shared" si="80"/>
        <v>0</v>
      </c>
      <c r="I708" s="196" t="str">
        <f t="shared" si="79"/>
        <v/>
      </c>
      <c r="J708" s="197"/>
    </row>
    <row r="709" spans="2:10" ht="25.5" x14ac:dyDescent="0.25">
      <c r="B709" s="10" t="s">
        <v>744</v>
      </c>
      <c r="C709" s="59" t="s">
        <v>2074</v>
      </c>
      <c r="D709" s="16" t="s">
        <v>11</v>
      </c>
      <c r="E709" s="12">
        <v>10</v>
      </c>
      <c r="F709" s="13">
        <v>46076.67</v>
      </c>
      <c r="G709" s="132"/>
      <c r="H709" s="14">
        <f t="shared" si="80"/>
        <v>0</v>
      </c>
      <c r="I709" s="196" t="str">
        <f t="shared" si="79"/>
        <v/>
      </c>
      <c r="J709" s="197"/>
    </row>
    <row r="710" spans="2:10" x14ac:dyDescent="0.25">
      <c r="B710" s="40" t="s">
        <v>745</v>
      </c>
      <c r="C710" s="57" t="s">
        <v>2075</v>
      </c>
      <c r="D710" s="41"/>
      <c r="E710" s="42"/>
      <c r="F710" s="150"/>
      <c r="G710" s="135"/>
      <c r="H710" s="50"/>
      <c r="I710" s="218"/>
      <c r="J710" s="219"/>
    </row>
    <row r="711" spans="2:10" x14ac:dyDescent="0.25">
      <c r="B711" s="10" t="s">
        <v>746</v>
      </c>
      <c r="C711" s="59" t="s">
        <v>2076</v>
      </c>
      <c r="D711" s="16" t="s">
        <v>11</v>
      </c>
      <c r="E711" s="12">
        <v>4</v>
      </c>
      <c r="F711" s="13">
        <v>4073330.52</v>
      </c>
      <c r="G711" s="132"/>
      <c r="H711" s="14">
        <f t="shared" si="80"/>
        <v>0</v>
      </c>
      <c r="I711" s="196" t="str">
        <f t="shared" ref="I711:I731" si="81">IF(G711="","",IF(AND(G711&gt;=ROUND(F711*95%,4),G711&lt;=ROUND(F711,4)),"CUMPLE","NO CUMPLE"))</f>
        <v/>
      </c>
      <c r="J711" s="197"/>
    </row>
    <row r="712" spans="2:10" x14ac:dyDescent="0.25">
      <c r="B712" s="10" t="s">
        <v>747</v>
      </c>
      <c r="C712" s="59" t="s">
        <v>2077</v>
      </c>
      <c r="D712" s="16" t="s">
        <v>11</v>
      </c>
      <c r="E712" s="12">
        <v>3</v>
      </c>
      <c r="F712" s="13">
        <v>2197153.89</v>
      </c>
      <c r="G712" s="132"/>
      <c r="H712" s="14">
        <f t="shared" si="80"/>
        <v>0</v>
      </c>
      <c r="I712" s="196" t="str">
        <f t="shared" si="81"/>
        <v/>
      </c>
      <c r="J712" s="197"/>
    </row>
    <row r="713" spans="2:10" x14ac:dyDescent="0.25">
      <c r="B713" s="10" t="s">
        <v>748</v>
      </c>
      <c r="C713" s="59" t="s">
        <v>2078</v>
      </c>
      <c r="D713" s="16" t="s">
        <v>11</v>
      </c>
      <c r="E713" s="12">
        <v>3</v>
      </c>
      <c r="F713" s="13">
        <v>2294280.52</v>
      </c>
      <c r="G713" s="132"/>
      <c r="H713" s="14">
        <f t="shared" si="80"/>
        <v>0</v>
      </c>
      <c r="I713" s="196" t="str">
        <f t="shared" si="81"/>
        <v/>
      </c>
      <c r="J713" s="197"/>
    </row>
    <row r="714" spans="2:10" x14ac:dyDescent="0.25">
      <c r="B714" s="10" t="s">
        <v>749</v>
      </c>
      <c r="C714" s="59" t="s">
        <v>2079</v>
      </c>
      <c r="D714" s="16" t="s">
        <v>11</v>
      </c>
      <c r="E714" s="12">
        <v>3</v>
      </c>
      <c r="F714" s="13">
        <v>415560.27</v>
      </c>
      <c r="G714" s="132"/>
      <c r="H714" s="14">
        <f t="shared" si="80"/>
        <v>0</v>
      </c>
      <c r="I714" s="196" t="str">
        <f t="shared" si="81"/>
        <v/>
      </c>
      <c r="J714" s="197"/>
    </row>
    <row r="715" spans="2:10" x14ac:dyDescent="0.25">
      <c r="B715" s="10" t="s">
        <v>750</v>
      </c>
      <c r="C715" s="59" t="s">
        <v>2080</v>
      </c>
      <c r="D715" s="16" t="s">
        <v>11</v>
      </c>
      <c r="E715" s="12">
        <v>737</v>
      </c>
      <c r="F715" s="13">
        <v>46788.39</v>
      </c>
      <c r="G715" s="132"/>
      <c r="H715" s="14">
        <f t="shared" si="80"/>
        <v>0</v>
      </c>
      <c r="I715" s="196" t="str">
        <f t="shared" si="81"/>
        <v/>
      </c>
      <c r="J715" s="197"/>
    </row>
    <row r="716" spans="2:10" x14ac:dyDescent="0.25">
      <c r="B716" s="10" t="s">
        <v>751</v>
      </c>
      <c r="C716" s="59" t="s">
        <v>2081</v>
      </c>
      <c r="D716" s="16" t="s">
        <v>11</v>
      </c>
      <c r="E716" s="12">
        <v>103</v>
      </c>
      <c r="F716" s="13">
        <v>30465.89</v>
      </c>
      <c r="G716" s="132"/>
      <c r="H716" s="14">
        <f t="shared" si="80"/>
        <v>0</v>
      </c>
      <c r="I716" s="196" t="str">
        <f t="shared" si="81"/>
        <v/>
      </c>
      <c r="J716" s="197"/>
    </row>
    <row r="717" spans="2:10" x14ac:dyDescent="0.25">
      <c r="B717" s="10" t="s">
        <v>752</v>
      </c>
      <c r="C717" s="59" t="s">
        <v>2082</v>
      </c>
      <c r="D717" s="16" t="s">
        <v>11</v>
      </c>
      <c r="E717" s="12">
        <v>317</v>
      </c>
      <c r="F717" s="13">
        <v>51510.05</v>
      </c>
      <c r="G717" s="132"/>
      <c r="H717" s="14">
        <f t="shared" si="80"/>
        <v>0</v>
      </c>
      <c r="I717" s="196" t="str">
        <f t="shared" si="81"/>
        <v/>
      </c>
      <c r="J717" s="197"/>
    </row>
    <row r="718" spans="2:10" x14ac:dyDescent="0.25">
      <c r="B718" s="10" t="s">
        <v>753</v>
      </c>
      <c r="C718" s="59" t="s">
        <v>2083</v>
      </c>
      <c r="D718" s="16" t="s">
        <v>11</v>
      </c>
      <c r="E718" s="12">
        <v>737</v>
      </c>
      <c r="F718" s="13">
        <v>45944.800000000003</v>
      </c>
      <c r="G718" s="132"/>
      <c r="H718" s="14">
        <f t="shared" si="80"/>
        <v>0</v>
      </c>
      <c r="I718" s="196" t="str">
        <f t="shared" si="81"/>
        <v/>
      </c>
      <c r="J718" s="197"/>
    </row>
    <row r="719" spans="2:10" x14ac:dyDescent="0.25">
      <c r="B719" s="10" t="s">
        <v>754</v>
      </c>
      <c r="C719" s="59" t="s">
        <v>2084</v>
      </c>
      <c r="D719" s="16" t="s">
        <v>11</v>
      </c>
      <c r="E719" s="12">
        <v>1</v>
      </c>
      <c r="F719" s="13">
        <v>7617785.0199999996</v>
      </c>
      <c r="G719" s="132"/>
      <c r="H719" s="14">
        <f t="shared" si="80"/>
        <v>0</v>
      </c>
      <c r="I719" s="196" t="str">
        <f t="shared" si="81"/>
        <v/>
      </c>
      <c r="J719" s="197"/>
    </row>
    <row r="720" spans="2:10" x14ac:dyDescent="0.25">
      <c r="B720" s="10" t="s">
        <v>755</v>
      </c>
      <c r="C720" s="59" t="s">
        <v>2085</v>
      </c>
      <c r="D720" s="16" t="s">
        <v>11</v>
      </c>
      <c r="E720" s="12">
        <v>15</v>
      </c>
      <c r="F720" s="13">
        <v>7534868.1399999997</v>
      </c>
      <c r="G720" s="132"/>
      <c r="H720" s="14">
        <f t="shared" si="80"/>
        <v>0</v>
      </c>
      <c r="I720" s="196" t="str">
        <f t="shared" si="81"/>
        <v/>
      </c>
      <c r="J720" s="197"/>
    </row>
    <row r="721" spans="2:10" x14ac:dyDescent="0.25">
      <c r="B721" s="10" t="s">
        <v>756</v>
      </c>
      <c r="C721" s="59" t="s">
        <v>2086</v>
      </c>
      <c r="D721" s="16" t="s">
        <v>11</v>
      </c>
      <c r="E721" s="12">
        <v>7</v>
      </c>
      <c r="F721" s="13">
        <v>1999477.14</v>
      </c>
      <c r="G721" s="132"/>
      <c r="H721" s="14">
        <f t="shared" si="80"/>
        <v>0</v>
      </c>
      <c r="I721" s="196" t="str">
        <f t="shared" si="81"/>
        <v/>
      </c>
      <c r="J721" s="197"/>
    </row>
    <row r="722" spans="2:10" x14ac:dyDescent="0.25">
      <c r="B722" s="10" t="s">
        <v>757</v>
      </c>
      <c r="C722" s="59" t="s">
        <v>2087</v>
      </c>
      <c r="D722" s="16" t="s">
        <v>11</v>
      </c>
      <c r="E722" s="12">
        <v>25</v>
      </c>
      <c r="F722" s="13">
        <v>984868.14</v>
      </c>
      <c r="G722" s="132"/>
      <c r="H722" s="14">
        <f t="shared" si="80"/>
        <v>0</v>
      </c>
      <c r="I722" s="196" t="str">
        <f t="shared" si="81"/>
        <v/>
      </c>
      <c r="J722" s="197"/>
    </row>
    <row r="723" spans="2:10" x14ac:dyDescent="0.25">
      <c r="B723" s="10" t="s">
        <v>758</v>
      </c>
      <c r="C723" s="59" t="s">
        <v>2088</v>
      </c>
      <c r="D723" s="16" t="s">
        <v>11</v>
      </c>
      <c r="E723" s="12">
        <v>20</v>
      </c>
      <c r="F723" s="13">
        <v>407374.27</v>
      </c>
      <c r="G723" s="132"/>
      <c r="H723" s="14">
        <f t="shared" si="80"/>
        <v>0</v>
      </c>
      <c r="I723" s="196" t="str">
        <f t="shared" si="81"/>
        <v/>
      </c>
      <c r="J723" s="197"/>
    </row>
    <row r="724" spans="2:10" x14ac:dyDescent="0.25">
      <c r="B724" s="10" t="s">
        <v>759</v>
      </c>
      <c r="C724" s="59" t="s">
        <v>2089</v>
      </c>
      <c r="D724" s="16" t="s">
        <v>11</v>
      </c>
      <c r="E724" s="12">
        <v>20</v>
      </c>
      <c r="F724" s="13">
        <v>289067.64</v>
      </c>
      <c r="G724" s="132"/>
      <c r="H724" s="14">
        <f t="shared" si="80"/>
        <v>0</v>
      </c>
      <c r="I724" s="196" t="str">
        <f t="shared" si="81"/>
        <v/>
      </c>
      <c r="J724" s="197"/>
    </row>
    <row r="725" spans="2:10" x14ac:dyDescent="0.25">
      <c r="B725" s="10" t="s">
        <v>760</v>
      </c>
      <c r="C725" s="59" t="s">
        <v>2090</v>
      </c>
      <c r="D725" s="16" t="s">
        <v>11</v>
      </c>
      <c r="E725" s="11">
        <v>5</v>
      </c>
      <c r="F725" s="13">
        <v>187067.64</v>
      </c>
      <c r="G725" s="132"/>
      <c r="H725" s="14">
        <f t="shared" si="80"/>
        <v>0</v>
      </c>
      <c r="I725" s="196" t="str">
        <f t="shared" si="81"/>
        <v/>
      </c>
      <c r="J725" s="197"/>
    </row>
    <row r="726" spans="2:10" x14ac:dyDescent="0.25">
      <c r="B726" s="10" t="s">
        <v>761</v>
      </c>
      <c r="C726" s="59" t="s">
        <v>2091</v>
      </c>
      <c r="D726" s="16" t="s">
        <v>11</v>
      </c>
      <c r="E726" s="11">
        <v>5</v>
      </c>
      <c r="F726" s="13">
        <v>231117.52</v>
      </c>
      <c r="G726" s="132"/>
      <c r="H726" s="14">
        <f t="shared" si="80"/>
        <v>0</v>
      </c>
      <c r="I726" s="196" t="str">
        <f t="shared" si="81"/>
        <v/>
      </c>
      <c r="J726" s="197"/>
    </row>
    <row r="727" spans="2:10" x14ac:dyDescent="0.25">
      <c r="B727" s="10" t="s">
        <v>762</v>
      </c>
      <c r="C727" s="59" t="s">
        <v>2092</v>
      </c>
      <c r="D727" s="16" t="s">
        <v>11</v>
      </c>
      <c r="E727" s="11">
        <v>5</v>
      </c>
      <c r="F727" s="13">
        <v>184567.52</v>
      </c>
      <c r="G727" s="132"/>
      <c r="H727" s="14">
        <f t="shared" si="80"/>
        <v>0</v>
      </c>
      <c r="I727" s="196" t="str">
        <f t="shared" si="81"/>
        <v/>
      </c>
      <c r="J727" s="197"/>
    </row>
    <row r="728" spans="2:10" x14ac:dyDescent="0.25">
      <c r="B728" s="10" t="s">
        <v>763</v>
      </c>
      <c r="C728" s="59" t="s">
        <v>2093</v>
      </c>
      <c r="D728" s="16" t="s">
        <v>11</v>
      </c>
      <c r="E728" s="12">
        <v>14</v>
      </c>
      <c r="F728" s="13">
        <v>137350.89000000001</v>
      </c>
      <c r="G728" s="132"/>
      <c r="H728" s="14">
        <f t="shared" si="80"/>
        <v>0</v>
      </c>
      <c r="I728" s="196" t="str">
        <f t="shared" si="81"/>
        <v/>
      </c>
      <c r="J728" s="197"/>
    </row>
    <row r="729" spans="2:10" x14ac:dyDescent="0.25">
      <c r="B729" s="10" t="s">
        <v>764</v>
      </c>
      <c r="C729" s="59" t="s">
        <v>2094</v>
      </c>
      <c r="D729" s="16" t="s">
        <v>11</v>
      </c>
      <c r="E729" s="12">
        <v>31</v>
      </c>
      <c r="F729" s="13">
        <v>123032.76</v>
      </c>
      <c r="G729" s="132"/>
      <c r="H729" s="14">
        <f t="shared" si="80"/>
        <v>0</v>
      </c>
      <c r="I729" s="196" t="str">
        <f t="shared" si="81"/>
        <v/>
      </c>
      <c r="J729" s="197"/>
    </row>
    <row r="730" spans="2:10" x14ac:dyDescent="0.25">
      <c r="B730" s="10" t="s">
        <v>765</v>
      </c>
      <c r="C730" s="59" t="s">
        <v>2095</v>
      </c>
      <c r="D730" s="16" t="s">
        <v>11</v>
      </c>
      <c r="E730" s="12">
        <v>31</v>
      </c>
      <c r="F730" s="13">
        <v>412451.02</v>
      </c>
      <c r="G730" s="132"/>
      <c r="H730" s="14">
        <f t="shared" si="80"/>
        <v>0</v>
      </c>
      <c r="I730" s="196" t="str">
        <f t="shared" si="81"/>
        <v/>
      </c>
      <c r="J730" s="197"/>
    </row>
    <row r="731" spans="2:10" x14ac:dyDescent="0.25">
      <c r="B731" s="10" t="s">
        <v>766</v>
      </c>
      <c r="C731" s="59" t="s">
        <v>2096</v>
      </c>
      <c r="D731" s="16" t="s">
        <v>11</v>
      </c>
      <c r="E731" s="12">
        <v>1</v>
      </c>
      <c r="F731" s="13">
        <v>1969034.39</v>
      </c>
      <c r="G731" s="132"/>
      <c r="H731" s="14">
        <f t="shared" si="80"/>
        <v>0</v>
      </c>
      <c r="I731" s="196" t="str">
        <f t="shared" si="81"/>
        <v/>
      </c>
      <c r="J731" s="197"/>
    </row>
    <row r="732" spans="2:10" x14ac:dyDescent="0.25">
      <c r="B732" s="40" t="s">
        <v>767</v>
      </c>
      <c r="C732" s="57" t="s">
        <v>2097</v>
      </c>
      <c r="D732" s="41"/>
      <c r="E732" s="42"/>
      <c r="F732" s="150"/>
      <c r="G732" s="135"/>
      <c r="H732" s="50"/>
      <c r="I732" s="218"/>
      <c r="J732" s="219"/>
    </row>
    <row r="733" spans="2:10" x14ac:dyDescent="0.25">
      <c r="B733" s="10" t="s">
        <v>768</v>
      </c>
      <c r="C733" s="59" t="s">
        <v>2098</v>
      </c>
      <c r="D733" s="16" t="s">
        <v>11</v>
      </c>
      <c r="E733" s="12">
        <v>10</v>
      </c>
      <c r="F733" s="13">
        <v>450077.59</v>
      </c>
      <c r="G733" s="132"/>
      <c r="H733" s="14">
        <f t="shared" si="80"/>
        <v>0</v>
      </c>
      <c r="I733" s="196" t="str">
        <f t="shared" ref="I733:I738" si="82">IF(G733="","",IF(AND(G733&gt;=ROUND(F733*95%,4),G733&lt;=ROUND(F733,4)),"CUMPLE","NO CUMPLE"))</f>
        <v/>
      </c>
      <c r="J733" s="197"/>
    </row>
    <row r="734" spans="2:10" x14ac:dyDescent="0.25">
      <c r="B734" s="10" t="s">
        <v>769</v>
      </c>
      <c r="C734" s="59" t="s">
        <v>2099</v>
      </c>
      <c r="D734" s="16" t="s">
        <v>11</v>
      </c>
      <c r="E734" s="12">
        <v>8</v>
      </c>
      <c r="F734" s="13">
        <v>133483.59</v>
      </c>
      <c r="G734" s="132"/>
      <c r="H734" s="14">
        <f t="shared" si="80"/>
        <v>0</v>
      </c>
      <c r="I734" s="196" t="str">
        <f t="shared" si="82"/>
        <v/>
      </c>
      <c r="J734" s="197"/>
    </row>
    <row r="735" spans="2:10" x14ac:dyDescent="0.25">
      <c r="B735" s="10" t="s">
        <v>770</v>
      </c>
      <c r="C735" s="59" t="s">
        <v>2100</v>
      </c>
      <c r="D735" s="16" t="s">
        <v>11</v>
      </c>
      <c r="E735" s="12">
        <v>20</v>
      </c>
      <c r="F735" s="13">
        <v>72670.02</v>
      </c>
      <c r="G735" s="132"/>
      <c r="H735" s="14">
        <f t="shared" si="80"/>
        <v>0</v>
      </c>
      <c r="I735" s="196" t="str">
        <f t="shared" si="82"/>
        <v/>
      </c>
      <c r="J735" s="197"/>
    </row>
    <row r="736" spans="2:10" x14ac:dyDescent="0.25">
      <c r="B736" s="10" t="s">
        <v>771</v>
      </c>
      <c r="C736" s="59" t="s">
        <v>2101</v>
      </c>
      <c r="D736" s="16" t="s">
        <v>11</v>
      </c>
      <c r="E736" s="12">
        <v>9</v>
      </c>
      <c r="F736" s="13">
        <v>67575.12</v>
      </c>
      <c r="G736" s="132"/>
      <c r="H736" s="14">
        <f t="shared" si="80"/>
        <v>0</v>
      </c>
      <c r="I736" s="196" t="str">
        <f t="shared" si="82"/>
        <v/>
      </c>
      <c r="J736" s="197"/>
    </row>
    <row r="737" spans="2:10" x14ac:dyDescent="0.25">
      <c r="B737" s="10" t="s">
        <v>772</v>
      </c>
      <c r="C737" s="59" t="s">
        <v>2102</v>
      </c>
      <c r="D737" s="16" t="s">
        <v>11</v>
      </c>
      <c r="E737" s="12">
        <v>9</v>
      </c>
      <c r="F737" s="13">
        <v>115600.28</v>
      </c>
      <c r="G737" s="132"/>
      <c r="H737" s="14">
        <f t="shared" si="80"/>
        <v>0</v>
      </c>
      <c r="I737" s="196" t="str">
        <f t="shared" si="82"/>
        <v/>
      </c>
      <c r="J737" s="197"/>
    </row>
    <row r="738" spans="2:10" x14ac:dyDescent="0.25">
      <c r="B738" s="10" t="s">
        <v>773</v>
      </c>
      <c r="C738" s="59" t="s">
        <v>2103</v>
      </c>
      <c r="D738" s="16" t="s">
        <v>11</v>
      </c>
      <c r="E738" s="12">
        <v>9</v>
      </c>
      <c r="F738" s="13">
        <v>132139.28</v>
      </c>
      <c r="G738" s="132"/>
      <c r="H738" s="14">
        <f t="shared" si="80"/>
        <v>0</v>
      </c>
      <c r="I738" s="196" t="str">
        <f t="shared" si="82"/>
        <v/>
      </c>
      <c r="J738" s="197"/>
    </row>
    <row r="739" spans="2:10" x14ac:dyDescent="0.25">
      <c r="B739" s="40" t="s">
        <v>774</v>
      </c>
      <c r="C739" s="57" t="s">
        <v>2104</v>
      </c>
      <c r="D739" s="41"/>
      <c r="E739" s="42"/>
      <c r="F739" s="150"/>
      <c r="G739" s="135"/>
      <c r="H739" s="46"/>
      <c r="I739" s="218"/>
      <c r="J739" s="219"/>
    </row>
    <row r="740" spans="2:10" x14ac:dyDescent="0.25">
      <c r="B740" s="10" t="s">
        <v>775</v>
      </c>
      <c r="C740" s="59" t="s">
        <v>2105</v>
      </c>
      <c r="D740" s="16" t="s">
        <v>11</v>
      </c>
      <c r="E740" s="12">
        <v>2</v>
      </c>
      <c r="F740" s="13">
        <v>21427426.629999999</v>
      </c>
      <c r="G740" s="132"/>
      <c r="H740" s="14">
        <f t="shared" si="80"/>
        <v>0</v>
      </c>
      <c r="I740" s="196" t="str">
        <f t="shared" ref="I740:I755" si="83">IF(G740="","",IF(AND(G740&gt;=ROUND(F740*95%,4),G740&lt;=ROUND(F740,4)),"CUMPLE","NO CUMPLE"))</f>
        <v/>
      </c>
      <c r="J740" s="197"/>
    </row>
    <row r="741" spans="2:10" ht="25.5" x14ac:dyDescent="0.25">
      <c r="B741" s="10" t="s">
        <v>776</v>
      </c>
      <c r="C741" s="59" t="s">
        <v>2106</v>
      </c>
      <c r="D741" s="16" t="s">
        <v>11</v>
      </c>
      <c r="E741" s="12">
        <v>1</v>
      </c>
      <c r="F741" s="13">
        <v>20367469.879999999</v>
      </c>
      <c r="G741" s="132"/>
      <c r="H741" s="14">
        <f t="shared" si="80"/>
        <v>0</v>
      </c>
      <c r="I741" s="196" t="str">
        <f t="shared" si="83"/>
        <v/>
      </c>
      <c r="J741" s="197"/>
    </row>
    <row r="742" spans="2:10" ht="25.5" x14ac:dyDescent="0.25">
      <c r="B742" s="10" t="s">
        <v>777</v>
      </c>
      <c r="C742" s="59" t="s">
        <v>2107</v>
      </c>
      <c r="D742" s="16" t="s">
        <v>11</v>
      </c>
      <c r="E742" s="12">
        <v>1</v>
      </c>
      <c r="F742" s="13">
        <v>21367119.879999999</v>
      </c>
      <c r="G742" s="132"/>
      <c r="H742" s="14">
        <f t="shared" si="80"/>
        <v>0</v>
      </c>
      <c r="I742" s="196" t="str">
        <f t="shared" si="83"/>
        <v/>
      </c>
      <c r="J742" s="197"/>
    </row>
    <row r="743" spans="2:10" x14ac:dyDescent="0.25">
      <c r="B743" s="10" t="s">
        <v>778</v>
      </c>
      <c r="C743" s="59" t="s">
        <v>2108</v>
      </c>
      <c r="D743" s="16" t="s">
        <v>11</v>
      </c>
      <c r="E743" s="12">
        <v>1</v>
      </c>
      <c r="F743" s="13">
        <v>20367469.879999999</v>
      </c>
      <c r="G743" s="132"/>
      <c r="H743" s="14">
        <f t="shared" si="80"/>
        <v>0</v>
      </c>
      <c r="I743" s="196" t="str">
        <f t="shared" si="83"/>
        <v/>
      </c>
      <c r="J743" s="197"/>
    </row>
    <row r="744" spans="2:10" ht="25.5" x14ac:dyDescent="0.25">
      <c r="B744" s="10" t="s">
        <v>779</v>
      </c>
      <c r="C744" s="59" t="s">
        <v>2109</v>
      </c>
      <c r="D744" s="16" t="s">
        <v>11</v>
      </c>
      <c r="E744" s="12">
        <v>1</v>
      </c>
      <c r="F744" s="13">
        <v>29346619.879999999</v>
      </c>
      <c r="G744" s="132"/>
      <c r="H744" s="14">
        <f t="shared" si="80"/>
        <v>0</v>
      </c>
      <c r="I744" s="196" t="str">
        <f t="shared" si="83"/>
        <v/>
      </c>
      <c r="J744" s="197"/>
    </row>
    <row r="745" spans="2:10" x14ac:dyDescent="0.25">
      <c r="B745" s="10" t="s">
        <v>780</v>
      </c>
      <c r="C745" s="59" t="s">
        <v>2110</v>
      </c>
      <c r="D745" s="16" t="s">
        <v>41</v>
      </c>
      <c r="E745" s="12">
        <v>90</v>
      </c>
      <c r="F745" s="13">
        <v>102290.61</v>
      </c>
      <c r="G745" s="132"/>
      <c r="H745" s="14">
        <f t="shared" si="80"/>
        <v>0</v>
      </c>
      <c r="I745" s="196" t="str">
        <f t="shared" si="83"/>
        <v/>
      </c>
      <c r="J745" s="197"/>
    </row>
    <row r="746" spans="2:10" x14ac:dyDescent="0.25">
      <c r="B746" s="10" t="s">
        <v>781</v>
      </c>
      <c r="C746" s="59" t="s">
        <v>2111</v>
      </c>
      <c r="D746" s="16" t="s">
        <v>41</v>
      </c>
      <c r="E746" s="12">
        <v>120</v>
      </c>
      <c r="F746" s="13">
        <v>86290.61</v>
      </c>
      <c r="G746" s="132"/>
      <c r="H746" s="14">
        <f t="shared" si="80"/>
        <v>0</v>
      </c>
      <c r="I746" s="196" t="str">
        <f t="shared" si="83"/>
        <v/>
      </c>
      <c r="J746" s="197"/>
    </row>
    <row r="747" spans="2:10" x14ac:dyDescent="0.25">
      <c r="B747" s="10" t="s">
        <v>782</v>
      </c>
      <c r="C747" s="59" t="s">
        <v>2112</v>
      </c>
      <c r="D747" s="16" t="s">
        <v>41</v>
      </c>
      <c r="E747" s="12">
        <v>120</v>
      </c>
      <c r="F747" s="13">
        <v>243905.19</v>
      </c>
      <c r="G747" s="132"/>
      <c r="H747" s="14">
        <f t="shared" si="80"/>
        <v>0</v>
      </c>
      <c r="I747" s="196" t="str">
        <f t="shared" si="83"/>
        <v/>
      </c>
      <c r="J747" s="197"/>
    </row>
    <row r="748" spans="2:10" x14ac:dyDescent="0.25">
      <c r="B748" s="10" t="s">
        <v>783</v>
      </c>
      <c r="C748" s="59" t="s">
        <v>2113</v>
      </c>
      <c r="D748" s="16" t="s">
        <v>41</v>
      </c>
      <c r="E748" s="12">
        <v>240</v>
      </c>
      <c r="F748" s="13">
        <v>212659</v>
      </c>
      <c r="G748" s="132"/>
      <c r="H748" s="14">
        <f t="shared" si="80"/>
        <v>0</v>
      </c>
      <c r="I748" s="196" t="str">
        <f t="shared" si="83"/>
        <v/>
      </c>
      <c r="J748" s="197"/>
    </row>
    <row r="749" spans="2:10" x14ac:dyDescent="0.25">
      <c r="B749" s="10" t="s">
        <v>784</v>
      </c>
      <c r="C749" s="59" t="s">
        <v>2114</v>
      </c>
      <c r="D749" s="16" t="s">
        <v>11</v>
      </c>
      <c r="E749" s="12">
        <v>12</v>
      </c>
      <c r="F749" s="13">
        <v>621618.63</v>
      </c>
      <c r="G749" s="132"/>
      <c r="H749" s="14">
        <f t="shared" si="80"/>
        <v>0</v>
      </c>
      <c r="I749" s="196" t="str">
        <f t="shared" si="83"/>
        <v/>
      </c>
      <c r="J749" s="197"/>
    </row>
    <row r="750" spans="2:10" x14ac:dyDescent="0.25">
      <c r="B750" s="10" t="s">
        <v>785</v>
      </c>
      <c r="C750" s="59" t="s">
        <v>2115</v>
      </c>
      <c r="D750" s="16" t="s">
        <v>11</v>
      </c>
      <c r="E750" s="12">
        <v>1</v>
      </c>
      <c r="F750" s="13">
        <v>2512836.63</v>
      </c>
      <c r="G750" s="132"/>
      <c r="H750" s="14">
        <f t="shared" si="80"/>
        <v>0</v>
      </c>
      <c r="I750" s="196" t="str">
        <f t="shared" si="83"/>
        <v/>
      </c>
      <c r="J750" s="197"/>
    </row>
    <row r="751" spans="2:10" x14ac:dyDescent="0.25">
      <c r="B751" s="10" t="s">
        <v>786</v>
      </c>
      <c r="C751" s="59" t="s">
        <v>2116</v>
      </c>
      <c r="D751" s="16" t="s">
        <v>11</v>
      </c>
      <c r="E751" s="12">
        <v>1</v>
      </c>
      <c r="F751" s="13">
        <v>10169034.880000001</v>
      </c>
      <c r="G751" s="132"/>
      <c r="H751" s="14">
        <f t="shared" si="80"/>
        <v>0</v>
      </c>
      <c r="I751" s="196" t="str">
        <f t="shared" si="83"/>
        <v/>
      </c>
      <c r="J751" s="197"/>
    </row>
    <row r="752" spans="2:10" x14ac:dyDescent="0.25">
      <c r="B752" s="10" t="s">
        <v>787</v>
      </c>
      <c r="C752" s="59" t="s">
        <v>2117</v>
      </c>
      <c r="D752" s="16" t="s">
        <v>11</v>
      </c>
      <c r="E752" s="12">
        <v>2</v>
      </c>
      <c r="F752" s="13">
        <v>1280326.6299999999</v>
      </c>
      <c r="G752" s="132"/>
      <c r="H752" s="14">
        <f t="shared" si="80"/>
        <v>0</v>
      </c>
      <c r="I752" s="196" t="str">
        <f t="shared" si="83"/>
        <v/>
      </c>
      <c r="J752" s="197"/>
    </row>
    <row r="753" spans="2:10" x14ac:dyDescent="0.25">
      <c r="B753" s="10" t="s">
        <v>788</v>
      </c>
      <c r="C753" s="59" t="s">
        <v>2118</v>
      </c>
      <c r="D753" s="16" t="s">
        <v>11</v>
      </c>
      <c r="E753" s="12">
        <v>1</v>
      </c>
      <c r="F753" s="13">
        <v>423284.88</v>
      </c>
      <c r="G753" s="132"/>
      <c r="H753" s="14">
        <f t="shared" ref="H753:H755" si="84">+ROUND(G753*E753,2)</f>
        <v>0</v>
      </c>
      <c r="I753" s="196" t="str">
        <f t="shared" si="83"/>
        <v/>
      </c>
      <c r="J753" s="197"/>
    </row>
    <row r="754" spans="2:10" x14ac:dyDescent="0.25">
      <c r="B754" s="10" t="s">
        <v>789</v>
      </c>
      <c r="C754" s="59" t="s">
        <v>2119</v>
      </c>
      <c r="D754" s="16" t="s">
        <v>11</v>
      </c>
      <c r="E754" s="12">
        <v>3</v>
      </c>
      <c r="F754" s="13">
        <v>21095759.129999999</v>
      </c>
      <c r="G754" s="132"/>
      <c r="H754" s="14">
        <f t="shared" si="84"/>
        <v>0</v>
      </c>
      <c r="I754" s="196" t="str">
        <f t="shared" si="83"/>
        <v/>
      </c>
      <c r="J754" s="197"/>
    </row>
    <row r="755" spans="2:10" ht="25.5" x14ac:dyDescent="0.25">
      <c r="B755" s="10" t="s">
        <v>790</v>
      </c>
      <c r="C755" s="59" t="s">
        <v>2120</v>
      </c>
      <c r="D755" s="16" t="s">
        <v>11</v>
      </c>
      <c r="E755" s="12">
        <v>1</v>
      </c>
      <c r="F755" s="13">
        <v>60398438.130000003</v>
      </c>
      <c r="G755" s="132"/>
      <c r="H755" s="14">
        <f t="shared" si="84"/>
        <v>0</v>
      </c>
      <c r="I755" s="196" t="str">
        <f t="shared" si="83"/>
        <v/>
      </c>
      <c r="J755" s="197"/>
    </row>
    <row r="756" spans="2:10" x14ac:dyDescent="0.25">
      <c r="B756" s="40" t="s">
        <v>791</v>
      </c>
      <c r="C756" s="57" t="s">
        <v>2121</v>
      </c>
      <c r="D756" s="41"/>
      <c r="E756" s="42"/>
      <c r="F756" s="150"/>
      <c r="G756" s="135"/>
      <c r="H756" s="46"/>
      <c r="I756" s="218"/>
      <c r="J756" s="219"/>
    </row>
    <row r="757" spans="2:10" x14ac:dyDescent="0.25">
      <c r="B757" s="10" t="s">
        <v>792</v>
      </c>
      <c r="C757" s="59" t="s">
        <v>2122</v>
      </c>
      <c r="D757" s="16" t="s">
        <v>11</v>
      </c>
      <c r="E757" s="12">
        <v>1</v>
      </c>
      <c r="F757" s="13">
        <v>4970534.88</v>
      </c>
      <c r="G757" s="132"/>
      <c r="H757" s="14">
        <f t="shared" ref="H757:H796" si="85">+ROUND(G757*E757,2)</f>
        <v>0</v>
      </c>
      <c r="I757" s="196" t="str">
        <f t="shared" ref="I757:I765" si="86">IF(G757="","",IF(AND(G757&gt;=ROUND(F757*95%,4),G757&lt;=ROUND(F757,4)),"CUMPLE","NO CUMPLE"))</f>
        <v/>
      </c>
      <c r="J757" s="197"/>
    </row>
    <row r="758" spans="2:10" x14ac:dyDescent="0.25">
      <c r="B758" s="10" t="s">
        <v>793</v>
      </c>
      <c r="C758" s="59" t="s">
        <v>2123</v>
      </c>
      <c r="D758" s="16" t="s">
        <v>11</v>
      </c>
      <c r="E758" s="12">
        <v>99</v>
      </c>
      <c r="F758" s="13">
        <v>149451.25</v>
      </c>
      <c r="G758" s="132"/>
      <c r="H758" s="14">
        <f t="shared" si="85"/>
        <v>0</v>
      </c>
      <c r="I758" s="196" t="str">
        <f t="shared" si="86"/>
        <v/>
      </c>
      <c r="J758" s="197"/>
    </row>
    <row r="759" spans="2:10" x14ac:dyDescent="0.25">
      <c r="B759" s="10" t="s">
        <v>794</v>
      </c>
      <c r="C759" s="59" t="s">
        <v>2124</v>
      </c>
      <c r="D759" s="16" t="s">
        <v>11</v>
      </c>
      <c r="E759" s="12">
        <v>13</v>
      </c>
      <c r="F759" s="13">
        <v>194351.25</v>
      </c>
      <c r="G759" s="132"/>
      <c r="H759" s="14">
        <f t="shared" si="85"/>
        <v>0</v>
      </c>
      <c r="I759" s="196" t="str">
        <f t="shared" si="86"/>
        <v/>
      </c>
      <c r="J759" s="197"/>
    </row>
    <row r="760" spans="2:10" x14ac:dyDescent="0.25">
      <c r="B760" s="10" t="s">
        <v>795</v>
      </c>
      <c r="C760" s="59" t="s">
        <v>2125</v>
      </c>
      <c r="D760" s="16" t="s">
        <v>11</v>
      </c>
      <c r="E760" s="12">
        <v>41</v>
      </c>
      <c r="F760" s="13">
        <v>1026719.75</v>
      </c>
      <c r="G760" s="132"/>
      <c r="H760" s="14">
        <f t="shared" si="85"/>
        <v>0</v>
      </c>
      <c r="I760" s="196" t="str">
        <f t="shared" si="86"/>
        <v/>
      </c>
      <c r="J760" s="197"/>
    </row>
    <row r="761" spans="2:10" x14ac:dyDescent="0.25">
      <c r="B761" s="10" t="s">
        <v>796</v>
      </c>
      <c r="C761" s="59" t="s">
        <v>2126</v>
      </c>
      <c r="D761" s="16" t="s">
        <v>11</v>
      </c>
      <c r="E761" s="12">
        <v>48</v>
      </c>
      <c r="F761" s="13">
        <v>449127.75</v>
      </c>
      <c r="G761" s="132"/>
      <c r="H761" s="14">
        <f t="shared" si="85"/>
        <v>0</v>
      </c>
      <c r="I761" s="196" t="str">
        <f t="shared" si="86"/>
        <v/>
      </c>
      <c r="J761" s="197"/>
    </row>
    <row r="762" spans="2:10" x14ac:dyDescent="0.25">
      <c r="B762" s="10" t="s">
        <v>797</v>
      </c>
      <c r="C762" s="59" t="s">
        <v>2127</v>
      </c>
      <c r="D762" s="16" t="s">
        <v>11</v>
      </c>
      <c r="E762" s="12">
        <v>2</v>
      </c>
      <c r="F762" s="13">
        <v>472927.75</v>
      </c>
      <c r="G762" s="132"/>
      <c r="H762" s="14">
        <f t="shared" si="85"/>
        <v>0</v>
      </c>
      <c r="I762" s="196" t="str">
        <f t="shared" si="86"/>
        <v/>
      </c>
      <c r="J762" s="197"/>
    </row>
    <row r="763" spans="2:10" x14ac:dyDescent="0.25">
      <c r="B763" s="10" t="s">
        <v>798</v>
      </c>
      <c r="C763" s="59" t="s">
        <v>2128</v>
      </c>
      <c r="D763" s="16" t="s">
        <v>11</v>
      </c>
      <c r="E763" s="11">
        <v>1</v>
      </c>
      <c r="F763" s="13">
        <v>1259523.08</v>
      </c>
      <c r="G763" s="132"/>
      <c r="H763" s="14">
        <f t="shared" si="85"/>
        <v>0</v>
      </c>
      <c r="I763" s="196" t="str">
        <f t="shared" si="86"/>
        <v/>
      </c>
      <c r="J763" s="197"/>
    </row>
    <row r="764" spans="2:10" x14ac:dyDescent="0.25">
      <c r="B764" s="10" t="s">
        <v>799</v>
      </c>
      <c r="C764" s="59" t="s">
        <v>2129</v>
      </c>
      <c r="D764" s="16" t="s">
        <v>11</v>
      </c>
      <c r="E764" s="12">
        <v>1</v>
      </c>
      <c r="F764" s="13">
        <v>1239403.75</v>
      </c>
      <c r="G764" s="132"/>
      <c r="H764" s="14">
        <f t="shared" si="85"/>
        <v>0</v>
      </c>
      <c r="I764" s="196" t="str">
        <f t="shared" si="86"/>
        <v/>
      </c>
      <c r="J764" s="197"/>
    </row>
    <row r="765" spans="2:10" x14ac:dyDescent="0.25">
      <c r="B765" s="10" t="s">
        <v>800</v>
      </c>
      <c r="C765" s="59" t="s">
        <v>2130</v>
      </c>
      <c r="D765" s="16" t="s">
        <v>11</v>
      </c>
      <c r="E765" s="12">
        <v>4</v>
      </c>
      <c r="F765" s="13">
        <v>568722</v>
      </c>
      <c r="G765" s="132"/>
      <c r="H765" s="14">
        <f t="shared" si="85"/>
        <v>0</v>
      </c>
      <c r="I765" s="196" t="str">
        <f t="shared" si="86"/>
        <v/>
      </c>
      <c r="J765" s="197"/>
    </row>
    <row r="766" spans="2:10" x14ac:dyDescent="0.25">
      <c r="B766" s="40" t="s">
        <v>801</v>
      </c>
      <c r="C766" s="57" t="s">
        <v>2131</v>
      </c>
      <c r="D766" s="41"/>
      <c r="E766" s="42"/>
      <c r="F766" s="150"/>
      <c r="G766" s="135"/>
      <c r="H766" s="46"/>
      <c r="I766" s="218"/>
      <c r="J766" s="219"/>
    </row>
    <row r="767" spans="2:10" x14ac:dyDescent="0.25">
      <c r="B767" s="10" t="s">
        <v>802</v>
      </c>
      <c r="C767" s="59" t="s">
        <v>2132</v>
      </c>
      <c r="D767" s="16" t="s">
        <v>11</v>
      </c>
      <c r="E767" s="12">
        <v>1</v>
      </c>
      <c r="F767" s="13">
        <v>7808793.2199999997</v>
      </c>
      <c r="G767" s="132"/>
      <c r="H767" s="14">
        <f t="shared" si="85"/>
        <v>0</v>
      </c>
      <c r="I767" s="196" t="str">
        <f t="shared" ref="I767:I770" si="87">IF(G767="","",IF(AND(G767&gt;=ROUND(F767*95%,4),G767&lt;=ROUND(F767,4)),"CUMPLE","NO CUMPLE"))</f>
        <v/>
      </c>
      <c r="J767" s="197"/>
    </row>
    <row r="768" spans="2:10" x14ac:dyDescent="0.25">
      <c r="B768" s="10" t="s">
        <v>803</v>
      </c>
      <c r="C768" s="59" t="s">
        <v>2133</v>
      </c>
      <c r="D768" s="16" t="s">
        <v>11</v>
      </c>
      <c r="E768" s="12">
        <v>68</v>
      </c>
      <c r="F768" s="13">
        <v>1083120.1200000001</v>
      </c>
      <c r="G768" s="132"/>
      <c r="H768" s="14">
        <f t="shared" si="85"/>
        <v>0</v>
      </c>
      <c r="I768" s="196" t="str">
        <f t="shared" si="87"/>
        <v/>
      </c>
      <c r="J768" s="197"/>
    </row>
    <row r="769" spans="2:10" x14ac:dyDescent="0.25">
      <c r="B769" s="10" t="s">
        <v>804</v>
      </c>
      <c r="C769" s="59" t="s">
        <v>2134</v>
      </c>
      <c r="D769" s="16" t="s">
        <v>11</v>
      </c>
      <c r="E769" s="12">
        <v>14</v>
      </c>
      <c r="F769" s="13">
        <v>1120388.8700000001</v>
      </c>
      <c r="G769" s="132"/>
      <c r="H769" s="14">
        <f t="shared" si="85"/>
        <v>0</v>
      </c>
      <c r="I769" s="196" t="str">
        <f t="shared" si="87"/>
        <v/>
      </c>
      <c r="J769" s="197"/>
    </row>
    <row r="770" spans="2:10" x14ac:dyDescent="0.25">
      <c r="B770" s="10" t="s">
        <v>805</v>
      </c>
      <c r="C770" s="59" t="s">
        <v>2135</v>
      </c>
      <c r="D770" s="16" t="s">
        <v>11</v>
      </c>
      <c r="E770" s="12">
        <v>2</v>
      </c>
      <c r="F770" s="13">
        <v>5502951.1200000001</v>
      </c>
      <c r="G770" s="132"/>
      <c r="H770" s="14">
        <f t="shared" si="85"/>
        <v>0</v>
      </c>
      <c r="I770" s="196" t="str">
        <f t="shared" si="87"/>
        <v/>
      </c>
      <c r="J770" s="197"/>
    </row>
    <row r="771" spans="2:10" x14ac:dyDescent="0.25">
      <c r="B771" s="40" t="s">
        <v>806</v>
      </c>
      <c r="C771" s="57" t="s">
        <v>2136</v>
      </c>
      <c r="D771" s="41"/>
      <c r="E771" s="42"/>
      <c r="F771" s="150"/>
      <c r="G771" s="135"/>
      <c r="H771" s="46"/>
      <c r="I771" s="218"/>
      <c r="J771" s="219"/>
    </row>
    <row r="772" spans="2:10" x14ac:dyDescent="0.25">
      <c r="B772" s="10" t="s">
        <v>807</v>
      </c>
      <c r="C772" s="59" t="s">
        <v>2137</v>
      </c>
      <c r="D772" s="16" t="s">
        <v>11</v>
      </c>
      <c r="E772" s="12">
        <v>1</v>
      </c>
      <c r="F772" s="13">
        <v>4178933.59</v>
      </c>
      <c r="G772" s="132"/>
      <c r="H772" s="14">
        <f t="shared" si="85"/>
        <v>0</v>
      </c>
      <c r="I772" s="196" t="str">
        <f t="shared" ref="I772:I776" si="88">IF(G772="","",IF(AND(G772&gt;=ROUND(F772*95%,4),G772&lt;=ROUND(F772,4)),"CUMPLE","NO CUMPLE"))</f>
        <v/>
      </c>
      <c r="J772" s="197"/>
    </row>
    <row r="773" spans="2:10" x14ac:dyDescent="0.25">
      <c r="B773" s="10" t="s">
        <v>808</v>
      </c>
      <c r="C773" s="59" t="s">
        <v>2138</v>
      </c>
      <c r="D773" s="16" t="s">
        <v>11</v>
      </c>
      <c r="E773" s="12">
        <v>6</v>
      </c>
      <c r="F773" s="13">
        <v>3150694.74</v>
      </c>
      <c r="G773" s="132"/>
      <c r="H773" s="14">
        <f t="shared" si="85"/>
        <v>0</v>
      </c>
      <c r="I773" s="196" t="str">
        <f t="shared" si="88"/>
        <v/>
      </c>
      <c r="J773" s="197"/>
    </row>
    <row r="774" spans="2:10" x14ac:dyDescent="0.25">
      <c r="B774" s="10" t="s">
        <v>809</v>
      </c>
      <c r="C774" s="59" t="s">
        <v>2139</v>
      </c>
      <c r="D774" s="16" t="s">
        <v>11</v>
      </c>
      <c r="E774" s="12">
        <v>17</v>
      </c>
      <c r="F774" s="13">
        <v>952293.59</v>
      </c>
      <c r="G774" s="132"/>
      <c r="H774" s="14">
        <f t="shared" si="85"/>
        <v>0</v>
      </c>
      <c r="I774" s="196" t="str">
        <f t="shared" si="88"/>
        <v/>
      </c>
      <c r="J774" s="197"/>
    </row>
    <row r="775" spans="2:10" x14ac:dyDescent="0.25">
      <c r="B775" s="10" t="s">
        <v>810</v>
      </c>
      <c r="C775" s="59" t="s">
        <v>2140</v>
      </c>
      <c r="D775" s="16" t="s">
        <v>11</v>
      </c>
      <c r="E775" s="12">
        <v>15</v>
      </c>
      <c r="F775" s="13">
        <v>269420.12</v>
      </c>
      <c r="G775" s="132"/>
      <c r="H775" s="14">
        <f t="shared" si="85"/>
        <v>0</v>
      </c>
      <c r="I775" s="196" t="str">
        <f t="shared" si="88"/>
        <v/>
      </c>
      <c r="J775" s="197"/>
    </row>
    <row r="776" spans="2:10" x14ac:dyDescent="0.25">
      <c r="B776" s="10" t="s">
        <v>811</v>
      </c>
      <c r="C776" s="59" t="s">
        <v>2141</v>
      </c>
      <c r="D776" s="16" t="s">
        <v>11</v>
      </c>
      <c r="E776" s="12">
        <v>14</v>
      </c>
      <c r="F776" s="13">
        <v>182777.27</v>
      </c>
      <c r="G776" s="132"/>
      <c r="H776" s="14">
        <f t="shared" si="85"/>
        <v>0</v>
      </c>
      <c r="I776" s="196" t="str">
        <f t="shared" si="88"/>
        <v/>
      </c>
      <c r="J776" s="197"/>
    </row>
    <row r="777" spans="2:10" x14ac:dyDescent="0.25">
      <c r="B777" s="40" t="s">
        <v>812</v>
      </c>
      <c r="C777" s="57" t="s">
        <v>2142</v>
      </c>
      <c r="D777" s="41"/>
      <c r="E777" s="42"/>
      <c r="F777" s="150"/>
      <c r="G777" s="135"/>
      <c r="H777" s="46"/>
      <c r="I777" s="218"/>
      <c r="J777" s="219"/>
    </row>
    <row r="778" spans="2:10" x14ac:dyDescent="0.25">
      <c r="B778" s="10" t="s">
        <v>813</v>
      </c>
      <c r="C778" s="59" t="s">
        <v>2143</v>
      </c>
      <c r="D778" s="16" t="s">
        <v>11</v>
      </c>
      <c r="E778" s="18">
        <v>5</v>
      </c>
      <c r="F778" s="13">
        <v>1599780.12</v>
      </c>
      <c r="G778" s="132"/>
      <c r="H778" s="14">
        <f t="shared" si="85"/>
        <v>0</v>
      </c>
      <c r="I778" s="196" t="str">
        <f t="shared" ref="I778:I782" si="89">IF(G778="","",IF(AND(G778&gt;=ROUND(F778*95%,4),G778&lt;=ROUND(F778,4)),"CUMPLE","NO CUMPLE"))</f>
        <v/>
      </c>
      <c r="J778" s="197"/>
    </row>
    <row r="779" spans="2:10" x14ac:dyDescent="0.25">
      <c r="B779" s="10" t="s">
        <v>814</v>
      </c>
      <c r="C779" s="59" t="s">
        <v>2144</v>
      </c>
      <c r="D779" s="16" t="s">
        <v>11</v>
      </c>
      <c r="E779" s="18">
        <v>32</v>
      </c>
      <c r="F779" s="13">
        <v>1212738.6200000001</v>
      </c>
      <c r="G779" s="132"/>
      <c r="H779" s="14">
        <f t="shared" si="85"/>
        <v>0</v>
      </c>
      <c r="I779" s="196" t="str">
        <f t="shared" si="89"/>
        <v/>
      </c>
      <c r="J779" s="197"/>
    </row>
    <row r="780" spans="2:10" x14ac:dyDescent="0.25">
      <c r="B780" s="10" t="s">
        <v>815</v>
      </c>
      <c r="C780" s="59" t="s">
        <v>2145</v>
      </c>
      <c r="D780" s="16" t="s">
        <v>11</v>
      </c>
      <c r="E780" s="18">
        <v>10</v>
      </c>
      <c r="F780" s="13">
        <v>334780.12</v>
      </c>
      <c r="G780" s="132"/>
      <c r="H780" s="14">
        <f t="shared" si="85"/>
        <v>0</v>
      </c>
      <c r="I780" s="196" t="str">
        <f t="shared" si="89"/>
        <v/>
      </c>
      <c r="J780" s="197"/>
    </row>
    <row r="781" spans="2:10" x14ac:dyDescent="0.25">
      <c r="B781" s="10" t="s">
        <v>816</v>
      </c>
      <c r="C781" s="59" t="s">
        <v>2146</v>
      </c>
      <c r="D781" s="16" t="s">
        <v>11</v>
      </c>
      <c r="E781" s="18">
        <v>10</v>
      </c>
      <c r="F781" s="13">
        <v>469780.12</v>
      </c>
      <c r="G781" s="132"/>
      <c r="H781" s="14">
        <f t="shared" si="85"/>
        <v>0</v>
      </c>
      <c r="I781" s="196" t="str">
        <f t="shared" si="89"/>
        <v/>
      </c>
      <c r="J781" s="197"/>
    </row>
    <row r="782" spans="2:10" x14ac:dyDescent="0.25">
      <c r="B782" s="10" t="s">
        <v>817</v>
      </c>
      <c r="C782" s="59" t="s">
        <v>2147</v>
      </c>
      <c r="D782" s="16" t="s">
        <v>11</v>
      </c>
      <c r="E782" s="18">
        <v>32</v>
      </c>
      <c r="F782" s="13">
        <v>197176.37</v>
      </c>
      <c r="G782" s="132"/>
      <c r="H782" s="14">
        <f t="shared" si="85"/>
        <v>0</v>
      </c>
      <c r="I782" s="196" t="str">
        <f t="shared" si="89"/>
        <v/>
      </c>
      <c r="J782" s="197"/>
    </row>
    <row r="783" spans="2:10" x14ac:dyDescent="0.25">
      <c r="B783" s="40" t="s">
        <v>818</v>
      </c>
      <c r="C783" s="57" t="s">
        <v>2148</v>
      </c>
      <c r="D783" s="41"/>
      <c r="E783" s="42"/>
      <c r="F783" s="150"/>
      <c r="G783" s="135"/>
      <c r="H783" s="46"/>
      <c r="I783" s="218"/>
      <c r="J783" s="219"/>
    </row>
    <row r="784" spans="2:10" x14ac:dyDescent="0.25">
      <c r="B784" s="10" t="s">
        <v>819</v>
      </c>
      <c r="C784" s="59" t="s">
        <v>2149</v>
      </c>
      <c r="D784" s="16" t="s">
        <v>11</v>
      </c>
      <c r="E784" s="18">
        <v>8</v>
      </c>
      <c r="F784" s="13">
        <v>1108940.72</v>
      </c>
      <c r="G784" s="132"/>
      <c r="H784" s="14">
        <f t="shared" si="85"/>
        <v>0</v>
      </c>
      <c r="I784" s="196" t="str">
        <f t="shared" ref="I784:I796" si="90">IF(G784="","",IF(AND(G784&gt;=ROUND(F784*95%,4),G784&lt;=ROUND(F784,4)),"CUMPLE","NO CUMPLE"))</f>
        <v/>
      </c>
      <c r="J784" s="197"/>
    </row>
    <row r="785" spans="2:10" x14ac:dyDescent="0.25">
      <c r="B785" s="10" t="s">
        <v>820</v>
      </c>
      <c r="C785" s="59" t="s">
        <v>2150</v>
      </c>
      <c r="D785" s="16" t="s">
        <v>11</v>
      </c>
      <c r="E785" s="18">
        <v>4</v>
      </c>
      <c r="F785" s="13">
        <v>991584.72</v>
      </c>
      <c r="G785" s="132"/>
      <c r="H785" s="14">
        <f t="shared" si="85"/>
        <v>0</v>
      </c>
      <c r="I785" s="196" t="str">
        <f t="shared" si="90"/>
        <v/>
      </c>
      <c r="J785" s="197"/>
    </row>
    <row r="786" spans="2:10" x14ac:dyDescent="0.25">
      <c r="B786" s="10" t="s">
        <v>821</v>
      </c>
      <c r="C786" s="59" t="s">
        <v>2151</v>
      </c>
      <c r="D786" s="16" t="s">
        <v>11</v>
      </c>
      <c r="E786" s="18">
        <v>4</v>
      </c>
      <c r="F786" s="13">
        <v>2781334.72</v>
      </c>
      <c r="G786" s="132"/>
      <c r="H786" s="14">
        <f t="shared" si="85"/>
        <v>0</v>
      </c>
      <c r="I786" s="196" t="str">
        <f t="shared" si="90"/>
        <v/>
      </c>
      <c r="J786" s="197"/>
    </row>
    <row r="787" spans="2:10" x14ac:dyDescent="0.25">
      <c r="B787" s="10" t="s">
        <v>822</v>
      </c>
      <c r="C787" s="59" t="s">
        <v>2152</v>
      </c>
      <c r="D787" s="16" t="s">
        <v>11</v>
      </c>
      <c r="E787" s="18">
        <v>15</v>
      </c>
      <c r="F787" s="13">
        <v>346959.72</v>
      </c>
      <c r="G787" s="132"/>
      <c r="H787" s="14">
        <f t="shared" si="85"/>
        <v>0</v>
      </c>
      <c r="I787" s="196" t="str">
        <f t="shared" si="90"/>
        <v/>
      </c>
      <c r="J787" s="197"/>
    </row>
    <row r="788" spans="2:10" x14ac:dyDescent="0.25">
      <c r="B788" s="10" t="s">
        <v>823</v>
      </c>
      <c r="C788" s="59" t="s">
        <v>2153</v>
      </c>
      <c r="D788" s="16" t="s">
        <v>11</v>
      </c>
      <c r="E788" s="18">
        <v>25</v>
      </c>
      <c r="F788" s="13">
        <v>92309.4</v>
      </c>
      <c r="G788" s="132"/>
      <c r="H788" s="14">
        <f t="shared" si="85"/>
        <v>0</v>
      </c>
      <c r="I788" s="196" t="str">
        <f t="shared" si="90"/>
        <v/>
      </c>
      <c r="J788" s="197"/>
    </row>
    <row r="789" spans="2:10" x14ac:dyDescent="0.25">
      <c r="B789" s="10" t="s">
        <v>824</v>
      </c>
      <c r="C789" s="59" t="s">
        <v>2154</v>
      </c>
      <c r="D789" s="16" t="s">
        <v>11</v>
      </c>
      <c r="E789" s="18">
        <v>8</v>
      </c>
      <c r="F789" s="13">
        <v>1587309.4</v>
      </c>
      <c r="G789" s="132"/>
      <c r="H789" s="14">
        <f t="shared" si="85"/>
        <v>0</v>
      </c>
      <c r="I789" s="196" t="str">
        <f t="shared" si="90"/>
        <v/>
      </c>
      <c r="J789" s="197"/>
    </row>
    <row r="790" spans="2:10" x14ac:dyDescent="0.25">
      <c r="B790" s="10" t="s">
        <v>825</v>
      </c>
      <c r="C790" s="59" t="s">
        <v>2155</v>
      </c>
      <c r="D790" s="16" t="s">
        <v>11</v>
      </c>
      <c r="E790" s="18">
        <v>30</v>
      </c>
      <c r="F790" s="13">
        <v>735984.72</v>
      </c>
      <c r="G790" s="132"/>
      <c r="H790" s="14">
        <f t="shared" si="85"/>
        <v>0</v>
      </c>
      <c r="I790" s="196" t="str">
        <f t="shared" si="90"/>
        <v/>
      </c>
      <c r="J790" s="197"/>
    </row>
    <row r="791" spans="2:10" x14ac:dyDescent="0.25">
      <c r="B791" s="10" t="s">
        <v>826</v>
      </c>
      <c r="C791" s="59" t="s">
        <v>2156</v>
      </c>
      <c r="D791" s="16" t="s">
        <v>11</v>
      </c>
      <c r="E791" s="18">
        <v>30</v>
      </c>
      <c r="F791" s="13">
        <v>224209.72</v>
      </c>
      <c r="G791" s="132"/>
      <c r="H791" s="14">
        <f t="shared" si="85"/>
        <v>0</v>
      </c>
      <c r="I791" s="196" t="str">
        <f t="shared" si="90"/>
        <v/>
      </c>
      <c r="J791" s="197"/>
    </row>
    <row r="792" spans="2:10" x14ac:dyDescent="0.25">
      <c r="B792" s="10" t="s">
        <v>827</v>
      </c>
      <c r="C792" s="59" t="s">
        <v>2157</v>
      </c>
      <c r="D792" s="16" t="s">
        <v>11</v>
      </c>
      <c r="E792" s="18">
        <v>30</v>
      </c>
      <c r="F792" s="13">
        <v>420043.47</v>
      </c>
      <c r="G792" s="132"/>
      <c r="H792" s="14">
        <f t="shared" si="85"/>
        <v>0</v>
      </c>
      <c r="I792" s="196" t="str">
        <f t="shared" si="90"/>
        <v/>
      </c>
      <c r="J792" s="197"/>
    </row>
    <row r="793" spans="2:10" x14ac:dyDescent="0.25">
      <c r="B793" s="10" t="s">
        <v>828</v>
      </c>
      <c r="C793" s="59" t="s">
        <v>2158</v>
      </c>
      <c r="D793" s="16" t="s">
        <v>11</v>
      </c>
      <c r="E793" s="18">
        <v>8</v>
      </c>
      <c r="F793" s="13">
        <v>640823.4</v>
      </c>
      <c r="G793" s="132"/>
      <c r="H793" s="14">
        <f t="shared" si="85"/>
        <v>0</v>
      </c>
      <c r="I793" s="196" t="str">
        <f t="shared" si="90"/>
        <v/>
      </c>
      <c r="J793" s="197"/>
    </row>
    <row r="794" spans="2:10" x14ac:dyDescent="0.25">
      <c r="B794" s="10" t="s">
        <v>829</v>
      </c>
      <c r="C794" s="59" t="s">
        <v>2159</v>
      </c>
      <c r="D794" s="16" t="s">
        <v>11</v>
      </c>
      <c r="E794" s="18">
        <v>8</v>
      </c>
      <c r="F794" s="13">
        <v>1310048.47</v>
      </c>
      <c r="G794" s="132"/>
      <c r="H794" s="14">
        <f t="shared" si="85"/>
        <v>0</v>
      </c>
      <c r="I794" s="196" t="str">
        <f t="shared" si="90"/>
        <v/>
      </c>
      <c r="J794" s="197"/>
    </row>
    <row r="795" spans="2:10" x14ac:dyDescent="0.25">
      <c r="B795" s="10" t="s">
        <v>830</v>
      </c>
      <c r="C795" s="59" t="s">
        <v>2160</v>
      </c>
      <c r="D795" s="16" t="s">
        <v>11</v>
      </c>
      <c r="E795" s="18">
        <v>15</v>
      </c>
      <c r="F795" s="13">
        <v>51834.400000000001</v>
      </c>
      <c r="G795" s="132"/>
      <c r="H795" s="14">
        <f t="shared" si="85"/>
        <v>0</v>
      </c>
      <c r="I795" s="196" t="str">
        <f t="shared" si="90"/>
        <v/>
      </c>
      <c r="J795" s="197"/>
    </row>
    <row r="796" spans="2:10" ht="25.5" x14ac:dyDescent="0.25">
      <c r="B796" s="10" t="s">
        <v>831</v>
      </c>
      <c r="C796" s="59" t="s">
        <v>2161</v>
      </c>
      <c r="D796" s="16" t="s">
        <v>11</v>
      </c>
      <c r="E796" s="18">
        <v>12</v>
      </c>
      <c r="F796" s="13">
        <v>4131519.4</v>
      </c>
      <c r="G796" s="132"/>
      <c r="H796" s="14">
        <f t="shared" si="85"/>
        <v>0</v>
      </c>
      <c r="I796" s="196" t="str">
        <f t="shared" si="90"/>
        <v/>
      </c>
      <c r="J796" s="197"/>
    </row>
    <row r="797" spans="2:10" x14ac:dyDescent="0.25">
      <c r="B797" s="40">
        <v>10</v>
      </c>
      <c r="C797" s="57" t="s">
        <v>2162</v>
      </c>
      <c r="D797" s="41"/>
      <c r="E797" s="42"/>
      <c r="F797" s="150"/>
      <c r="G797" s="135"/>
      <c r="H797" s="46"/>
      <c r="I797" s="218"/>
      <c r="J797" s="219"/>
    </row>
    <row r="798" spans="2:10" ht="25.5" x14ac:dyDescent="0.25">
      <c r="B798" s="40" t="s">
        <v>832</v>
      </c>
      <c r="C798" s="57" t="s">
        <v>2163</v>
      </c>
      <c r="D798" s="41"/>
      <c r="E798" s="42"/>
      <c r="F798" s="150"/>
      <c r="G798" s="135"/>
      <c r="H798" s="46"/>
      <c r="I798" s="218"/>
      <c r="J798" s="219"/>
    </row>
    <row r="799" spans="2:10" ht="25.5" x14ac:dyDescent="0.25">
      <c r="B799" s="10" t="s">
        <v>833</v>
      </c>
      <c r="C799" s="59" t="s">
        <v>2164</v>
      </c>
      <c r="D799" s="16" t="s">
        <v>11</v>
      </c>
      <c r="E799" s="12">
        <v>1</v>
      </c>
      <c r="F799" s="13">
        <v>5478630.2000000002</v>
      </c>
      <c r="G799" s="132"/>
      <c r="H799" s="14">
        <f t="shared" ref="H799:H864" si="91">+ROUND(G799*E799,2)</f>
        <v>0</v>
      </c>
      <c r="I799" s="196" t="str">
        <f t="shared" ref="I799:I803" si="92">IF(G799="","",IF(AND(G799&gt;=ROUND(F799*95%,4),G799&lt;=ROUND(F799,4)),"CUMPLE","NO CUMPLE"))</f>
        <v/>
      </c>
      <c r="J799" s="197"/>
    </row>
    <row r="800" spans="2:10" ht="25.5" x14ac:dyDescent="0.25">
      <c r="B800" s="10" t="s">
        <v>834</v>
      </c>
      <c r="C800" s="59" t="s">
        <v>2165</v>
      </c>
      <c r="D800" s="16" t="s">
        <v>11</v>
      </c>
      <c r="E800" s="12">
        <v>1</v>
      </c>
      <c r="F800" s="13">
        <v>5546890.2000000002</v>
      </c>
      <c r="G800" s="132"/>
      <c r="H800" s="14">
        <f t="shared" si="91"/>
        <v>0</v>
      </c>
      <c r="I800" s="196" t="str">
        <f t="shared" si="92"/>
        <v/>
      </c>
      <c r="J800" s="197"/>
    </row>
    <row r="801" spans="2:10" ht="25.5" x14ac:dyDescent="0.25">
      <c r="B801" s="10" t="s">
        <v>835</v>
      </c>
      <c r="C801" s="59" t="s">
        <v>2166</v>
      </c>
      <c r="D801" s="16" t="s">
        <v>11</v>
      </c>
      <c r="E801" s="12">
        <v>1</v>
      </c>
      <c r="F801" s="13">
        <v>5670554.2000000002</v>
      </c>
      <c r="G801" s="132"/>
      <c r="H801" s="14">
        <f t="shared" si="91"/>
        <v>0</v>
      </c>
      <c r="I801" s="196" t="str">
        <f t="shared" si="92"/>
        <v/>
      </c>
      <c r="J801" s="197"/>
    </row>
    <row r="802" spans="2:10" ht="25.5" x14ac:dyDescent="0.25">
      <c r="B802" s="10" t="s">
        <v>836</v>
      </c>
      <c r="C802" s="59" t="s">
        <v>2167</v>
      </c>
      <c r="D802" s="16" t="s">
        <v>11</v>
      </c>
      <c r="E802" s="12">
        <v>1</v>
      </c>
      <c r="F802" s="13">
        <v>5794218.2000000002</v>
      </c>
      <c r="G802" s="132"/>
      <c r="H802" s="14">
        <f t="shared" si="91"/>
        <v>0</v>
      </c>
      <c r="I802" s="196" t="str">
        <f t="shared" si="92"/>
        <v/>
      </c>
      <c r="J802" s="197"/>
    </row>
    <row r="803" spans="2:10" ht="25.5" x14ac:dyDescent="0.25">
      <c r="B803" s="10" t="s">
        <v>837</v>
      </c>
      <c r="C803" s="59" t="s">
        <v>2168</v>
      </c>
      <c r="D803" s="16" t="s">
        <v>11</v>
      </c>
      <c r="E803" s="12">
        <v>1</v>
      </c>
      <c r="F803" s="13">
        <v>5862478.2000000002</v>
      </c>
      <c r="G803" s="132"/>
      <c r="H803" s="14">
        <f t="shared" si="91"/>
        <v>0</v>
      </c>
      <c r="I803" s="196" t="str">
        <f t="shared" si="92"/>
        <v/>
      </c>
      <c r="J803" s="197"/>
    </row>
    <row r="804" spans="2:10" ht="25.5" x14ac:dyDescent="0.25">
      <c r="B804" s="40" t="s">
        <v>838</v>
      </c>
      <c r="C804" s="57" t="s">
        <v>2169</v>
      </c>
      <c r="D804" s="41"/>
      <c r="E804" s="42"/>
      <c r="F804" s="150"/>
      <c r="G804" s="135"/>
      <c r="H804" s="46"/>
      <c r="I804" s="218"/>
      <c r="J804" s="219"/>
    </row>
    <row r="805" spans="2:10" x14ac:dyDescent="0.25">
      <c r="B805" s="10" t="s">
        <v>839</v>
      </c>
      <c r="C805" s="59" t="s">
        <v>2170</v>
      </c>
      <c r="D805" s="16" t="s">
        <v>11</v>
      </c>
      <c r="E805" s="12">
        <v>2</v>
      </c>
      <c r="F805" s="13">
        <v>420301.77</v>
      </c>
      <c r="G805" s="132"/>
      <c r="H805" s="14">
        <f t="shared" si="91"/>
        <v>0</v>
      </c>
      <c r="I805" s="196" t="str">
        <f t="shared" ref="I805" si="93">IF(G805="","",IF(AND(G805&gt;=ROUND(F805*95%,4),G805&lt;=ROUND(F805,4)),"CUMPLE","NO CUMPLE"))</f>
        <v/>
      </c>
      <c r="J805" s="197"/>
    </row>
    <row r="806" spans="2:10" ht="25.5" x14ac:dyDescent="0.25">
      <c r="B806" s="40" t="s">
        <v>840</v>
      </c>
      <c r="C806" s="57" t="s">
        <v>2171</v>
      </c>
      <c r="D806" s="41"/>
      <c r="E806" s="42"/>
      <c r="F806" s="150"/>
      <c r="G806" s="135"/>
      <c r="H806" s="46"/>
      <c r="I806" s="218"/>
      <c r="J806" s="219"/>
    </row>
    <row r="807" spans="2:10" x14ac:dyDescent="0.25">
      <c r="B807" s="10" t="s">
        <v>841</v>
      </c>
      <c r="C807" s="59" t="s">
        <v>2172</v>
      </c>
      <c r="D807" s="16" t="s">
        <v>11</v>
      </c>
      <c r="E807" s="12">
        <v>8</v>
      </c>
      <c r="F807" s="13">
        <v>454431.77</v>
      </c>
      <c r="G807" s="132"/>
      <c r="H807" s="14">
        <f t="shared" si="91"/>
        <v>0</v>
      </c>
      <c r="I807" s="196" t="str">
        <f t="shared" ref="I807:I812" si="94">IF(G807="","",IF(AND(G807&gt;=ROUND(F807*95%,4),G807&lt;=ROUND(F807,4)),"CUMPLE","NO CUMPLE"))</f>
        <v/>
      </c>
      <c r="J807" s="197"/>
    </row>
    <row r="808" spans="2:10" x14ac:dyDescent="0.25">
      <c r="B808" s="10" t="s">
        <v>842</v>
      </c>
      <c r="C808" s="59" t="s">
        <v>2173</v>
      </c>
      <c r="D808" s="16" t="s">
        <v>11</v>
      </c>
      <c r="E808" s="12">
        <v>4</v>
      </c>
      <c r="F808" s="13">
        <v>522691.77</v>
      </c>
      <c r="G808" s="132"/>
      <c r="H808" s="14">
        <f t="shared" si="91"/>
        <v>0</v>
      </c>
      <c r="I808" s="196" t="str">
        <f t="shared" si="94"/>
        <v/>
      </c>
      <c r="J808" s="197"/>
    </row>
    <row r="809" spans="2:10" x14ac:dyDescent="0.25">
      <c r="B809" s="10" t="s">
        <v>843</v>
      </c>
      <c r="C809" s="59" t="s">
        <v>2174</v>
      </c>
      <c r="D809" s="16" t="s">
        <v>11</v>
      </c>
      <c r="E809" s="12">
        <v>3</v>
      </c>
      <c r="F809" s="13">
        <v>590951.77</v>
      </c>
      <c r="G809" s="132"/>
      <c r="H809" s="14">
        <f t="shared" si="91"/>
        <v>0</v>
      </c>
      <c r="I809" s="196" t="str">
        <f t="shared" si="94"/>
        <v/>
      </c>
      <c r="J809" s="197"/>
    </row>
    <row r="810" spans="2:10" x14ac:dyDescent="0.25">
      <c r="B810" s="10" t="s">
        <v>844</v>
      </c>
      <c r="C810" s="59" t="s">
        <v>2175</v>
      </c>
      <c r="D810" s="16" t="s">
        <v>11</v>
      </c>
      <c r="E810" s="12">
        <v>21</v>
      </c>
      <c r="F810" s="13">
        <v>659211.77</v>
      </c>
      <c r="G810" s="132"/>
      <c r="H810" s="14">
        <f t="shared" si="91"/>
        <v>0</v>
      </c>
      <c r="I810" s="196" t="str">
        <f t="shared" si="94"/>
        <v/>
      </c>
      <c r="J810" s="197"/>
    </row>
    <row r="811" spans="2:10" x14ac:dyDescent="0.25">
      <c r="B811" s="10" t="s">
        <v>845</v>
      </c>
      <c r="C811" s="59" t="s">
        <v>2176</v>
      </c>
      <c r="D811" s="16" t="s">
        <v>11</v>
      </c>
      <c r="E811" s="12">
        <v>6</v>
      </c>
      <c r="F811" s="13">
        <v>727471.77</v>
      </c>
      <c r="G811" s="132"/>
      <c r="H811" s="14">
        <f t="shared" si="91"/>
        <v>0</v>
      </c>
      <c r="I811" s="196" t="str">
        <f t="shared" si="94"/>
        <v/>
      </c>
      <c r="J811" s="197"/>
    </row>
    <row r="812" spans="2:10" x14ac:dyDescent="0.25">
      <c r="B812" s="10" t="s">
        <v>846</v>
      </c>
      <c r="C812" s="59" t="s">
        <v>2177</v>
      </c>
      <c r="D812" s="16" t="s">
        <v>11</v>
      </c>
      <c r="E812" s="12">
        <v>4</v>
      </c>
      <c r="F812" s="13">
        <v>795731.77</v>
      </c>
      <c r="G812" s="132"/>
      <c r="H812" s="14">
        <f t="shared" si="91"/>
        <v>0</v>
      </c>
      <c r="I812" s="196" t="str">
        <f t="shared" si="94"/>
        <v/>
      </c>
      <c r="J812" s="197"/>
    </row>
    <row r="813" spans="2:10" ht="25.5" x14ac:dyDescent="0.25">
      <c r="B813" s="40" t="s">
        <v>847</v>
      </c>
      <c r="C813" s="57" t="s">
        <v>2178</v>
      </c>
      <c r="D813" s="41"/>
      <c r="E813" s="42"/>
      <c r="F813" s="150"/>
      <c r="G813" s="135"/>
      <c r="H813" s="46"/>
      <c r="I813" s="218"/>
      <c r="J813" s="219"/>
    </row>
    <row r="814" spans="2:10" x14ac:dyDescent="0.25">
      <c r="B814" s="10" t="s">
        <v>848</v>
      </c>
      <c r="C814" s="59" t="s">
        <v>2179</v>
      </c>
      <c r="D814" s="16" t="s">
        <v>11</v>
      </c>
      <c r="E814" s="12">
        <v>1</v>
      </c>
      <c r="F814" s="13">
        <v>420301.77</v>
      </c>
      <c r="G814" s="132"/>
      <c r="H814" s="14">
        <f t="shared" si="91"/>
        <v>0</v>
      </c>
      <c r="I814" s="196" t="str">
        <f t="shared" ref="I814:I816" si="95">IF(G814="","",IF(AND(G814&gt;=ROUND(F814*95%,4),G814&lt;=ROUND(F814,4)),"CUMPLE","NO CUMPLE"))</f>
        <v/>
      </c>
      <c r="J814" s="197"/>
    </row>
    <row r="815" spans="2:10" x14ac:dyDescent="0.25">
      <c r="B815" s="10" t="s">
        <v>849</v>
      </c>
      <c r="C815" s="59" t="s">
        <v>2180</v>
      </c>
      <c r="D815" s="16" t="s">
        <v>11</v>
      </c>
      <c r="E815" s="12">
        <v>4</v>
      </c>
      <c r="F815" s="13">
        <v>454431.77</v>
      </c>
      <c r="G815" s="132"/>
      <c r="H815" s="14">
        <f t="shared" si="91"/>
        <v>0</v>
      </c>
      <c r="I815" s="196" t="str">
        <f t="shared" si="95"/>
        <v/>
      </c>
      <c r="J815" s="197"/>
    </row>
    <row r="816" spans="2:10" x14ac:dyDescent="0.25">
      <c r="B816" s="10" t="s">
        <v>850</v>
      </c>
      <c r="C816" s="59" t="s">
        <v>2181</v>
      </c>
      <c r="D816" s="16" t="s">
        <v>11</v>
      </c>
      <c r="E816" s="12">
        <v>2</v>
      </c>
      <c r="F816" s="13">
        <v>488561.77</v>
      </c>
      <c r="G816" s="132"/>
      <c r="H816" s="14">
        <f t="shared" si="91"/>
        <v>0</v>
      </c>
      <c r="I816" s="196" t="str">
        <f t="shared" si="95"/>
        <v/>
      </c>
      <c r="J816" s="197"/>
    </row>
    <row r="817" spans="2:10" ht="25.5" x14ac:dyDescent="0.25">
      <c r="B817" s="40" t="s">
        <v>851</v>
      </c>
      <c r="C817" s="57" t="s">
        <v>2182</v>
      </c>
      <c r="D817" s="41"/>
      <c r="E817" s="42"/>
      <c r="F817" s="150"/>
      <c r="G817" s="135"/>
      <c r="H817" s="46"/>
      <c r="I817" s="218"/>
      <c r="J817" s="219"/>
    </row>
    <row r="818" spans="2:10" ht="25.5" x14ac:dyDescent="0.25">
      <c r="B818" s="10" t="s">
        <v>852</v>
      </c>
      <c r="C818" s="59" t="s">
        <v>2183</v>
      </c>
      <c r="D818" s="16" t="s">
        <v>11</v>
      </c>
      <c r="E818" s="12">
        <v>1</v>
      </c>
      <c r="F818" s="13">
        <v>454431.77</v>
      </c>
      <c r="G818" s="132"/>
      <c r="H818" s="14">
        <f t="shared" si="91"/>
        <v>0</v>
      </c>
      <c r="I818" s="196" t="str">
        <f t="shared" ref="I818:I819" si="96">IF(G818="","",IF(AND(G818&gt;=ROUND(F818*95%,4),G818&lt;=ROUND(F818,4)),"CUMPLE","NO CUMPLE"))</f>
        <v/>
      </c>
      <c r="J818" s="197"/>
    </row>
    <row r="819" spans="2:10" ht="25.5" x14ac:dyDescent="0.25">
      <c r="B819" s="10" t="s">
        <v>853</v>
      </c>
      <c r="C819" s="59" t="s">
        <v>2184</v>
      </c>
      <c r="D819" s="16" t="s">
        <v>11</v>
      </c>
      <c r="E819" s="12">
        <v>1</v>
      </c>
      <c r="F819" s="13">
        <v>488561.77</v>
      </c>
      <c r="G819" s="132"/>
      <c r="H819" s="14">
        <f t="shared" si="91"/>
        <v>0</v>
      </c>
      <c r="I819" s="196" t="str">
        <f t="shared" si="96"/>
        <v/>
      </c>
      <c r="J819" s="197"/>
    </row>
    <row r="820" spans="2:10" ht="25.5" x14ac:dyDescent="0.25">
      <c r="B820" s="40" t="s">
        <v>854</v>
      </c>
      <c r="C820" s="57" t="s">
        <v>2185</v>
      </c>
      <c r="D820" s="41"/>
      <c r="E820" s="42"/>
      <c r="F820" s="150"/>
      <c r="G820" s="135"/>
      <c r="H820" s="46"/>
      <c r="I820" s="218"/>
      <c r="J820" s="219"/>
    </row>
    <row r="821" spans="2:10" ht="25.5" x14ac:dyDescent="0.25">
      <c r="B821" s="10" t="s">
        <v>855</v>
      </c>
      <c r="C821" s="59" t="s">
        <v>2186</v>
      </c>
      <c r="D821" s="16" t="s">
        <v>11</v>
      </c>
      <c r="E821" s="12">
        <v>1</v>
      </c>
      <c r="F821" s="13">
        <v>420301.77</v>
      </c>
      <c r="G821" s="132"/>
      <c r="H821" s="14">
        <f t="shared" si="91"/>
        <v>0</v>
      </c>
      <c r="I821" s="196" t="str">
        <f t="shared" ref="I821" si="97">IF(G821="","",IF(AND(G821&gt;=ROUND(F821*95%,4),G821&lt;=ROUND(F821,4)),"CUMPLE","NO CUMPLE"))</f>
        <v/>
      </c>
      <c r="J821" s="197"/>
    </row>
    <row r="822" spans="2:10" ht="25.5" x14ac:dyDescent="0.25">
      <c r="B822" s="40" t="s">
        <v>856</v>
      </c>
      <c r="C822" s="57" t="s">
        <v>2187</v>
      </c>
      <c r="D822" s="41"/>
      <c r="E822" s="42"/>
      <c r="F822" s="150"/>
      <c r="G822" s="135"/>
      <c r="H822" s="46"/>
      <c r="I822" s="218"/>
      <c r="J822" s="219"/>
    </row>
    <row r="823" spans="2:10" ht="25.5" x14ac:dyDescent="0.25">
      <c r="B823" s="10" t="s">
        <v>857</v>
      </c>
      <c r="C823" s="59" t="s">
        <v>2188</v>
      </c>
      <c r="D823" s="16" t="s">
        <v>11</v>
      </c>
      <c r="E823" s="12">
        <v>1</v>
      </c>
      <c r="F823" s="13">
        <v>447605.77</v>
      </c>
      <c r="G823" s="132"/>
      <c r="H823" s="14">
        <f t="shared" si="91"/>
        <v>0</v>
      </c>
      <c r="I823" s="196" t="str">
        <f t="shared" ref="I823:I824" si="98">IF(G823="","",IF(AND(G823&gt;=ROUND(F823*95%,4),G823&lt;=ROUND(F823,4)),"CUMPLE","NO CUMPLE"))</f>
        <v/>
      </c>
      <c r="J823" s="197"/>
    </row>
    <row r="824" spans="2:10" ht="25.5" x14ac:dyDescent="0.25">
      <c r="B824" s="10" t="s">
        <v>858</v>
      </c>
      <c r="C824" s="59" t="s">
        <v>2189</v>
      </c>
      <c r="D824" s="16" t="s">
        <v>11</v>
      </c>
      <c r="E824" s="12">
        <v>1</v>
      </c>
      <c r="F824" s="13">
        <v>468083.77</v>
      </c>
      <c r="G824" s="132"/>
      <c r="H824" s="14">
        <f t="shared" si="91"/>
        <v>0</v>
      </c>
      <c r="I824" s="196" t="str">
        <f t="shared" si="98"/>
        <v/>
      </c>
      <c r="J824" s="197"/>
    </row>
    <row r="825" spans="2:10" x14ac:dyDescent="0.25">
      <c r="B825" s="40" t="s">
        <v>859</v>
      </c>
      <c r="C825" s="57" t="s">
        <v>2190</v>
      </c>
      <c r="D825" s="41"/>
      <c r="E825" s="42"/>
      <c r="F825" s="150"/>
      <c r="G825" s="135"/>
      <c r="H825" s="46"/>
      <c r="I825" s="218"/>
      <c r="J825" s="219"/>
    </row>
    <row r="826" spans="2:10" ht="25.5" x14ac:dyDescent="0.25">
      <c r="B826" s="10" t="s">
        <v>860</v>
      </c>
      <c r="C826" s="59" t="s">
        <v>2191</v>
      </c>
      <c r="D826" s="16" t="s">
        <v>11</v>
      </c>
      <c r="E826" s="12">
        <v>1</v>
      </c>
      <c r="F826" s="13">
        <v>1070644.79</v>
      </c>
      <c r="G826" s="132"/>
      <c r="H826" s="14">
        <f t="shared" si="91"/>
        <v>0</v>
      </c>
      <c r="I826" s="196" t="str">
        <f t="shared" ref="I826:I827" si="99">IF(G826="","",IF(AND(G826&gt;=ROUND(F826*95%,4),G826&lt;=ROUND(F826,4)),"CUMPLE","NO CUMPLE"))</f>
        <v/>
      </c>
      <c r="J826" s="197"/>
    </row>
    <row r="827" spans="2:10" x14ac:dyDescent="0.25">
      <c r="B827" s="10" t="s">
        <v>861</v>
      </c>
      <c r="C827" s="59" t="s">
        <v>2192</v>
      </c>
      <c r="D827" s="16" t="s">
        <v>11</v>
      </c>
      <c r="E827" s="12">
        <v>1</v>
      </c>
      <c r="F827" s="13">
        <v>1070644.79</v>
      </c>
      <c r="G827" s="132"/>
      <c r="H827" s="14">
        <f t="shared" si="91"/>
        <v>0</v>
      </c>
      <c r="I827" s="196" t="str">
        <f t="shared" si="99"/>
        <v/>
      </c>
      <c r="J827" s="197"/>
    </row>
    <row r="828" spans="2:10" x14ac:dyDescent="0.25">
      <c r="B828" s="40" t="s">
        <v>862</v>
      </c>
      <c r="C828" s="57" t="s">
        <v>2193</v>
      </c>
      <c r="D828" s="41"/>
      <c r="E828" s="42"/>
      <c r="F828" s="150"/>
      <c r="G828" s="135"/>
      <c r="H828" s="46"/>
      <c r="I828" s="218"/>
      <c r="J828" s="219"/>
    </row>
    <row r="829" spans="2:10" x14ac:dyDescent="0.25">
      <c r="B829" s="10" t="s">
        <v>863</v>
      </c>
      <c r="C829" s="59" t="s">
        <v>2194</v>
      </c>
      <c r="D829" s="16" t="s">
        <v>11</v>
      </c>
      <c r="E829" s="12">
        <v>1</v>
      </c>
      <c r="F829" s="13">
        <v>885753.38</v>
      </c>
      <c r="G829" s="132"/>
      <c r="H829" s="14">
        <f t="shared" si="91"/>
        <v>0</v>
      </c>
      <c r="I829" s="196" t="str">
        <f t="shared" ref="I829:I835" si="100">IF(G829="","",IF(AND(G829&gt;=ROUND(F829*95%,4),G829&lt;=ROUND(F829,4)),"CUMPLE","NO CUMPLE"))</f>
        <v/>
      </c>
      <c r="J829" s="197"/>
    </row>
    <row r="830" spans="2:10" x14ac:dyDescent="0.25">
      <c r="B830" s="10" t="s">
        <v>864</v>
      </c>
      <c r="C830" s="59" t="s">
        <v>2195</v>
      </c>
      <c r="D830" s="16" t="s">
        <v>11</v>
      </c>
      <c r="E830" s="12">
        <v>1</v>
      </c>
      <c r="F830" s="13">
        <v>919883.38</v>
      </c>
      <c r="G830" s="132"/>
      <c r="H830" s="14">
        <f t="shared" si="91"/>
        <v>0</v>
      </c>
      <c r="I830" s="196" t="str">
        <f t="shared" si="100"/>
        <v/>
      </c>
      <c r="J830" s="197"/>
    </row>
    <row r="831" spans="2:10" x14ac:dyDescent="0.25">
      <c r="B831" s="10" t="s">
        <v>865</v>
      </c>
      <c r="C831" s="59" t="s">
        <v>2196</v>
      </c>
      <c r="D831" s="16" t="s">
        <v>11</v>
      </c>
      <c r="E831" s="12">
        <v>1</v>
      </c>
      <c r="F831" s="13">
        <v>933535.38</v>
      </c>
      <c r="G831" s="132"/>
      <c r="H831" s="14">
        <f t="shared" si="91"/>
        <v>0</v>
      </c>
      <c r="I831" s="196" t="str">
        <f t="shared" si="100"/>
        <v/>
      </c>
      <c r="J831" s="197"/>
    </row>
    <row r="832" spans="2:10" x14ac:dyDescent="0.25">
      <c r="B832" s="10" t="s">
        <v>866</v>
      </c>
      <c r="C832" s="59" t="s">
        <v>2197</v>
      </c>
      <c r="D832" s="16" t="s">
        <v>11</v>
      </c>
      <c r="E832" s="12">
        <v>1</v>
      </c>
      <c r="F832" s="13">
        <v>940361.38</v>
      </c>
      <c r="G832" s="132"/>
      <c r="H832" s="14">
        <f t="shared" si="91"/>
        <v>0</v>
      </c>
      <c r="I832" s="196" t="str">
        <f t="shared" si="100"/>
        <v/>
      </c>
      <c r="J832" s="197"/>
    </row>
    <row r="833" spans="2:10" x14ac:dyDescent="0.25">
      <c r="B833" s="10" t="s">
        <v>867</v>
      </c>
      <c r="C833" s="59" t="s">
        <v>2198</v>
      </c>
      <c r="D833" s="16" t="s">
        <v>11</v>
      </c>
      <c r="E833" s="12">
        <v>1</v>
      </c>
      <c r="F833" s="13">
        <v>947187.38</v>
      </c>
      <c r="G833" s="132"/>
      <c r="H833" s="14">
        <f t="shared" si="91"/>
        <v>0</v>
      </c>
      <c r="I833" s="196" t="str">
        <f t="shared" si="100"/>
        <v/>
      </c>
      <c r="J833" s="197"/>
    </row>
    <row r="834" spans="2:10" x14ac:dyDescent="0.25">
      <c r="B834" s="10" t="s">
        <v>868</v>
      </c>
      <c r="C834" s="59" t="s">
        <v>2199</v>
      </c>
      <c r="D834" s="16" t="s">
        <v>11</v>
      </c>
      <c r="E834" s="12">
        <v>1</v>
      </c>
      <c r="F834" s="13">
        <v>954013.38</v>
      </c>
      <c r="G834" s="132"/>
      <c r="H834" s="14">
        <f t="shared" si="91"/>
        <v>0</v>
      </c>
      <c r="I834" s="196" t="str">
        <f t="shared" si="100"/>
        <v/>
      </c>
      <c r="J834" s="197"/>
    </row>
    <row r="835" spans="2:10" x14ac:dyDescent="0.25">
      <c r="B835" s="10" t="s">
        <v>869</v>
      </c>
      <c r="C835" s="59" t="s">
        <v>2200</v>
      </c>
      <c r="D835" s="16" t="s">
        <v>11</v>
      </c>
      <c r="E835" s="12">
        <v>1</v>
      </c>
      <c r="F835" s="13">
        <v>960839.38</v>
      </c>
      <c r="G835" s="132"/>
      <c r="H835" s="14">
        <f t="shared" si="91"/>
        <v>0</v>
      </c>
      <c r="I835" s="196" t="str">
        <f t="shared" si="100"/>
        <v/>
      </c>
      <c r="J835" s="197"/>
    </row>
    <row r="836" spans="2:10" x14ac:dyDescent="0.25">
      <c r="B836" s="40" t="s">
        <v>870</v>
      </c>
      <c r="C836" s="57" t="s">
        <v>2201</v>
      </c>
      <c r="D836" s="41"/>
      <c r="E836" s="42"/>
      <c r="F836" s="150"/>
      <c r="G836" s="135"/>
      <c r="H836" s="46"/>
      <c r="I836" s="218"/>
      <c r="J836" s="219"/>
    </row>
    <row r="837" spans="2:10" x14ac:dyDescent="0.25">
      <c r="B837" s="10" t="s">
        <v>871</v>
      </c>
      <c r="C837" s="59" t="s">
        <v>2202</v>
      </c>
      <c r="D837" s="16" t="s">
        <v>11</v>
      </c>
      <c r="E837" s="12">
        <v>7</v>
      </c>
      <c r="F837" s="13">
        <v>194087.03</v>
      </c>
      <c r="G837" s="132"/>
      <c r="H837" s="14">
        <f t="shared" si="91"/>
        <v>0</v>
      </c>
      <c r="I837" s="196" t="str">
        <f t="shared" ref="I837:I838" si="101">IF(G837="","",IF(AND(G837&gt;=ROUND(F837*95%,4),G837&lt;=ROUND(F837,4)),"CUMPLE","NO CUMPLE"))</f>
        <v/>
      </c>
      <c r="J837" s="197"/>
    </row>
    <row r="838" spans="2:10" x14ac:dyDescent="0.25">
      <c r="B838" s="10" t="s">
        <v>872</v>
      </c>
      <c r="C838" s="59" t="s">
        <v>2203</v>
      </c>
      <c r="D838" s="16" t="s">
        <v>11</v>
      </c>
      <c r="E838" s="12">
        <v>7</v>
      </c>
      <c r="F838" s="13">
        <v>214779.73</v>
      </c>
      <c r="G838" s="132"/>
      <c r="H838" s="14">
        <f t="shared" si="91"/>
        <v>0</v>
      </c>
      <c r="I838" s="196" t="str">
        <f t="shared" si="101"/>
        <v/>
      </c>
      <c r="J838" s="197"/>
    </row>
    <row r="839" spans="2:10" x14ac:dyDescent="0.25">
      <c r="B839" s="40" t="s">
        <v>873</v>
      </c>
      <c r="C839" s="57" t="s">
        <v>2204</v>
      </c>
      <c r="D839" s="41"/>
      <c r="E839" s="42"/>
      <c r="F839" s="150"/>
      <c r="G839" s="135"/>
      <c r="H839" s="46"/>
      <c r="I839" s="218"/>
      <c r="J839" s="219"/>
    </row>
    <row r="840" spans="2:10" ht="51" x14ac:dyDescent="0.25">
      <c r="B840" s="10" t="s">
        <v>874</v>
      </c>
      <c r="C840" s="59" t="s">
        <v>2205</v>
      </c>
      <c r="D840" s="16" t="s">
        <v>4</v>
      </c>
      <c r="E840" s="12">
        <v>55</v>
      </c>
      <c r="F840" s="13">
        <v>175023.61</v>
      </c>
      <c r="G840" s="132"/>
      <c r="H840" s="14">
        <f t="shared" si="91"/>
        <v>0</v>
      </c>
      <c r="I840" s="196" t="str">
        <f t="shared" ref="I840:I842" si="102">IF(G840="","",IF(AND(G840&gt;=ROUND(F840*95%,4),G840&lt;=ROUND(F840,4)),"CUMPLE","NO CUMPLE"))</f>
        <v/>
      </c>
      <c r="J840" s="197"/>
    </row>
    <row r="841" spans="2:10" ht="51" x14ac:dyDescent="0.25">
      <c r="B841" s="10" t="s">
        <v>875</v>
      </c>
      <c r="C841" s="59" t="s">
        <v>2206</v>
      </c>
      <c r="D841" s="16" t="s">
        <v>4</v>
      </c>
      <c r="E841" s="12">
        <v>920</v>
      </c>
      <c r="F841" s="13">
        <v>168381.75</v>
      </c>
      <c r="G841" s="132"/>
      <c r="H841" s="14">
        <f t="shared" si="91"/>
        <v>0</v>
      </c>
      <c r="I841" s="196" t="str">
        <f t="shared" si="102"/>
        <v/>
      </c>
      <c r="J841" s="197"/>
    </row>
    <row r="842" spans="2:10" ht="51" x14ac:dyDescent="0.25">
      <c r="B842" s="10" t="s">
        <v>876</v>
      </c>
      <c r="C842" s="59" t="s">
        <v>2207</v>
      </c>
      <c r="D842" s="16" t="s">
        <v>4</v>
      </c>
      <c r="E842" s="12">
        <v>1105</v>
      </c>
      <c r="F842" s="13">
        <v>156197.26999999999</v>
      </c>
      <c r="G842" s="132"/>
      <c r="H842" s="14">
        <f t="shared" si="91"/>
        <v>0</v>
      </c>
      <c r="I842" s="196" t="str">
        <f t="shared" si="102"/>
        <v/>
      </c>
      <c r="J842" s="197"/>
    </row>
    <row r="843" spans="2:10" x14ac:dyDescent="0.25">
      <c r="B843" s="40" t="s">
        <v>877</v>
      </c>
      <c r="C843" s="57" t="s">
        <v>2208</v>
      </c>
      <c r="D843" s="41"/>
      <c r="E843" s="42"/>
      <c r="F843" s="150"/>
      <c r="G843" s="135"/>
      <c r="H843" s="50"/>
      <c r="I843" s="218"/>
      <c r="J843" s="219"/>
    </row>
    <row r="844" spans="2:10" x14ac:dyDescent="0.25">
      <c r="B844" s="10" t="s">
        <v>878</v>
      </c>
      <c r="C844" s="59" t="s">
        <v>2209</v>
      </c>
      <c r="D844" s="16" t="s">
        <v>11</v>
      </c>
      <c r="E844" s="12">
        <v>35</v>
      </c>
      <c r="F844" s="13">
        <v>216524.08</v>
      </c>
      <c r="G844" s="132"/>
      <c r="H844" s="14">
        <f t="shared" si="91"/>
        <v>0</v>
      </c>
      <c r="I844" s="196" t="str">
        <f t="shared" ref="I844" si="103">IF(G844="","",IF(AND(G844&gt;=ROUND(F844*95%,4),G844&lt;=ROUND(F844,4)),"CUMPLE","NO CUMPLE"))</f>
        <v/>
      </c>
      <c r="J844" s="197"/>
    </row>
    <row r="845" spans="2:10" x14ac:dyDescent="0.25">
      <c r="B845" s="40" t="s">
        <v>879</v>
      </c>
      <c r="C845" s="57" t="s">
        <v>2210</v>
      </c>
      <c r="D845" s="41"/>
      <c r="E845" s="42"/>
      <c r="F845" s="150"/>
      <c r="G845" s="135"/>
      <c r="H845" s="50"/>
      <c r="I845" s="218"/>
      <c r="J845" s="219"/>
    </row>
    <row r="846" spans="2:10" x14ac:dyDescent="0.25">
      <c r="B846" s="10" t="s">
        <v>880</v>
      </c>
      <c r="C846" s="59" t="s">
        <v>2211</v>
      </c>
      <c r="D846" s="16" t="s">
        <v>11</v>
      </c>
      <c r="E846" s="12">
        <v>10</v>
      </c>
      <c r="F846" s="13">
        <v>142815.56</v>
      </c>
      <c r="G846" s="132"/>
      <c r="H846" s="14">
        <f t="shared" si="91"/>
        <v>0</v>
      </c>
      <c r="I846" s="196" t="str">
        <f t="shared" ref="I846:I850" si="104">IF(G846="","",IF(AND(G846&gt;=ROUND(F846*95%,4),G846&lt;=ROUND(F846,4)),"CUMPLE","NO CUMPLE"))</f>
        <v/>
      </c>
      <c r="J846" s="197"/>
    </row>
    <row r="847" spans="2:10" x14ac:dyDescent="0.25">
      <c r="B847" s="10" t="s">
        <v>881</v>
      </c>
      <c r="C847" s="59" t="s">
        <v>2212</v>
      </c>
      <c r="D847" s="16" t="s">
        <v>11</v>
      </c>
      <c r="E847" s="12">
        <v>3</v>
      </c>
      <c r="F847" s="13">
        <v>194815.56</v>
      </c>
      <c r="G847" s="132"/>
      <c r="H847" s="14">
        <f t="shared" si="91"/>
        <v>0</v>
      </c>
      <c r="I847" s="196" t="str">
        <f t="shared" si="104"/>
        <v/>
      </c>
      <c r="J847" s="197"/>
    </row>
    <row r="848" spans="2:10" x14ac:dyDescent="0.25">
      <c r="B848" s="10" t="s">
        <v>882</v>
      </c>
      <c r="C848" s="59" t="s">
        <v>2213</v>
      </c>
      <c r="D848" s="16" t="s">
        <v>11</v>
      </c>
      <c r="E848" s="12">
        <v>17</v>
      </c>
      <c r="F848" s="13">
        <v>247815.56</v>
      </c>
      <c r="G848" s="132"/>
      <c r="H848" s="14">
        <f t="shared" si="91"/>
        <v>0</v>
      </c>
      <c r="I848" s="196" t="str">
        <f t="shared" si="104"/>
        <v/>
      </c>
      <c r="J848" s="197"/>
    </row>
    <row r="849" spans="2:10" x14ac:dyDescent="0.25">
      <c r="B849" s="10" t="s">
        <v>883</v>
      </c>
      <c r="C849" s="59" t="s">
        <v>2214</v>
      </c>
      <c r="D849" s="16" t="s">
        <v>11</v>
      </c>
      <c r="E849" s="12">
        <v>6</v>
      </c>
      <c r="F849" s="13">
        <v>351815.56</v>
      </c>
      <c r="G849" s="132"/>
      <c r="H849" s="14">
        <f t="shared" si="91"/>
        <v>0</v>
      </c>
      <c r="I849" s="196" t="str">
        <f t="shared" si="104"/>
        <v/>
      </c>
      <c r="J849" s="197"/>
    </row>
    <row r="850" spans="2:10" x14ac:dyDescent="0.25">
      <c r="B850" s="10" t="s">
        <v>884</v>
      </c>
      <c r="C850" s="59" t="s">
        <v>2215</v>
      </c>
      <c r="D850" s="16" t="s">
        <v>11</v>
      </c>
      <c r="E850" s="12">
        <v>4</v>
      </c>
      <c r="F850" s="13">
        <v>386815.56</v>
      </c>
      <c r="G850" s="132"/>
      <c r="H850" s="14">
        <f t="shared" si="91"/>
        <v>0</v>
      </c>
      <c r="I850" s="196" t="str">
        <f t="shared" si="104"/>
        <v/>
      </c>
      <c r="J850" s="197"/>
    </row>
    <row r="851" spans="2:10" x14ac:dyDescent="0.25">
      <c r="B851" s="40" t="s">
        <v>885</v>
      </c>
      <c r="C851" s="57" t="s">
        <v>2216</v>
      </c>
      <c r="D851" s="41"/>
      <c r="E851" s="42"/>
      <c r="F851" s="150"/>
      <c r="G851" s="135"/>
      <c r="H851" s="50"/>
      <c r="I851" s="218"/>
      <c r="J851" s="219"/>
    </row>
    <row r="852" spans="2:10" x14ac:dyDescent="0.25">
      <c r="B852" s="10" t="s">
        <v>886</v>
      </c>
      <c r="C852" s="59" t="s">
        <v>2217</v>
      </c>
      <c r="D852" s="16" t="s">
        <v>11</v>
      </c>
      <c r="E852" s="12">
        <v>17</v>
      </c>
      <c r="F852" s="13">
        <v>247815.56</v>
      </c>
      <c r="G852" s="132"/>
      <c r="H852" s="14">
        <f t="shared" si="91"/>
        <v>0</v>
      </c>
      <c r="I852" s="196" t="str">
        <f t="shared" ref="I852:I854" si="105">IF(G852="","",IF(AND(G852&gt;=ROUND(F852*95%,4),G852&lt;=ROUND(F852,4)),"CUMPLE","NO CUMPLE"))</f>
        <v/>
      </c>
      <c r="J852" s="197"/>
    </row>
    <row r="853" spans="2:10" x14ac:dyDescent="0.25">
      <c r="B853" s="10" t="s">
        <v>887</v>
      </c>
      <c r="C853" s="59" t="s">
        <v>2218</v>
      </c>
      <c r="D853" s="16" t="s">
        <v>11</v>
      </c>
      <c r="E853" s="12">
        <v>37</v>
      </c>
      <c r="F853" s="13">
        <v>351815.56</v>
      </c>
      <c r="G853" s="132"/>
      <c r="H853" s="14">
        <f t="shared" si="91"/>
        <v>0</v>
      </c>
      <c r="I853" s="196" t="str">
        <f t="shared" si="105"/>
        <v/>
      </c>
      <c r="J853" s="197"/>
    </row>
    <row r="854" spans="2:10" x14ac:dyDescent="0.25">
      <c r="B854" s="10" t="s">
        <v>888</v>
      </c>
      <c r="C854" s="59" t="s">
        <v>2219</v>
      </c>
      <c r="D854" s="16" t="s">
        <v>11</v>
      </c>
      <c r="E854" s="12">
        <v>32</v>
      </c>
      <c r="F854" s="13">
        <v>386815.56</v>
      </c>
      <c r="G854" s="132"/>
      <c r="H854" s="14">
        <f t="shared" si="91"/>
        <v>0</v>
      </c>
      <c r="I854" s="196" t="str">
        <f t="shared" si="105"/>
        <v/>
      </c>
      <c r="J854" s="197"/>
    </row>
    <row r="855" spans="2:10" x14ac:dyDescent="0.25">
      <c r="B855" s="40" t="s">
        <v>889</v>
      </c>
      <c r="C855" s="57" t="s">
        <v>2220</v>
      </c>
      <c r="D855" s="41"/>
      <c r="E855" s="42"/>
      <c r="F855" s="150"/>
      <c r="G855" s="135"/>
      <c r="H855" s="50"/>
      <c r="I855" s="218"/>
      <c r="J855" s="219"/>
    </row>
    <row r="856" spans="2:10" x14ac:dyDescent="0.25">
      <c r="B856" s="10" t="s">
        <v>890</v>
      </c>
      <c r="C856" s="59" t="s">
        <v>2221</v>
      </c>
      <c r="D856" s="16" t="s">
        <v>11</v>
      </c>
      <c r="E856" s="12">
        <v>9</v>
      </c>
      <c r="F856" s="13">
        <v>186015.56</v>
      </c>
      <c r="G856" s="132"/>
      <c r="H856" s="14">
        <f t="shared" si="91"/>
        <v>0</v>
      </c>
      <c r="I856" s="196" t="str">
        <f t="shared" ref="I856:I857" si="106">IF(G856="","",IF(AND(G856&gt;=ROUND(F856*95%,4),G856&lt;=ROUND(F856,4)),"CUMPLE","NO CUMPLE"))</f>
        <v/>
      </c>
      <c r="J856" s="197"/>
    </row>
    <row r="857" spans="2:10" x14ac:dyDescent="0.25">
      <c r="B857" s="10" t="s">
        <v>891</v>
      </c>
      <c r="C857" s="59" t="s">
        <v>2222</v>
      </c>
      <c r="D857" s="16" t="s">
        <v>11</v>
      </c>
      <c r="E857" s="12">
        <v>1</v>
      </c>
      <c r="F857" s="13">
        <v>643015.56000000006</v>
      </c>
      <c r="G857" s="132"/>
      <c r="H857" s="14">
        <f t="shared" si="91"/>
        <v>0</v>
      </c>
      <c r="I857" s="196" t="str">
        <f t="shared" si="106"/>
        <v/>
      </c>
      <c r="J857" s="197"/>
    </row>
    <row r="858" spans="2:10" x14ac:dyDescent="0.25">
      <c r="B858" s="40" t="s">
        <v>892</v>
      </c>
      <c r="C858" s="57" t="s">
        <v>2223</v>
      </c>
      <c r="D858" s="41"/>
      <c r="E858" s="42"/>
      <c r="F858" s="150"/>
      <c r="G858" s="135"/>
      <c r="H858" s="50"/>
      <c r="I858" s="218"/>
      <c r="J858" s="219"/>
    </row>
    <row r="859" spans="2:10" x14ac:dyDescent="0.25">
      <c r="B859" s="10" t="s">
        <v>893</v>
      </c>
      <c r="C859" s="59" t="s">
        <v>2224</v>
      </c>
      <c r="D859" s="16" t="s">
        <v>11</v>
      </c>
      <c r="E859" s="12">
        <v>25</v>
      </c>
      <c r="F859" s="13">
        <v>65515.56</v>
      </c>
      <c r="G859" s="132"/>
      <c r="H859" s="14">
        <f t="shared" si="91"/>
        <v>0</v>
      </c>
      <c r="I859" s="196" t="str">
        <f t="shared" ref="I859:I862" si="107">IF(G859="","",IF(AND(G859&gt;=ROUND(F859*95%,4),G859&lt;=ROUND(F859,4)),"CUMPLE","NO CUMPLE"))</f>
        <v/>
      </c>
      <c r="J859" s="197"/>
    </row>
    <row r="860" spans="2:10" x14ac:dyDescent="0.25">
      <c r="B860" s="10" t="s">
        <v>894</v>
      </c>
      <c r="C860" s="59" t="s">
        <v>2225</v>
      </c>
      <c r="D860" s="16" t="s">
        <v>11</v>
      </c>
      <c r="E860" s="12">
        <v>34</v>
      </c>
      <c r="F860" s="13">
        <v>81015.56</v>
      </c>
      <c r="G860" s="132"/>
      <c r="H860" s="14">
        <f t="shared" si="91"/>
        <v>0</v>
      </c>
      <c r="I860" s="196" t="str">
        <f t="shared" si="107"/>
        <v/>
      </c>
      <c r="J860" s="197"/>
    </row>
    <row r="861" spans="2:10" x14ac:dyDescent="0.25">
      <c r="B861" s="10" t="s">
        <v>895</v>
      </c>
      <c r="C861" s="59" t="s">
        <v>2226</v>
      </c>
      <c r="D861" s="16" t="s">
        <v>11</v>
      </c>
      <c r="E861" s="12">
        <v>5</v>
      </c>
      <c r="F861" s="13">
        <v>102015.56</v>
      </c>
      <c r="G861" s="132"/>
      <c r="H861" s="14">
        <f t="shared" si="91"/>
        <v>0</v>
      </c>
      <c r="I861" s="196" t="str">
        <f t="shared" si="107"/>
        <v/>
      </c>
      <c r="J861" s="197"/>
    </row>
    <row r="862" spans="2:10" x14ac:dyDescent="0.25">
      <c r="B862" s="10" t="s">
        <v>896</v>
      </c>
      <c r="C862" s="59" t="s">
        <v>2227</v>
      </c>
      <c r="D862" s="16" t="s">
        <v>11</v>
      </c>
      <c r="E862" s="12">
        <v>3</v>
      </c>
      <c r="F862" s="13">
        <v>121515.56</v>
      </c>
      <c r="G862" s="132"/>
      <c r="H862" s="14">
        <f t="shared" si="91"/>
        <v>0</v>
      </c>
      <c r="I862" s="196" t="str">
        <f t="shared" si="107"/>
        <v/>
      </c>
      <c r="J862" s="197"/>
    </row>
    <row r="863" spans="2:10" x14ac:dyDescent="0.25">
      <c r="B863" s="40" t="s">
        <v>897</v>
      </c>
      <c r="C863" s="57" t="s">
        <v>2228</v>
      </c>
      <c r="D863" s="41"/>
      <c r="E863" s="42"/>
      <c r="F863" s="150"/>
      <c r="G863" s="135"/>
      <c r="H863" s="50"/>
      <c r="I863" s="218"/>
      <c r="J863" s="219"/>
    </row>
    <row r="864" spans="2:10" x14ac:dyDescent="0.25">
      <c r="B864" s="10" t="s">
        <v>898</v>
      </c>
      <c r="C864" s="59" t="s">
        <v>2229</v>
      </c>
      <c r="D864" s="16" t="s">
        <v>11</v>
      </c>
      <c r="E864" s="12">
        <v>9</v>
      </c>
      <c r="F864" s="13">
        <v>111015.56</v>
      </c>
      <c r="G864" s="132"/>
      <c r="H864" s="14">
        <f t="shared" si="91"/>
        <v>0</v>
      </c>
      <c r="I864" s="196" t="str">
        <f t="shared" ref="I864:I868" si="108">IF(G864="","",IF(AND(G864&gt;=ROUND(F864*95%,4),G864&lt;=ROUND(F864,4)),"CUMPLE","NO CUMPLE"))</f>
        <v/>
      </c>
      <c r="J864" s="197"/>
    </row>
    <row r="865" spans="2:10" x14ac:dyDescent="0.25">
      <c r="B865" s="10" t="s">
        <v>899</v>
      </c>
      <c r="C865" s="59" t="s">
        <v>2230</v>
      </c>
      <c r="D865" s="16" t="s">
        <v>11</v>
      </c>
      <c r="E865" s="12">
        <v>5</v>
      </c>
      <c r="F865" s="13">
        <v>261015.56</v>
      </c>
      <c r="G865" s="132"/>
      <c r="H865" s="14">
        <f t="shared" ref="H865:H923" si="109">+ROUND(G865*E865,2)</f>
        <v>0</v>
      </c>
      <c r="I865" s="196" t="str">
        <f t="shared" si="108"/>
        <v/>
      </c>
      <c r="J865" s="197"/>
    </row>
    <row r="866" spans="2:10" x14ac:dyDescent="0.25">
      <c r="B866" s="10" t="s">
        <v>900</v>
      </c>
      <c r="C866" s="59" t="s">
        <v>2231</v>
      </c>
      <c r="D866" s="16" t="s">
        <v>11</v>
      </c>
      <c r="E866" s="12">
        <v>26</v>
      </c>
      <c r="F866" s="13">
        <v>350015.56</v>
      </c>
      <c r="G866" s="132"/>
      <c r="H866" s="14">
        <f t="shared" si="109"/>
        <v>0</v>
      </c>
      <c r="I866" s="196" t="str">
        <f t="shared" si="108"/>
        <v/>
      </c>
      <c r="J866" s="197"/>
    </row>
    <row r="867" spans="2:10" x14ac:dyDescent="0.25">
      <c r="B867" s="10" t="s">
        <v>901</v>
      </c>
      <c r="C867" s="59" t="s">
        <v>2232</v>
      </c>
      <c r="D867" s="16" t="s">
        <v>11</v>
      </c>
      <c r="E867" s="12">
        <v>7</v>
      </c>
      <c r="F867" s="13">
        <v>450015.56</v>
      </c>
      <c r="G867" s="132"/>
      <c r="H867" s="14">
        <f t="shared" si="109"/>
        <v>0</v>
      </c>
      <c r="I867" s="196" t="str">
        <f t="shared" si="108"/>
        <v/>
      </c>
      <c r="J867" s="197"/>
    </row>
    <row r="868" spans="2:10" x14ac:dyDescent="0.25">
      <c r="B868" s="10" t="s">
        <v>902</v>
      </c>
      <c r="C868" s="59" t="s">
        <v>2233</v>
      </c>
      <c r="D868" s="16" t="s">
        <v>11</v>
      </c>
      <c r="E868" s="12">
        <v>1</v>
      </c>
      <c r="F868" s="13">
        <v>381015.56</v>
      </c>
      <c r="G868" s="132"/>
      <c r="H868" s="14">
        <f t="shared" si="109"/>
        <v>0</v>
      </c>
      <c r="I868" s="196" t="str">
        <f t="shared" si="108"/>
        <v/>
      </c>
      <c r="J868" s="197"/>
    </row>
    <row r="869" spans="2:10" x14ac:dyDescent="0.25">
      <c r="B869" s="40" t="s">
        <v>903</v>
      </c>
      <c r="C869" s="57" t="s">
        <v>2234</v>
      </c>
      <c r="D869" s="41"/>
      <c r="E869" s="42"/>
      <c r="F869" s="150"/>
      <c r="G869" s="135"/>
      <c r="H869" s="50"/>
      <c r="I869" s="218"/>
      <c r="J869" s="219"/>
    </row>
    <row r="870" spans="2:10" x14ac:dyDescent="0.25">
      <c r="B870" s="10" t="s">
        <v>904</v>
      </c>
      <c r="C870" s="59" t="s">
        <v>2235</v>
      </c>
      <c r="D870" s="16" t="s">
        <v>11</v>
      </c>
      <c r="E870" s="12">
        <v>5</v>
      </c>
      <c r="F870" s="13">
        <v>65515.56</v>
      </c>
      <c r="G870" s="132"/>
      <c r="H870" s="14">
        <f t="shared" si="109"/>
        <v>0</v>
      </c>
      <c r="I870" s="196" t="str">
        <f t="shared" ref="I870:I873" si="110">IF(G870="","",IF(AND(G870&gt;=ROUND(F870*95%,4),G870&lt;=ROUND(F870,4)),"CUMPLE","NO CUMPLE"))</f>
        <v/>
      </c>
      <c r="J870" s="197"/>
    </row>
    <row r="871" spans="2:10" x14ac:dyDescent="0.25">
      <c r="B871" s="10" t="s">
        <v>905</v>
      </c>
      <c r="C871" s="59" t="s">
        <v>2236</v>
      </c>
      <c r="D871" s="16" t="s">
        <v>11</v>
      </c>
      <c r="E871" s="12">
        <v>1</v>
      </c>
      <c r="F871" s="13">
        <v>91015.56</v>
      </c>
      <c r="G871" s="132"/>
      <c r="H871" s="14">
        <f t="shared" si="109"/>
        <v>0</v>
      </c>
      <c r="I871" s="196" t="str">
        <f t="shared" si="110"/>
        <v/>
      </c>
      <c r="J871" s="197"/>
    </row>
    <row r="872" spans="2:10" x14ac:dyDescent="0.25">
      <c r="B872" s="10" t="s">
        <v>906</v>
      </c>
      <c r="C872" s="59" t="s">
        <v>2237</v>
      </c>
      <c r="D872" s="16" t="s">
        <v>11</v>
      </c>
      <c r="E872" s="12">
        <v>1</v>
      </c>
      <c r="F872" s="13">
        <v>251015.56</v>
      </c>
      <c r="G872" s="132"/>
      <c r="H872" s="14">
        <f t="shared" si="109"/>
        <v>0</v>
      </c>
      <c r="I872" s="196" t="str">
        <f t="shared" si="110"/>
        <v/>
      </c>
      <c r="J872" s="197"/>
    </row>
    <row r="873" spans="2:10" x14ac:dyDescent="0.25">
      <c r="B873" s="10" t="s">
        <v>907</v>
      </c>
      <c r="C873" s="59" t="s">
        <v>2238</v>
      </c>
      <c r="D873" s="16" t="s">
        <v>11</v>
      </c>
      <c r="E873" s="12">
        <v>1</v>
      </c>
      <c r="F873" s="13">
        <v>99515.56</v>
      </c>
      <c r="G873" s="132"/>
      <c r="H873" s="14">
        <f t="shared" si="109"/>
        <v>0</v>
      </c>
      <c r="I873" s="196" t="str">
        <f t="shared" si="110"/>
        <v/>
      </c>
      <c r="J873" s="197"/>
    </row>
    <row r="874" spans="2:10" x14ac:dyDescent="0.25">
      <c r="B874" s="40" t="s">
        <v>908</v>
      </c>
      <c r="C874" s="57" t="s">
        <v>2239</v>
      </c>
      <c r="D874" s="41"/>
      <c r="E874" s="42"/>
      <c r="F874" s="150"/>
      <c r="G874" s="135"/>
      <c r="H874" s="50"/>
      <c r="I874" s="218"/>
      <c r="J874" s="219"/>
    </row>
    <row r="875" spans="2:10" ht="25.5" x14ac:dyDescent="0.25">
      <c r="B875" s="10" t="s">
        <v>909</v>
      </c>
      <c r="C875" s="59" t="s">
        <v>2240</v>
      </c>
      <c r="D875" s="16" t="s">
        <v>41</v>
      </c>
      <c r="E875" s="12">
        <v>115</v>
      </c>
      <c r="F875" s="13">
        <v>88246.56</v>
      </c>
      <c r="G875" s="132"/>
      <c r="H875" s="14">
        <f t="shared" si="109"/>
        <v>0</v>
      </c>
      <c r="I875" s="196" t="str">
        <f t="shared" ref="I875:I885" si="111">IF(G875="","",IF(AND(G875&gt;=ROUND(F875*95%,4),G875&lt;=ROUND(F875,4)),"CUMPLE","NO CUMPLE"))</f>
        <v/>
      </c>
      <c r="J875" s="197"/>
    </row>
    <row r="876" spans="2:10" ht="25.5" x14ac:dyDescent="0.25">
      <c r="B876" s="10" t="s">
        <v>910</v>
      </c>
      <c r="C876" s="59" t="s">
        <v>2241</v>
      </c>
      <c r="D876" s="16" t="s">
        <v>41</v>
      </c>
      <c r="E876" s="12">
        <v>360</v>
      </c>
      <c r="F876" s="13">
        <v>127246.56</v>
      </c>
      <c r="G876" s="132"/>
      <c r="H876" s="14">
        <f t="shared" si="109"/>
        <v>0</v>
      </c>
      <c r="I876" s="196" t="str">
        <f t="shared" si="111"/>
        <v/>
      </c>
      <c r="J876" s="197"/>
    </row>
    <row r="877" spans="2:10" ht="25.5" x14ac:dyDescent="0.25">
      <c r="B877" s="10" t="s">
        <v>911</v>
      </c>
      <c r="C877" s="59" t="s">
        <v>2242</v>
      </c>
      <c r="D877" s="16" t="s">
        <v>41</v>
      </c>
      <c r="E877" s="12">
        <v>190</v>
      </c>
      <c r="F877" s="13">
        <v>139746.56</v>
      </c>
      <c r="G877" s="132"/>
      <c r="H877" s="14">
        <f t="shared" si="109"/>
        <v>0</v>
      </c>
      <c r="I877" s="196" t="str">
        <f t="shared" si="111"/>
        <v/>
      </c>
      <c r="J877" s="197"/>
    </row>
    <row r="878" spans="2:10" ht="25.5" x14ac:dyDescent="0.25">
      <c r="B878" s="10" t="s">
        <v>912</v>
      </c>
      <c r="C878" s="59" t="s">
        <v>2243</v>
      </c>
      <c r="D878" s="16" t="s">
        <v>41</v>
      </c>
      <c r="E878" s="12">
        <v>135</v>
      </c>
      <c r="F878" s="13">
        <v>160746.56</v>
      </c>
      <c r="G878" s="132"/>
      <c r="H878" s="14">
        <f t="shared" si="109"/>
        <v>0</v>
      </c>
      <c r="I878" s="196" t="str">
        <f t="shared" si="111"/>
        <v/>
      </c>
      <c r="J878" s="197"/>
    </row>
    <row r="879" spans="2:10" ht="25.5" x14ac:dyDescent="0.25">
      <c r="B879" s="10" t="s">
        <v>913</v>
      </c>
      <c r="C879" s="59" t="s">
        <v>2244</v>
      </c>
      <c r="D879" s="16" t="s">
        <v>41</v>
      </c>
      <c r="E879" s="12">
        <v>460</v>
      </c>
      <c r="F879" s="13">
        <v>175746.56</v>
      </c>
      <c r="G879" s="132"/>
      <c r="H879" s="14">
        <f t="shared" si="109"/>
        <v>0</v>
      </c>
      <c r="I879" s="196" t="str">
        <f t="shared" si="111"/>
        <v/>
      </c>
      <c r="J879" s="197"/>
    </row>
    <row r="880" spans="2:10" ht="25.5" x14ac:dyDescent="0.25">
      <c r="B880" s="10" t="s">
        <v>914</v>
      </c>
      <c r="C880" s="59" t="s">
        <v>2245</v>
      </c>
      <c r="D880" s="16" t="s">
        <v>41</v>
      </c>
      <c r="E880" s="12">
        <v>155</v>
      </c>
      <c r="F880" s="13">
        <v>220746.56</v>
      </c>
      <c r="G880" s="132"/>
      <c r="H880" s="14">
        <f t="shared" si="109"/>
        <v>0</v>
      </c>
      <c r="I880" s="196" t="str">
        <f t="shared" si="111"/>
        <v/>
      </c>
      <c r="J880" s="197"/>
    </row>
    <row r="881" spans="2:10" ht="25.5" x14ac:dyDescent="0.25">
      <c r="B881" s="10" t="s">
        <v>915</v>
      </c>
      <c r="C881" s="59" t="s">
        <v>2246</v>
      </c>
      <c r="D881" s="16" t="s">
        <v>41</v>
      </c>
      <c r="E881" s="12">
        <v>60</v>
      </c>
      <c r="F881" s="13">
        <v>250746.56</v>
      </c>
      <c r="G881" s="132"/>
      <c r="H881" s="14">
        <f t="shared" si="109"/>
        <v>0</v>
      </c>
      <c r="I881" s="196" t="str">
        <f t="shared" si="111"/>
        <v/>
      </c>
      <c r="J881" s="197"/>
    </row>
    <row r="882" spans="2:10" ht="25.5" x14ac:dyDescent="0.25">
      <c r="B882" s="10" t="s">
        <v>916</v>
      </c>
      <c r="C882" s="59" t="s">
        <v>2247</v>
      </c>
      <c r="D882" s="16" t="s">
        <v>41</v>
      </c>
      <c r="E882" s="12">
        <v>80</v>
      </c>
      <c r="F882" s="13">
        <v>270746.56</v>
      </c>
      <c r="G882" s="132"/>
      <c r="H882" s="14">
        <f t="shared" si="109"/>
        <v>0</v>
      </c>
      <c r="I882" s="196" t="str">
        <f t="shared" si="111"/>
        <v/>
      </c>
      <c r="J882" s="197"/>
    </row>
    <row r="883" spans="2:10" ht="25.5" x14ac:dyDescent="0.25">
      <c r="B883" s="10" t="s">
        <v>917</v>
      </c>
      <c r="C883" s="59" t="s">
        <v>2248</v>
      </c>
      <c r="D883" s="16" t="s">
        <v>41</v>
      </c>
      <c r="E883" s="12">
        <v>75</v>
      </c>
      <c r="F883" s="13">
        <v>295746.56</v>
      </c>
      <c r="G883" s="132"/>
      <c r="H883" s="14">
        <f t="shared" si="109"/>
        <v>0</v>
      </c>
      <c r="I883" s="196" t="str">
        <f t="shared" si="111"/>
        <v/>
      </c>
      <c r="J883" s="197"/>
    </row>
    <row r="884" spans="2:10" ht="25.5" x14ac:dyDescent="0.25">
      <c r="B884" s="10" t="s">
        <v>918</v>
      </c>
      <c r="C884" s="59" t="s">
        <v>2249</v>
      </c>
      <c r="D884" s="16" t="s">
        <v>41</v>
      </c>
      <c r="E884" s="12">
        <v>40</v>
      </c>
      <c r="F884" s="13">
        <v>312746.56</v>
      </c>
      <c r="G884" s="132"/>
      <c r="H884" s="14">
        <f t="shared" si="109"/>
        <v>0</v>
      </c>
      <c r="I884" s="196" t="str">
        <f t="shared" si="111"/>
        <v/>
      </c>
      <c r="J884" s="197"/>
    </row>
    <row r="885" spans="2:10" ht="25.5" x14ac:dyDescent="0.25">
      <c r="B885" s="10" t="s">
        <v>919</v>
      </c>
      <c r="C885" s="59" t="s">
        <v>2250</v>
      </c>
      <c r="D885" s="16" t="s">
        <v>41</v>
      </c>
      <c r="E885" s="12">
        <v>175</v>
      </c>
      <c r="F885" s="13">
        <v>355746.56</v>
      </c>
      <c r="G885" s="132"/>
      <c r="H885" s="14">
        <f t="shared" si="109"/>
        <v>0</v>
      </c>
      <c r="I885" s="196" t="str">
        <f t="shared" si="111"/>
        <v/>
      </c>
      <c r="J885" s="197"/>
    </row>
    <row r="886" spans="2:10" ht="25.5" x14ac:dyDescent="0.25">
      <c r="B886" s="40" t="s">
        <v>920</v>
      </c>
      <c r="C886" s="57" t="s">
        <v>2251</v>
      </c>
      <c r="D886" s="41"/>
      <c r="E886" s="42"/>
      <c r="F886" s="150"/>
      <c r="G886" s="135"/>
      <c r="H886" s="46"/>
      <c r="I886" s="218"/>
      <c r="J886" s="219"/>
    </row>
    <row r="887" spans="2:10" ht="25.5" x14ac:dyDescent="0.25">
      <c r="B887" s="10" t="s">
        <v>921</v>
      </c>
      <c r="C887" s="59" t="s">
        <v>2690</v>
      </c>
      <c r="D887" s="16" t="s">
        <v>11</v>
      </c>
      <c r="E887" s="12">
        <v>4</v>
      </c>
      <c r="F887" s="13">
        <v>420893.67</v>
      </c>
      <c r="G887" s="132"/>
      <c r="H887" s="14">
        <f t="shared" si="109"/>
        <v>0</v>
      </c>
      <c r="I887" s="196" t="str">
        <f t="shared" ref="I887:I888" si="112">IF(G887="","",IF(AND(G887&gt;=ROUND(F887*95%,4),G887&lt;=ROUND(F887,4)),"CUMPLE","NO CUMPLE"))</f>
        <v/>
      </c>
      <c r="J887" s="197"/>
    </row>
    <row r="888" spans="2:10" ht="25.5" x14ac:dyDescent="0.25">
      <c r="B888" s="10" t="s">
        <v>922</v>
      </c>
      <c r="C888" s="59" t="s">
        <v>2689</v>
      </c>
      <c r="D888" s="16" t="s">
        <v>11</v>
      </c>
      <c r="E888" s="12">
        <v>46</v>
      </c>
      <c r="F888" s="13">
        <v>359893.67</v>
      </c>
      <c r="G888" s="132"/>
      <c r="H888" s="14">
        <f t="shared" si="109"/>
        <v>0</v>
      </c>
      <c r="I888" s="196" t="str">
        <f t="shared" si="112"/>
        <v/>
      </c>
      <c r="J888" s="197"/>
    </row>
    <row r="889" spans="2:10" x14ac:dyDescent="0.25">
      <c r="B889" s="40" t="s">
        <v>923</v>
      </c>
      <c r="C889" s="57" t="s">
        <v>2252</v>
      </c>
      <c r="D889" s="41"/>
      <c r="E889" s="42"/>
      <c r="F889" s="150"/>
      <c r="G889" s="135"/>
      <c r="H889" s="46"/>
      <c r="I889" s="218"/>
      <c r="J889" s="219"/>
    </row>
    <row r="890" spans="2:10" x14ac:dyDescent="0.25">
      <c r="B890" s="10" t="s">
        <v>924</v>
      </c>
      <c r="C890" s="59" t="s">
        <v>2253</v>
      </c>
      <c r="D890" s="16" t="s">
        <v>1480</v>
      </c>
      <c r="E890" s="12">
        <v>160</v>
      </c>
      <c r="F890" s="13">
        <v>93701.16</v>
      </c>
      <c r="G890" s="132"/>
      <c r="H890" s="14">
        <f t="shared" si="109"/>
        <v>0</v>
      </c>
      <c r="I890" s="196" t="str">
        <f t="shared" ref="I890" si="113">IF(G890="","",IF(AND(G890&gt;=ROUND(F890*95%,4),G890&lt;=ROUND(F890,4)),"CUMPLE","NO CUMPLE"))</f>
        <v/>
      </c>
      <c r="J890" s="197"/>
    </row>
    <row r="891" spans="2:10" x14ac:dyDescent="0.25">
      <c r="B891" s="40" t="s">
        <v>925</v>
      </c>
      <c r="C891" s="57" t="s">
        <v>2254</v>
      </c>
      <c r="D891" s="41"/>
      <c r="E891" s="42"/>
      <c r="F891" s="150"/>
      <c r="G891" s="135"/>
      <c r="H891" s="50"/>
      <c r="I891" s="218"/>
      <c r="J891" s="219"/>
    </row>
    <row r="892" spans="2:10" x14ac:dyDescent="0.25">
      <c r="B892" s="10" t="s">
        <v>926</v>
      </c>
      <c r="C892" s="59" t="s">
        <v>2255</v>
      </c>
      <c r="D892" s="16" t="s">
        <v>11</v>
      </c>
      <c r="E892" s="12">
        <v>1</v>
      </c>
      <c r="F892" s="13">
        <v>10074245.140000001</v>
      </c>
      <c r="G892" s="132"/>
      <c r="H892" s="14">
        <f t="shared" si="109"/>
        <v>0</v>
      </c>
      <c r="I892" s="196" t="str">
        <f t="shared" ref="I892:I901" si="114">IF(G892="","",IF(AND(G892&gt;=ROUND(F892*95%,4),G892&lt;=ROUND(F892,4)),"CUMPLE","NO CUMPLE"))</f>
        <v/>
      </c>
      <c r="J892" s="197"/>
    </row>
    <row r="893" spans="2:10" x14ac:dyDescent="0.25">
      <c r="B893" s="10" t="s">
        <v>927</v>
      </c>
      <c r="C893" s="59" t="s">
        <v>2256</v>
      </c>
      <c r="D893" s="16" t="s">
        <v>11</v>
      </c>
      <c r="E893" s="12">
        <v>1</v>
      </c>
      <c r="F893" s="13">
        <v>7654245.1399999997</v>
      </c>
      <c r="G893" s="132"/>
      <c r="H893" s="14">
        <f t="shared" si="109"/>
        <v>0</v>
      </c>
      <c r="I893" s="196" t="str">
        <f t="shared" si="114"/>
        <v/>
      </c>
      <c r="J893" s="197"/>
    </row>
    <row r="894" spans="2:10" x14ac:dyDescent="0.25">
      <c r="B894" s="10" t="s">
        <v>928</v>
      </c>
      <c r="C894" s="59" t="s">
        <v>2257</v>
      </c>
      <c r="D894" s="16" t="s">
        <v>11</v>
      </c>
      <c r="E894" s="12">
        <v>1</v>
      </c>
      <c r="F894" s="13">
        <v>7664245.1399999997</v>
      </c>
      <c r="G894" s="132"/>
      <c r="H894" s="14">
        <f t="shared" si="109"/>
        <v>0</v>
      </c>
      <c r="I894" s="196" t="str">
        <f t="shared" si="114"/>
        <v/>
      </c>
      <c r="J894" s="197"/>
    </row>
    <row r="895" spans="2:10" x14ac:dyDescent="0.25">
      <c r="B895" s="10" t="s">
        <v>929</v>
      </c>
      <c r="C895" s="59" t="s">
        <v>2258</v>
      </c>
      <c r="D895" s="16" t="s">
        <v>11</v>
      </c>
      <c r="E895" s="12">
        <v>1</v>
      </c>
      <c r="F895" s="13">
        <v>10064245.140000001</v>
      </c>
      <c r="G895" s="132"/>
      <c r="H895" s="14">
        <f t="shared" si="109"/>
        <v>0</v>
      </c>
      <c r="I895" s="196" t="str">
        <f t="shared" si="114"/>
        <v/>
      </c>
      <c r="J895" s="197"/>
    </row>
    <row r="896" spans="2:10" x14ac:dyDescent="0.25">
      <c r="B896" s="10" t="s">
        <v>930</v>
      </c>
      <c r="C896" s="59" t="s">
        <v>2259</v>
      </c>
      <c r="D896" s="16" t="s">
        <v>11</v>
      </c>
      <c r="E896" s="12">
        <v>1</v>
      </c>
      <c r="F896" s="13">
        <v>7654245.1399999997</v>
      </c>
      <c r="G896" s="132"/>
      <c r="H896" s="14">
        <f t="shared" si="109"/>
        <v>0</v>
      </c>
      <c r="I896" s="196" t="str">
        <f t="shared" si="114"/>
        <v/>
      </c>
      <c r="J896" s="197"/>
    </row>
    <row r="897" spans="2:10" x14ac:dyDescent="0.25">
      <c r="B897" s="10" t="s">
        <v>931</v>
      </c>
      <c r="C897" s="59" t="s">
        <v>2260</v>
      </c>
      <c r="D897" s="16" t="s">
        <v>11</v>
      </c>
      <c r="E897" s="12">
        <v>1</v>
      </c>
      <c r="F897" s="13">
        <v>7654245.1399999997</v>
      </c>
      <c r="G897" s="132"/>
      <c r="H897" s="14">
        <f t="shared" si="109"/>
        <v>0</v>
      </c>
      <c r="I897" s="196" t="str">
        <f t="shared" si="114"/>
        <v/>
      </c>
      <c r="J897" s="197"/>
    </row>
    <row r="898" spans="2:10" x14ac:dyDescent="0.25">
      <c r="B898" s="10" t="s">
        <v>932</v>
      </c>
      <c r="C898" s="59" t="s">
        <v>2261</v>
      </c>
      <c r="D898" s="16" t="s">
        <v>11</v>
      </c>
      <c r="E898" s="12">
        <v>1</v>
      </c>
      <c r="F898" s="13">
        <v>7654245.1399999997</v>
      </c>
      <c r="G898" s="132"/>
      <c r="H898" s="14">
        <f t="shared" si="109"/>
        <v>0</v>
      </c>
      <c r="I898" s="196" t="str">
        <f t="shared" si="114"/>
        <v/>
      </c>
      <c r="J898" s="197"/>
    </row>
    <row r="899" spans="2:10" x14ac:dyDescent="0.25">
      <c r="B899" s="10" t="s">
        <v>933</v>
      </c>
      <c r="C899" s="59" t="s">
        <v>2262</v>
      </c>
      <c r="D899" s="16" t="s">
        <v>11</v>
      </c>
      <c r="E899" s="12">
        <v>1</v>
      </c>
      <c r="F899" s="13">
        <v>7654245.1399999997</v>
      </c>
      <c r="G899" s="132"/>
      <c r="H899" s="14">
        <f t="shared" si="109"/>
        <v>0</v>
      </c>
      <c r="I899" s="196" t="str">
        <f t="shared" si="114"/>
        <v/>
      </c>
      <c r="J899" s="197"/>
    </row>
    <row r="900" spans="2:10" x14ac:dyDescent="0.25">
      <c r="B900" s="10" t="s">
        <v>934</v>
      </c>
      <c r="C900" s="59" t="s">
        <v>2263</v>
      </c>
      <c r="D900" s="16" t="s">
        <v>11</v>
      </c>
      <c r="E900" s="12">
        <v>1</v>
      </c>
      <c r="F900" s="13">
        <v>7654245.1399999997</v>
      </c>
      <c r="G900" s="132"/>
      <c r="H900" s="14">
        <f t="shared" si="109"/>
        <v>0</v>
      </c>
      <c r="I900" s="196" t="str">
        <f t="shared" si="114"/>
        <v/>
      </c>
      <c r="J900" s="197"/>
    </row>
    <row r="901" spans="2:10" x14ac:dyDescent="0.25">
      <c r="B901" s="10" t="s">
        <v>935</v>
      </c>
      <c r="C901" s="59" t="s">
        <v>2264</v>
      </c>
      <c r="D901" s="16" t="s">
        <v>11</v>
      </c>
      <c r="E901" s="12">
        <v>1</v>
      </c>
      <c r="F901" s="13">
        <v>15031054.890000001</v>
      </c>
      <c r="G901" s="132"/>
      <c r="H901" s="14">
        <f t="shared" si="109"/>
        <v>0</v>
      </c>
      <c r="I901" s="196" t="str">
        <f t="shared" si="114"/>
        <v/>
      </c>
      <c r="J901" s="197"/>
    </row>
    <row r="902" spans="2:10" x14ac:dyDescent="0.25">
      <c r="B902" s="40" t="s">
        <v>936</v>
      </c>
      <c r="C902" s="57" t="s">
        <v>2265</v>
      </c>
      <c r="D902" s="41"/>
      <c r="E902" s="42"/>
      <c r="F902" s="150"/>
      <c r="G902" s="135"/>
      <c r="H902" s="50"/>
      <c r="I902" s="218"/>
      <c r="J902" s="219"/>
    </row>
    <row r="903" spans="2:10" x14ac:dyDescent="0.25">
      <c r="B903" s="10" t="s">
        <v>937</v>
      </c>
      <c r="C903" s="59" t="s">
        <v>2266</v>
      </c>
      <c r="D903" s="16" t="s">
        <v>11</v>
      </c>
      <c r="E903" s="12">
        <v>1</v>
      </c>
      <c r="F903" s="13">
        <v>4094559.85</v>
      </c>
      <c r="G903" s="132"/>
      <c r="H903" s="14">
        <f t="shared" si="109"/>
        <v>0</v>
      </c>
      <c r="I903" s="196" t="str">
        <f t="shared" ref="I903:I904" si="115">IF(G903="","",IF(AND(G903&gt;=ROUND(F903*95%,4),G903&lt;=ROUND(F903,4)),"CUMPLE","NO CUMPLE"))</f>
        <v/>
      </c>
      <c r="J903" s="197"/>
    </row>
    <row r="904" spans="2:10" x14ac:dyDescent="0.25">
      <c r="B904" s="10" t="s">
        <v>938</v>
      </c>
      <c r="C904" s="59" t="s">
        <v>2267</v>
      </c>
      <c r="D904" s="16" t="s">
        <v>11</v>
      </c>
      <c r="E904" s="12">
        <v>2</v>
      </c>
      <c r="F904" s="13">
        <v>5396559.8499999996</v>
      </c>
      <c r="G904" s="132"/>
      <c r="H904" s="14">
        <f t="shared" si="109"/>
        <v>0</v>
      </c>
      <c r="I904" s="196" t="str">
        <f t="shared" si="115"/>
        <v/>
      </c>
      <c r="J904" s="197"/>
    </row>
    <row r="905" spans="2:10" x14ac:dyDescent="0.25">
      <c r="B905" s="40" t="s">
        <v>939</v>
      </c>
      <c r="C905" s="57" t="s">
        <v>2268</v>
      </c>
      <c r="D905" s="41"/>
      <c r="E905" s="42"/>
      <c r="F905" s="150"/>
      <c r="G905" s="135"/>
      <c r="H905" s="50"/>
      <c r="I905" s="218"/>
      <c r="J905" s="219"/>
    </row>
    <row r="906" spans="2:10" ht="38.25" x14ac:dyDescent="0.25">
      <c r="B906" s="10" t="s">
        <v>940</v>
      </c>
      <c r="C906" s="59" t="s">
        <v>2269</v>
      </c>
      <c r="D906" s="16" t="s">
        <v>11</v>
      </c>
      <c r="E906" s="18">
        <v>1</v>
      </c>
      <c r="F906" s="13">
        <v>5473974.9000000004</v>
      </c>
      <c r="G906" s="132"/>
      <c r="H906" s="14">
        <f t="shared" si="109"/>
        <v>0</v>
      </c>
      <c r="I906" s="196" t="str">
        <f t="shared" ref="I906:I910" si="116">IF(G906="","",IF(AND(G906&gt;=ROUND(F906*95%,4),G906&lt;=ROUND(F906,4)),"CUMPLE","NO CUMPLE"))</f>
        <v/>
      </c>
      <c r="J906" s="197"/>
    </row>
    <row r="907" spans="2:10" ht="38.25" x14ac:dyDescent="0.25">
      <c r="B907" s="10" t="s">
        <v>941</v>
      </c>
      <c r="C907" s="59" t="s">
        <v>2270</v>
      </c>
      <c r="D907" s="16" t="s">
        <v>11</v>
      </c>
      <c r="E907" s="18">
        <v>1</v>
      </c>
      <c r="F907" s="13">
        <v>8062517.9000000004</v>
      </c>
      <c r="G907" s="132"/>
      <c r="H907" s="14">
        <f t="shared" si="109"/>
        <v>0</v>
      </c>
      <c r="I907" s="196" t="str">
        <f t="shared" si="116"/>
        <v/>
      </c>
      <c r="J907" s="197"/>
    </row>
    <row r="908" spans="2:10" ht="38.25" x14ac:dyDescent="0.25">
      <c r="B908" s="10" t="s">
        <v>942</v>
      </c>
      <c r="C908" s="59" t="s">
        <v>2271</v>
      </c>
      <c r="D908" s="16" t="s">
        <v>11</v>
      </c>
      <c r="E908" s="18">
        <v>1</v>
      </c>
      <c r="F908" s="13">
        <v>4432517.9000000004</v>
      </c>
      <c r="G908" s="132"/>
      <c r="H908" s="14">
        <f t="shared" si="109"/>
        <v>0</v>
      </c>
      <c r="I908" s="196" t="str">
        <f t="shared" si="116"/>
        <v/>
      </c>
      <c r="J908" s="197"/>
    </row>
    <row r="909" spans="2:10" ht="38.25" x14ac:dyDescent="0.25">
      <c r="B909" s="10" t="s">
        <v>943</v>
      </c>
      <c r="C909" s="59" t="s">
        <v>2272</v>
      </c>
      <c r="D909" s="16" t="s">
        <v>11</v>
      </c>
      <c r="E909" s="18">
        <v>1</v>
      </c>
      <c r="F909" s="13">
        <v>8062517.9000000004</v>
      </c>
      <c r="G909" s="132"/>
      <c r="H909" s="14">
        <f t="shared" si="109"/>
        <v>0</v>
      </c>
      <c r="I909" s="196" t="str">
        <f t="shared" si="116"/>
        <v/>
      </c>
      <c r="J909" s="197"/>
    </row>
    <row r="910" spans="2:10" ht="38.25" x14ac:dyDescent="0.25">
      <c r="B910" s="10" t="s">
        <v>944</v>
      </c>
      <c r="C910" s="59" t="s">
        <v>2273</v>
      </c>
      <c r="D910" s="16" t="s">
        <v>11</v>
      </c>
      <c r="E910" s="18">
        <v>1</v>
      </c>
      <c r="F910" s="13">
        <v>4432517.9000000004</v>
      </c>
      <c r="G910" s="132"/>
      <c r="H910" s="14">
        <f t="shared" si="109"/>
        <v>0</v>
      </c>
      <c r="I910" s="196" t="str">
        <f t="shared" si="116"/>
        <v/>
      </c>
      <c r="J910" s="197"/>
    </row>
    <row r="911" spans="2:10" x14ac:dyDescent="0.25">
      <c r="B911" s="40" t="s">
        <v>945</v>
      </c>
      <c r="C911" s="57" t="s">
        <v>2274</v>
      </c>
      <c r="D911" s="41"/>
      <c r="E911" s="51"/>
      <c r="F911" s="150"/>
      <c r="G911" s="135"/>
      <c r="H911" s="50"/>
      <c r="I911" s="218"/>
      <c r="J911" s="219"/>
    </row>
    <row r="912" spans="2:10" x14ac:dyDescent="0.25">
      <c r="B912" s="10" t="s">
        <v>946</v>
      </c>
      <c r="C912" s="59" t="s">
        <v>2275</v>
      </c>
      <c r="D912" s="16" t="s">
        <v>11</v>
      </c>
      <c r="E912" s="12">
        <v>1</v>
      </c>
      <c r="F912" s="13">
        <v>45257936.649999999</v>
      </c>
      <c r="G912" s="132"/>
      <c r="H912" s="14">
        <f t="shared" si="109"/>
        <v>0</v>
      </c>
      <c r="I912" s="196" t="str">
        <f t="shared" ref="I912:I917" si="117">IF(G912="","",IF(AND(G912&gt;=ROUND(F912*95%,4),G912&lt;=ROUND(F912,4)),"CUMPLE","NO CUMPLE"))</f>
        <v/>
      </c>
      <c r="J912" s="197"/>
    </row>
    <row r="913" spans="2:10" x14ac:dyDescent="0.25">
      <c r="B913" s="10" t="s">
        <v>947</v>
      </c>
      <c r="C913" s="59" t="s">
        <v>2276</v>
      </c>
      <c r="D913" s="16" t="s">
        <v>11</v>
      </c>
      <c r="E913" s="12">
        <v>1</v>
      </c>
      <c r="F913" s="13">
        <v>4937936.6500000004</v>
      </c>
      <c r="G913" s="132"/>
      <c r="H913" s="14">
        <f t="shared" si="109"/>
        <v>0</v>
      </c>
      <c r="I913" s="196" t="str">
        <f t="shared" si="117"/>
        <v/>
      </c>
      <c r="J913" s="197"/>
    </row>
    <row r="914" spans="2:10" x14ac:dyDescent="0.25">
      <c r="B914" s="10" t="s">
        <v>948</v>
      </c>
      <c r="C914" s="59" t="s">
        <v>2277</v>
      </c>
      <c r="D914" s="16" t="s">
        <v>11</v>
      </c>
      <c r="E914" s="12">
        <v>1</v>
      </c>
      <c r="F914" s="13">
        <v>4937936.6500000004</v>
      </c>
      <c r="G914" s="132"/>
      <c r="H914" s="14">
        <f t="shared" si="109"/>
        <v>0</v>
      </c>
      <c r="I914" s="196" t="str">
        <f t="shared" si="117"/>
        <v/>
      </c>
      <c r="J914" s="197"/>
    </row>
    <row r="915" spans="2:10" x14ac:dyDescent="0.25">
      <c r="B915" s="10" t="s">
        <v>949</v>
      </c>
      <c r="C915" s="59" t="s">
        <v>2278</v>
      </c>
      <c r="D915" s="16" t="s">
        <v>11</v>
      </c>
      <c r="E915" s="12">
        <v>1</v>
      </c>
      <c r="F915" s="13">
        <v>4937936.6500000004</v>
      </c>
      <c r="G915" s="132"/>
      <c r="H915" s="14">
        <f t="shared" si="109"/>
        <v>0</v>
      </c>
      <c r="I915" s="196" t="str">
        <f t="shared" si="117"/>
        <v/>
      </c>
      <c r="J915" s="197"/>
    </row>
    <row r="916" spans="2:10" x14ac:dyDescent="0.25">
      <c r="B916" s="10" t="s">
        <v>950</v>
      </c>
      <c r="C916" s="59" t="s">
        <v>2279</v>
      </c>
      <c r="D916" s="16" t="s">
        <v>11</v>
      </c>
      <c r="E916" s="12">
        <v>1</v>
      </c>
      <c r="F916" s="13">
        <v>4937936.6500000004</v>
      </c>
      <c r="G916" s="132"/>
      <c r="H916" s="14">
        <f t="shared" si="109"/>
        <v>0</v>
      </c>
      <c r="I916" s="196" t="str">
        <f t="shared" si="117"/>
        <v/>
      </c>
      <c r="J916" s="197"/>
    </row>
    <row r="917" spans="2:10" x14ac:dyDescent="0.25">
      <c r="B917" s="10" t="s">
        <v>951</v>
      </c>
      <c r="C917" s="59" t="s">
        <v>2280</v>
      </c>
      <c r="D917" s="16" t="s">
        <v>11</v>
      </c>
      <c r="E917" s="12">
        <v>1</v>
      </c>
      <c r="F917" s="13">
        <v>4937936.6500000004</v>
      </c>
      <c r="G917" s="132"/>
      <c r="H917" s="14">
        <f t="shared" si="109"/>
        <v>0</v>
      </c>
      <c r="I917" s="196" t="str">
        <f t="shared" si="117"/>
        <v/>
      </c>
      <c r="J917" s="197"/>
    </row>
    <row r="918" spans="2:10" x14ac:dyDescent="0.25">
      <c r="B918" s="40" t="s">
        <v>952</v>
      </c>
      <c r="C918" s="57" t="s">
        <v>2281</v>
      </c>
      <c r="D918" s="41"/>
      <c r="E918" s="42"/>
      <c r="F918" s="150"/>
      <c r="G918" s="135"/>
      <c r="H918" s="46"/>
      <c r="I918" s="218"/>
      <c r="J918" s="219"/>
    </row>
    <row r="919" spans="2:10" x14ac:dyDescent="0.25">
      <c r="B919" s="10" t="s">
        <v>953</v>
      </c>
      <c r="C919" s="59" t="s">
        <v>2282</v>
      </c>
      <c r="D919" s="16" t="s">
        <v>11</v>
      </c>
      <c r="E919" s="12">
        <v>49</v>
      </c>
      <c r="F919" s="13">
        <v>658237.01</v>
      </c>
      <c r="G919" s="132"/>
      <c r="H919" s="14">
        <f t="shared" si="109"/>
        <v>0</v>
      </c>
      <c r="I919" s="196" t="str">
        <f t="shared" ref="I919:I920" si="118">IF(G919="","",IF(AND(G919&gt;=ROUND(F919*95%,4),G919&lt;=ROUND(F919,4)),"CUMPLE","NO CUMPLE"))</f>
        <v/>
      </c>
      <c r="J919" s="197"/>
    </row>
    <row r="920" spans="2:10" x14ac:dyDescent="0.25">
      <c r="B920" s="10" t="s">
        <v>954</v>
      </c>
      <c r="C920" s="59" t="s">
        <v>2283</v>
      </c>
      <c r="D920" s="16" t="s">
        <v>11</v>
      </c>
      <c r="E920" s="12">
        <v>4</v>
      </c>
      <c r="F920" s="13">
        <v>340237.01</v>
      </c>
      <c r="G920" s="132"/>
      <c r="H920" s="14">
        <f t="shared" si="109"/>
        <v>0</v>
      </c>
      <c r="I920" s="196" t="str">
        <f t="shared" si="118"/>
        <v/>
      </c>
      <c r="J920" s="197"/>
    </row>
    <row r="921" spans="2:10" x14ac:dyDescent="0.25">
      <c r="B921" s="40" t="s">
        <v>955</v>
      </c>
      <c r="C921" s="57" t="s">
        <v>2284</v>
      </c>
      <c r="D921" s="41"/>
      <c r="E921" s="42"/>
      <c r="F921" s="150"/>
      <c r="G921" s="135"/>
      <c r="H921" s="46"/>
      <c r="I921" s="218"/>
      <c r="J921" s="219"/>
    </row>
    <row r="922" spans="2:10" ht="25.5" x14ac:dyDescent="0.25">
      <c r="B922" s="10" t="s">
        <v>956</v>
      </c>
      <c r="C922" s="59" t="s">
        <v>2285</v>
      </c>
      <c r="D922" s="16" t="s">
        <v>41</v>
      </c>
      <c r="E922" s="12">
        <v>1100</v>
      </c>
      <c r="F922" s="13">
        <v>42854.17</v>
      </c>
      <c r="G922" s="132"/>
      <c r="H922" s="14">
        <f t="shared" si="109"/>
        <v>0</v>
      </c>
      <c r="I922" s="196" t="str">
        <f t="shared" ref="I922:I923" si="119">IF(G922="","",IF(AND(G922&gt;=ROUND(F922*95%,4),G922&lt;=ROUND(F922,4)),"CUMPLE","NO CUMPLE"))</f>
        <v/>
      </c>
      <c r="J922" s="197"/>
    </row>
    <row r="923" spans="2:10" ht="25.5" x14ac:dyDescent="0.25">
      <c r="B923" s="10" t="s">
        <v>957</v>
      </c>
      <c r="C923" s="59" t="s">
        <v>2286</v>
      </c>
      <c r="D923" s="16" t="s">
        <v>41</v>
      </c>
      <c r="E923" s="12">
        <v>600</v>
      </c>
      <c r="F923" s="13">
        <v>41854.17</v>
      </c>
      <c r="G923" s="132"/>
      <c r="H923" s="14">
        <f t="shared" si="109"/>
        <v>0</v>
      </c>
      <c r="I923" s="196" t="str">
        <f t="shared" si="119"/>
        <v/>
      </c>
      <c r="J923" s="197"/>
    </row>
    <row r="924" spans="2:10" x14ac:dyDescent="0.25">
      <c r="B924" s="40">
        <v>11</v>
      </c>
      <c r="C924" s="57" t="s">
        <v>2287</v>
      </c>
      <c r="D924" s="41"/>
      <c r="E924" s="42"/>
      <c r="F924" s="150"/>
      <c r="G924" s="135"/>
      <c r="H924" s="50"/>
      <c r="I924" s="218"/>
      <c r="J924" s="219"/>
    </row>
    <row r="925" spans="2:10" x14ac:dyDescent="0.25">
      <c r="B925" s="40" t="s">
        <v>958</v>
      </c>
      <c r="C925" s="57" t="s">
        <v>2288</v>
      </c>
      <c r="D925" s="41"/>
      <c r="E925" s="42"/>
      <c r="F925" s="150"/>
      <c r="G925" s="135"/>
      <c r="H925" s="50"/>
      <c r="I925" s="218"/>
      <c r="J925" s="219"/>
    </row>
    <row r="926" spans="2:10" x14ac:dyDescent="0.25">
      <c r="B926" s="10" t="s">
        <v>959</v>
      </c>
      <c r="C926" s="59" t="s">
        <v>2289</v>
      </c>
      <c r="D926" s="16" t="s">
        <v>4</v>
      </c>
      <c r="E926" s="12">
        <v>300</v>
      </c>
      <c r="F926" s="13">
        <v>29763.52</v>
      </c>
      <c r="G926" s="132"/>
      <c r="H926" s="14">
        <f t="shared" ref="H926:H936" si="120">+ROUND(G926*E926,2)</f>
        <v>0</v>
      </c>
      <c r="I926" s="196" t="str">
        <f t="shared" ref="I926:I930" si="121">IF(G926="","",IF(AND(G926&gt;=ROUND(F926*95%,4),G926&lt;=ROUND(F926,4)),"CUMPLE","NO CUMPLE"))</f>
        <v/>
      </c>
      <c r="J926" s="197"/>
    </row>
    <row r="927" spans="2:10" x14ac:dyDescent="0.25">
      <c r="B927" s="10" t="s">
        <v>960</v>
      </c>
      <c r="C927" s="59" t="s">
        <v>2290</v>
      </c>
      <c r="D927" s="16" t="s">
        <v>4</v>
      </c>
      <c r="E927" s="12">
        <v>2654</v>
      </c>
      <c r="F927" s="13">
        <v>29730.02</v>
      </c>
      <c r="G927" s="132"/>
      <c r="H927" s="14">
        <f t="shared" si="120"/>
        <v>0</v>
      </c>
      <c r="I927" s="196" t="str">
        <f t="shared" si="121"/>
        <v/>
      </c>
      <c r="J927" s="197"/>
    </row>
    <row r="928" spans="2:10" ht="25.5" x14ac:dyDescent="0.25">
      <c r="B928" s="10" t="s">
        <v>961</v>
      </c>
      <c r="C928" s="59" t="s">
        <v>2291</v>
      </c>
      <c r="D928" s="16" t="s">
        <v>4</v>
      </c>
      <c r="E928" s="12">
        <v>1309</v>
      </c>
      <c r="F928" s="13">
        <v>40720.019999999997</v>
      </c>
      <c r="G928" s="132"/>
      <c r="H928" s="14">
        <f t="shared" si="120"/>
        <v>0</v>
      </c>
      <c r="I928" s="196" t="str">
        <f t="shared" si="121"/>
        <v/>
      </c>
      <c r="J928" s="197"/>
    </row>
    <row r="929" spans="2:10" ht="25.5" x14ac:dyDescent="0.25">
      <c r="B929" s="10" t="s">
        <v>962</v>
      </c>
      <c r="C929" s="59" t="s">
        <v>2292</v>
      </c>
      <c r="D929" s="16" t="s">
        <v>4</v>
      </c>
      <c r="E929" s="12">
        <v>609</v>
      </c>
      <c r="F929" s="13">
        <v>33230.019999999997</v>
      </c>
      <c r="G929" s="132"/>
      <c r="H929" s="14">
        <f t="shared" si="120"/>
        <v>0</v>
      </c>
      <c r="I929" s="196" t="str">
        <f t="shared" si="121"/>
        <v/>
      </c>
      <c r="J929" s="197"/>
    </row>
    <row r="930" spans="2:10" ht="25.5" x14ac:dyDescent="0.25">
      <c r="B930" s="10" t="s">
        <v>963</v>
      </c>
      <c r="C930" s="59" t="s">
        <v>2293</v>
      </c>
      <c r="D930" s="16" t="s">
        <v>4</v>
      </c>
      <c r="E930" s="12">
        <v>1460</v>
      </c>
      <c r="F930" s="13">
        <v>54220.02</v>
      </c>
      <c r="G930" s="132"/>
      <c r="H930" s="14">
        <f t="shared" si="120"/>
        <v>0</v>
      </c>
      <c r="I930" s="196" t="str">
        <f t="shared" si="121"/>
        <v/>
      </c>
      <c r="J930" s="197"/>
    </row>
    <row r="931" spans="2:10" x14ac:dyDescent="0.25">
      <c r="B931" s="40" t="s">
        <v>964</v>
      </c>
      <c r="C931" s="57" t="s">
        <v>2294</v>
      </c>
      <c r="D931" s="41"/>
      <c r="E931" s="42"/>
      <c r="F931" s="150"/>
      <c r="G931" s="135"/>
      <c r="H931" s="50"/>
      <c r="I931" s="218"/>
      <c r="J931" s="219"/>
    </row>
    <row r="932" spans="2:10" ht="25.5" x14ac:dyDescent="0.25">
      <c r="B932" s="10" t="s">
        <v>965</v>
      </c>
      <c r="C932" s="59" t="s">
        <v>2295</v>
      </c>
      <c r="D932" s="16" t="s">
        <v>1284</v>
      </c>
      <c r="E932" s="12">
        <v>28</v>
      </c>
      <c r="F932" s="13">
        <v>56377.8</v>
      </c>
      <c r="G932" s="132"/>
      <c r="H932" s="14">
        <f t="shared" si="120"/>
        <v>0</v>
      </c>
      <c r="I932" s="196" t="str">
        <f t="shared" ref="I932:I936" si="122">IF(G932="","",IF(AND(G932&gt;=ROUND(F932*95%,4),G932&lt;=ROUND(F932,4)),"CUMPLE","NO CUMPLE"))</f>
        <v/>
      </c>
      <c r="J932" s="197"/>
    </row>
    <row r="933" spans="2:10" ht="25.5" x14ac:dyDescent="0.25">
      <c r="B933" s="10" t="s">
        <v>966</v>
      </c>
      <c r="C933" s="59" t="s">
        <v>2296</v>
      </c>
      <c r="D933" s="16" t="s">
        <v>1284</v>
      </c>
      <c r="E933" s="12">
        <v>489</v>
      </c>
      <c r="F933" s="13">
        <v>34750.17</v>
      </c>
      <c r="G933" s="132"/>
      <c r="H933" s="14">
        <f t="shared" si="120"/>
        <v>0</v>
      </c>
      <c r="I933" s="196" t="str">
        <f t="shared" si="122"/>
        <v/>
      </c>
      <c r="J933" s="197"/>
    </row>
    <row r="934" spans="2:10" ht="25.5" x14ac:dyDescent="0.25">
      <c r="B934" s="10" t="s">
        <v>967</v>
      </c>
      <c r="C934" s="59" t="s">
        <v>2297</v>
      </c>
      <c r="D934" s="16" t="s">
        <v>1284</v>
      </c>
      <c r="E934" s="11">
        <v>25</v>
      </c>
      <c r="F934" s="13">
        <v>29649.42</v>
      </c>
      <c r="G934" s="132"/>
      <c r="H934" s="14">
        <f t="shared" si="120"/>
        <v>0</v>
      </c>
      <c r="I934" s="196" t="str">
        <f t="shared" si="122"/>
        <v/>
      </c>
      <c r="J934" s="197"/>
    </row>
    <row r="935" spans="2:10" ht="25.5" x14ac:dyDescent="0.25">
      <c r="B935" s="10" t="s">
        <v>968</v>
      </c>
      <c r="C935" s="59" t="s">
        <v>2298</v>
      </c>
      <c r="D935" s="16" t="s">
        <v>1284</v>
      </c>
      <c r="E935" s="12">
        <v>33</v>
      </c>
      <c r="F935" s="13">
        <v>58008.17</v>
      </c>
      <c r="G935" s="132"/>
      <c r="H935" s="14">
        <f t="shared" si="120"/>
        <v>0</v>
      </c>
      <c r="I935" s="196" t="str">
        <f t="shared" si="122"/>
        <v/>
      </c>
      <c r="J935" s="197"/>
    </row>
    <row r="936" spans="2:10" ht="25.5" x14ac:dyDescent="0.25">
      <c r="B936" s="10" t="s">
        <v>969</v>
      </c>
      <c r="C936" s="59" t="s">
        <v>2299</v>
      </c>
      <c r="D936" s="16" t="s">
        <v>1284</v>
      </c>
      <c r="E936" s="12">
        <v>1016</v>
      </c>
      <c r="F936" s="13">
        <v>43590.3</v>
      </c>
      <c r="G936" s="132"/>
      <c r="H936" s="14">
        <f t="shared" si="120"/>
        <v>0</v>
      </c>
      <c r="I936" s="196" t="str">
        <f t="shared" si="122"/>
        <v/>
      </c>
      <c r="J936" s="197"/>
    </row>
    <row r="937" spans="2:10" x14ac:dyDescent="0.25">
      <c r="B937" s="40">
        <v>12</v>
      </c>
      <c r="C937" s="57" t="s">
        <v>2300</v>
      </c>
      <c r="D937" s="41"/>
      <c r="E937" s="42"/>
      <c r="F937" s="150"/>
      <c r="G937" s="135"/>
      <c r="H937" s="50"/>
      <c r="I937" s="218"/>
      <c r="J937" s="219"/>
    </row>
    <row r="938" spans="2:10" x14ac:dyDescent="0.25">
      <c r="B938" s="40" t="s">
        <v>970</v>
      </c>
      <c r="C938" s="57" t="s">
        <v>2301</v>
      </c>
      <c r="D938" s="41"/>
      <c r="E938" s="42"/>
      <c r="F938" s="150"/>
      <c r="G938" s="135"/>
      <c r="H938" s="50"/>
      <c r="I938" s="218"/>
      <c r="J938" s="219"/>
    </row>
    <row r="939" spans="2:10" ht="38.25" x14ac:dyDescent="0.25">
      <c r="B939" s="10" t="s">
        <v>971</v>
      </c>
      <c r="C939" s="59" t="s">
        <v>2302</v>
      </c>
      <c r="D939" s="16" t="s">
        <v>4</v>
      </c>
      <c r="E939" s="12">
        <v>616</v>
      </c>
      <c r="F939" s="13">
        <v>127663.99</v>
      </c>
      <c r="G939" s="132"/>
      <c r="H939" s="14">
        <f t="shared" ref="H939:H965" si="123">+ROUND(G939*E939,2)</f>
        <v>0</v>
      </c>
      <c r="I939" s="196" t="str">
        <f t="shared" ref="I939:I942" si="124">IF(G939="","",IF(AND(G939&gt;=ROUND(F939*95%,4),G939&lt;=ROUND(F939,4)),"CUMPLE","NO CUMPLE"))</f>
        <v/>
      </c>
      <c r="J939" s="197"/>
    </row>
    <row r="940" spans="2:10" ht="38.25" x14ac:dyDescent="0.25">
      <c r="B940" s="10" t="s">
        <v>972</v>
      </c>
      <c r="C940" s="59" t="s">
        <v>2303</v>
      </c>
      <c r="D940" s="16" t="s">
        <v>1284</v>
      </c>
      <c r="E940" s="12">
        <v>298</v>
      </c>
      <c r="F940" s="13">
        <v>77731.839999999997</v>
      </c>
      <c r="G940" s="132"/>
      <c r="H940" s="14">
        <f t="shared" si="123"/>
        <v>0</v>
      </c>
      <c r="I940" s="196" t="str">
        <f t="shared" si="124"/>
        <v/>
      </c>
      <c r="J940" s="197"/>
    </row>
    <row r="941" spans="2:10" x14ac:dyDescent="0.25">
      <c r="B941" s="10" t="s">
        <v>973</v>
      </c>
      <c r="C941" s="59" t="s">
        <v>2304</v>
      </c>
      <c r="D941" s="16" t="s">
        <v>4</v>
      </c>
      <c r="E941" s="12">
        <v>292</v>
      </c>
      <c r="F941" s="13">
        <v>106696</v>
      </c>
      <c r="G941" s="132"/>
      <c r="H941" s="14">
        <f t="shared" si="123"/>
        <v>0</v>
      </c>
      <c r="I941" s="196" t="str">
        <f t="shared" si="124"/>
        <v/>
      </c>
      <c r="J941" s="197"/>
    </row>
    <row r="942" spans="2:10" x14ac:dyDescent="0.25">
      <c r="B942" s="10" t="s">
        <v>974</v>
      </c>
      <c r="C942" s="59" t="s">
        <v>2305</v>
      </c>
      <c r="D942" s="16" t="s">
        <v>4</v>
      </c>
      <c r="E942" s="12">
        <v>18</v>
      </c>
      <c r="F942" s="13">
        <v>105927.19</v>
      </c>
      <c r="G942" s="132"/>
      <c r="H942" s="14">
        <f t="shared" si="123"/>
        <v>0</v>
      </c>
      <c r="I942" s="196" t="str">
        <f t="shared" si="124"/>
        <v/>
      </c>
      <c r="J942" s="197"/>
    </row>
    <row r="943" spans="2:10" x14ac:dyDescent="0.25">
      <c r="B943" s="40" t="s">
        <v>975</v>
      </c>
      <c r="C943" s="57" t="s">
        <v>2306</v>
      </c>
      <c r="D943" s="41"/>
      <c r="E943" s="42"/>
      <c r="F943" s="150"/>
      <c r="G943" s="135"/>
      <c r="H943" s="50"/>
      <c r="I943" s="218"/>
      <c r="J943" s="219"/>
    </row>
    <row r="944" spans="2:10" x14ac:dyDescent="0.25">
      <c r="B944" s="10" t="s">
        <v>976</v>
      </c>
      <c r="C944" s="59" t="s">
        <v>2307</v>
      </c>
      <c r="D944" s="16" t="s">
        <v>4</v>
      </c>
      <c r="E944" s="12">
        <v>148</v>
      </c>
      <c r="F944" s="13">
        <v>98317.41</v>
      </c>
      <c r="G944" s="132"/>
      <c r="H944" s="14">
        <f t="shared" si="123"/>
        <v>0</v>
      </c>
      <c r="I944" s="196" t="str">
        <f t="shared" ref="I944:I945" si="125">IF(G944="","",IF(AND(G944&gt;=ROUND(F944*95%,4),G944&lt;=ROUND(F944,4)),"CUMPLE","NO CUMPLE"))</f>
        <v/>
      </c>
      <c r="J944" s="197"/>
    </row>
    <row r="945" spans="2:10" ht="25.5" x14ac:dyDescent="0.25">
      <c r="B945" s="10" t="s">
        <v>977</v>
      </c>
      <c r="C945" s="59" t="s">
        <v>2308</v>
      </c>
      <c r="D945" s="16" t="s">
        <v>4</v>
      </c>
      <c r="E945" s="12">
        <v>339</v>
      </c>
      <c r="F945" s="13">
        <v>104033.35</v>
      </c>
      <c r="G945" s="132"/>
      <c r="H945" s="14">
        <f t="shared" si="123"/>
        <v>0</v>
      </c>
      <c r="I945" s="196" t="str">
        <f t="shared" si="125"/>
        <v/>
      </c>
      <c r="J945" s="197"/>
    </row>
    <row r="946" spans="2:10" x14ac:dyDescent="0.25">
      <c r="B946" s="40" t="s">
        <v>978</v>
      </c>
      <c r="C946" s="57" t="s">
        <v>2309</v>
      </c>
      <c r="D946" s="41"/>
      <c r="E946" s="42"/>
      <c r="F946" s="150"/>
      <c r="G946" s="135"/>
      <c r="H946" s="50"/>
      <c r="I946" s="218"/>
      <c r="J946" s="219"/>
    </row>
    <row r="947" spans="2:10" ht="25.5" x14ac:dyDescent="0.25">
      <c r="B947" s="10" t="s">
        <v>979</v>
      </c>
      <c r="C947" s="59" t="s">
        <v>2310</v>
      </c>
      <c r="D947" s="16" t="s">
        <v>4</v>
      </c>
      <c r="E947" s="12">
        <v>48</v>
      </c>
      <c r="F947" s="13">
        <v>91404.83</v>
      </c>
      <c r="G947" s="132"/>
      <c r="H947" s="14">
        <f t="shared" si="123"/>
        <v>0</v>
      </c>
      <c r="I947" s="196" t="str">
        <f t="shared" ref="I947:I948" si="126">IF(G947="","",IF(AND(G947&gt;=ROUND(F947*95%,4),G947&lt;=ROUND(F947,4)),"CUMPLE","NO CUMPLE"))</f>
        <v/>
      </c>
      <c r="J947" s="197"/>
    </row>
    <row r="948" spans="2:10" ht="25.5" x14ac:dyDescent="0.25">
      <c r="B948" s="10" t="s">
        <v>980</v>
      </c>
      <c r="C948" s="59" t="s">
        <v>2311</v>
      </c>
      <c r="D948" s="16" t="s">
        <v>1284</v>
      </c>
      <c r="E948" s="12">
        <v>28</v>
      </c>
      <c r="F948" s="13">
        <v>63517.63</v>
      </c>
      <c r="G948" s="132"/>
      <c r="H948" s="14">
        <f t="shared" si="123"/>
        <v>0</v>
      </c>
      <c r="I948" s="196" t="str">
        <f t="shared" si="126"/>
        <v/>
      </c>
      <c r="J948" s="197"/>
    </row>
    <row r="949" spans="2:10" x14ac:dyDescent="0.25">
      <c r="B949" s="40" t="s">
        <v>981</v>
      </c>
      <c r="C949" s="57" t="s">
        <v>2312</v>
      </c>
      <c r="D949" s="41"/>
      <c r="E949" s="42"/>
      <c r="F949" s="150"/>
      <c r="G949" s="135"/>
      <c r="H949" s="50"/>
      <c r="I949" s="218"/>
      <c r="J949" s="219"/>
    </row>
    <row r="950" spans="2:10" ht="25.5" x14ac:dyDescent="0.25">
      <c r="B950" s="10" t="s">
        <v>982</v>
      </c>
      <c r="C950" s="59" t="s">
        <v>2313</v>
      </c>
      <c r="D950" s="16" t="s">
        <v>4</v>
      </c>
      <c r="E950" s="12">
        <v>2028</v>
      </c>
      <c r="F950" s="13">
        <v>171741.59</v>
      </c>
      <c r="G950" s="132"/>
      <c r="H950" s="14">
        <f t="shared" si="123"/>
        <v>0</v>
      </c>
      <c r="I950" s="196" t="str">
        <f t="shared" ref="I950:I952" si="127">IF(G950="","",IF(AND(G950&gt;=ROUND(F950*95%,4),G950&lt;=ROUND(F950,4)),"CUMPLE","NO CUMPLE"))</f>
        <v/>
      </c>
      <c r="J950" s="197"/>
    </row>
    <row r="951" spans="2:10" ht="25.5" x14ac:dyDescent="0.25">
      <c r="B951" s="10" t="s">
        <v>983</v>
      </c>
      <c r="C951" s="59" t="s">
        <v>2314</v>
      </c>
      <c r="D951" s="16" t="s">
        <v>1284</v>
      </c>
      <c r="E951" s="12">
        <v>2066</v>
      </c>
      <c r="F951" s="13">
        <v>65069.89</v>
      </c>
      <c r="G951" s="132"/>
      <c r="H951" s="14">
        <f t="shared" si="123"/>
        <v>0</v>
      </c>
      <c r="I951" s="196" t="str">
        <f t="shared" si="127"/>
        <v/>
      </c>
      <c r="J951" s="197"/>
    </row>
    <row r="952" spans="2:10" ht="25.5" x14ac:dyDescent="0.25">
      <c r="B952" s="10" t="s">
        <v>984</v>
      </c>
      <c r="C952" s="59" t="s">
        <v>2315</v>
      </c>
      <c r="D952" s="16" t="s">
        <v>4</v>
      </c>
      <c r="E952" s="12">
        <v>975</v>
      </c>
      <c r="F952" s="13">
        <v>174148.43</v>
      </c>
      <c r="G952" s="132"/>
      <c r="H952" s="14">
        <f t="shared" si="123"/>
        <v>0</v>
      </c>
      <c r="I952" s="196" t="str">
        <f t="shared" si="127"/>
        <v/>
      </c>
      <c r="J952" s="197"/>
    </row>
    <row r="953" spans="2:10" x14ac:dyDescent="0.25">
      <c r="B953" s="40" t="s">
        <v>985</v>
      </c>
      <c r="C953" s="57" t="s">
        <v>2316</v>
      </c>
      <c r="D953" s="41"/>
      <c r="E953" s="42"/>
      <c r="F953" s="150"/>
      <c r="G953" s="135"/>
      <c r="H953" s="50"/>
      <c r="I953" s="218"/>
      <c r="J953" s="219"/>
    </row>
    <row r="954" spans="2:10" ht="25.5" x14ac:dyDescent="0.25">
      <c r="B954" s="10" t="s">
        <v>986</v>
      </c>
      <c r="C954" s="59" t="s">
        <v>2317</v>
      </c>
      <c r="D954" s="16" t="s">
        <v>4</v>
      </c>
      <c r="E954" s="12">
        <v>140</v>
      </c>
      <c r="F954" s="13">
        <v>74048.210000000006</v>
      </c>
      <c r="G954" s="132"/>
      <c r="H954" s="14">
        <f t="shared" si="123"/>
        <v>0</v>
      </c>
      <c r="I954" s="196" t="str">
        <f t="shared" ref="I954" si="128">IF(G954="","",IF(AND(G954&gt;=ROUND(F954*95%,4),G954&lt;=ROUND(F954,4)),"CUMPLE","NO CUMPLE"))</f>
        <v/>
      </c>
      <c r="J954" s="197"/>
    </row>
    <row r="955" spans="2:10" x14ac:dyDescent="0.25">
      <c r="B955" s="40" t="s">
        <v>987</v>
      </c>
      <c r="C955" s="57" t="s">
        <v>2318</v>
      </c>
      <c r="D955" s="41"/>
      <c r="E955" s="42"/>
      <c r="F955" s="150"/>
      <c r="G955" s="135"/>
      <c r="H955" s="50"/>
      <c r="I955" s="218"/>
      <c r="J955" s="219"/>
    </row>
    <row r="956" spans="2:10" x14ac:dyDescent="0.25">
      <c r="B956" s="10" t="s">
        <v>988</v>
      </c>
      <c r="C956" s="59" t="s">
        <v>2319</v>
      </c>
      <c r="D956" s="16" t="s">
        <v>4</v>
      </c>
      <c r="E956" s="12">
        <v>160</v>
      </c>
      <c r="F956" s="13">
        <v>275209.95</v>
      </c>
      <c r="G956" s="132"/>
      <c r="H956" s="14">
        <f t="shared" si="123"/>
        <v>0</v>
      </c>
      <c r="I956" s="196" t="str">
        <f t="shared" ref="I956" si="129">IF(G956="","",IF(AND(G956&gt;=ROUND(F956*95%,4),G956&lt;=ROUND(F956,4)),"CUMPLE","NO CUMPLE"))</f>
        <v/>
      </c>
      <c r="J956" s="197"/>
    </row>
    <row r="957" spans="2:10" x14ac:dyDescent="0.25">
      <c r="B957" s="40" t="s">
        <v>989</v>
      </c>
      <c r="C957" s="57" t="s">
        <v>2320</v>
      </c>
      <c r="D957" s="41"/>
      <c r="E957" s="42"/>
      <c r="F957" s="150"/>
      <c r="G957" s="135"/>
      <c r="H957" s="50"/>
      <c r="I957" s="218"/>
      <c r="J957" s="219"/>
    </row>
    <row r="958" spans="2:10" ht="38.25" x14ac:dyDescent="0.25">
      <c r="B958" s="10" t="s">
        <v>990</v>
      </c>
      <c r="C958" s="59" t="s">
        <v>2321</v>
      </c>
      <c r="D958" s="16" t="s">
        <v>4</v>
      </c>
      <c r="E958" s="12">
        <v>35</v>
      </c>
      <c r="F958" s="13">
        <v>46557.16</v>
      </c>
      <c r="G958" s="132"/>
      <c r="H958" s="14">
        <f t="shared" si="123"/>
        <v>0</v>
      </c>
      <c r="I958" s="196" t="str">
        <f t="shared" ref="I958" si="130">IF(G958="","",IF(AND(G958&gt;=ROUND(F958*95%,4),G958&lt;=ROUND(F958,4)),"CUMPLE","NO CUMPLE"))</f>
        <v/>
      </c>
      <c r="J958" s="197"/>
    </row>
    <row r="959" spans="2:10" x14ac:dyDescent="0.25">
      <c r="B959" s="40" t="s">
        <v>991</v>
      </c>
      <c r="C959" s="57" t="s">
        <v>2322</v>
      </c>
      <c r="D959" s="41"/>
      <c r="E959" s="42"/>
      <c r="F959" s="150"/>
      <c r="G959" s="135"/>
      <c r="H959" s="50"/>
      <c r="I959" s="218"/>
      <c r="J959" s="219"/>
    </row>
    <row r="960" spans="2:10" x14ac:dyDescent="0.25">
      <c r="B960" s="10" t="s">
        <v>992</v>
      </c>
      <c r="C960" s="59" t="s">
        <v>2323</v>
      </c>
      <c r="D960" s="16" t="s">
        <v>1284</v>
      </c>
      <c r="E960" s="12">
        <v>129</v>
      </c>
      <c r="F960" s="13">
        <v>59222.04</v>
      </c>
      <c r="G960" s="132"/>
      <c r="H960" s="14">
        <f t="shared" si="123"/>
        <v>0</v>
      </c>
      <c r="I960" s="196" t="str">
        <f t="shared" ref="I960" si="131">IF(G960="","",IF(AND(G960&gt;=ROUND(F960*95%,4),G960&lt;=ROUND(F960,4)),"CUMPLE","NO CUMPLE"))</f>
        <v/>
      </c>
      <c r="J960" s="197"/>
    </row>
    <row r="961" spans="2:10" x14ac:dyDescent="0.25">
      <c r="B961" s="40" t="s">
        <v>993</v>
      </c>
      <c r="C961" s="57" t="s">
        <v>2324</v>
      </c>
      <c r="D961" s="41"/>
      <c r="E961" s="42"/>
      <c r="F961" s="150"/>
      <c r="G961" s="135"/>
      <c r="H961" s="50"/>
      <c r="I961" s="218"/>
      <c r="J961" s="219"/>
    </row>
    <row r="962" spans="2:10" x14ac:dyDescent="0.25">
      <c r="B962" s="10" t="s">
        <v>994</v>
      </c>
      <c r="C962" s="59" t="s">
        <v>2325</v>
      </c>
      <c r="D962" s="16" t="s">
        <v>1284</v>
      </c>
      <c r="E962" s="12">
        <v>4</v>
      </c>
      <c r="F962" s="13">
        <v>35567.440000000002</v>
      </c>
      <c r="G962" s="132"/>
      <c r="H962" s="14">
        <f t="shared" si="123"/>
        <v>0</v>
      </c>
      <c r="I962" s="196" t="str">
        <f t="shared" ref="I962" si="132">IF(G962="","",IF(AND(G962&gt;=ROUND(F962*95%,4),G962&lt;=ROUND(F962,4)),"CUMPLE","NO CUMPLE"))</f>
        <v/>
      </c>
      <c r="J962" s="197"/>
    </row>
    <row r="963" spans="2:10" x14ac:dyDescent="0.25">
      <c r="B963" s="40" t="s">
        <v>995</v>
      </c>
      <c r="C963" s="57" t="s">
        <v>2326</v>
      </c>
      <c r="D963" s="41"/>
      <c r="E963" s="42"/>
      <c r="F963" s="150"/>
      <c r="G963" s="135"/>
      <c r="H963" s="50"/>
      <c r="I963" s="218"/>
      <c r="J963" s="219"/>
    </row>
    <row r="964" spans="2:10" x14ac:dyDescent="0.25">
      <c r="B964" s="10" t="s">
        <v>996</v>
      </c>
      <c r="C964" s="59" t="s">
        <v>2327</v>
      </c>
      <c r="D964" s="16" t="s">
        <v>1284</v>
      </c>
      <c r="E964" s="12">
        <v>72</v>
      </c>
      <c r="F964" s="13">
        <v>57899.12</v>
      </c>
      <c r="G964" s="132"/>
      <c r="H964" s="14">
        <f t="shared" si="123"/>
        <v>0</v>
      </c>
      <c r="I964" s="196" t="str">
        <f t="shared" ref="I964:I965" si="133">IF(G964="","",IF(AND(G964&gt;=ROUND(F964*95%,4),G964&lt;=ROUND(F964,4)),"CUMPLE","NO CUMPLE"))</f>
        <v/>
      </c>
      <c r="J964" s="197"/>
    </row>
    <row r="965" spans="2:10" x14ac:dyDescent="0.25">
      <c r="B965" s="10" t="s">
        <v>997</v>
      </c>
      <c r="C965" s="59" t="s">
        <v>2328</v>
      </c>
      <c r="D965" s="16" t="s">
        <v>1284</v>
      </c>
      <c r="E965" s="12">
        <v>125</v>
      </c>
      <c r="F965" s="13">
        <v>23899.119999999999</v>
      </c>
      <c r="G965" s="132"/>
      <c r="H965" s="14">
        <f t="shared" si="123"/>
        <v>0</v>
      </c>
      <c r="I965" s="196" t="str">
        <f t="shared" si="133"/>
        <v/>
      </c>
      <c r="J965" s="197"/>
    </row>
    <row r="966" spans="2:10" x14ac:dyDescent="0.25">
      <c r="B966" s="40">
        <v>13</v>
      </c>
      <c r="C966" s="57" t="s">
        <v>2329</v>
      </c>
      <c r="D966" s="41"/>
      <c r="E966" s="42"/>
      <c r="F966" s="150"/>
      <c r="G966" s="135"/>
      <c r="H966" s="50"/>
      <c r="I966" s="218"/>
      <c r="J966" s="219"/>
    </row>
    <row r="967" spans="2:10" x14ac:dyDescent="0.25">
      <c r="B967" s="40" t="s">
        <v>998</v>
      </c>
      <c r="C967" s="57" t="s">
        <v>2330</v>
      </c>
      <c r="D967" s="41"/>
      <c r="E967" s="42"/>
      <c r="F967" s="150"/>
      <c r="G967" s="135"/>
      <c r="H967" s="50"/>
      <c r="I967" s="218"/>
      <c r="J967" s="219"/>
    </row>
    <row r="968" spans="2:10" ht="25.5" x14ac:dyDescent="0.25">
      <c r="B968" s="10" t="s">
        <v>999</v>
      </c>
      <c r="C968" s="59" t="s">
        <v>2331</v>
      </c>
      <c r="D968" s="16" t="s">
        <v>1284</v>
      </c>
      <c r="E968" s="12">
        <v>3</v>
      </c>
      <c r="F968" s="13">
        <v>66989.259999999995</v>
      </c>
      <c r="G968" s="132"/>
      <c r="H968" s="14">
        <f t="shared" ref="H968" si="134">+ROUND(G968*E968,2)</f>
        <v>0</v>
      </c>
      <c r="I968" s="196" t="str">
        <f t="shared" ref="I968" si="135">IF(G968="","",IF(AND(G968&gt;=ROUND(F968*95%,4),G968&lt;=ROUND(F968,4)),"CUMPLE","NO CUMPLE"))</f>
        <v/>
      </c>
      <c r="J968" s="197"/>
    </row>
    <row r="969" spans="2:10" x14ac:dyDescent="0.25">
      <c r="B969" s="40" t="s">
        <v>1000</v>
      </c>
      <c r="C969" s="57" t="s">
        <v>2332</v>
      </c>
      <c r="D969" s="41"/>
      <c r="E969" s="42"/>
      <c r="F969" s="150"/>
      <c r="G969" s="135"/>
      <c r="H969" s="50"/>
      <c r="I969" s="218"/>
      <c r="J969" s="219"/>
    </row>
    <row r="970" spans="2:10" ht="25.5" x14ac:dyDescent="0.25">
      <c r="B970" s="10" t="s">
        <v>1001</v>
      </c>
      <c r="C970" s="59" t="s">
        <v>2333</v>
      </c>
      <c r="D970" s="16" t="s">
        <v>11</v>
      </c>
      <c r="E970" s="12">
        <v>2</v>
      </c>
      <c r="F970" s="13">
        <v>1795800</v>
      </c>
      <c r="G970" s="132"/>
      <c r="H970" s="14">
        <f t="shared" ref="H970" si="136">+ROUND(G970*E970,2)</f>
        <v>0</v>
      </c>
      <c r="I970" s="196" t="str">
        <f t="shared" ref="I970" si="137">IF(G970="","",IF(AND(G970&gt;=ROUND(F970*95%,4),G970&lt;=ROUND(F970,4)),"CUMPLE","NO CUMPLE"))</f>
        <v/>
      </c>
      <c r="J970" s="197"/>
    </row>
    <row r="971" spans="2:10" x14ac:dyDescent="0.25">
      <c r="B971" s="40" t="s">
        <v>1002</v>
      </c>
      <c r="C971" s="57" t="s">
        <v>2334</v>
      </c>
      <c r="D971" s="41"/>
      <c r="E971" s="42"/>
      <c r="F971" s="150"/>
      <c r="G971" s="135"/>
      <c r="H971" s="50"/>
      <c r="I971" s="218"/>
      <c r="J971" s="219"/>
    </row>
    <row r="972" spans="2:10" ht="25.5" x14ac:dyDescent="0.25">
      <c r="B972" s="10" t="s">
        <v>1003</v>
      </c>
      <c r="C972" s="59" t="s">
        <v>2335</v>
      </c>
      <c r="D972" s="16" t="s">
        <v>11</v>
      </c>
      <c r="E972" s="12">
        <v>65</v>
      </c>
      <c r="F972" s="13">
        <v>30831.48</v>
      </c>
      <c r="G972" s="132"/>
      <c r="H972" s="14">
        <f t="shared" ref="H972" si="138">+ROUND(G972*E972,2)</f>
        <v>0</v>
      </c>
      <c r="I972" s="196" t="str">
        <f t="shared" ref="I972" si="139">IF(G972="","",IF(AND(G972&gt;=ROUND(F972*95%,4),G972&lt;=ROUND(F972,4)),"CUMPLE","NO CUMPLE"))</f>
        <v/>
      </c>
      <c r="J972" s="197"/>
    </row>
    <row r="973" spans="2:10" x14ac:dyDescent="0.25">
      <c r="B973" s="40">
        <v>14</v>
      </c>
      <c r="C973" s="57" t="s">
        <v>2336</v>
      </c>
      <c r="D973" s="41"/>
      <c r="E973" s="42"/>
      <c r="F973" s="150"/>
      <c r="G973" s="135"/>
      <c r="H973" s="50"/>
      <c r="I973" s="218"/>
      <c r="J973" s="219"/>
    </row>
    <row r="974" spans="2:10" x14ac:dyDescent="0.25">
      <c r="B974" s="40" t="s">
        <v>1004</v>
      </c>
      <c r="C974" s="57" t="s">
        <v>2337</v>
      </c>
      <c r="D974" s="41"/>
      <c r="E974" s="42"/>
      <c r="F974" s="150"/>
      <c r="G974" s="135"/>
      <c r="H974" s="50"/>
      <c r="I974" s="218"/>
      <c r="J974" s="219"/>
    </row>
    <row r="975" spans="2:10" ht="114.75" x14ac:dyDescent="0.25">
      <c r="B975" s="10" t="s">
        <v>1005</v>
      </c>
      <c r="C975" s="59" t="s">
        <v>2338</v>
      </c>
      <c r="D975" s="16" t="s">
        <v>4</v>
      </c>
      <c r="E975" s="12">
        <v>78</v>
      </c>
      <c r="F975" s="13">
        <v>231000</v>
      </c>
      <c r="G975" s="132"/>
      <c r="H975" s="14">
        <f t="shared" ref="H975" si="140">+ROUND(G975*E975,2)</f>
        <v>0</v>
      </c>
      <c r="I975" s="196" t="str">
        <f t="shared" ref="I975" si="141">IF(G975="","",IF(AND(G975&gt;=ROUND(F975*95%,4),G975&lt;=ROUND(F975,4)),"CUMPLE","NO CUMPLE"))</f>
        <v/>
      </c>
      <c r="J975" s="197"/>
    </row>
    <row r="976" spans="2:10" x14ac:dyDescent="0.25">
      <c r="B976" s="40" t="s">
        <v>1006</v>
      </c>
      <c r="C976" s="57" t="s">
        <v>2339</v>
      </c>
      <c r="D976" s="41"/>
      <c r="E976" s="42"/>
      <c r="F976" s="150"/>
      <c r="G976" s="135"/>
      <c r="H976" s="50"/>
      <c r="I976" s="218"/>
      <c r="J976" s="219"/>
    </row>
    <row r="977" spans="2:10" ht="38.25" x14ac:dyDescent="0.25">
      <c r="B977" s="10" t="s">
        <v>1007</v>
      </c>
      <c r="C977" s="59" t="s">
        <v>2340</v>
      </c>
      <c r="D977" s="16" t="s">
        <v>4</v>
      </c>
      <c r="E977" s="12">
        <v>1228</v>
      </c>
      <c r="F977" s="13">
        <v>165000</v>
      </c>
      <c r="G977" s="132"/>
      <c r="H977" s="14">
        <f t="shared" ref="H977" si="142">+ROUND(G977*E977,2)</f>
        <v>0</v>
      </c>
      <c r="I977" s="196" t="str">
        <f t="shared" ref="I977" si="143">IF(G977="","",IF(AND(G977&gt;=ROUND(F977*95%,4),G977&lt;=ROUND(F977,4)),"CUMPLE","NO CUMPLE"))</f>
        <v/>
      </c>
      <c r="J977" s="197"/>
    </row>
    <row r="978" spans="2:10" x14ac:dyDescent="0.25">
      <c r="B978" s="40" t="s">
        <v>1008</v>
      </c>
      <c r="C978" s="57" t="s">
        <v>2341</v>
      </c>
      <c r="D978" s="41"/>
      <c r="E978" s="42"/>
      <c r="F978" s="150"/>
      <c r="G978" s="135"/>
      <c r="H978" s="50"/>
      <c r="I978" s="218"/>
      <c r="J978" s="219"/>
    </row>
    <row r="979" spans="2:10" x14ac:dyDescent="0.25">
      <c r="B979" s="10" t="s">
        <v>1009</v>
      </c>
      <c r="C979" s="59" t="s">
        <v>2342</v>
      </c>
      <c r="D979" s="16" t="s">
        <v>4</v>
      </c>
      <c r="E979" s="12">
        <v>78</v>
      </c>
      <c r="F979" s="13">
        <v>52015.62</v>
      </c>
      <c r="G979" s="132"/>
      <c r="H979" s="14">
        <f t="shared" ref="H979:H985" si="144">+ROUND(G979*E979,2)</f>
        <v>0</v>
      </c>
      <c r="I979" s="196" t="str">
        <f t="shared" ref="I979:I980" si="145">IF(G979="","",IF(AND(G979&gt;=ROUND(F979*95%,4),G979&lt;=ROUND(F979,4)),"CUMPLE","NO CUMPLE"))</f>
        <v/>
      </c>
      <c r="J979" s="197"/>
    </row>
    <row r="980" spans="2:10" x14ac:dyDescent="0.25">
      <c r="B980" s="10" t="s">
        <v>1010</v>
      </c>
      <c r="C980" s="59" t="s">
        <v>2343</v>
      </c>
      <c r="D980" s="16" t="s">
        <v>25</v>
      </c>
      <c r="E980" s="12">
        <v>1306</v>
      </c>
      <c r="F980" s="13">
        <v>25465.119999999999</v>
      </c>
      <c r="G980" s="132"/>
      <c r="H980" s="14">
        <f t="shared" si="144"/>
        <v>0</v>
      </c>
      <c r="I980" s="196" t="str">
        <f t="shared" si="145"/>
        <v/>
      </c>
      <c r="J980" s="197"/>
    </row>
    <row r="981" spans="2:10" x14ac:dyDescent="0.25">
      <c r="B981" s="40" t="s">
        <v>1011</v>
      </c>
      <c r="C981" s="57" t="s">
        <v>2344</v>
      </c>
      <c r="D981" s="41"/>
      <c r="E981" s="42"/>
      <c r="F981" s="150"/>
      <c r="G981" s="135"/>
      <c r="H981" s="50"/>
      <c r="I981" s="218"/>
      <c r="J981" s="219"/>
    </row>
    <row r="982" spans="2:10" x14ac:dyDescent="0.25">
      <c r="B982" s="10" t="s">
        <v>1012</v>
      </c>
      <c r="C982" s="59" t="s">
        <v>2345</v>
      </c>
      <c r="D982" s="16" t="s">
        <v>4</v>
      </c>
      <c r="E982" s="18">
        <v>950</v>
      </c>
      <c r="F982" s="13">
        <v>21994.31</v>
      </c>
      <c r="G982" s="132"/>
      <c r="H982" s="14">
        <f t="shared" si="144"/>
        <v>0</v>
      </c>
      <c r="I982" s="196" t="str">
        <f t="shared" ref="I982:I983" si="146">IF(G982="","",IF(AND(G982&gt;=ROUND(F982*95%,4),G982&lt;=ROUND(F982,4)),"CUMPLE","NO CUMPLE"))</f>
        <v/>
      </c>
      <c r="J982" s="197"/>
    </row>
    <row r="983" spans="2:10" x14ac:dyDescent="0.25">
      <c r="B983" s="10" t="s">
        <v>1013</v>
      </c>
      <c r="C983" s="59" t="s">
        <v>2346</v>
      </c>
      <c r="D983" s="16" t="s">
        <v>4</v>
      </c>
      <c r="E983" s="18">
        <v>950</v>
      </c>
      <c r="F983" s="13">
        <v>15190.16</v>
      </c>
      <c r="G983" s="132"/>
      <c r="H983" s="14">
        <f t="shared" si="144"/>
        <v>0</v>
      </c>
      <c r="I983" s="196" t="str">
        <f t="shared" si="146"/>
        <v/>
      </c>
      <c r="J983" s="197"/>
    </row>
    <row r="984" spans="2:10" x14ac:dyDescent="0.25">
      <c r="B984" s="40" t="s">
        <v>1014</v>
      </c>
      <c r="C984" s="57" t="s">
        <v>2347</v>
      </c>
      <c r="D984" s="41"/>
      <c r="E984" s="42"/>
      <c r="F984" s="150"/>
      <c r="G984" s="135"/>
      <c r="H984" s="50"/>
      <c r="I984" s="218"/>
      <c r="J984" s="219"/>
    </row>
    <row r="985" spans="2:10" ht="25.5" x14ac:dyDescent="0.25">
      <c r="B985" s="10" t="s">
        <v>1015</v>
      </c>
      <c r="C985" s="59" t="s">
        <v>2348</v>
      </c>
      <c r="D985" s="16" t="s">
        <v>4</v>
      </c>
      <c r="E985" s="12">
        <v>118</v>
      </c>
      <c r="F985" s="13">
        <v>150000</v>
      </c>
      <c r="G985" s="132"/>
      <c r="H985" s="14">
        <f t="shared" si="144"/>
        <v>0</v>
      </c>
      <c r="I985" s="196" t="str">
        <f t="shared" ref="I985" si="147">IF(G985="","",IF(AND(G985&gt;=ROUND(F985*95%,4),G985&lt;=ROUND(F985,4)),"CUMPLE","NO CUMPLE"))</f>
        <v/>
      </c>
      <c r="J985" s="197"/>
    </row>
    <row r="986" spans="2:10" x14ac:dyDescent="0.25">
      <c r="B986" s="40">
        <v>15</v>
      </c>
      <c r="C986" s="57" t="s">
        <v>2349</v>
      </c>
      <c r="D986" s="41"/>
      <c r="E986" s="42"/>
      <c r="F986" s="150"/>
      <c r="G986" s="135"/>
      <c r="H986" s="50"/>
      <c r="I986" s="218"/>
      <c r="J986" s="219"/>
    </row>
    <row r="987" spans="2:10" x14ac:dyDescent="0.25">
      <c r="B987" s="40" t="s">
        <v>1016</v>
      </c>
      <c r="C987" s="57" t="s">
        <v>2350</v>
      </c>
      <c r="D987" s="41"/>
      <c r="E987" s="42"/>
      <c r="F987" s="150"/>
      <c r="G987" s="135"/>
      <c r="H987" s="50"/>
      <c r="I987" s="218"/>
      <c r="J987" s="219"/>
    </row>
    <row r="988" spans="2:10" ht="38.25" x14ac:dyDescent="0.25">
      <c r="B988" s="10" t="s">
        <v>1017</v>
      </c>
      <c r="C988" s="59" t="s">
        <v>2351</v>
      </c>
      <c r="D988" s="16" t="s">
        <v>4</v>
      </c>
      <c r="E988" s="12">
        <v>60</v>
      </c>
      <c r="F988" s="13">
        <v>869000</v>
      </c>
      <c r="G988" s="132"/>
      <c r="H988" s="14">
        <f t="shared" ref="H988" si="148">+ROUND(G988*E988,2)</f>
        <v>0</v>
      </c>
      <c r="I988" s="196" t="str">
        <f t="shared" ref="I988" si="149">IF(G988="","",IF(AND(G988&gt;=ROUND(F988*95%,4),G988&lt;=ROUND(F988,4)),"CUMPLE","NO CUMPLE"))</f>
        <v/>
      </c>
      <c r="J988" s="197"/>
    </row>
    <row r="989" spans="2:10" x14ac:dyDescent="0.25">
      <c r="B989" s="40" t="s">
        <v>1018</v>
      </c>
      <c r="C989" s="57" t="s">
        <v>2352</v>
      </c>
      <c r="D989" s="41"/>
      <c r="E989" s="42"/>
      <c r="F989" s="150"/>
      <c r="G989" s="135"/>
      <c r="H989" s="50"/>
      <c r="I989" s="218"/>
      <c r="J989" s="219"/>
    </row>
    <row r="990" spans="2:10" x14ac:dyDescent="0.25">
      <c r="B990" s="10" t="s">
        <v>1019</v>
      </c>
      <c r="C990" s="59" t="s">
        <v>2353</v>
      </c>
      <c r="D990" s="16" t="s">
        <v>11</v>
      </c>
      <c r="E990" s="12">
        <v>5</v>
      </c>
      <c r="F990" s="13">
        <v>2748704.84</v>
      </c>
      <c r="G990" s="132"/>
      <c r="H990" s="14">
        <f t="shared" ref="H990:H1022" si="150">+ROUND(G990*E990,2)</f>
        <v>0</v>
      </c>
      <c r="I990" s="196" t="str">
        <f t="shared" ref="I990:I996" si="151">IF(G990="","",IF(AND(G990&gt;=ROUND(F990*95%,4),G990&lt;=ROUND(F990,4)),"CUMPLE","NO CUMPLE"))</f>
        <v/>
      </c>
      <c r="J990" s="197"/>
    </row>
    <row r="991" spans="2:10" x14ac:dyDescent="0.25">
      <c r="B991" s="10" t="s">
        <v>1020</v>
      </c>
      <c r="C991" s="59" t="s">
        <v>2354</v>
      </c>
      <c r="D991" s="16" t="s">
        <v>11</v>
      </c>
      <c r="E991" s="12">
        <v>5</v>
      </c>
      <c r="F991" s="13">
        <v>3072081.88</v>
      </c>
      <c r="G991" s="132"/>
      <c r="H991" s="14">
        <f t="shared" si="150"/>
        <v>0</v>
      </c>
      <c r="I991" s="196" t="str">
        <f t="shared" si="151"/>
        <v/>
      </c>
      <c r="J991" s="197"/>
    </row>
    <row r="992" spans="2:10" ht="25.5" x14ac:dyDescent="0.25">
      <c r="B992" s="10" t="s">
        <v>1021</v>
      </c>
      <c r="C992" s="59" t="s">
        <v>2355</v>
      </c>
      <c r="D992" s="16" t="s">
        <v>11</v>
      </c>
      <c r="E992" s="12">
        <v>41</v>
      </c>
      <c r="F992" s="13">
        <v>2748704.84</v>
      </c>
      <c r="G992" s="132"/>
      <c r="H992" s="14">
        <f t="shared" si="150"/>
        <v>0</v>
      </c>
      <c r="I992" s="196" t="str">
        <f t="shared" si="151"/>
        <v/>
      </c>
      <c r="J992" s="197"/>
    </row>
    <row r="993" spans="2:10" ht="25.5" x14ac:dyDescent="0.25">
      <c r="B993" s="10" t="s">
        <v>1022</v>
      </c>
      <c r="C993" s="59" t="s">
        <v>2356</v>
      </c>
      <c r="D993" s="16" t="s">
        <v>11</v>
      </c>
      <c r="E993" s="12">
        <v>12</v>
      </c>
      <c r="F993" s="13">
        <v>3072081.88</v>
      </c>
      <c r="G993" s="132"/>
      <c r="H993" s="14">
        <f t="shared" si="150"/>
        <v>0</v>
      </c>
      <c r="I993" s="196" t="str">
        <f t="shared" si="151"/>
        <v/>
      </c>
      <c r="J993" s="197"/>
    </row>
    <row r="994" spans="2:10" ht="25.5" x14ac:dyDescent="0.25">
      <c r="B994" s="10" t="s">
        <v>1023</v>
      </c>
      <c r="C994" s="59" t="s">
        <v>2357</v>
      </c>
      <c r="D994" s="16" t="s">
        <v>11</v>
      </c>
      <c r="E994" s="12">
        <v>5</v>
      </c>
      <c r="F994" s="13">
        <v>6629229.3200000003</v>
      </c>
      <c r="G994" s="132"/>
      <c r="H994" s="14">
        <f t="shared" si="150"/>
        <v>0</v>
      </c>
      <c r="I994" s="196" t="str">
        <f t="shared" si="151"/>
        <v/>
      </c>
      <c r="J994" s="197"/>
    </row>
    <row r="995" spans="2:10" ht="25.5" x14ac:dyDescent="0.25">
      <c r="B995" s="10" t="s">
        <v>1024</v>
      </c>
      <c r="C995" s="59" t="s">
        <v>2358</v>
      </c>
      <c r="D995" s="16" t="s">
        <v>11</v>
      </c>
      <c r="E995" s="12">
        <v>7</v>
      </c>
      <c r="F995" s="13">
        <v>3460134.92</v>
      </c>
      <c r="G995" s="132"/>
      <c r="H995" s="14">
        <f t="shared" si="150"/>
        <v>0</v>
      </c>
      <c r="I995" s="196" t="str">
        <f t="shared" si="151"/>
        <v/>
      </c>
      <c r="J995" s="197"/>
    </row>
    <row r="996" spans="2:10" ht="25.5" x14ac:dyDescent="0.25">
      <c r="B996" s="10" t="s">
        <v>1025</v>
      </c>
      <c r="C996" s="59" t="s">
        <v>2359</v>
      </c>
      <c r="D996" s="16" t="s">
        <v>11</v>
      </c>
      <c r="E996" s="12">
        <v>2</v>
      </c>
      <c r="F996" s="13">
        <v>16740524.560000001</v>
      </c>
      <c r="G996" s="132"/>
      <c r="H996" s="14">
        <f t="shared" si="150"/>
        <v>0</v>
      </c>
      <c r="I996" s="196" t="str">
        <f t="shared" si="151"/>
        <v/>
      </c>
      <c r="J996" s="197"/>
    </row>
    <row r="997" spans="2:10" x14ac:dyDescent="0.25">
      <c r="B997" s="40" t="s">
        <v>1026</v>
      </c>
      <c r="C997" s="57" t="s">
        <v>2360</v>
      </c>
      <c r="D997" s="41"/>
      <c r="E997" s="42"/>
      <c r="F997" s="150"/>
      <c r="G997" s="135"/>
      <c r="H997" s="50"/>
      <c r="I997" s="218"/>
      <c r="J997" s="219"/>
    </row>
    <row r="998" spans="2:10" ht="25.5" x14ac:dyDescent="0.25">
      <c r="B998" s="10" t="s">
        <v>1027</v>
      </c>
      <c r="C998" s="59" t="s">
        <v>2361</v>
      </c>
      <c r="D998" s="16" t="s">
        <v>11</v>
      </c>
      <c r="E998" s="12">
        <v>7</v>
      </c>
      <c r="F998" s="13">
        <v>5243076.75</v>
      </c>
      <c r="G998" s="132"/>
      <c r="H998" s="14">
        <f t="shared" si="150"/>
        <v>0</v>
      </c>
      <c r="I998" s="196" t="str">
        <f t="shared" ref="I998" si="152">IF(G998="","",IF(AND(G998&gt;=ROUND(F998*95%,4),G998&lt;=ROUND(F998,4)),"CUMPLE","NO CUMPLE"))</f>
        <v/>
      </c>
      <c r="J998" s="197"/>
    </row>
    <row r="999" spans="2:10" x14ac:dyDescent="0.25">
      <c r="B999" s="40" t="s">
        <v>1028</v>
      </c>
      <c r="C999" s="57" t="s">
        <v>2362</v>
      </c>
      <c r="D999" s="41"/>
      <c r="E999" s="42"/>
      <c r="F999" s="150"/>
      <c r="G999" s="135"/>
      <c r="H999" s="50"/>
      <c r="I999" s="218"/>
      <c r="J999" s="219"/>
    </row>
    <row r="1000" spans="2:10" ht="25.5" x14ac:dyDescent="0.25">
      <c r="B1000" s="10" t="s">
        <v>1029</v>
      </c>
      <c r="C1000" s="59" t="s">
        <v>2363</v>
      </c>
      <c r="D1000" s="16" t="s">
        <v>4</v>
      </c>
      <c r="E1000" s="12">
        <v>9</v>
      </c>
      <c r="F1000" s="13">
        <v>1173000</v>
      </c>
      <c r="G1000" s="132"/>
      <c r="H1000" s="14">
        <f t="shared" si="150"/>
        <v>0</v>
      </c>
      <c r="I1000" s="196" t="str">
        <f t="shared" ref="I1000:I1004" si="153">IF(G1000="","",IF(AND(G1000&gt;=ROUND(F1000*95%,4),G1000&lt;=ROUND(F1000,4)),"CUMPLE","NO CUMPLE"))</f>
        <v/>
      </c>
      <c r="J1000" s="197"/>
    </row>
    <row r="1001" spans="2:10" ht="25.5" x14ac:dyDescent="0.25">
      <c r="B1001" s="10" t="s">
        <v>1030</v>
      </c>
      <c r="C1001" s="59" t="s">
        <v>2364</v>
      </c>
      <c r="D1001" s="16" t="s">
        <v>4</v>
      </c>
      <c r="E1001" s="12">
        <v>11</v>
      </c>
      <c r="F1001" s="13">
        <v>1334000</v>
      </c>
      <c r="G1001" s="132"/>
      <c r="H1001" s="14">
        <f t="shared" si="150"/>
        <v>0</v>
      </c>
      <c r="I1001" s="196" t="str">
        <f t="shared" si="153"/>
        <v/>
      </c>
      <c r="J1001" s="197"/>
    </row>
    <row r="1002" spans="2:10" ht="25.5" x14ac:dyDescent="0.25">
      <c r="B1002" s="10" t="s">
        <v>1031</v>
      </c>
      <c r="C1002" s="59" t="s">
        <v>2365</v>
      </c>
      <c r="D1002" s="16" t="s">
        <v>4</v>
      </c>
      <c r="E1002" s="12">
        <v>129</v>
      </c>
      <c r="F1002" s="13">
        <v>903000</v>
      </c>
      <c r="G1002" s="132"/>
      <c r="H1002" s="14">
        <f t="shared" si="150"/>
        <v>0</v>
      </c>
      <c r="I1002" s="196" t="str">
        <f t="shared" si="153"/>
        <v/>
      </c>
      <c r="J1002" s="197"/>
    </row>
    <row r="1003" spans="2:10" ht="25.5" x14ac:dyDescent="0.25">
      <c r="B1003" s="10" t="s">
        <v>1032</v>
      </c>
      <c r="C1003" s="59" t="s">
        <v>2366</v>
      </c>
      <c r="D1003" s="16" t="s">
        <v>4</v>
      </c>
      <c r="E1003" s="12">
        <v>17</v>
      </c>
      <c r="F1003" s="13">
        <v>1049000</v>
      </c>
      <c r="G1003" s="132"/>
      <c r="H1003" s="14">
        <f t="shared" si="150"/>
        <v>0</v>
      </c>
      <c r="I1003" s="196" t="str">
        <f t="shared" si="153"/>
        <v/>
      </c>
      <c r="J1003" s="197"/>
    </row>
    <row r="1004" spans="2:10" ht="25.5" x14ac:dyDescent="0.25">
      <c r="B1004" s="10" t="s">
        <v>1033</v>
      </c>
      <c r="C1004" s="59" t="s">
        <v>2367</v>
      </c>
      <c r="D1004" s="16" t="s">
        <v>4</v>
      </c>
      <c r="E1004" s="12">
        <v>41</v>
      </c>
      <c r="F1004" s="13">
        <v>1206000</v>
      </c>
      <c r="G1004" s="132"/>
      <c r="H1004" s="14">
        <f t="shared" si="150"/>
        <v>0</v>
      </c>
      <c r="I1004" s="196" t="str">
        <f t="shared" si="153"/>
        <v/>
      </c>
      <c r="J1004" s="197"/>
    </row>
    <row r="1005" spans="2:10" x14ac:dyDescent="0.25">
      <c r="B1005" s="40" t="s">
        <v>1034</v>
      </c>
      <c r="C1005" s="57" t="s">
        <v>2368</v>
      </c>
      <c r="D1005" s="41"/>
      <c r="E1005" s="42"/>
      <c r="F1005" s="150"/>
      <c r="G1005" s="135"/>
      <c r="H1005" s="50"/>
      <c r="I1005" s="218"/>
      <c r="J1005" s="219"/>
    </row>
    <row r="1006" spans="2:10" ht="25.5" x14ac:dyDescent="0.25">
      <c r="B1006" s="10" t="s">
        <v>1035</v>
      </c>
      <c r="C1006" s="59" t="s">
        <v>2369</v>
      </c>
      <c r="D1006" s="16" t="s">
        <v>4</v>
      </c>
      <c r="E1006" s="12">
        <v>529</v>
      </c>
      <c r="F1006" s="156">
        <v>870000</v>
      </c>
      <c r="G1006" s="138"/>
      <c r="H1006" s="14">
        <f t="shared" si="150"/>
        <v>0</v>
      </c>
      <c r="I1006" s="196" t="str">
        <f t="shared" ref="I1006:I1009" si="154">IF(G1006="","",IF(AND(G1006&gt;=ROUND(F1006*95%,4),G1006&lt;=ROUND(F1006,4)),"CUMPLE","NO CUMPLE"))</f>
        <v/>
      </c>
      <c r="J1006" s="197"/>
    </row>
    <row r="1007" spans="2:10" ht="25.5" x14ac:dyDescent="0.25">
      <c r="B1007" s="10" t="s">
        <v>1036</v>
      </c>
      <c r="C1007" s="59" t="s">
        <v>2370</v>
      </c>
      <c r="D1007" s="16" t="s">
        <v>4</v>
      </c>
      <c r="E1007" s="12">
        <v>284</v>
      </c>
      <c r="F1007" s="156">
        <v>950000</v>
      </c>
      <c r="G1007" s="138"/>
      <c r="H1007" s="14">
        <f t="shared" si="150"/>
        <v>0</v>
      </c>
      <c r="I1007" s="196" t="str">
        <f t="shared" si="154"/>
        <v/>
      </c>
      <c r="J1007" s="197"/>
    </row>
    <row r="1008" spans="2:10" ht="25.5" x14ac:dyDescent="0.25">
      <c r="B1008" s="10" t="s">
        <v>1037</v>
      </c>
      <c r="C1008" s="59" t="s">
        <v>2371</v>
      </c>
      <c r="D1008" s="16" t="s">
        <v>4</v>
      </c>
      <c r="E1008" s="12">
        <v>155</v>
      </c>
      <c r="F1008" s="156">
        <v>1010000</v>
      </c>
      <c r="G1008" s="138"/>
      <c r="H1008" s="14">
        <f t="shared" si="150"/>
        <v>0</v>
      </c>
      <c r="I1008" s="196" t="str">
        <f t="shared" si="154"/>
        <v/>
      </c>
      <c r="J1008" s="197"/>
    </row>
    <row r="1009" spans="2:10" ht="25.5" x14ac:dyDescent="0.25">
      <c r="B1009" s="10" t="s">
        <v>1038</v>
      </c>
      <c r="C1009" s="59" t="s">
        <v>2372</v>
      </c>
      <c r="D1009" s="16" t="s">
        <v>4</v>
      </c>
      <c r="E1009" s="12">
        <v>50</v>
      </c>
      <c r="F1009" s="156">
        <v>1100000</v>
      </c>
      <c r="G1009" s="138"/>
      <c r="H1009" s="14">
        <f t="shared" si="150"/>
        <v>0</v>
      </c>
      <c r="I1009" s="196" t="str">
        <f t="shared" si="154"/>
        <v/>
      </c>
      <c r="J1009" s="197"/>
    </row>
    <row r="1010" spans="2:10" x14ac:dyDescent="0.25">
      <c r="B1010" s="40" t="s">
        <v>1039</v>
      </c>
      <c r="C1010" s="57" t="s">
        <v>2373</v>
      </c>
      <c r="D1010" s="41"/>
      <c r="E1010" s="42"/>
      <c r="F1010" s="150"/>
      <c r="G1010" s="135"/>
      <c r="H1010" s="50"/>
      <c r="I1010" s="218"/>
      <c r="J1010" s="219"/>
    </row>
    <row r="1011" spans="2:10" x14ac:dyDescent="0.25">
      <c r="B1011" s="10" t="s">
        <v>1040</v>
      </c>
      <c r="C1011" s="59" t="s">
        <v>2374</v>
      </c>
      <c r="D1011" s="16" t="s">
        <v>4</v>
      </c>
      <c r="E1011" s="12">
        <v>450</v>
      </c>
      <c r="F1011" s="13">
        <v>660000</v>
      </c>
      <c r="G1011" s="132"/>
      <c r="H1011" s="14">
        <f t="shared" si="150"/>
        <v>0</v>
      </c>
      <c r="I1011" s="196" t="str">
        <f t="shared" ref="I1011" si="155">IF(G1011="","",IF(AND(G1011&gt;=ROUND(F1011*95%,4),G1011&lt;=ROUND(F1011,4)),"CUMPLE","NO CUMPLE"))</f>
        <v/>
      </c>
      <c r="J1011" s="197"/>
    </row>
    <row r="1012" spans="2:10" x14ac:dyDescent="0.25">
      <c r="B1012" s="40" t="s">
        <v>1041</v>
      </c>
      <c r="C1012" s="57" t="s">
        <v>2375</v>
      </c>
      <c r="D1012" s="41"/>
      <c r="E1012" s="42"/>
      <c r="F1012" s="150"/>
      <c r="G1012" s="135"/>
      <c r="H1012" s="50"/>
      <c r="I1012" s="218"/>
      <c r="J1012" s="219"/>
    </row>
    <row r="1013" spans="2:10" x14ac:dyDescent="0.25">
      <c r="B1013" s="10" t="s">
        <v>1042</v>
      </c>
      <c r="C1013" s="59" t="s">
        <v>2376</v>
      </c>
      <c r="D1013" s="16" t="s">
        <v>1284</v>
      </c>
      <c r="E1013" s="12">
        <v>27</v>
      </c>
      <c r="F1013" s="13">
        <v>738000</v>
      </c>
      <c r="G1013" s="132"/>
      <c r="H1013" s="14">
        <f t="shared" si="150"/>
        <v>0</v>
      </c>
      <c r="I1013" s="196" t="str">
        <f t="shared" ref="I1013:I1014" si="156">IF(G1013="","",IF(AND(G1013&gt;=ROUND(F1013*95%,4),G1013&lt;=ROUND(F1013,4)),"CUMPLE","NO CUMPLE"))</f>
        <v/>
      </c>
      <c r="J1013" s="197"/>
    </row>
    <row r="1014" spans="2:10" x14ac:dyDescent="0.25">
      <c r="B1014" s="10" t="s">
        <v>1043</v>
      </c>
      <c r="C1014" s="59" t="s">
        <v>2377</v>
      </c>
      <c r="D1014" s="16" t="s">
        <v>1284</v>
      </c>
      <c r="E1014" s="12">
        <v>72</v>
      </c>
      <c r="F1014" s="13">
        <v>371000</v>
      </c>
      <c r="G1014" s="132"/>
      <c r="H1014" s="14">
        <f t="shared" si="150"/>
        <v>0</v>
      </c>
      <c r="I1014" s="196" t="str">
        <f t="shared" si="156"/>
        <v/>
      </c>
      <c r="J1014" s="197"/>
    </row>
    <row r="1015" spans="2:10" x14ac:dyDescent="0.25">
      <c r="B1015" s="40" t="s">
        <v>1044</v>
      </c>
      <c r="C1015" s="57" t="s">
        <v>2378</v>
      </c>
      <c r="D1015" s="41"/>
      <c r="E1015" s="42"/>
      <c r="F1015" s="150"/>
      <c r="G1015" s="135"/>
      <c r="H1015" s="50"/>
      <c r="I1015" s="218"/>
      <c r="J1015" s="219"/>
    </row>
    <row r="1016" spans="2:10" x14ac:dyDescent="0.25">
      <c r="B1016" s="10" t="s">
        <v>1045</v>
      </c>
      <c r="C1016" s="59" t="s">
        <v>2379</v>
      </c>
      <c r="D1016" s="16" t="s">
        <v>11</v>
      </c>
      <c r="E1016" s="12">
        <v>24</v>
      </c>
      <c r="F1016" s="13">
        <v>1054620</v>
      </c>
      <c r="G1016" s="132"/>
      <c r="H1016" s="14">
        <f t="shared" si="150"/>
        <v>0</v>
      </c>
      <c r="I1016" s="196" t="str">
        <f t="shared" ref="I1016" si="157">IF(G1016="","",IF(AND(G1016&gt;=ROUND(F1016*95%,4),G1016&lt;=ROUND(F1016,4)),"CUMPLE","NO CUMPLE"))</f>
        <v/>
      </c>
      <c r="J1016" s="197"/>
    </row>
    <row r="1017" spans="2:10" x14ac:dyDescent="0.25">
      <c r="B1017" s="40" t="s">
        <v>1046</v>
      </c>
      <c r="C1017" s="57" t="s">
        <v>2380</v>
      </c>
      <c r="D1017" s="41"/>
      <c r="E1017" s="42"/>
      <c r="F1017" s="150"/>
      <c r="G1017" s="135"/>
      <c r="H1017" s="50"/>
      <c r="I1017" s="218"/>
      <c r="J1017" s="219"/>
    </row>
    <row r="1018" spans="2:10" ht="25.5" x14ac:dyDescent="0.25">
      <c r="B1018" s="10" t="s">
        <v>1047</v>
      </c>
      <c r="C1018" s="59" t="s">
        <v>2381</v>
      </c>
      <c r="D1018" s="16" t="s">
        <v>4</v>
      </c>
      <c r="E1018" s="12">
        <v>584</v>
      </c>
      <c r="F1018" s="13">
        <v>1393680</v>
      </c>
      <c r="G1018" s="132"/>
      <c r="H1018" s="14">
        <f t="shared" si="150"/>
        <v>0</v>
      </c>
      <c r="I1018" s="196" t="str">
        <f t="shared" ref="I1018" si="158">IF(G1018="","",IF(AND(G1018&gt;=ROUND(F1018*95%,4),G1018&lt;=ROUND(F1018,4)),"CUMPLE","NO CUMPLE"))</f>
        <v/>
      </c>
      <c r="J1018" s="197"/>
    </row>
    <row r="1019" spans="2:10" x14ac:dyDescent="0.25">
      <c r="B1019" s="40" t="s">
        <v>1048</v>
      </c>
      <c r="C1019" s="57" t="s">
        <v>2382</v>
      </c>
      <c r="D1019" s="41"/>
      <c r="E1019" s="42"/>
      <c r="F1019" s="150"/>
      <c r="G1019" s="135"/>
      <c r="H1019" s="50"/>
      <c r="I1019" s="218"/>
      <c r="J1019" s="219"/>
    </row>
    <row r="1020" spans="2:10" ht="25.5" x14ac:dyDescent="0.25">
      <c r="B1020" s="10" t="s">
        <v>1049</v>
      </c>
      <c r="C1020" s="59" t="s">
        <v>2383</v>
      </c>
      <c r="D1020" s="16" t="s">
        <v>11</v>
      </c>
      <c r="E1020" s="12">
        <v>4</v>
      </c>
      <c r="F1020" s="13">
        <v>66200</v>
      </c>
      <c r="G1020" s="132"/>
      <c r="H1020" s="14">
        <f t="shared" si="150"/>
        <v>0</v>
      </c>
      <c r="I1020" s="196" t="str">
        <f t="shared" ref="I1020:I1022" si="159">IF(G1020="","",IF(AND(G1020&gt;=ROUND(F1020*95%,4),G1020&lt;=ROUND(F1020,4)),"CUMPLE","NO CUMPLE"))</f>
        <v/>
      </c>
      <c r="J1020" s="197"/>
    </row>
    <row r="1021" spans="2:10" ht="25.5" x14ac:dyDescent="0.25">
      <c r="B1021" s="10" t="s">
        <v>1050</v>
      </c>
      <c r="C1021" s="59" t="s">
        <v>2384</v>
      </c>
      <c r="D1021" s="16" t="s">
        <v>11</v>
      </c>
      <c r="E1021" s="12">
        <v>2</v>
      </c>
      <c r="F1021" s="13">
        <v>3874800</v>
      </c>
      <c r="G1021" s="132"/>
      <c r="H1021" s="14">
        <f t="shared" si="150"/>
        <v>0</v>
      </c>
      <c r="I1021" s="196" t="str">
        <f t="shared" si="159"/>
        <v/>
      </c>
      <c r="J1021" s="197"/>
    </row>
    <row r="1022" spans="2:10" x14ac:dyDescent="0.25">
      <c r="B1022" s="10" t="s">
        <v>1051</v>
      </c>
      <c r="C1022" s="59" t="s">
        <v>2385</v>
      </c>
      <c r="D1022" s="16" t="s">
        <v>41</v>
      </c>
      <c r="E1022" s="12">
        <v>79</v>
      </c>
      <c r="F1022" s="13">
        <v>414390.98</v>
      </c>
      <c r="G1022" s="132"/>
      <c r="H1022" s="14">
        <f t="shared" si="150"/>
        <v>0</v>
      </c>
      <c r="I1022" s="196" t="str">
        <f t="shared" si="159"/>
        <v/>
      </c>
      <c r="J1022" s="197"/>
    </row>
    <row r="1023" spans="2:10" x14ac:dyDescent="0.25">
      <c r="B1023" s="40">
        <v>16</v>
      </c>
      <c r="C1023" s="57" t="s">
        <v>2386</v>
      </c>
      <c r="D1023" s="41"/>
      <c r="E1023" s="42"/>
      <c r="F1023" s="150"/>
      <c r="G1023" s="135"/>
      <c r="H1023" s="50"/>
      <c r="I1023" s="218"/>
      <c r="J1023" s="219"/>
    </row>
    <row r="1024" spans="2:10" x14ac:dyDescent="0.25">
      <c r="B1024" s="40" t="s">
        <v>1052</v>
      </c>
      <c r="C1024" s="57" t="s">
        <v>2387</v>
      </c>
      <c r="D1024" s="41"/>
      <c r="E1024" s="42"/>
      <c r="F1024" s="150"/>
      <c r="G1024" s="135"/>
      <c r="H1024" s="50"/>
      <c r="I1024" s="218"/>
      <c r="J1024" s="219"/>
    </row>
    <row r="1025" spans="2:10" x14ac:dyDescent="0.25">
      <c r="B1025" s="10" t="s">
        <v>1053</v>
      </c>
      <c r="C1025" s="59" t="s">
        <v>2388</v>
      </c>
      <c r="D1025" s="16" t="s">
        <v>11</v>
      </c>
      <c r="E1025" s="12">
        <v>1</v>
      </c>
      <c r="F1025" s="13">
        <v>4235445</v>
      </c>
      <c r="G1025" s="132"/>
      <c r="H1025" s="14">
        <f t="shared" ref="H1025:H1039" si="160">+ROUND(G1025*E1025,2)</f>
        <v>0</v>
      </c>
      <c r="I1025" s="196" t="str">
        <f t="shared" ref="I1025:I1027" si="161">IF(G1025="","",IF(AND(G1025&gt;=ROUND(F1025*95%,4),G1025&lt;=ROUND(F1025,4)),"CUMPLE","NO CUMPLE"))</f>
        <v/>
      </c>
      <c r="J1025" s="197"/>
    </row>
    <row r="1026" spans="2:10" ht="25.5" x14ac:dyDescent="0.25">
      <c r="B1026" s="10" t="s">
        <v>1054</v>
      </c>
      <c r="C1026" s="59" t="s">
        <v>2389</v>
      </c>
      <c r="D1026" s="16" t="s">
        <v>11</v>
      </c>
      <c r="E1026" s="12">
        <v>6</v>
      </c>
      <c r="F1026" s="13">
        <v>5176656</v>
      </c>
      <c r="G1026" s="132"/>
      <c r="H1026" s="14">
        <f t="shared" si="160"/>
        <v>0</v>
      </c>
      <c r="I1026" s="196" t="str">
        <f t="shared" si="161"/>
        <v/>
      </c>
      <c r="J1026" s="197"/>
    </row>
    <row r="1027" spans="2:10" ht="25.5" x14ac:dyDescent="0.25">
      <c r="B1027" s="10" t="s">
        <v>1055</v>
      </c>
      <c r="C1027" s="59" t="s">
        <v>2390</v>
      </c>
      <c r="D1027" s="16" t="s">
        <v>11</v>
      </c>
      <c r="E1027" s="12">
        <v>1</v>
      </c>
      <c r="F1027" s="13">
        <v>15082892</v>
      </c>
      <c r="G1027" s="132"/>
      <c r="H1027" s="14">
        <f t="shared" si="160"/>
        <v>0</v>
      </c>
      <c r="I1027" s="196" t="str">
        <f t="shared" si="161"/>
        <v/>
      </c>
      <c r="J1027" s="197"/>
    </row>
    <row r="1028" spans="2:10" x14ac:dyDescent="0.25">
      <c r="B1028" s="40" t="s">
        <v>1056</v>
      </c>
      <c r="C1028" s="57" t="s">
        <v>2391</v>
      </c>
      <c r="D1028" s="41"/>
      <c r="E1028" s="42"/>
      <c r="F1028" s="150"/>
      <c r="G1028" s="135"/>
      <c r="H1028" s="50"/>
      <c r="I1028" s="218"/>
      <c r="J1028" s="219"/>
    </row>
    <row r="1029" spans="2:10" ht="25.5" x14ac:dyDescent="0.25">
      <c r="B1029" s="10" t="s">
        <v>1057</v>
      </c>
      <c r="C1029" s="59" t="s">
        <v>2392</v>
      </c>
      <c r="D1029" s="16" t="s">
        <v>11</v>
      </c>
      <c r="E1029" s="12">
        <v>1</v>
      </c>
      <c r="F1029" s="13">
        <v>3413882</v>
      </c>
      <c r="G1029" s="132"/>
      <c r="H1029" s="14">
        <f t="shared" si="160"/>
        <v>0</v>
      </c>
      <c r="I1029" s="196" t="str">
        <f t="shared" ref="I1029:I1030" si="162">IF(G1029="","",IF(AND(G1029&gt;=ROUND(F1029*95%,4),G1029&lt;=ROUND(F1029,4)),"CUMPLE","NO CUMPLE"))</f>
        <v/>
      </c>
      <c r="J1029" s="197"/>
    </row>
    <row r="1030" spans="2:10" ht="25.5" x14ac:dyDescent="0.25">
      <c r="B1030" s="10" t="s">
        <v>1058</v>
      </c>
      <c r="C1030" s="59" t="s">
        <v>2393</v>
      </c>
      <c r="D1030" s="16" t="s">
        <v>11</v>
      </c>
      <c r="E1030" s="12">
        <v>1</v>
      </c>
      <c r="F1030" s="13">
        <v>3225716</v>
      </c>
      <c r="G1030" s="132"/>
      <c r="H1030" s="14">
        <f t="shared" si="160"/>
        <v>0</v>
      </c>
      <c r="I1030" s="196" t="str">
        <f t="shared" si="162"/>
        <v/>
      </c>
      <c r="J1030" s="197"/>
    </row>
    <row r="1031" spans="2:10" x14ac:dyDescent="0.25">
      <c r="B1031" s="40" t="s">
        <v>1059</v>
      </c>
      <c r="C1031" s="57" t="s">
        <v>2394</v>
      </c>
      <c r="D1031" s="41"/>
      <c r="E1031" s="42"/>
      <c r="F1031" s="150"/>
      <c r="G1031" s="135"/>
      <c r="H1031" s="50"/>
      <c r="I1031" s="218"/>
      <c r="J1031" s="219"/>
    </row>
    <row r="1032" spans="2:10" x14ac:dyDescent="0.25">
      <c r="B1032" s="10" t="s">
        <v>1060</v>
      </c>
      <c r="C1032" s="59" t="s">
        <v>2395</v>
      </c>
      <c r="D1032" s="16" t="s">
        <v>11</v>
      </c>
      <c r="E1032" s="12">
        <v>6</v>
      </c>
      <c r="F1032" s="13">
        <v>1542610</v>
      </c>
      <c r="G1032" s="132"/>
      <c r="H1032" s="14">
        <f t="shared" si="160"/>
        <v>0</v>
      </c>
      <c r="I1032" s="196" t="str">
        <f t="shared" ref="I1032" si="163">IF(G1032="","",IF(AND(G1032&gt;=ROUND(F1032*95%,4),G1032&lt;=ROUND(F1032,4)),"CUMPLE","NO CUMPLE"))</f>
        <v/>
      </c>
      <c r="J1032" s="197"/>
    </row>
    <row r="1033" spans="2:10" x14ac:dyDescent="0.25">
      <c r="B1033" s="40" t="s">
        <v>1061</v>
      </c>
      <c r="C1033" s="57" t="s">
        <v>2396</v>
      </c>
      <c r="D1033" s="41"/>
      <c r="E1033" s="42"/>
      <c r="F1033" s="150"/>
      <c r="G1033" s="135"/>
      <c r="H1033" s="50"/>
      <c r="I1033" s="218"/>
      <c r="J1033" s="219"/>
    </row>
    <row r="1034" spans="2:10" ht="25.5" x14ac:dyDescent="0.25">
      <c r="B1034" s="10" t="s">
        <v>1062</v>
      </c>
      <c r="C1034" s="59" t="s">
        <v>2397</v>
      </c>
      <c r="D1034" s="16" t="s">
        <v>11</v>
      </c>
      <c r="E1034" s="12">
        <v>4</v>
      </c>
      <c r="F1034" s="13">
        <v>1250000</v>
      </c>
      <c r="G1034" s="132"/>
      <c r="H1034" s="14">
        <f t="shared" si="160"/>
        <v>0</v>
      </c>
      <c r="I1034" s="196" t="str">
        <f t="shared" ref="I1034:I1037" si="164">IF(G1034="","",IF(AND(G1034&gt;=ROUND(F1034*95%,4),G1034&lt;=ROUND(F1034,4)),"CUMPLE","NO CUMPLE"))</f>
        <v/>
      </c>
      <c r="J1034" s="197"/>
    </row>
    <row r="1035" spans="2:10" x14ac:dyDescent="0.25">
      <c r="B1035" s="10" t="s">
        <v>1063</v>
      </c>
      <c r="C1035" s="59" t="s">
        <v>2398</v>
      </c>
      <c r="D1035" s="16" t="s">
        <v>11</v>
      </c>
      <c r="E1035" s="12">
        <v>1</v>
      </c>
      <c r="F1035" s="13">
        <v>1255000</v>
      </c>
      <c r="G1035" s="132"/>
      <c r="H1035" s="14">
        <f t="shared" si="160"/>
        <v>0</v>
      </c>
      <c r="I1035" s="196" t="str">
        <f t="shared" si="164"/>
        <v/>
      </c>
      <c r="J1035" s="197"/>
    </row>
    <row r="1036" spans="2:10" x14ac:dyDescent="0.25">
      <c r="B1036" s="10" t="s">
        <v>1064</v>
      </c>
      <c r="C1036" s="59" t="s">
        <v>2399</v>
      </c>
      <c r="D1036" s="16" t="s">
        <v>11</v>
      </c>
      <c r="E1036" s="12">
        <v>2</v>
      </c>
      <c r="F1036" s="13">
        <v>1079874</v>
      </c>
      <c r="G1036" s="132"/>
      <c r="H1036" s="14">
        <f t="shared" si="160"/>
        <v>0</v>
      </c>
      <c r="I1036" s="196" t="str">
        <f t="shared" si="164"/>
        <v/>
      </c>
      <c r="J1036" s="197"/>
    </row>
    <row r="1037" spans="2:10" x14ac:dyDescent="0.25">
      <c r="B1037" s="10" t="s">
        <v>1065</v>
      </c>
      <c r="C1037" s="59" t="s">
        <v>2400</v>
      </c>
      <c r="D1037" s="16" t="s">
        <v>11</v>
      </c>
      <c r="E1037" s="12">
        <v>1</v>
      </c>
      <c r="F1037" s="13">
        <v>5500000</v>
      </c>
      <c r="G1037" s="132"/>
      <c r="H1037" s="14">
        <f t="shared" si="160"/>
        <v>0</v>
      </c>
      <c r="I1037" s="196" t="str">
        <f t="shared" si="164"/>
        <v/>
      </c>
      <c r="J1037" s="197"/>
    </row>
    <row r="1038" spans="2:10" x14ac:dyDescent="0.25">
      <c r="B1038" s="40" t="s">
        <v>1066</v>
      </c>
      <c r="C1038" s="57" t="s">
        <v>2401</v>
      </c>
      <c r="D1038" s="41"/>
      <c r="E1038" s="42"/>
      <c r="F1038" s="150"/>
      <c r="G1038" s="135"/>
      <c r="H1038" s="50"/>
      <c r="I1038" s="218"/>
      <c r="J1038" s="219"/>
    </row>
    <row r="1039" spans="2:10" ht="25.5" x14ac:dyDescent="0.25">
      <c r="B1039" s="10" t="s">
        <v>1067</v>
      </c>
      <c r="C1039" s="59" t="s">
        <v>2402</v>
      </c>
      <c r="D1039" s="16" t="s">
        <v>4</v>
      </c>
      <c r="E1039" s="12">
        <v>62</v>
      </c>
      <c r="F1039" s="13">
        <v>914273.81</v>
      </c>
      <c r="G1039" s="132"/>
      <c r="H1039" s="14">
        <f t="shared" si="160"/>
        <v>0</v>
      </c>
      <c r="I1039" s="196" t="str">
        <f t="shared" ref="I1039" si="165">IF(G1039="","",IF(AND(G1039&gt;=ROUND(F1039*95%,4),G1039&lt;=ROUND(F1039,4)),"CUMPLE","NO CUMPLE"))</f>
        <v/>
      </c>
      <c r="J1039" s="197"/>
    </row>
    <row r="1040" spans="2:10" x14ac:dyDescent="0.25">
      <c r="B1040" s="40">
        <v>17</v>
      </c>
      <c r="C1040" s="57" t="s">
        <v>2403</v>
      </c>
      <c r="D1040" s="41"/>
      <c r="E1040" s="42"/>
      <c r="F1040" s="150"/>
      <c r="G1040" s="135"/>
      <c r="H1040" s="50"/>
      <c r="I1040" s="218"/>
      <c r="J1040" s="219"/>
    </row>
    <row r="1041" spans="2:10" x14ac:dyDescent="0.25">
      <c r="B1041" s="40" t="s">
        <v>1068</v>
      </c>
      <c r="C1041" s="57" t="s">
        <v>2404</v>
      </c>
      <c r="D1041" s="41"/>
      <c r="E1041" s="42"/>
      <c r="F1041" s="150"/>
      <c r="G1041" s="135"/>
      <c r="H1041" s="50"/>
      <c r="I1041" s="218"/>
      <c r="J1041" s="219"/>
    </row>
    <row r="1042" spans="2:10" ht="25.5" x14ac:dyDescent="0.25">
      <c r="B1042" s="10" t="s">
        <v>1069</v>
      </c>
      <c r="C1042" s="59" t="s">
        <v>2405</v>
      </c>
      <c r="D1042" s="16" t="s">
        <v>4</v>
      </c>
      <c r="E1042" s="12">
        <v>1235</v>
      </c>
      <c r="F1042" s="13">
        <v>122214.07</v>
      </c>
      <c r="G1042" s="132"/>
      <c r="H1042" s="14">
        <f t="shared" ref="H1042:H1044" si="166">+ROUND(G1042*E1042,2)</f>
        <v>0</v>
      </c>
      <c r="I1042" s="196" t="str">
        <f t="shared" ref="I1042:I1044" si="167">IF(G1042="","",IF(AND(G1042&gt;=ROUND(F1042*95%,4),G1042&lt;=ROUND(F1042,4)),"CUMPLE","NO CUMPLE"))</f>
        <v/>
      </c>
      <c r="J1042" s="197"/>
    </row>
    <row r="1043" spans="2:10" ht="25.5" x14ac:dyDescent="0.25">
      <c r="B1043" s="10" t="s">
        <v>1070</v>
      </c>
      <c r="C1043" s="59" t="s">
        <v>2405</v>
      </c>
      <c r="D1043" s="16" t="s">
        <v>1284</v>
      </c>
      <c r="E1043" s="12">
        <v>112</v>
      </c>
      <c r="F1043" s="13">
        <v>71564.33</v>
      </c>
      <c r="G1043" s="132"/>
      <c r="H1043" s="14">
        <f t="shared" si="166"/>
        <v>0</v>
      </c>
      <c r="I1043" s="196" t="str">
        <f t="shared" si="167"/>
        <v/>
      </c>
      <c r="J1043" s="197"/>
    </row>
    <row r="1044" spans="2:10" ht="25.5" x14ac:dyDescent="0.25">
      <c r="B1044" s="10" t="s">
        <v>1071</v>
      </c>
      <c r="C1044" s="59" t="s">
        <v>2406</v>
      </c>
      <c r="D1044" s="16" t="s">
        <v>4</v>
      </c>
      <c r="E1044" s="12">
        <v>5</v>
      </c>
      <c r="F1044" s="13">
        <v>290346.73</v>
      </c>
      <c r="G1044" s="132"/>
      <c r="H1044" s="14">
        <f t="shared" si="166"/>
        <v>0</v>
      </c>
      <c r="I1044" s="196" t="str">
        <f t="shared" si="167"/>
        <v/>
      </c>
      <c r="J1044" s="197"/>
    </row>
    <row r="1045" spans="2:10" x14ac:dyDescent="0.25">
      <c r="B1045" s="40">
        <v>18</v>
      </c>
      <c r="C1045" s="57" t="s">
        <v>2407</v>
      </c>
      <c r="D1045" s="41"/>
      <c r="E1045" s="42"/>
      <c r="F1045" s="150"/>
      <c r="G1045" s="135"/>
      <c r="H1045" s="50"/>
      <c r="I1045" s="218"/>
      <c r="J1045" s="219"/>
    </row>
    <row r="1046" spans="2:10" x14ac:dyDescent="0.25">
      <c r="B1046" s="40" t="s">
        <v>1072</v>
      </c>
      <c r="C1046" s="57" t="s">
        <v>2408</v>
      </c>
      <c r="D1046" s="41"/>
      <c r="E1046" s="42"/>
      <c r="F1046" s="150"/>
      <c r="G1046" s="135"/>
      <c r="H1046" s="50"/>
      <c r="I1046" s="218"/>
      <c r="J1046" s="219"/>
    </row>
    <row r="1047" spans="2:10" ht="25.5" x14ac:dyDescent="0.25">
      <c r="B1047" s="10" t="s">
        <v>1073</v>
      </c>
      <c r="C1047" s="59" t="s">
        <v>2409</v>
      </c>
      <c r="D1047" s="16" t="s">
        <v>4</v>
      </c>
      <c r="E1047" s="12">
        <v>85</v>
      </c>
      <c r="F1047" s="13">
        <v>131813.12</v>
      </c>
      <c r="G1047" s="132"/>
      <c r="H1047" s="14">
        <f t="shared" ref="H1047:H1055" si="168">+ROUND(G1047*E1047,2)</f>
        <v>0</v>
      </c>
      <c r="I1047" s="196" t="str">
        <f t="shared" ref="I1047:I1051" si="169">IF(G1047="","",IF(AND(G1047&gt;=ROUND(F1047*95%,4),G1047&lt;=ROUND(F1047,4)),"CUMPLE","NO CUMPLE"))</f>
        <v/>
      </c>
      <c r="J1047" s="197"/>
    </row>
    <row r="1048" spans="2:10" x14ac:dyDescent="0.25">
      <c r="B1048" s="10" t="s">
        <v>1074</v>
      </c>
      <c r="C1048" s="59" t="s">
        <v>2410</v>
      </c>
      <c r="D1048" s="16" t="s">
        <v>1284</v>
      </c>
      <c r="E1048" s="12">
        <v>321</v>
      </c>
      <c r="F1048" s="13">
        <v>78675.350000000006</v>
      </c>
      <c r="G1048" s="132"/>
      <c r="H1048" s="14">
        <f t="shared" si="168"/>
        <v>0</v>
      </c>
      <c r="I1048" s="196" t="str">
        <f t="shared" si="169"/>
        <v/>
      </c>
      <c r="J1048" s="197"/>
    </row>
    <row r="1049" spans="2:10" ht="25.5" x14ac:dyDescent="0.25">
      <c r="B1049" s="10" t="s">
        <v>1075</v>
      </c>
      <c r="C1049" s="59" t="s">
        <v>2411</v>
      </c>
      <c r="D1049" s="16" t="s">
        <v>4</v>
      </c>
      <c r="E1049" s="12">
        <v>1388</v>
      </c>
      <c r="F1049" s="13">
        <v>128437.04</v>
      </c>
      <c r="G1049" s="132"/>
      <c r="H1049" s="14">
        <f t="shared" si="168"/>
        <v>0</v>
      </c>
      <c r="I1049" s="196" t="str">
        <f t="shared" si="169"/>
        <v/>
      </c>
      <c r="J1049" s="197"/>
    </row>
    <row r="1050" spans="2:10" x14ac:dyDescent="0.25">
      <c r="B1050" s="10" t="s">
        <v>1076</v>
      </c>
      <c r="C1050" s="59" t="s">
        <v>2412</v>
      </c>
      <c r="D1050" s="16" t="s">
        <v>1284</v>
      </c>
      <c r="E1050" s="12">
        <v>2892</v>
      </c>
      <c r="F1050" s="13">
        <v>39423.32</v>
      </c>
      <c r="G1050" s="132"/>
      <c r="H1050" s="14">
        <f t="shared" si="168"/>
        <v>0</v>
      </c>
      <c r="I1050" s="196" t="str">
        <f t="shared" si="169"/>
        <v/>
      </c>
      <c r="J1050" s="197"/>
    </row>
    <row r="1051" spans="2:10" ht="25.5" x14ac:dyDescent="0.25">
      <c r="B1051" s="10" t="s">
        <v>1077</v>
      </c>
      <c r="C1051" s="59" t="s">
        <v>2413</v>
      </c>
      <c r="D1051" s="16" t="s">
        <v>4</v>
      </c>
      <c r="E1051" s="12">
        <v>227</v>
      </c>
      <c r="F1051" s="13">
        <v>185628.73</v>
      </c>
      <c r="G1051" s="132"/>
      <c r="H1051" s="14">
        <f t="shared" si="168"/>
        <v>0</v>
      </c>
      <c r="I1051" s="196" t="str">
        <f t="shared" si="169"/>
        <v/>
      </c>
      <c r="J1051" s="197"/>
    </row>
    <row r="1052" spans="2:10" x14ac:dyDescent="0.25">
      <c r="B1052" s="40" t="s">
        <v>1078</v>
      </c>
      <c r="C1052" s="57" t="s">
        <v>2414</v>
      </c>
      <c r="D1052" s="41"/>
      <c r="E1052" s="42"/>
      <c r="F1052" s="150"/>
      <c r="G1052" s="135"/>
      <c r="H1052" s="50"/>
      <c r="I1052" s="218"/>
      <c r="J1052" s="219"/>
    </row>
    <row r="1053" spans="2:10" ht="25.5" x14ac:dyDescent="0.25">
      <c r="B1053" s="10" t="s">
        <v>1079</v>
      </c>
      <c r="C1053" s="59" t="s">
        <v>2415</v>
      </c>
      <c r="D1053" s="16" t="s">
        <v>4</v>
      </c>
      <c r="E1053" s="12">
        <v>143</v>
      </c>
      <c r="F1053" s="13">
        <v>577500</v>
      </c>
      <c r="G1053" s="132"/>
      <c r="H1053" s="14">
        <f t="shared" si="168"/>
        <v>0</v>
      </c>
      <c r="I1053" s="196" t="str">
        <f t="shared" ref="I1053" si="170">IF(G1053="","",IF(AND(G1053&gt;=ROUND(F1053*95%,4),G1053&lt;=ROUND(F1053,4)),"CUMPLE","NO CUMPLE"))</f>
        <v/>
      </c>
      <c r="J1053" s="197"/>
    </row>
    <row r="1054" spans="2:10" x14ac:dyDescent="0.25">
      <c r="B1054" s="40" t="s">
        <v>1080</v>
      </c>
      <c r="C1054" s="57" t="s">
        <v>2416</v>
      </c>
      <c r="D1054" s="41"/>
      <c r="E1054" s="42"/>
      <c r="F1054" s="150"/>
      <c r="G1054" s="135"/>
      <c r="H1054" s="50"/>
      <c r="I1054" s="218"/>
      <c r="J1054" s="219"/>
    </row>
    <row r="1055" spans="2:10" ht="25.5" x14ac:dyDescent="0.25">
      <c r="B1055" s="10" t="s">
        <v>1081</v>
      </c>
      <c r="C1055" s="59" t="s">
        <v>2417</v>
      </c>
      <c r="D1055" s="16" t="s">
        <v>4</v>
      </c>
      <c r="E1055" s="12">
        <v>47</v>
      </c>
      <c r="F1055" s="13">
        <v>105390.37</v>
      </c>
      <c r="G1055" s="132"/>
      <c r="H1055" s="14">
        <f t="shared" si="168"/>
        <v>0</v>
      </c>
      <c r="I1055" s="196" t="str">
        <f t="shared" ref="I1055" si="171">IF(G1055="","",IF(AND(G1055&gt;=ROUND(F1055*95%,4),G1055&lt;=ROUND(F1055,4)),"CUMPLE","NO CUMPLE"))</f>
        <v/>
      </c>
      <c r="J1055" s="197"/>
    </row>
    <row r="1056" spans="2:10" x14ac:dyDescent="0.25">
      <c r="B1056" s="40">
        <v>19</v>
      </c>
      <c r="C1056" s="57" t="s">
        <v>2418</v>
      </c>
      <c r="D1056" s="41"/>
      <c r="E1056" s="42"/>
      <c r="F1056" s="150"/>
      <c r="G1056" s="135"/>
      <c r="H1056" s="50"/>
      <c r="I1056" s="218"/>
      <c r="J1056" s="219"/>
    </row>
    <row r="1057" spans="2:10" x14ac:dyDescent="0.25">
      <c r="B1057" s="40" t="s">
        <v>1082</v>
      </c>
      <c r="C1057" s="57" t="s">
        <v>2419</v>
      </c>
      <c r="D1057" s="41"/>
      <c r="E1057" s="42"/>
      <c r="F1057" s="150"/>
      <c r="G1057" s="135"/>
      <c r="H1057" s="50"/>
      <c r="I1057" s="218"/>
      <c r="J1057" s="219"/>
    </row>
    <row r="1058" spans="2:10" ht="25.5" x14ac:dyDescent="0.25">
      <c r="B1058" s="10" t="s">
        <v>1083</v>
      </c>
      <c r="C1058" s="58" t="s">
        <v>2420</v>
      </c>
      <c r="D1058" s="11" t="s">
        <v>11</v>
      </c>
      <c r="E1058" s="12">
        <v>5</v>
      </c>
      <c r="F1058" s="13">
        <v>81399.360000000001</v>
      </c>
      <c r="G1058" s="132"/>
      <c r="H1058" s="14">
        <f t="shared" ref="H1058:H1088" si="172">+ROUND(G1058*E1058,2)</f>
        <v>0</v>
      </c>
      <c r="I1058" s="196" t="str">
        <f t="shared" ref="I1058:I1066" si="173">IF(G1058="","",IF(AND(G1058&gt;=ROUND(F1058*95%,4),G1058&lt;=ROUND(F1058,4)),"CUMPLE","NO CUMPLE"))</f>
        <v/>
      </c>
      <c r="J1058" s="197"/>
    </row>
    <row r="1059" spans="2:10" ht="25.5" x14ac:dyDescent="0.25">
      <c r="B1059" s="10" t="s">
        <v>1084</v>
      </c>
      <c r="C1059" s="58" t="s">
        <v>2421</v>
      </c>
      <c r="D1059" s="11" t="s">
        <v>11</v>
      </c>
      <c r="E1059" s="12">
        <v>52</v>
      </c>
      <c r="F1059" s="13">
        <v>89399.360000000001</v>
      </c>
      <c r="G1059" s="132"/>
      <c r="H1059" s="14">
        <f t="shared" si="172"/>
        <v>0</v>
      </c>
      <c r="I1059" s="196" t="str">
        <f t="shared" si="173"/>
        <v/>
      </c>
      <c r="J1059" s="197"/>
    </row>
    <row r="1060" spans="2:10" ht="25.5" x14ac:dyDescent="0.25">
      <c r="B1060" s="10" t="s">
        <v>1085</v>
      </c>
      <c r="C1060" s="58" t="s">
        <v>2422</v>
      </c>
      <c r="D1060" s="11" t="s">
        <v>11</v>
      </c>
      <c r="E1060" s="12">
        <v>10</v>
      </c>
      <c r="F1060" s="13">
        <v>94399.360000000001</v>
      </c>
      <c r="G1060" s="132"/>
      <c r="H1060" s="14">
        <f t="shared" si="172"/>
        <v>0</v>
      </c>
      <c r="I1060" s="196" t="str">
        <f t="shared" si="173"/>
        <v/>
      </c>
      <c r="J1060" s="197"/>
    </row>
    <row r="1061" spans="2:10" ht="25.5" x14ac:dyDescent="0.25">
      <c r="B1061" s="10" t="s">
        <v>1086</v>
      </c>
      <c r="C1061" s="58" t="s">
        <v>2423</v>
      </c>
      <c r="D1061" s="11" t="s">
        <v>11</v>
      </c>
      <c r="E1061" s="12">
        <v>5</v>
      </c>
      <c r="F1061" s="13">
        <v>160548.19</v>
      </c>
      <c r="G1061" s="132"/>
      <c r="H1061" s="14">
        <f t="shared" si="172"/>
        <v>0</v>
      </c>
      <c r="I1061" s="196" t="str">
        <f t="shared" si="173"/>
        <v/>
      </c>
      <c r="J1061" s="197"/>
    </row>
    <row r="1062" spans="2:10" ht="25.5" x14ac:dyDescent="0.25">
      <c r="B1062" s="10" t="s">
        <v>1087</v>
      </c>
      <c r="C1062" s="58" t="s">
        <v>2424</v>
      </c>
      <c r="D1062" s="11" t="s">
        <v>11</v>
      </c>
      <c r="E1062" s="12">
        <v>15</v>
      </c>
      <c r="F1062" s="13">
        <v>268548.19</v>
      </c>
      <c r="G1062" s="132"/>
      <c r="H1062" s="14">
        <f t="shared" si="172"/>
        <v>0</v>
      </c>
      <c r="I1062" s="196" t="str">
        <f t="shared" si="173"/>
        <v/>
      </c>
      <c r="J1062" s="197"/>
    </row>
    <row r="1063" spans="2:10" ht="25.5" x14ac:dyDescent="0.25">
      <c r="B1063" s="10" t="s">
        <v>1088</v>
      </c>
      <c r="C1063" s="58" t="s">
        <v>2425</v>
      </c>
      <c r="D1063" s="11" t="s">
        <v>11</v>
      </c>
      <c r="E1063" s="12">
        <v>352</v>
      </c>
      <c r="F1063" s="13">
        <v>43548.19</v>
      </c>
      <c r="G1063" s="132"/>
      <c r="H1063" s="14">
        <f t="shared" si="172"/>
        <v>0</v>
      </c>
      <c r="I1063" s="196" t="str">
        <f t="shared" si="173"/>
        <v/>
      </c>
      <c r="J1063" s="197"/>
    </row>
    <row r="1064" spans="2:10" ht="25.5" x14ac:dyDescent="0.25">
      <c r="B1064" s="10" t="s">
        <v>1089</v>
      </c>
      <c r="C1064" s="58" t="s">
        <v>2426</v>
      </c>
      <c r="D1064" s="11" t="s">
        <v>11</v>
      </c>
      <c r="E1064" s="12">
        <v>45</v>
      </c>
      <c r="F1064" s="13">
        <v>112798.19</v>
      </c>
      <c r="G1064" s="132"/>
      <c r="H1064" s="14">
        <f t="shared" si="172"/>
        <v>0</v>
      </c>
      <c r="I1064" s="196" t="str">
        <f t="shared" si="173"/>
        <v/>
      </c>
      <c r="J1064" s="197"/>
    </row>
    <row r="1065" spans="2:10" x14ac:dyDescent="0.25">
      <c r="B1065" s="10" t="s">
        <v>1090</v>
      </c>
      <c r="C1065" s="58" t="s">
        <v>2427</v>
      </c>
      <c r="D1065" s="11" t="s">
        <v>11</v>
      </c>
      <c r="E1065" s="12">
        <v>8</v>
      </c>
      <c r="F1065" s="13">
        <v>48548.19</v>
      </c>
      <c r="G1065" s="132"/>
      <c r="H1065" s="14">
        <f t="shared" si="172"/>
        <v>0</v>
      </c>
      <c r="I1065" s="196" t="str">
        <f t="shared" si="173"/>
        <v/>
      </c>
      <c r="J1065" s="197"/>
    </row>
    <row r="1066" spans="2:10" ht="25.5" x14ac:dyDescent="0.25">
      <c r="B1066" s="10" t="s">
        <v>1091</v>
      </c>
      <c r="C1066" s="58" t="s">
        <v>2428</v>
      </c>
      <c r="D1066" s="11" t="s">
        <v>11</v>
      </c>
      <c r="E1066" s="12">
        <v>40</v>
      </c>
      <c r="F1066" s="13">
        <v>53548.19</v>
      </c>
      <c r="G1066" s="132"/>
      <c r="H1066" s="14">
        <f t="shared" si="172"/>
        <v>0</v>
      </c>
      <c r="I1066" s="196" t="str">
        <f t="shared" si="173"/>
        <v/>
      </c>
      <c r="J1066" s="197"/>
    </row>
    <row r="1067" spans="2:10" x14ac:dyDescent="0.25">
      <c r="B1067" s="40" t="s">
        <v>1092</v>
      </c>
      <c r="C1067" s="57" t="s">
        <v>2429</v>
      </c>
      <c r="D1067" s="41"/>
      <c r="E1067" s="42"/>
      <c r="F1067" s="150"/>
      <c r="G1067" s="135"/>
      <c r="H1067" s="50"/>
      <c r="I1067" s="218"/>
      <c r="J1067" s="219"/>
    </row>
    <row r="1068" spans="2:10" ht="25.5" x14ac:dyDescent="0.25">
      <c r="B1068" s="10" t="s">
        <v>1093</v>
      </c>
      <c r="C1068" s="59" t="s">
        <v>2430</v>
      </c>
      <c r="D1068" s="16" t="s">
        <v>11</v>
      </c>
      <c r="E1068" s="12">
        <v>52</v>
      </c>
      <c r="F1068" s="13">
        <v>102548.19</v>
      </c>
      <c r="G1068" s="132"/>
      <c r="H1068" s="14">
        <f t="shared" si="172"/>
        <v>0</v>
      </c>
      <c r="I1068" s="196" t="str">
        <f t="shared" ref="I1068:I1076" si="174">IF(G1068="","",IF(AND(G1068&gt;=ROUND(F1068*95%,4),G1068&lt;=ROUND(F1068,4)),"CUMPLE","NO CUMPLE"))</f>
        <v/>
      </c>
      <c r="J1068" s="197"/>
    </row>
    <row r="1069" spans="2:10" ht="25.5" x14ac:dyDescent="0.25">
      <c r="B1069" s="10" t="s">
        <v>1094</v>
      </c>
      <c r="C1069" s="59" t="s">
        <v>2431</v>
      </c>
      <c r="D1069" s="16" t="s">
        <v>11</v>
      </c>
      <c r="E1069" s="12">
        <v>5</v>
      </c>
      <c r="F1069" s="13">
        <v>76548.19</v>
      </c>
      <c r="G1069" s="132"/>
      <c r="H1069" s="14">
        <f t="shared" si="172"/>
        <v>0</v>
      </c>
      <c r="I1069" s="196" t="str">
        <f t="shared" si="174"/>
        <v/>
      </c>
      <c r="J1069" s="197"/>
    </row>
    <row r="1070" spans="2:10" ht="25.5" x14ac:dyDescent="0.25">
      <c r="B1070" s="10" t="s">
        <v>1095</v>
      </c>
      <c r="C1070" s="59" t="s">
        <v>2432</v>
      </c>
      <c r="D1070" s="16" t="s">
        <v>11</v>
      </c>
      <c r="E1070" s="12">
        <v>12</v>
      </c>
      <c r="F1070" s="13">
        <v>116548.19</v>
      </c>
      <c r="G1070" s="132"/>
      <c r="H1070" s="14">
        <f t="shared" si="172"/>
        <v>0</v>
      </c>
      <c r="I1070" s="196" t="str">
        <f t="shared" si="174"/>
        <v/>
      </c>
      <c r="J1070" s="197"/>
    </row>
    <row r="1071" spans="2:10" ht="25.5" x14ac:dyDescent="0.25">
      <c r="B1071" s="10" t="s">
        <v>1096</v>
      </c>
      <c r="C1071" s="59" t="s">
        <v>2433</v>
      </c>
      <c r="D1071" s="16" t="s">
        <v>11</v>
      </c>
      <c r="E1071" s="12">
        <v>24</v>
      </c>
      <c r="F1071" s="13">
        <v>178548.19</v>
      </c>
      <c r="G1071" s="132"/>
      <c r="H1071" s="14">
        <f>+ROUND(G1071*E1071,2)</f>
        <v>0</v>
      </c>
      <c r="I1071" s="196" t="str">
        <f t="shared" si="174"/>
        <v/>
      </c>
      <c r="J1071" s="197"/>
    </row>
    <row r="1072" spans="2:10" ht="25.5" x14ac:dyDescent="0.25">
      <c r="B1072" s="10" t="s">
        <v>1097</v>
      </c>
      <c r="C1072" s="59" t="s">
        <v>2434</v>
      </c>
      <c r="D1072" s="16" t="s">
        <v>11</v>
      </c>
      <c r="E1072" s="12">
        <v>5</v>
      </c>
      <c r="F1072" s="13">
        <v>248548.19</v>
      </c>
      <c r="G1072" s="132"/>
      <c r="H1072" s="14">
        <f t="shared" si="172"/>
        <v>0</v>
      </c>
      <c r="I1072" s="196" t="str">
        <f t="shared" si="174"/>
        <v/>
      </c>
      <c r="J1072" s="197"/>
    </row>
    <row r="1073" spans="2:10" x14ac:dyDescent="0.25">
      <c r="B1073" s="10" t="s">
        <v>1098</v>
      </c>
      <c r="C1073" s="59" t="s">
        <v>2435</v>
      </c>
      <c r="D1073" s="16" t="s">
        <v>11</v>
      </c>
      <c r="E1073" s="12">
        <v>1115</v>
      </c>
      <c r="F1073" s="13">
        <v>128548.19</v>
      </c>
      <c r="G1073" s="132"/>
      <c r="H1073" s="14">
        <f t="shared" si="172"/>
        <v>0</v>
      </c>
      <c r="I1073" s="196" t="str">
        <f t="shared" si="174"/>
        <v/>
      </c>
      <c r="J1073" s="197"/>
    </row>
    <row r="1074" spans="2:10" ht="25.5" x14ac:dyDescent="0.25">
      <c r="B1074" s="10" t="s">
        <v>1099</v>
      </c>
      <c r="C1074" s="59" t="s">
        <v>2436</v>
      </c>
      <c r="D1074" s="16" t="s">
        <v>11</v>
      </c>
      <c r="E1074" s="12">
        <v>100</v>
      </c>
      <c r="F1074" s="13">
        <v>36548.19</v>
      </c>
      <c r="G1074" s="132"/>
      <c r="H1074" s="14">
        <f t="shared" si="172"/>
        <v>0</v>
      </c>
      <c r="I1074" s="196" t="str">
        <f t="shared" si="174"/>
        <v/>
      </c>
      <c r="J1074" s="197"/>
    </row>
    <row r="1075" spans="2:10" ht="25.5" x14ac:dyDescent="0.25">
      <c r="B1075" s="10" t="s">
        <v>1100</v>
      </c>
      <c r="C1075" s="59" t="s">
        <v>2437</v>
      </c>
      <c r="D1075" s="16" t="s">
        <v>11</v>
      </c>
      <c r="E1075" s="12">
        <v>45</v>
      </c>
      <c r="F1075" s="13">
        <v>49882.19</v>
      </c>
      <c r="G1075" s="132"/>
      <c r="H1075" s="14">
        <f t="shared" si="172"/>
        <v>0</v>
      </c>
      <c r="I1075" s="196" t="str">
        <f t="shared" si="174"/>
        <v/>
      </c>
      <c r="J1075" s="197"/>
    </row>
    <row r="1076" spans="2:10" ht="25.5" x14ac:dyDescent="0.25">
      <c r="B1076" s="10" t="s">
        <v>1101</v>
      </c>
      <c r="C1076" s="59" t="s">
        <v>2438</v>
      </c>
      <c r="D1076" s="16" t="s">
        <v>11</v>
      </c>
      <c r="E1076" s="12">
        <v>8</v>
      </c>
      <c r="F1076" s="13">
        <v>53548.19</v>
      </c>
      <c r="G1076" s="132"/>
      <c r="H1076" s="14">
        <f t="shared" si="172"/>
        <v>0</v>
      </c>
      <c r="I1076" s="196" t="str">
        <f t="shared" si="174"/>
        <v/>
      </c>
      <c r="J1076" s="197"/>
    </row>
    <row r="1077" spans="2:10" x14ac:dyDescent="0.25">
      <c r="B1077" s="40" t="s">
        <v>1102</v>
      </c>
      <c r="C1077" s="57" t="s">
        <v>2439</v>
      </c>
      <c r="D1077" s="41"/>
      <c r="E1077" s="42"/>
      <c r="F1077" s="150"/>
      <c r="G1077" s="135"/>
      <c r="H1077" s="50"/>
      <c r="I1077" s="218"/>
      <c r="J1077" s="219"/>
    </row>
    <row r="1078" spans="2:10" ht="25.5" x14ac:dyDescent="0.25">
      <c r="B1078" s="10" t="s">
        <v>1103</v>
      </c>
      <c r="C1078" s="59" t="s">
        <v>2440</v>
      </c>
      <c r="D1078" s="16" t="s">
        <v>11</v>
      </c>
      <c r="E1078" s="12">
        <v>3</v>
      </c>
      <c r="F1078" s="13">
        <v>857441.18</v>
      </c>
      <c r="G1078" s="132"/>
      <c r="H1078" s="14">
        <f t="shared" si="172"/>
        <v>0</v>
      </c>
      <c r="I1078" s="196" t="str">
        <f t="shared" ref="I1078:I1079" si="175">IF(G1078="","",IF(AND(G1078&gt;=ROUND(F1078*95%,4),G1078&lt;=ROUND(F1078,4)),"CUMPLE","NO CUMPLE"))</f>
        <v/>
      </c>
      <c r="J1078" s="197"/>
    </row>
    <row r="1079" spans="2:10" ht="25.5" x14ac:dyDescent="0.25">
      <c r="B1079" s="10" t="s">
        <v>1104</v>
      </c>
      <c r="C1079" s="59" t="s">
        <v>2441</v>
      </c>
      <c r="D1079" s="16" t="s">
        <v>11</v>
      </c>
      <c r="E1079" s="12">
        <v>5</v>
      </c>
      <c r="F1079" s="13">
        <v>576845.86</v>
      </c>
      <c r="G1079" s="132"/>
      <c r="H1079" s="14">
        <f t="shared" si="172"/>
        <v>0</v>
      </c>
      <c r="I1079" s="196" t="str">
        <f t="shared" si="175"/>
        <v/>
      </c>
      <c r="J1079" s="197"/>
    </row>
    <row r="1080" spans="2:10" x14ac:dyDescent="0.25">
      <c r="B1080" s="40" t="s">
        <v>1105</v>
      </c>
      <c r="C1080" s="57" t="s">
        <v>2442</v>
      </c>
      <c r="D1080" s="41"/>
      <c r="E1080" s="42"/>
      <c r="F1080" s="150"/>
      <c r="G1080" s="135"/>
      <c r="H1080" s="50"/>
      <c r="I1080" s="218"/>
      <c r="J1080" s="219"/>
    </row>
    <row r="1081" spans="2:10" x14ac:dyDescent="0.25">
      <c r="B1081" s="10" t="s">
        <v>1106</v>
      </c>
      <c r="C1081" s="59" t="s">
        <v>2443</v>
      </c>
      <c r="D1081" s="16" t="s">
        <v>11</v>
      </c>
      <c r="E1081" s="12">
        <v>1</v>
      </c>
      <c r="F1081" s="13">
        <v>74119.360000000001</v>
      </c>
      <c r="G1081" s="132"/>
      <c r="H1081" s="14">
        <f t="shared" si="172"/>
        <v>0</v>
      </c>
      <c r="I1081" s="196" t="str">
        <f t="shared" ref="I1081:I1082" si="176">IF(G1081="","",IF(AND(G1081&gt;=ROUND(F1081*95%,4),G1081&lt;=ROUND(F1081,4)),"CUMPLE","NO CUMPLE"))</f>
        <v/>
      </c>
      <c r="J1081" s="197"/>
    </row>
    <row r="1082" spans="2:10" x14ac:dyDescent="0.25">
      <c r="B1082" s="10" t="s">
        <v>1107</v>
      </c>
      <c r="C1082" s="59" t="s">
        <v>2444</v>
      </c>
      <c r="D1082" s="16" t="s">
        <v>11</v>
      </c>
      <c r="E1082" s="12">
        <v>1</v>
      </c>
      <c r="F1082" s="13">
        <v>125689.36</v>
      </c>
      <c r="G1082" s="132"/>
      <c r="H1082" s="14">
        <f t="shared" si="172"/>
        <v>0</v>
      </c>
      <c r="I1082" s="196" t="str">
        <f t="shared" si="176"/>
        <v/>
      </c>
      <c r="J1082" s="197"/>
    </row>
    <row r="1083" spans="2:10" x14ac:dyDescent="0.25">
      <c r="B1083" s="40" t="s">
        <v>1108</v>
      </c>
      <c r="C1083" s="57" t="s">
        <v>2445</v>
      </c>
      <c r="D1083" s="41"/>
      <c r="E1083" s="42"/>
      <c r="F1083" s="150"/>
      <c r="G1083" s="135"/>
      <c r="H1083" s="50"/>
      <c r="I1083" s="218"/>
      <c r="J1083" s="219"/>
    </row>
    <row r="1084" spans="2:10" x14ac:dyDescent="0.25">
      <c r="B1084" s="10" t="s">
        <v>1109</v>
      </c>
      <c r="C1084" s="59" t="s">
        <v>2446</v>
      </c>
      <c r="D1084" s="16" t="s">
        <v>11</v>
      </c>
      <c r="E1084" s="12">
        <v>36</v>
      </c>
      <c r="F1084" s="13">
        <v>101441.18</v>
      </c>
      <c r="G1084" s="132"/>
      <c r="H1084" s="14">
        <f t="shared" si="172"/>
        <v>0</v>
      </c>
      <c r="I1084" s="196" t="str">
        <f t="shared" ref="I1084:I1086" si="177">IF(G1084="","",IF(AND(G1084&gt;=ROUND(F1084*95%,4),G1084&lt;=ROUND(F1084,4)),"CUMPLE","NO CUMPLE"))</f>
        <v/>
      </c>
      <c r="J1084" s="197"/>
    </row>
    <row r="1085" spans="2:10" x14ac:dyDescent="0.25">
      <c r="B1085" s="10" t="s">
        <v>1110</v>
      </c>
      <c r="C1085" s="59" t="s">
        <v>2447</v>
      </c>
      <c r="D1085" s="16" t="s">
        <v>11</v>
      </c>
      <c r="E1085" s="12">
        <v>10</v>
      </c>
      <c r="F1085" s="13">
        <v>68441.179999999993</v>
      </c>
      <c r="G1085" s="132"/>
      <c r="H1085" s="14">
        <f t="shared" si="172"/>
        <v>0</v>
      </c>
      <c r="I1085" s="196" t="str">
        <f t="shared" si="177"/>
        <v/>
      </c>
      <c r="J1085" s="197"/>
    </row>
    <row r="1086" spans="2:10" x14ac:dyDescent="0.25">
      <c r="B1086" s="10" t="s">
        <v>1111</v>
      </c>
      <c r="C1086" s="59" t="s">
        <v>2448</v>
      </c>
      <c r="D1086" s="16" t="s">
        <v>11</v>
      </c>
      <c r="E1086" s="12">
        <v>6</v>
      </c>
      <c r="F1086" s="13">
        <v>62441.18</v>
      </c>
      <c r="G1086" s="132"/>
      <c r="H1086" s="14">
        <f t="shared" si="172"/>
        <v>0</v>
      </c>
      <c r="I1086" s="196" t="str">
        <f t="shared" si="177"/>
        <v/>
      </c>
      <c r="J1086" s="197"/>
    </row>
    <row r="1087" spans="2:10" x14ac:dyDescent="0.25">
      <c r="B1087" s="40" t="s">
        <v>1112</v>
      </c>
      <c r="C1087" s="57" t="s">
        <v>2449</v>
      </c>
      <c r="D1087" s="41"/>
      <c r="E1087" s="42"/>
      <c r="F1087" s="150"/>
      <c r="G1087" s="135"/>
      <c r="H1087" s="50"/>
      <c r="I1087" s="218"/>
      <c r="J1087" s="219"/>
    </row>
    <row r="1088" spans="2:10" x14ac:dyDescent="0.25">
      <c r="B1088" s="10" t="s">
        <v>1113</v>
      </c>
      <c r="C1088" s="59" t="s">
        <v>2450</v>
      </c>
      <c r="D1088" s="16" t="s">
        <v>11</v>
      </c>
      <c r="E1088" s="12">
        <v>10</v>
      </c>
      <c r="F1088" s="13">
        <v>63399.360000000001</v>
      </c>
      <c r="G1088" s="132"/>
      <c r="H1088" s="14">
        <f t="shared" si="172"/>
        <v>0</v>
      </c>
      <c r="I1088" s="196" t="str">
        <f t="shared" ref="I1088" si="178">IF(G1088="","",IF(AND(G1088&gt;=ROUND(F1088*95%,4),G1088&lt;=ROUND(F1088,4)),"CUMPLE","NO CUMPLE"))</f>
        <v/>
      </c>
      <c r="J1088" s="197"/>
    </row>
    <row r="1089" spans="2:10" x14ac:dyDescent="0.25">
      <c r="B1089" s="40" t="s">
        <v>1114</v>
      </c>
      <c r="C1089" s="57" t="s">
        <v>2451</v>
      </c>
      <c r="D1089" s="41"/>
      <c r="E1089" s="42"/>
      <c r="F1089" s="150"/>
      <c r="G1089" s="135"/>
      <c r="H1089" s="50"/>
      <c r="I1089" s="218"/>
      <c r="J1089" s="219"/>
    </row>
    <row r="1090" spans="2:10" x14ac:dyDescent="0.25">
      <c r="B1090" s="10" t="s">
        <v>1115</v>
      </c>
      <c r="C1090" s="59" t="s">
        <v>2452</v>
      </c>
      <c r="D1090" s="16" t="s">
        <v>11</v>
      </c>
      <c r="E1090" s="12">
        <v>18</v>
      </c>
      <c r="F1090" s="13">
        <v>112119.36</v>
      </c>
      <c r="G1090" s="132"/>
      <c r="H1090" s="14">
        <f t="shared" ref="H1090:H1091" si="179">+ROUND(G1090*E1090,2)</f>
        <v>0</v>
      </c>
      <c r="I1090" s="196" t="str">
        <f t="shared" ref="I1090:I1091" si="180">IF(G1090="","",IF(AND(G1090&gt;=ROUND(F1090*95%,4),G1090&lt;=ROUND(F1090,4)),"CUMPLE","NO CUMPLE"))</f>
        <v/>
      </c>
      <c r="J1090" s="197"/>
    </row>
    <row r="1091" spans="2:10" x14ac:dyDescent="0.25">
      <c r="B1091" s="10" t="s">
        <v>1116</v>
      </c>
      <c r="C1091" s="59" t="s">
        <v>2453</v>
      </c>
      <c r="D1091" s="16" t="s">
        <v>11</v>
      </c>
      <c r="E1091" s="12">
        <v>12</v>
      </c>
      <c r="F1091" s="13">
        <v>416845.86</v>
      </c>
      <c r="G1091" s="132"/>
      <c r="H1091" s="14">
        <f t="shared" si="179"/>
        <v>0</v>
      </c>
      <c r="I1091" s="196" t="str">
        <f t="shared" si="180"/>
        <v/>
      </c>
      <c r="J1091" s="197"/>
    </row>
    <row r="1092" spans="2:10" x14ac:dyDescent="0.25">
      <c r="B1092" s="40" t="s">
        <v>1117</v>
      </c>
      <c r="C1092" s="57" t="s">
        <v>2454</v>
      </c>
      <c r="D1092" s="41"/>
      <c r="E1092" s="42"/>
      <c r="F1092" s="150"/>
      <c r="G1092" s="135"/>
      <c r="H1092" s="50"/>
      <c r="I1092" s="218"/>
      <c r="J1092" s="219"/>
    </row>
    <row r="1093" spans="2:10" x14ac:dyDescent="0.25">
      <c r="B1093" s="10" t="s">
        <v>1118</v>
      </c>
      <c r="C1093" s="59" t="s">
        <v>2455</v>
      </c>
      <c r="D1093" s="16" t="s">
        <v>11</v>
      </c>
      <c r="E1093" s="12">
        <v>177</v>
      </c>
      <c r="F1093" s="13">
        <v>101138.36</v>
      </c>
      <c r="G1093" s="132"/>
      <c r="H1093" s="14">
        <f t="shared" ref="H1093" si="181">+ROUND(G1093*E1093,2)</f>
        <v>0</v>
      </c>
      <c r="I1093" s="196" t="str">
        <f t="shared" ref="I1093" si="182">IF(G1093="","",IF(AND(G1093&gt;=ROUND(F1093*95%,4),G1093&lt;=ROUND(F1093,4)),"CUMPLE","NO CUMPLE"))</f>
        <v/>
      </c>
      <c r="J1093" s="197"/>
    </row>
    <row r="1094" spans="2:10" x14ac:dyDescent="0.25">
      <c r="B1094" s="40">
        <v>20</v>
      </c>
      <c r="C1094" s="57" t="s">
        <v>2456</v>
      </c>
      <c r="D1094" s="41"/>
      <c r="E1094" s="42"/>
      <c r="F1094" s="150"/>
      <c r="G1094" s="135"/>
      <c r="H1094" s="50"/>
      <c r="I1094" s="218"/>
      <c r="J1094" s="219"/>
    </row>
    <row r="1095" spans="2:10" x14ac:dyDescent="0.25">
      <c r="B1095" s="40" t="s">
        <v>1119</v>
      </c>
      <c r="C1095" s="57" t="s">
        <v>2457</v>
      </c>
      <c r="D1095" s="41"/>
      <c r="E1095" s="42"/>
      <c r="F1095" s="150"/>
      <c r="G1095" s="135"/>
      <c r="H1095" s="50"/>
      <c r="I1095" s="218"/>
      <c r="J1095" s="219"/>
    </row>
    <row r="1096" spans="2:10" x14ac:dyDescent="0.25">
      <c r="B1096" s="10" t="s">
        <v>1120</v>
      </c>
      <c r="C1096" s="59" t="s">
        <v>2458</v>
      </c>
      <c r="D1096" s="16" t="s">
        <v>11</v>
      </c>
      <c r="E1096" s="12">
        <v>4</v>
      </c>
      <c r="F1096" s="13">
        <v>1454907.13</v>
      </c>
      <c r="G1096" s="132"/>
      <c r="H1096" s="14">
        <f t="shared" ref="H1096:H1129" si="183">+ROUND(G1096*E1096,2)</f>
        <v>0</v>
      </c>
      <c r="I1096" s="196" t="str">
        <f t="shared" ref="I1096:I1099" si="184">IF(G1096="","",IF(AND(G1096&gt;=ROUND(F1096*95%,4),G1096&lt;=ROUND(F1096,4)),"CUMPLE","NO CUMPLE"))</f>
        <v/>
      </c>
      <c r="J1096" s="197"/>
    </row>
    <row r="1097" spans="2:10" x14ac:dyDescent="0.25">
      <c r="B1097" s="10" t="s">
        <v>1121</v>
      </c>
      <c r="C1097" s="59" t="s">
        <v>2459</v>
      </c>
      <c r="D1097" s="16" t="s">
        <v>11</v>
      </c>
      <c r="E1097" s="12">
        <v>2</v>
      </c>
      <c r="F1097" s="13">
        <v>653318.88</v>
      </c>
      <c r="G1097" s="132"/>
      <c r="H1097" s="14">
        <f t="shared" si="183"/>
        <v>0</v>
      </c>
      <c r="I1097" s="196" t="str">
        <f t="shared" si="184"/>
        <v/>
      </c>
      <c r="J1097" s="197"/>
    </row>
    <row r="1098" spans="2:10" x14ac:dyDescent="0.25">
      <c r="B1098" s="10" t="s">
        <v>1122</v>
      </c>
      <c r="C1098" s="59" t="s">
        <v>2460</v>
      </c>
      <c r="D1098" s="16" t="s">
        <v>11</v>
      </c>
      <c r="E1098" s="12">
        <v>40</v>
      </c>
      <c r="F1098" s="13">
        <v>1816754.2</v>
      </c>
      <c r="G1098" s="132"/>
      <c r="H1098" s="14">
        <f t="shared" si="183"/>
        <v>0</v>
      </c>
      <c r="I1098" s="196" t="str">
        <f t="shared" si="184"/>
        <v/>
      </c>
      <c r="J1098" s="197"/>
    </row>
    <row r="1099" spans="2:10" x14ac:dyDescent="0.25">
      <c r="B1099" s="10" t="s">
        <v>1123</v>
      </c>
      <c r="C1099" s="59" t="s">
        <v>2461</v>
      </c>
      <c r="D1099" s="16" t="s">
        <v>11</v>
      </c>
      <c r="E1099" s="12">
        <v>7</v>
      </c>
      <c r="F1099" s="13">
        <v>1739654.2</v>
      </c>
      <c r="G1099" s="132"/>
      <c r="H1099" s="14">
        <f t="shared" si="183"/>
        <v>0</v>
      </c>
      <c r="I1099" s="196" t="str">
        <f t="shared" si="184"/>
        <v/>
      </c>
      <c r="J1099" s="197"/>
    </row>
    <row r="1100" spans="2:10" x14ac:dyDescent="0.25">
      <c r="B1100" s="40" t="s">
        <v>1124</v>
      </c>
      <c r="C1100" s="57" t="s">
        <v>2462</v>
      </c>
      <c r="D1100" s="41"/>
      <c r="E1100" s="42"/>
      <c r="F1100" s="150"/>
      <c r="G1100" s="135"/>
      <c r="H1100" s="50"/>
      <c r="I1100" s="218"/>
      <c r="J1100" s="219"/>
    </row>
    <row r="1101" spans="2:10" x14ac:dyDescent="0.25">
      <c r="B1101" s="10" t="s">
        <v>1125</v>
      </c>
      <c r="C1101" s="59" t="s">
        <v>2463</v>
      </c>
      <c r="D1101" s="16" t="s">
        <v>11</v>
      </c>
      <c r="E1101" s="12">
        <v>1</v>
      </c>
      <c r="F1101" s="13">
        <v>1214184.5</v>
      </c>
      <c r="G1101" s="132"/>
      <c r="H1101" s="14">
        <f t="shared" si="183"/>
        <v>0</v>
      </c>
      <c r="I1101" s="196" t="str">
        <f t="shared" ref="I1101:I1105" si="185">IF(G1101="","",IF(AND(G1101&gt;=ROUND(F1101*95%,4),G1101&lt;=ROUND(F1101,4)),"CUMPLE","NO CUMPLE"))</f>
        <v/>
      </c>
      <c r="J1101" s="197"/>
    </row>
    <row r="1102" spans="2:10" ht="25.5" x14ac:dyDescent="0.25">
      <c r="B1102" s="10" t="s">
        <v>1126</v>
      </c>
      <c r="C1102" s="59" t="s">
        <v>2464</v>
      </c>
      <c r="D1102" s="16" t="s">
        <v>11</v>
      </c>
      <c r="E1102" s="12">
        <v>1</v>
      </c>
      <c r="F1102" s="13">
        <v>603726.5</v>
      </c>
      <c r="G1102" s="132"/>
      <c r="H1102" s="14">
        <f t="shared" si="183"/>
        <v>0</v>
      </c>
      <c r="I1102" s="196" t="str">
        <f t="shared" si="185"/>
        <v/>
      </c>
      <c r="J1102" s="197"/>
    </row>
    <row r="1103" spans="2:10" ht="25.5" x14ac:dyDescent="0.25">
      <c r="B1103" s="10" t="s">
        <v>1127</v>
      </c>
      <c r="C1103" s="59" t="s">
        <v>2465</v>
      </c>
      <c r="D1103" s="16" t="s">
        <v>11</v>
      </c>
      <c r="E1103" s="12">
        <v>8</v>
      </c>
      <c r="F1103" s="13">
        <v>252026.5</v>
      </c>
      <c r="G1103" s="132"/>
      <c r="H1103" s="14">
        <f t="shared" si="183"/>
        <v>0</v>
      </c>
      <c r="I1103" s="196" t="str">
        <f t="shared" si="185"/>
        <v/>
      </c>
      <c r="J1103" s="197"/>
    </row>
    <row r="1104" spans="2:10" x14ac:dyDescent="0.25">
      <c r="B1104" s="10" t="s">
        <v>1128</v>
      </c>
      <c r="C1104" s="59" t="s">
        <v>2466</v>
      </c>
      <c r="D1104" s="16" t="s">
        <v>11</v>
      </c>
      <c r="E1104" s="12">
        <v>7</v>
      </c>
      <c r="F1104" s="13">
        <v>673226.5</v>
      </c>
      <c r="G1104" s="132"/>
      <c r="H1104" s="14">
        <f t="shared" si="183"/>
        <v>0</v>
      </c>
      <c r="I1104" s="196" t="str">
        <f t="shared" si="185"/>
        <v/>
      </c>
      <c r="J1104" s="197"/>
    </row>
    <row r="1105" spans="2:10" x14ac:dyDescent="0.25">
      <c r="B1105" s="10" t="s">
        <v>1129</v>
      </c>
      <c r="C1105" s="59" t="s">
        <v>2467</v>
      </c>
      <c r="D1105" s="16" t="s">
        <v>1284</v>
      </c>
      <c r="E1105" s="12">
        <v>35</v>
      </c>
      <c r="F1105" s="13">
        <v>1319359.44</v>
      </c>
      <c r="G1105" s="132"/>
      <c r="H1105" s="14">
        <f t="shared" si="183"/>
        <v>0</v>
      </c>
      <c r="I1105" s="196" t="str">
        <f t="shared" si="185"/>
        <v/>
      </c>
      <c r="J1105" s="197"/>
    </row>
    <row r="1106" spans="2:10" x14ac:dyDescent="0.25">
      <c r="B1106" s="40" t="s">
        <v>1130</v>
      </c>
      <c r="C1106" s="57" t="s">
        <v>2468</v>
      </c>
      <c r="D1106" s="41"/>
      <c r="E1106" s="42"/>
      <c r="F1106" s="150"/>
      <c r="G1106" s="135"/>
      <c r="H1106" s="50"/>
      <c r="I1106" s="218"/>
      <c r="J1106" s="219"/>
    </row>
    <row r="1107" spans="2:10" x14ac:dyDescent="0.25">
      <c r="B1107" s="10" t="s">
        <v>1131</v>
      </c>
      <c r="C1107" s="59" t="s">
        <v>2469</v>
      </c>
      <c r="D1107" s="16" t="s">
        <v>11</v>
      </c>
      <c r="E1107" s="12">
        <v>20</v>
      </c>
      <c r="F1107" s="13">
        <v>1814121.5</v>
      </c>
      <c r="G1107" s="132"/>
      <c r="H1107" s="14">
        <f t="shared" si="183"/>
        <v>0</v>
      </c>
      <c r="I1107" s="196" t="str">
        <f t="shared" ref="I1107" si="186">IF(G1107="","",IF(AND(G1107&gt;=ROUND(F1107*95%,4),G1107&lt;=ROUND(F1107,4)),"CUMPLE","NO CUMPLE"))</f>
        <v/>
      </c>
      <c r="J1107" s="197"/>
    </row>
    <row r="1108" spans="2:10" x14ac:dyDescent="0.25">
      <c r="B1108" s="40" t="s">
        <v>1132</v>
      </c>
      <c r="C1108" s="57" t="s">
        <v>2470</v>
      </c>
      <c r="D1108" s="41"/>
      <c r="E1108" s="42"/>
      <c r="F1108" s="150"/>
      <c r="G1108" s="135"/>
      <c r="H1108" s="50"/>
      <c r="I1108" s="218"/>
      <c r="J1108" s="219"/>
    </row>
    <row r="1109" spans="2:10" ht="25.5" x14ac:dyDescent="0.25">
      <c r="B1109" s="10" t="s">
        <v>1133</v>
      </c>
      <c r="C1109" s="59" t="s">
        <v>2471</v>
      </c>
      <c r="D1109" s="16" t="s">
        <v>11</v>
      </c>
      <c r="E1109" s="12">
        <v>50</v>
      </c>
      <c r="F1109" s="13">
        <v>361239.5</v>
      </c>
      <c r="G1109" s="132"/>
      <c r="H1109" s="14">
        <f t="shared" si="183"/>
        <v>0</v>
      </c>
      <c r="I1109" s="196" t="str">
        <f t="shared" ref="I1109:I1112" si="187">IF(G1109="","",IF(AND(G1109&gt;=ROUND(F1109*95%,4),G1109&lt;=ROUND(F1109,4)),"CUMPLE","NO CUMPLE"))</f>
        <v/>
      </c>
      <c r="J1109" s="197"/>
    </row>
    <row r="1110" spans="2:10" ht="25.5" x14ac:dyDescent="0.25">
      <c r="B1110" s="10" t="s">
        <v>1134</v>
      </c>
      <c r="C1110" s="59" t="s">
        <v>2472</v>
      </c>
      <c r="D1110" s="16" t="s">
        <v>11</v>
      </c>
      <c r="E1110" s="12">
        <v>9</v>
      </c>
      <c r="F1110" s="13">
        <v>279739.5</v>
      </c>
      <c r="G1110" s="132"/>
      <c r="H1110" s="14">
        <f t="shared" si="183"/>
        <v>0</v>
      </c>
      <c r="I1110" s="196" t="str">
        <f t="shared" si="187"/>
        <v/>
      </c>
      <c r="J1110" s="197"/>
    </row>
    <row r="1111" spans="2:10" ht="25.5" x14ac:dyDescent="0.25">
      <c r="B1111" s="10" t="s">
        <v>1135</v>
      </c>
      <c r="C1111" s="59" t="s">
        <v>2473</v>
      </c>
      <c r="D1111" s="16" t="s">
        <v>11</v>
      </c>
      <c r="E1111" s="12">
        <v>5</v>
      </c>
      <c r="F1111" s="13">
        <v>453539.5</v>
      </c>
      <c r="G1111" s="132"/>
      <c r="H1111" s="14">
        <f t="shared" si="183"/>
        <v>0</v>
      </c>
      <c r="I1111" s="196" t="str">
        <f t="shared" si="187"/>
        <v/>
      </c>
      <c r="J1111" s="197"/>
    </row>
    <row r="1112" spans="2:10" x14ac:dyDescent="0.25">
      <c r="B1112" s="10" t="s">
        <v>1136</v>
      </c>
      <c r="C1112" s="59" t="s">
        <v>2474</v>
      </c>
      <c r="D1112" s="16" t="s">
        <v>11</v>
      </c>
      <c r="E1112" s="12">
        <v>7</v>
      </c>
      <c r="F1112" s="13">
        <v>38940.51</v>
      </c>
      <c r="G1112" s="132"/>
      <c r="H1112" s="14">
        <f t="shared" si="183"/>
        <v>0</v>
      </c>
      <c r="I1112" s="196" t="str">
        <f t="shared" si="187"/>
        <v/>
      </c>
      <c r="J1112" s="197"/>
    </row>
    <row r="1113" spans="2:10" x14ac:dyDescent="0.25">
      <c r="B1113" s="40" t="s">
        <v>1137</v>
      </c>
      <c r="C1113" s="57" t="s">
        <v>2475</v>
      </c>
      <c r="D1113" s="41"/>
      <c r="E1113" s="42"/>
      <c r="F1113" s="150"/>
      <c r="G1113" s="135"/>
      <c r="H1113" s="50"/>
      <c r="I1113" s="218"/>
      <c r="J1113" s="219"/>
    </row>
    <row r="1114" spans="2:10" x14ac:dyDescent="0.25">
      <c r="B1114" s="10" t="s">
        <v>1138</v>
      </c>
      <c r="C1114" s="59" t="s">
        <v>2476</v>
      </c>
      <c r="D1114" s="16" t="s">
        <v>11</v>
      </c>
      <c r="E1114" s="12">
        <v>4</v>
      </c>
      <c r="F1114" s="13">
        <v>256201.65</v>
      </c>
      <c r="G1114" s="132"/>
      <c r="H1114" s="14">
        <f t="shared" si="183"/>
        <v>0</v>
      </c>
      <c r="I1114" s="196" t="str">
        <f t="shared" ref="I1114:I1123" si="188">IF(G1114="","",IF(AND(G1114&gt;=ROUND(F1114*95%,4),G1114&lt;=ROUND(F1114,4)),"CUMPLE","NO CUMPLE"))</f>
        <v/>
      </c>
      <c r="J1114" s="197"/>
    </row>
    <row r="1115" spans="2:10" x14ac:dyDescent="0.25">
      <c r="B1115" s="10" t="s">
        <v>1139</v>
      </c>
      <c r="C1115" s="59" t="s">
        <v>2477</v>
      </c>
      <c r="D1115" s="16" t="s">
        <v>11</v>
      </c>
      <c r="E1115" s="12">
        <v>6</v>
      </c>
      <c r="F1115" s="13">
        <v>77568.649999999994</v>
      </c>
      <c r="G1115" s="132"/>
      <c r="H1115" s="14">
        <f t="shared" si="183"/>
        <v>0</v>
      </c>
      <c r="I1115" s="196" t="str">
        <f t="shared" si="188"/>
        <v/>
      </c>
      <c r="J1115" s="197"/>
    </row>
    <row r="1116" spans="2:10" ht="25.5" x14ac:dyDescent="0.25">
      <c r="B1116" s="10" t="s">
        <v>1140</v>
      </c>
      <c r="C1116" s="59" t="s">
        <v>2478</v>
      </c>
      <c r="D1116" s="16" t="s">
        <v>11</v>
      </c>
      <c r="E1116" s="12">
        <v>47</v>
      </c>
      <c r="F1116" s="13">
        <v>67968.649999999994</v>
      </c>
      <c r="G1116" s="132"/>
      <c r="H1116" s="14">
        <f t="shared" si="183"/>
        <v>0</v>
      </c>
      <c r="I1116" s="196" t="str">
        <f t="shared" si="188"/>
        <v/>
      </c>
      <c r="J1116" s="197"/>
    </row>
    <row r="1117" spans="2:10" x14ac:dyDescent="0.25">
      <c r="B1117" s="10" t="s">
        <v>1141</v>
      </c>
      <c r="C1117" s="59" t="s">
        <v>2479</v>
      </c>
      <c r="D1117" s="16" t="s">
        <v>11</v>
      </c>
      <c r="E1117" s="12">
        <v>48</v>
      </c>
      <c r="F1117" s="13">
        <v>61768.65</v>
      </c>
      <c r="G1117" s="132"/>
      <c r="H1117" s="14">
        <f t="shared" si="183"/>
        <v>0</v>
      </c>
      <c r="I1117" s="196" t="str">
        <f t="shared" si="188"/>
        <v/>
      </c>
      <c r="J1117" s="197"/>
    </row>
    <row r="1118" spans="2:10" x14ac:dyDescent="0.25">
      <c r="B1118" s="10" t="s">
        <v>1142</v>
      </c>
      <c r="C1118" s="59" t="s">
        <v>2480</v>
      </c>
      <c r="D1118" s="16" t="s">
        <v>11</v>
      </c>
      <c r="E1118" s="12">
        <v>6</v>
      </c>
      <c r="F1118" s="13">
        <v>73268.649999999994</v>
      </c>
      <c r="G1118" s="132"/>
      <c r="H1118" s="14">
        <f t="shared" si="183"/>
        <v>0</v>
      </c>
      <c r="I1118" s="196" t="str">
        <f t="shared" si="188"/>
        <v/>
      </c>
      <c r="J1118" s="197"/>
    </row>
    <row r="1119" spans="2:10" ht="25.5" x14ac:dyDescent="0.25">
      <c r="B1119" s="10" t="s">
        <v>1143</v>
      </c>
      <c r="C1119" s="59" t="s">
        <v>2481</v>
      </c>
      <c r="D1119" s="16" t="s">
        <v>11</v>
      </c>
      <c r="E1119" s="12">
        <v>14</v>
      </c>
      <c r="F1119" s="13">
        <v>135268.65</v>
      </c>
      <c r="G1119" s="132"/>
      <c r="H1119" s="14">
        <f t="shared" si="183"/>
        <v>0</v>
      </c>
      <c r="I1119" s="196" t="str">
        <f t="shared" si="188"/>
        <v/>
      </c>
      <c r="J1119" s="197"/>
    </row>
    <row r="1120" spans="2:10" ht="25.5" x14ac:dyDescent="0.25">
      <c r="B1120" s="10" t="s">
        <v>1144</v>
      </c>
      <c r="C1120" s="59" t="s">
        <v>2482</v>
      </c>
      <c r="D1120" s="16" t="s">
        <v>11</v>
      </c>
      <c r="E1120" s="12">
        <v>7</v>
      </c>
      <c r="F1120" s="13">
        <v>298168.65000000002</v>
      </c>
      <c r="G1120" s="132"/>
      <c r="H1120" s="14">
        <f t="shared" si="183"/>
        <v>0</v>
      </c>
      <c r="I1120" s="196" t="str">
        <f t="shared" si="188"/>
        <v/>
      </c>
      <c r="J1120" s="197"/>
    </row>
    <row r="1121" spans="2:10" ht="25.5" x14ac:dyDescent="0.25">
      <c r="B1121" s="10" t="s">
        <v>1145</v>
      </c>
      <c r="C1121" s="59" t="s">
        <v>2483</v>
      </c>
      <c r="D1121" s="16" t="s">
        <v>11</v>
      </c>
      <c r="E1121" s="12">
        <v>33</v>
      </c>
      <c r="F1121" s="13">
        <v>256201.65</v>
      </c>
      <c r="G1121" s="132"/>
      <c r="H1121" s="14">
        <f t="shared" si="183"/>
        <v>0</v>
      </c>
      <c r="I1121" s="196" t="str">
        <f t="shared" si="188"/>
        <v/>
      </c>
      <c r="J1121" s="197"/>
    </row>
    <row r="1122" spans="2:10" x14ac:dyDescent="0.25">
      <c r="B1122" s="10" t="s">
        <v>1146</v>
      </c>
      <c r="C1122" s="59" t="s">
        <v>2484</v>
      </c>
      <c r="D1122" s="16" t="s">
        <v>11</v>
      </c>
      <c r="E1122" s="12">
        <v>7</v>
      </c>
      <c r="F1122" s="13">
        <v>377668.65</v>
      </c>
      <c r="G1122" s="132"/>
      <c r="H1122" s="14">
        <f t="shared" si="183"/>
        <v>0</v>
      </c>
      <c r="I1122" s="196" t="str">
        <f t="shared" si="188"/>
        <v/>
      </c>
      <c r="J1122" s="197"/>
    </row>
    <row r="1123" spans="2:10" x14ac:dyDescent="0.25">
      <c r="B1123" s="10" t="s">
        <v>1147</v>
      </c>
      <c r="C1123" s="59" t="s">
        <v>2485</v>
      </c>
      <c r="D1123" s="16" t="s">
        <v>11</v>
      </c>
      <c r="E1123" s="12">
        <v>23</v>
      </c>
      <c r="F1123" s="13">
        <v>830168.65</v>
      </c>
      <c r="G1123" s="132"/>
      <c r="H1123" s="14">
        <f t="shared" si="183"/>
        <v>0</v>
      </c>
      <c r="I1123" s="196" t="str">
        <f t="shared" si="188"/>
        <v/>
      </c>
      <c r="J1123" s="197"/>
    </row>
    <row r="1124" spans="2:10" x14ac:dyDescent="0.25">
      <c r="B1124" s="40" t="s">
        <v>1148</v>
      </c>
      <c r="C1124" s="57" t="s">
        <v>2486</v>
      </c>
      <c r="D1124" s="41"/>
      <c r="E1124" s="42"/>
      <c r="F1124" s="150"/>
      <c r="G1124" s="135"/>
      <c r="H1124" s="46"/>
      <c r="I1124" s="218"/>
      <c r="J1124" s="219"/>
    </row>
    <row r="1125" spans="2:10" x14ac:dyDescent="0.25">
      <c r="B1125" s="10" t="s">
        <v>1149</v>
      </c>
      <c r="C1125" s="59" t="s">
        <v>2487</v>
      </c>
      <c r="D1125" s="16" t="s">
        <v>11</v>
      </c>
      <c r="E1125" s="12">
        <v>49</v>
      </c>
      <c r="F1125" s="13">
        <v>38127.25</v>
      </c>
      <c r="G1125" s="132"/>
      <c r="H1125" s="14">
        <f t="shared" si="183"/>
        <v>0</v>
      </c>
      <c r="I1125" s="196" t="str">
        <f t="shared" ref="I1125" si="189">IF(G1125="","",IF(AND(G1125&gt;=ROUND(F1125*95%,4),G1125&lt;=ROUND(F1125,4)),"CUMPLE","NO CUMPLE"))</f>
        <v/>
      </c>
      <c r="J1125" s="197"/>
    </row>
    <row r="1126" spans="2:10" x14ac:dyDescent="0.25">
      <c r="B1126" s="40" t="s">
        <v>1150</v>
      </c>
      <c r="C1126" s="57" t="s">
        <v>2488</v>
      </c>
      <c r="D1126" s="41"/>
      <c r="E1126" s="42"/>
      <c r="F1126" s="150"/>
      <c r="G1126" s="135"/>
      <c r="H1126" s="46"/>
      <c r="I1126" s="218"/>
      <c r="J1126" s="219"/>
    </row>
    <row r="1127" spans="2:10" x14ac:dyDescent="0.25">
      <c r="B1127" s="10" t="s">
        <v>1151</v>
      </c>
      <c r="C1127" s="59" t="s">
        <v>2489</v>
      </c>
      <c r="D1127" s="16" t="s">
        <v>11</v>
      </c>
      <c r="E1127" s="12">
        <v>49</v>
      </c>
      <c r="F1127" s="13">
        <v>47547.25</v>
      </c>
      <c r="G1127" s="132"/>
      <c r="H1127" s="14">
        <f t="shared" si="183"/>
        <v>0</v>
      </c>
      <c r="I1127" s="196" t="str">
        <f t="shared" ref="I1127" si="190">IF(G1127="","",IF(AND(G1127&gt;=ROUND(F1127*95%,4),G1127&lt;=ROUND(F1127,4)),"CUMPLE","NO CUMPLE"))</f>
        <v/>
      </c>
      <c r="J1127" s="197"/>
    </row>
    <row r="1128" spans="2:10" x14ac:dyDescent="0.25">
      <c r="B1128" s="40" t="s">
        <v>1152</v>
      </c>
      <c r="C1128" s="57" t="s">
        <v>2490</v>
      </c>
      <c r="D1128" s="41"/>
      <c r="E1128" s="42"/>
      <c r="F1128" s="150"/>
      <c r="G1128" s="135"/>
      <c r="H1128" s="46"/>
      <c r="I1128" s="218"/>
      <c r="J1128" s="219"/>
    </row>
    <row r="1129" spans="2:10" x14ac:dyDescent="0.25">
      <c r="B1129" s="10" t="s">
        <v>1153</v>
      </c>
      <c r="C1129" s="59" t="s">
        <v>2491</v>
      </c>
      <c r="D1129" s="16" t="s">
        <v>11</v>
      </c>
      <c r="E1129" s="12">
        <v>53</v>
      </c>
      <c r="F1129" s="13">
        <v>164227.25</v>
      </c>
      <c r="G1129" s="132"/>
      <c r="H1129" s="14">
        <f t="shared" si="183"/>
        <v>0</v>
      </c>
      <c r="I1129" s="196" t="str">
        <f t="shared" ref="I1129" si="191">IF(G1129="","",IF(AND(G1129&gt;=ROUND(F1129*95%,4),G1129&lt;=ROUND(F1129,4)),"CUMPLE","NO CUMPLE"))</f>
        <v/>
      </c>
      <c r="J1129" s="197"/>
    </row>
    <row r="1130" spans="2:10" x14ac:dyDescent="0.25">
      <c r="B1130" s="40">
        <v>21</v>
      </c>
      <c r="C1130" s="57" t="s">
        <v>2492</v>
      </c>
      <c r="D1130" s="41"/>
      <c r="E1130" s="42"/>
      <c r="F1130" s="150"/>
      <c r="G1130" s="135"/>
      <c r="H1130" s="46"/>
      <c r="I1130" s="218"/>
      <c r="J1130" s="219"/>
    </row>
    <row r="1131" spans="2:10" x14ac:dyDescent="0.25">
      <c r="B1131" s="40" t="s">
        <v>1154</v>
      </c>
      <c r="C1131" s="57" t="s">
        <v>2493</v>
      </c>
      <c r="D1131" s="41"/>
      <c r="E1131" s="42"/>
      <c r="F1131" s="150"/>
      <c r="G1131" s="135"/>
      <c r="H1131" s="46"/>
      <c r="I1131" s="218"/>
      <c r="J1131" s="219"/>
    </row>
    <row r="1132" spans="2:10" ht="25.5" x14ac:dyDescent="0.25">
      <c r="B1132" s="10" t="s">
        <v>1155</v>
      </c>
      <c r="C1132" s="59" t="s">
        <v>2494</v>
      </c>
      <c r="D1132" s="16" t="s">
        <v>1284</v>
      </c>
      <c r="E1132" s="12">
        <v>9</v>
      </c>
      <c r="F1132" s="13">
        <v>810000</v>
      </c>
      <c r="G1132" s="132"/>
      <c r="H1132" s="14">
        <f t="shared" ref="H1132:H1133" si="192">+ROUND(G1132*E1132,2)</f>
        <v>0</v>
      </c>
      <c r="I1132" s="196" t="str">
        <f t="shared" ref="I1132:I1133" si="193">IF(G1132="","",IF(AND(G1132&gt;=ROUND(F1132*95%,4),G1132&lt;=ROUND(F1132,4)),"CUMPLE","NO CUMPLE"))</f>
        <v/>
      </c>
      <c r="J1132" s="197"/>
    </row>
    <row r="1133" spans="2:10" ht="25.5" x14ac:dyDescent="0.25">
      <c r="B1133" s="10" t="s">
        <v>1156</v>
      </c>
      <c r="C1133" s="59" t="s">
        <v>2495</v>
      </c>
      <c r="D1133" s="16" t="s">
        <v>11</v>
      </c>
      <c r="E1133" s="12">
        <v>3</v>
      </c>
      <c r="F1133" s="13">
        <v>4500000</v>
      </c>
      <c r="G1133" s="132"/>
      <c r="H1133" s="14">
        <f t="shared" si="192"/>
        <v>0</v>
      </c>
      <c r="I1133" s="196" t="str">
        <f t="shared" si="193"/>
        <v/>
      </c>
      <c r="J1133" s="197"/>
    </row>
    <row r="1134" spans="2:10" x14ac:dyDescent="0.25">
      <c r="B1134" s="40" t="s">
        <v>1157</v>
      </c>
      <c r="C1134" s="62" t="s">
        <v>2496</v>
      </c>
      <c r="D1134" s="41"/>
      <c r="E1134" s="42"/>
      <c r="F1134" s="150"/>
      <c r="G1134" s="135"/>
      <c r="H1134" s="46"/>
      <c r="I1134" s="218"/>
      <c r="J1134" s="219"/>
    </row>
    <row r="1135" spans="2:10" x14ac:dyDescent="0.25">
      <c r="B1135" s="10" t="s">
        <v>1158</v>
      </c>
      <c r="C1135" s="59" t="s">
        <v>2497</v>
      </c>
      <c r="D1135" s="16" t="s">
        <v>11</v>
      </c>
      <c r="E1135" s="12">
        <v>7</v>
      </c>
      <c r="F1135" s="13">
        <v>377692.33</v>
      </c>
      <c r="G1135" s="132"/>
      <c r="H1135" s="14">
        <f t="shared" ref="H1135" si="194">+ROUND(G1135*E1135,2)</f>
        <v>0</v>
      </c>
      <c r="I1135" s="196" t="str">
        <f t="shared" ref="I1135" si="195">IF(G1135="","",IF(AND(G1135&gt;=ROUND(F1135*95%,4),G1135&lt;=ROUND(F1135,4)),"CUMPLE","NO CUMPLE"))</f>
        <v/>
      </c>
      <c r="J1135" s="197"/>
    </row>
    <row r="1136" spans="2:10" x14ac:dyDescent="0.25">
      <c r="B1136" s="40">
        <v>22</v>
      </c>
      <c r="C1136" s="57" t="s">
        <v>2498</v>
      </c>
      <c r="D1136" s="41"/>
      <c r="E1136" s="42"/>
      <c r="F1136" s="150"/>
      <c r="G1136" s="135"/>
      <c r="H1136" s="50"/>
      <c r="I1136" s="218"/>
      <c r="J1136" s="219"/>
    </row>
    <row r="1137" spans="2:10" x14ac:dyDescent="0.25">
      <c r="B1137" s="40" t="s">
        <v>1159</v>
      </c>
      <c r="C1137" s="57" t="s">
        <v>2499</v>
      </c>
      <c r="D1137" s="41"/>
      <c r="E1137" s="42"/>
      <c r="F1137" s="150"/>
      <c r="G1137" s="135"/>
      <c r="H1137" s="50"/>
      <c r="I1137" s="218"/>
      <c r="J1137" s="219"/>
    </row>
    <row r="1138" spans="2:10" x14ac:dyDescent="0.25">
      <c r="B1138" s="10" t="s">
        <v>1160</v>
      </c>
      <c r="C1138" s="59" t="s">
        <v>2500</v>
      </c>
      <c r="D1138" s="16" t="s">
        <v>4</v>
      </c>
      <c r="E1138" s="12">
        <v>44</v>
      </c>
      <c r="F1138" s="13">
        <v>266497.96000000002</v>
      </c>
      <c r="G1138" s="132"/>
      <c r="H1138" s="14">
        <f t="shared" ref="H1138:H1139" si="196">+ROUND(G1138*E1138,2)</f>
        <v>0</v>
      </c>
      <c r="I1138" s="196" t="str">
        <f t="shared" ref="I1138:I1139" si="197">IF(G1138="","",IF(AND(G1138&gt;=ROUND(F1138*95%,4),G1138&lt;=ROUND(F1138,4)),"CUMPLE","NO CUMPLE"))</f>
        <v/>
      </c>
      <c r="J1138" s="197"/>
    </row>
    <row r="1139" spans="2:10" x14ac:dyDescent="0.25">
      <c r="B1139" s="10" t="s">
        <v>1161</v>
      </c>
      <c r="C1139" s="59" t="s">
        <v>2501</v>
      </c>
      <c r="D1139" s="16" t="s">
        <v>4</v>
      </c>
      <c r="E1139" s="12">
        <v>4</v>
      </c>
      <c r="F1139" s="13">
        <v>266497.96000000002</v>
      </c>
      <c r="G1139" s="132"/>
      <c r="H1139" s="14">
        <f t="shared" si="196"/>
        <v>0</v>
      </c>
      <c r="I1139" s="196" t="str">
        <f t="shared" si="197"/>
        <v/>
      </c>
      <c r="J1139" s="197"/>
    </row>
    <row r="1140" spans="2:10" x14ac:dyDescent="0.25">
      <c r="B1140" s="40" t="s">
        <v>1162</v>
      </c>
      <c r="C1140" s="57" t="s">
        <v>2502</v>
      </c>
      <c r="D1140" s="41"/>
      <c r="E1140" s="42"/>
      <c r="F1140" s="150"/>
      <c r="G1140" s="135"/>
      <c r="H1140" s="50"/>
      <c r="I1140" s="218"/>
      <c r="J1140" s="219"/>
    </row>
    <row r="1141" spans="2:10" x14ac:dyDescent="0.25">
      <c r="B1141" s="10" t="s">
        <v>1163</v>
      </c>
      <c r="C1141" s="59" t="s">
        <v>2503</v>
      </c>
      <c r="D1141" s="16" t="s">
        <v>1284</v>
      </c>
      <c r="E1141" s="18">
        <v>47</v>
      </c>
      <c r="F1141" s="156">
        <v>2625000</v>
      </c>
      <c r="G1141" s="138"/>
      <c r="H1141" s="14">
        <f t="shared" ref="H1141:H1142" si="198">+ROUND(G1141*E1141,2)</f>
        <v>0</v>
      </c>
      <c r="I1141" s="196" t="str">
        <f t="shared" ref="I1141:I1142" si="199">IF(G1141="","",IF(AND(G1141&gt;=ROUND(F1141*95%,4),G1141&lt;=ROUND(F1141,4)),"CUMPLE","NO CUMPLE"))</f>
        <v/>
      </c>
      <c r="J1141" s="197"/>
    </row>
    <row r="1142" spans="2:10" x14ac:dyDescent="0.25">
      <c r="B1142" s="10" t="s">
        <v>1164</v>
      </c>
      <c r="C1142" s="59" t="s">
        <v>2504</v>
      </c>
      <c r="D1142" s="16" t="s">
        <v>1284</v>
      </c>
      <c r="E1142" s="18">
        <v>112</v>
      </c>
      <c r="F1142" s="156">
        <v>1732500</v>
      </c>
      <c r="G1142" s="138"/>
      <c r="H1142" s="14">
        <f t="shared" si="198"/>
        <v>0</v>
      </c>
      <c r="I1142" s="196" t="str">
        <f t="shared" si="199"/>
        <v/>
      </c>
      <c r="J1142" s="197"/>
    </row>
    <row r="1143" spans="2:10" x14ac:dyDescent="0.25">
      <c r="B1143" s="40" t="s">
        <v>1165</v>
      </c>
      <c r="C1143" s="57" t="s">
        <v>2505</v>
      </c>
      <c r="D1143" s="41"/>
      <c r="E1143" s="42"/>
      <c r="F1143" s="150"/>
      <c r="G1143" s="135"/>
      <c r="H1143" s="50"/>
      <c r="I1143" s="218"/>
      <c r="J1143" s="219"/>
    </row>
    <row r="1144" spans="2:10" ht="25.5" x14ac:dyDescent="0.25">
      <c r="B1144" s="10" t="s">
        <v>1166</v>
      </c>
      <c r="C1144" s="59" t="s">
        <v>2506</v>
      </c>
      <c r="D1144" s="16" t="s">
        <v>4</v>
      </c>
      <c r="E1144" s="12">
        <v>8</v>
      </c>
      <c r="F1144" s="13">
        <v>692496</v>
      </c>
      <c r="G1144" s="132"/>
      <c r="H1144" s="14">
        <f t="shared" ref="H1144:H1146" si="200">+ROUND(G1144*E1144,2)</f>
        <v>0</v>
      </c>
      <c r="I1144" s="196" t="str">
        <f t="shared" ref="I1144:I1146" si="201">IF(G1144="","",IF(AND(G1144&gt;=ROUND(F1144*95%,4),G1144&lt;=ROUND(F1144,4)),"CUMPLE","NO CUMPLE"))</f>
        <v/>
      </c>
      <c r="J1144" s="197"/>
    </row>
    <row r="1145" spans="2:10" ht="25.5" x14ac:dyDescent="0.25">
      <c r="B1145" s="10" t="s">
        <v>1167</v>
      </c>
      <c r="C1145" s="59" t="s">
        <v>2507</v>
      </c>
      <c r="D1145" s="16" t="s">
        <v>4</v>
      </c>
      <c r="E1145" s="12">
        <v>4</v>
      </c>
      <c r="F1145" s="13">
        <v>655800</v>
      </c>
      <c r="G1145" s="132"/>
      <c r="H1145" s="14">
        <f t="shared" si="200"/>
        <v>0</v>
      </c>
      <c r="I1145" s="196" t="str">
        <f t="shared" si="201"/>
        <v/>
      </c>
      <c r="J1145" s="197"/>
    </row>
    <row r="1146" spans="2:10" x14ac:dyDescent="0.25">
      <c r="B1146" s="10" t="s">
        <v>1168</v>
      </c>
      <c r="C1146" s="63" t="s">
        <v>1169</v>
      </c>
      <c r="D1146" s="23" t="s">
        <v>4</v>
      </c>
      <c r="E1146" s="18">
        <v>110</v>
      </c>
      <c r="F1146" s="156">
        <v>650800</v>
      </c>
      <c r="G1146" s="138"/>
      <c r="H1146" s="14">
        <f t="shared" si="200"/>
        <v>0</v>
      </c>
      <c r="I1146" s="196" t="str">
        <f t="shared" si="201"/>
        <v/>
      </c>
      <c r="J1146" s="197"/>
    </row>
    <row r="1147" spans="2:10" x14ac:dyDescent="0.25">
      <c r="B1147" s="40" t="s">
        <v>1170</v>
      </c>
      <c r="C1147" s="57" t="s">
        <v>2508</v>
      </c>
      <c r="D1147" s="41"/>
      <c r="E1147" s="42"/>
      <c r="F1147" s="150"/>
      <c r="G1147" s="135"/>
      <c r="H1147" s="50"/>
      <c r="I1147" s="218"/>
      <c r="J1147" s="219"/>
    </row>
    <row r="1148" spans="2:10" ht="38.25" x14ac:dyDescent="0.25">
      <c r="B1148" s="10" t="s">
        <v>1171</v>
      </c>
      <c r="C1148" s="59" t="s">
        <v>2509</v>
      </c>
      <c r="D1148" s="16" t="s">
        <v>4</v>
      </c>
      <c r="E1148" s="12">
        <v>2</v>
      </c>
      <c r="F1148" s="13">
        <v>827099</v>
      </c>
      <c r="G1148" s="132"/>
      <c r="H1148" s="14">
        <f t="shared" ref="H1148" si="202">+ROUND(G1148*E1148,2)</f>
        <v>0</v>
      </c>
      <c r="I1148" s="196" t="str">
        <f t="shared" ref="I1148" si="203">IF(G1148="","",IF(AND(G1148&gt;=ROUND(F1148*95%,4),G1148&lt;=ROUND(F1148,4)),"CUMPLE","NO CUMPLE"))</f>
        <v/>
      </c>
      <c r="J1148" s="197"/>
    </row>
    <row r="1149" spans="2:10" x14ac:dyDescent="0.25">
      <c r="B1149" s="40" t="s">
        <v>1172</v>
      </c>
      <c r="C1149" s="57" t="s">
        <v>2510</v>
      </c>
      <c r="D1149" s="41"/>
      <c r="E1149" s="42"/>
      <c r="F1149" s="150"/>
      <c r="G1149" s="135"/>
      <c r="H1149" s="50"/>
      <c r="I1149" s="218"/>
      <c r="J1149" s="219"/>
    </row>
    <row r="1150" spans="2:10" x14ac:dyDescent="0.25">
      <c r="B1150" s="10" t="s">
        <v>1173</v>
      </c>
      <c r="C1150" s="59" t="s">
        <v>2511</v>
      </c>
      <c r="D1150" s="16" t="s">
        <v>4</v>
      </c>
      <c r="E1150" s="12">
        <v>8</v>
      </c>
      <c r="F1150" s="13">
        <v>1059723</v>
      </c>
      <c r="G1150" s="132"/>
      <c r="H1150" s="14">
        <f t="shared" ref="H1150:H1151" si="204">+ROUND(G1150*E1150,2)</f>
        <v>0</v>
      </c>
      <c r="I1150" s="196" t="str">
        <f t="shared" ref="I1150:I1151" si="205">IF(G1150="","",IF(AND(G1150&gt;=ROUND(F1150*95%,4),G1150&lt;=ROUND(F1150,4)),"CUMPLE","NO CUMPLE"))</f>
        <v/>
      </c>
      <c r="J1150" s="197"/>
    </row>
    <row r="1151" spans="2:10" x14ac:dyDescent="0.25">
      <c r="B1151" s="10" t="s">
        <v>1174</v>
      </c>
      <c r="C1151" s="59" t="s">
        <v>2512</v>
      </c>
      <c r="D1151" s="16" t="s">
        <v>4</v>
      </c>
      <c r="E1151" s="11">
        <v>136</v>
      </c>
      <c r="F1151" s="13">
        <v>1100000</v>
      </c>
      <c r="G1151" s="132"/>
      <c r="H1151" s="14">
        <f t="shared" si="204"/>
        <v>0</v>
      </c>
      <c r="I1151" s="196" t="str">
        <f t="shared" si="205"/>
        <v/>
      </c>
      <c r="J1151" s="197"/>
    </row>
    <row r="1152" spans="2:10" x14ac:dyDescent="0.25">
      <c r="B1152" s="40">
        <v>23</v>
      </c>
      <c r="C1152" s="57" t="s">
        <v>2513</v>
      </c>
      <c r="D1152" s="41"/>
      <c r="E1152" s="42"/>
      <c r="F1152" s="150"/>
      <c r="G1152" s="135"/>
      <c r="H1152" s="50"/>
      <c r="I1152" s="218"/>
      <c r="J1152" s="219"/>
    </row>
    <row r="1153" spans="2:10" x14ac:dyDescent="0.25">
      <c r="B1153" s="40" t="s">
        <v>1175</v>
      </c>
      <c r="C1153" s="57" t="s">
        <v>2514</v>
      </c>
      <c r="D1153" s="41"/>
      <c r="E1153" s="42"/>
      <c r="F1153" s="150"/>
      <c r="G1153" s="135"/>
      <c r="H1153" s="50"/>
      <c r="I1153" s="218"/>
      <c r="J1153" s="219"/>
    </row>
    <row r="1154" spans="2:10" ht="25.5" x14ac:dyDescent="0.25">
      <c r="B1154" s="10" t="s">
        <v>1176</v>
      </c>
      <c r="C1154" s="59" t="s">
        <v>2515</v>
      </c>
      <c r="D1154" s="16" t="s">
        <v>11</v>
      </c>
      <c r="E1154" s="12">
        <v>84</v>
      </c>
      <c r="F1154" s="13">
        <v>235126.37</v>
      </c>
      <c r="G1154" s="132"/>
      <c r="H1154" s="14">
        <f t="shared" ref="H1154:H1157" si="206">+ROUND(G1154*E1154,2)</f>
        <v>0</v>
      </c>
      <c r="I1154" s="196" t="str">
        <f t="shared" ref="I1154:I1157" si="207">IF(G1154="","",IF(AND(G1154&gt;=ROUND(F1154*95%,4),G1154&lt;=ROUND(F1154,4)),"CUMPLE","NO CUMPLE"))</f>
        <v/>
      </c>
      <c r="J1154" s="197"/>
    </row>
    <row r="1155" spans="2:10" ht="25.5" x14ac:dyDescent="0.25">
      <c r="B1155" s="10" t="s">
        <v>1177</v>
      </c>
      <c r="C1155" s="59" t="s">
        <v>2516</v>
      </c>
      <c r="D1155" s="16" t="s">
        <v>11</v>
      </c>
      <c r="E1155" s="12">
        <v>48</v>
      </c>
      <c r="F1155" s="13">
        <v>320884.06</v>
      </c>
      <c r="G1155" s="132"/>
      <c r="H1155" s="14">
        <f t="shared" si="206"/>
        <v>0</v>
      </c>
      <c r="I1155" s="196" t="str">
        <f t="shared" si="207"/>
        <v/>
      </c>
      <c r="J1155" s="197"/>
    </row>
    <row r="1156" spans="2:10" ht="25.5" x14ac:dyDescent="0.25">
      <c r="B1156" s="10" t="s">
        <v>1178</v>
      </c>
      <c r="C1156" s="59" t="s">
        <v>2517</v>
      </c>
      <c r="D1156" s="16" t="s">
        <v>11</v>
      </c>
      <c r="E1156" s="12">
        <v>8</v>
      </c>
      <c r="F1156" s="13">
        <v>156985.41</v>
      </c>
      <c r="G1156" s="132"/>
      <c r="H1156" s="14">
        <f t="shared" si="206"/>
        <v>0</v>
      </c>
      <c r="I1156" s="196" t="str">
        <f t="shared" si="207"/>
        <v/>
      </c>
      <c r="J1156" s="197"/>
    </row>
    <row r="1157" spans="2:10" x14ac:dyDescent="0.25">
      <c r="B1157" s="10" t="s">
        <v>1179</v>
      </c>
      <c r="C1157" s="59" t="s">
        <v>2518</v>
      </c>
      <c r="D1157" s="16" t="s">
        <v>11</v>
      </c>
      <c r="E1157" s="12">
        <v>4</v>
      </c>
      <c r="F1157" s="13">
        <v>556745.41</v>
      </c>
      <c r="G1157" s="132"/>
      <c r="H1157" s="14">
        <f t="shared" si="206"/>
        <v>0</v>
      </c>
      <c r="I1157" s="196" t="str">
        <f t="shared" si="207"/>
        <v/>
      </c>
      <c r="J1157" s="197"/>
    </row>
    <row r="1158" spans="2:10" x14ac:dyDescent="0.25">
      <c r="B1158" s="40" t="s">
        <v>1180</v>
      </c>
      <c r="C1158" s="57" t="s">
        <v>2519</v>
      </c>
      <c r="D1158" s="41"/>
      <c r="E1158" s="42"/>
      <c r="F1158" s="150"/>
      <c r="G1158" s="135"/>
      <c r="H1158" s="50"/>
      <c r="I1158" s="218"/>
      <c r="J1158" s="219"/>
    </row>
    <row r="1159" spans="2:10" x14ac:dyDescent="0.25">
      <c r="B1159" s="10" t="s">
        <v>1181</v>
      </c>
      <c r="C1159" s="59" t="s">
        <v>2520</v>
      </c>
      <c r="D1159" s="16" t="s">
        <v>11</v>
      </c>
      <c r="E1159" s="12">
        <v>142</v>
      </c>
      <c r="F1159" s="13">
        <v>29309.37</v>
      </c>
      <c r="G1159" s="132"/>
      <c r="H1159" s="14">
        <f t="shared" ref="H1159" si="208">+ROUND(G1159*E1159,2)</f>
        <v>0</v>
      </c>
      <c r="I1159" s="196" t="str">
        <f t="shared" ref="I1159" si="209">IF(G1159="","",IF(AND(G1159&gt;=ROUND(F1159*95%,4),G1159&lt;=ROUND(F1159,4)),"CUMPLE","NO CUMPLE"))</f>
        <v/>
      </c>
      <c r="J1159" s="197"/>
    </row>
    <row r="1160" spans="2:10" x14ac:dyDescent="0.25">
      <c r="B1160" s="40" t="s">
        <v>1182</v>
      </c>
      <c r="C1160" s="57" t="s">
        <v>2521</v>
      </c>
      <c r="D1160" s="41"/>
      <c r="E1160" s="42"/>
      <c r="F1160" s="150"/>
      <c r="G1160" s="135"/>
      <c r="H1160" s="50"/>
      <c r="I1160" s="218"/>
      <c r="J1160" s="219"/>
    </row>
    <row r="1161" spans="2:10" x14ac:dyDescent="0.25">
      <c r="B1161" s="10" t="s">
        <v>1183</v>
      </c>
      <c r="C1161" s="59" t="s">
        <v>2522</v>
      </c>
      <c r="D1161" s="16" t="s">
        <v>11</v>
      </c>
      <c r="E1161" s="12">
        <v>32</v>
      </c>
      <c r="F1161" s="13">
        <v>228972.11</v>
      </c>
      <c r="G1161" s="132"/>
      <c r="H1161" s="14">
        <f t="shared" ref="H1161:H1164" si="210">+ROUND(G1161*E1161,2)</f>
        <v>0</v>
      </c>
      <c r="I1161" s="196" t="str">
        <f t="shared" ref="I1161:I1164" si="211">IF(G1161="","",IF(AND(G1161&gt;=ROUND(F1161*95%,4),G1161&lt;=ROUND(F1161,4)),"CUMPLE","NO CUMPLE"))</f>
        <v/>
      </c>
      <c r="J1161" s="197"/>
    </row>
    <row r="1162" spans="2:10" ht="25.5" x14ac:dyDescent="0.25">
      <c r="B1162" s="10" t="s">
        <v>1184</v>
      </c>
      <c r="C1162" s="59" t="s">
        <v>2523</v>
      </c>
      <c r="D1162" s="16" t="s">
        <v>11</v>
      </c>
      <c r="E1162" s="12">
        <v>79</v>
      </c>
      <c r="F1162" s="13">
        <v>250966.51</v>
      </c>
      <c r="G1162" s="132"/>
      <c r="H1162" s="14">
        <f t="shared" si="210"/>
        <v>0</v>
      </c>
      <c r="I1162" s="196" t="str">
        <f t="shared" si="211"/>
        <v/>
      </c>
      <c r="J1162" s="197"/>
    </row>
    <row r="1163" spans="2:10" ht="25.5" x14ac:dyDescent="0.25">
      <c r="B1163" s="10" t="s">
        <v>1185</v>
      </c>
      <c r="C1163" s="59" t="s">
        <v>2524</v>
      </c>
      <c r="D1163" s="16" t="s">
        <v>11</v>
      </c>
      <c r="E1163" s="12">
        <v>23</v>
      </c>
      <c r="F1163" s="13">
        <v>247776.51</v>
      </c>
      <c r="G1163" s="132"/>
      <c r="H1163" s="14">
        <f t="shared" si="210"/>
        <v>0</v>
      </c>
      <c r="I1163" s="196" t="str">
        <f t="shared" si="211"/>
        <v/>
      </c>
      <c r="J1163" s="197"/>
    </row>
    <row r="1164" spans="2:10" ht="25.5" x14ac:dyDescent="0.25">
      <c r="B1164" s="10" t="s">
        <v>1186</v>
      </c>
      <c r="C1164" s="59" t="s">
        <v>2525</v>
      </c>
      <c r="D1164" s="16" t="s">
        <v>11</v>
      </c>
      <c r="E1164" s="12">
        <v>8</v>
      </c>
      <c r="F1164" s="13">
        <v>172928.11</v>
      </c>
      <c r="G1164" s="132"/>
      <c r="H1164" s="14">
        <f t="shared" si="210"/>
        <v>0</v>
      </c>
      <c r="I1164" s="196" t="str">
        <f t="shared" si="211"/>
        <v/>
      </c>
      <c r="J1164" s="197"/>
    </row>
    <row r="1165" spans="2:10" x14ac:dyDescent="0.25">
      <c r="B1165" s="40">
        <v>24</v>
      </c>
      <c r="C1165" s="57" t="s">
        <v>2526</v>
      </c>
      <c r="D1165" s="41"/>
      <c r="E1165" s="42"/>
      <c r="F1165" s="150"/>
      <c r="G1165" s="135"/>
      <c r="H1165" s="50"/>
      <c r="I1165" s="218"/>
      <c r="J1165" s="219"/>
    </row>
    <row r="1166" spans="2:10" x14ac:dyDescent="0.25">
      <c r="B1166" s="40" t="s">
        <v>1187</v>
      </c>
      <c r="C1166" s="57" t="s">
        <v>2527</v>
      </c>
      <c r="D1166" s="41"/>
      <c r="E1166" s="42"/>
      <c r="F1166" s="150"/>
      <c r="G1166" s="135"/>
      <c r="H1166" s="50"/>
      <c r="I1166" s="218"/>
      <c r="J1166" s="219"/>
    </row>
    <row r="1167" spans="2:10" x14ac:dyDescent="0.25">
      <c r="B1167" s="10" t="s">
        <v>1188</v>
      </c>
      <c r="C1167" s="59" t="s">
        <v>2528</v>
      </c>
      <c r="D1167" s="16" t="s">
        <v>4</v>
      </c>
      <c r="E1167" s="12">
        <v>3382</v>
      </c>
      <c r="F1167" s="13">
        <v>34389.99</v>
      </c>
      <c r="G1167" s="132"/>
      <c r="H1167" s="14">
        <f t="shared" ref="H1167:H1171" si="212">+ROUND(G1167*E1167,2)</f>
        <v>0</v>
      </c>
      <c r="I1167" s="196" t="str">
        <f t="shared" ref="I1167:I1171" si="213">IF(G1167="","",IF(AND(G1167&gt;=ROUND(F1167*95%,4),G1167&lt;=ROUND(F1167,4)),"CUMPLE","NO CUMPLE"))</f>
        <v/>
      </c>
      <c r="J1167" s="197"/>
    </row>
    <row r="1168" spans="2:10" x14ac:dyDescent="0.25">
      <c r="B1168" s="10" t="s">
        <v>1189</v>
      </c>
      <c r="C1168" s="59" t="s">
        <v>2529</v>
      </c>
      <c r="D1168" s="16" t="s">
        <v>1284</v>
      </c>
      <c r="E1168" s="12">
        <v>904</v>
      </c>
      <c r="F1168" s="13">
        <v>23853.16</v>
      </c>
      <c r="G1168" s="132"/>
      <c r="H1168" s="14">
        <f t="shared" si="212"/>
        <v>0</v>
      </c>
      <c r="I1168" s="196" t="str">
        <f t="shared" si="213"/>
        <v/>
      </c>
      <c r="J1168" s="197"/>
    </row>
    <row r="1169" spans="2:10" ht="25.5" x14ac:dyDescent="0.25">
      <c r="B1169" s="10" t="s">
        <v>1190</v>
      </c>
      <c r="C1169" s="59" t="s">
        <v>2530</v>
      </c>
      <c r="D1169" s="16" t="s">
        <v>4</v>
      </c>
      <c r="E1169" s="12">
        <v>108</v>
      </c>
      <c r="F1169" s="13">
        <v>28725.09</v>
      </c>
      <c r="G1169" s="132"/>
      <c r="H1169" s="14">
        <f t="shared" si="212"/>
        <v>0</v>
      </c>
      <c r="I1169" s="196" t="str">
        <f t="shared" si="213"/>
        <v/>
      </c>
      <c r="J1169" s="197"/>
    </row>
    <row r="1170" spans="2:10" ht="25.5" x14ac:dyDescent="0.25">
      <c r="B1170" s="10" t="s">
        <v>1191</v>
      </c>
      <c r="C1170" s="59" t="s">
        <v>2531</v>
      </c>
      <c r="D1170" s="16" t="s">
        <v>1284</v>
      </c>
      <c r="E1170" s="12">
        <v>53</v>
      </c>
      <c r="F1170" s="13">
        <v>21475.16</v>
      </c>
      <c r="G1170" s="132"/>
      <c r="H1170" s="14">
        <f t="shared" si="212"/>
        <v>0</v>
      </c>
      <c r="I1170" s="196" t="str">
        <f t="shared" si="213"/>
        <v/>
      </c>
      <c r="J1170" s="197"/>
    </row>
    <row r="1171" spans="2:10" x14ac:dyDescent="0.25">
      <c r="B1171" s="10" t="s">
        <v>1192</v>
      </c>
      <c r="C1171" s="59" t="s">
        <v>2532</v>
      </c>
      <c r="D1171" s="16" t="s">
        <v>4</v>
      </c>
      <c r="E1171" s="12">
        <v>131</v>
      </c>
      <c r="F1171" s="13">
        <v>28222.58</v>
      </c>
      <c r="G1171" s="132"/>
      <c r="H1171" s="14">
        <f t="shared" si="212"/>
        <v>0</v>
      </c>
      <c r="I1171" s="196" t="str">
        <f t="shared" si="213"/>
        <v/>
      </c>
      <c r="J1171" s="197"/>
    </row>
    <row r="1172" spans="2:10" x14ac:dyDescent="0.25">
      <c r="B1172" s="40" t="s">
        <v>1193</v>
      </c>
      <c r="C1172" s="57" t="s">
        <v>2533</v>
      </c>
      <c r="D1172" s="41"/>
      <c r="E1172" s="42"/>
      <c r="F1172" s="150"/>
      <c r="G1172" s="135"/>
      <c r="H1172" s="50"/>
      <c r="I1172" s="218"/>
      <c r="J1172" s="219"/>
    </row>
    <row r="1173" spans="2:10" x14ac:dyDescent="0.25">
      <c r="B1173" s="10" t="s">
        <v>1194</v>
      </c>
      <c r="C1173" s="59" t="s">
        <v>2534</v>
      </c>
      <c r="D1173" s="16" t="s">
        <v>4</v>
      </c>
      <c r="E1173" s="12">
        <v>1708</v>
      </c>
      <c r="F1173" s="13">
        <v>34660.550000000003</v>
      </c>
      <c r="G1173" s="132"/>
      <c r="H1173" s="14">
        <f t="shared" ref="H1173:H1175" si="214">+ROUND(G1173*E1173,2)</f>
        <v>0</v>
      </c>
      <c r="I1173" s="196" t="str">
        <f t="shared" ref="I1173:I1175" si="215">IF(G1173="","",IF(AND(G1173&gt;=ROUND(F1173*95%,4),G1173&lt;=ROUND(F1173,4)),"CUMPLE","NO CUMPLE"))</f>
        <v/>
      </c>
      <c r="J1173" s="197"/>
    </row>
    <row r="1174" spans="2:10" x14ac:dyDescent="0.25">
      <c r="B1174" s="10" t="s">
        <v>1195</v>
      </c>
      <c r="C1174" s="59" t="s">
        <v>2535</v>
      </c>
      <c r="D1174" s="16" t="s">
        <v>1284</v>
      </c>
      <c r="E1174" s="12">
        <v>112</v>
      </c>
      <c r="F1174" s="13">
        <v>24550.55</v>
      </c>
      <c r="G1174" s="132"/>
      <c r="H1174" s="14">
        <f t="shared" si="214"/>
        <v>0</v>
      </c>
      <c r="I1174" s="196" t="str">
        <f t="shared" si="215"/>
        <v/>
      </c>
      <c r="J1174" s="197"/>
    </row>
    <row r="1175" spans="2:10" x14ac:dyDescent="0.25">
      <c r="B1175" s="10" t="s">
        <v>1196</v>
      </c>
      <c r="C1175" s="59" t="s">
        <v>2536</v>
      </c>
      <c r="D1175" s="16" t="s">
        <v>4</v>
      </c>
      <c r="E1175" s="12">
        <v>35</v>
      </c>
      <c r="F1175" s="13">
        <v>28995.5</v>
      </c>
      <c r="G1175" s="132"/>
      <c r="H1175" s="14">
        <f t="shared" si="214"/>
        <v>0</v>
      </c>
      <c r="I1175" s="196" t="str">
        <f t="shared" si="215"/>
        <v/>
      </c>
      <c r="J1175" s="197"/>
    </row>
    <row r="1176" spans="2:10" x14ac:dyDescent="0.25">
      <c r="B1176" s="40" t="s">
        <v>1197</v>
      </c>
      <c r="C1176" s="57" t="s">
        <v>2537</v>
      </c>
      <c r="D1176" s="41"/>
      <c r="E1176" s="42"/>
      <c r="F1176" s="150"/>
      <c r="G1176" s="135"/>
      <c r="H1176" s="50"/>
      <c r="I1176" s="218"/>
      <c r="J1176" s="219"/>
    </row>
    <row r="1177" spans="2:10" x14ac:dyDescent="0.25">
      <c r="B1177" s="10" t="s">
        <v>1198</v>
      </c>
      <c r="C1177" s="59" t="s">
        <v>2538</v>
      </c>
      <c r="D1177" s="16" t="s">
        <v>4</v>
      </c>
      <c r="E1177" s="12">
        <v>1095</v>
      </c>
      <c r="F1177" s="13">
        <v>32480.5</v>
      </c>
      <c r="G1177" s="132"/>
      <c r="H1177" s="14">
        <f t="shared" ref="H1177:H1178" si="216">+ROUND(G1177*E1177,2)</f>
        <v>0</v>
      </c>
      <c r="I1177" s="196" t="str">
        <f t="shared" ref="I1177:I1178" si="217">IF(G1177="","",IF(AND(G1177&gt;=ROUND(F1177*95%,4),G1177&lt;=ROUND(F1177,4)),"CUMPLE","NO CUMPLE"))</f>
        <v/>
      </c>
      <c r="J1177" s="197"/>
    </row>
    <row r="1178" spans="2:10" x14ac:dyDescent="0.25">
      <c r="B1178" s="10" t="s">
        <v>1199</v>
      </c>
      <c r="C1178" s="59" t="s">
        <v>2539</v>
      </c>
      <c r="D1178" s="16" t="s">
        <v>1284</v>
      </c>
      <c r="E1178" s="12">
        <v>133</v>
      </c>
      <c r="F1178" s="13">
        <v>25570.5</v>
      </c>
      <c r="G1178" s="132"/>
      <c r="H1178" s="14">
        <f t="shared" si="216"/>
        <v>0</v>
      </c>
      <c r="I1178" s="196" t="str">
        <f t="shared" si="217"/>
        <v/>
      </c>
      <c r="J1178" s="197"/>
    </row>
    <row r="1179" spans="2:10" x14ac:dyDescent="0.25">
      <c r="B1179" s="40" t="s">
        <v>1200</v>
      </c>
      <c r="C1179" s="57" t="s">
        <v>2540</v>
      </c>
      <c r="D1179" s="41"/>
      <c r="E1179" s="42"/>
      <c r="F1179" s="150"/>
      <c r="G1179" s="135"/>
      <c r="H1179" s="50"/>
      <c r="I1179" s="218"/>
      <c r="J1179" s="219"/>
    </row>
    <row r="1180" spans="2:10" x14ac:dyDescent="0.25">
      <c r="B1180" s="10" t="s">
        <v>1201</v>
      </c>
      <c r="C1180" s="58" t="s">
        <v>2541</v>
      </c>
      <c r="D1180" s="11" t="s">
        <v>1284</v>
      </c>
      <c r="E1180" s="12">
        <v>988</v>
      </c>
      <c r="F1180" s="13">
        <v>32771.51</v>
      </c>
      <c r="G1180" s="132"/>
      <c r="H1180" s="14">
        <f t="shared" ref="H1180" si="218">+ROUND(G1180*E1180,2)</f>
        <v>0</v>
      </c>
      <c r="I1180" s="196" t="str">
        <f t="shared" ref="I1180" si="219">IF(G1180="","",IF(AND(G1180&gt;=ROUND(F1180*95%,4),G1180&lt;=ROUND(F1180,4)),"CUMPLE","NO CUMPLE"))</f>
        <v/>
      </c>
      <c r="J1180" s="197"/>
    </row>
    <row r="1181" spans="2:10" x14ac:dyDescent="0.25">
      <c r="B1181" s="40">
        <v>25</v>
      </c>
      <c r="C1181" s="57" t="s">
        <v>2542</v>
      </c>
      <c r="D1181" s="41"/>
      <c r="E1181" s="42"/>
      <c r="F1181" s="150"/>
      <c r="G1181" s="135"/>
      <c r="H1181" s="46"/>
      <c r="I1181" s="218"/>
      <c r="J1181" s="219"/>
    </row>
    <row r="1182" spans="2:10" x14ac:dyDescent="0.25">
      <c r="B1182" s="40" t="s">
        <v>1202</v>
      </c>
      <c r="C1182" s="57" t="s">
        <v>2543</v>
      </c>
      <c r="D1182" s="41"/>
      <c r="E1182" s="42"/>
      <c r="F1182" s="150"/>
      <c r="G1182" s="135"/>
      <c r="H1182" s="46"/>
      <c r="I1182" s="218"/>
      <c r="J1182" s="219"/>
    </row>
    <row r="1183" spans="2:10" ht="63.75" x14ac:dyDescent="0.25">
      <c r="B1183" s="10" t="s">
        <v>1203</v>
      </c>
      <c r="C1183" s="59" t="s">
        <v>2544</v>
      </c>
      <c r="D1183" s="16" t="s">
        <v>11</v>
      </c>
      <c r="E1183" s="12">
        <v>1</v>
      </c>
      <c r="F1183" s="13">
        <v>4655857.5</v>
      </c>
      <c r="G1183" s="132"/>
      <c r="H1183" s="14">
        <f t="shared" ref="H1183:H1184" si="220">+ROUND(G1183*E1183,2)</f>
        <v>0</v>
      </c>
      <c r="I1183" s="196" t="str">
        <f t="shared" ref="I1183:I1184" si="221">IF(G1183="","",IF(AND(G1183&gt;=ROUND(F1183*95%,4),G1183&lt;=ROUND(F1183,4)),"CUMPLE","NO CUMPLE"))</f>
        <v/>
      </c>
      <c r="J1183" s="197"/>
    </row>
    <row r="1184" spans="2:10" ht="76.5" x14ac:dyDescent="0.25">
      <c r="B1184" s="10" t="s">
        <v>1204</v>
      </c>
      <c r="C1184" s="59" t="s">
        <v>2545</v>
      </c>
      <c r="D1184" s="16" t="s">
        <v>11</v>
      </c>
      <c r="E1184" s="12">
        <v>1</v>
      </c>
      <c r="F1184" s="13">
        <v>10512311</v>
      </c>
      <c r="G1184" s="132"/>
      <c r="H1184" s="14">
        <f t="shared" si="220"/>
        <v>0</v>
      </c>
      <c r="I1184" s="196" t="str">
        <f t="shared" si="221"/>
        <v/>
      </c>
      <c r="J1184" s="197"/>
    </row>
    <row r="1185" spans="2:10" x14ac:dyDescent="0.25">
      <c r="B1185" s="40" t="s">
        <v>1205</v>
      </c>
      <c r="C1185" s="57" t="s">
        <v>2546</v>
      </c>
      <c r="D1185" s="41"/>
      <c r="E1185" s="42"/>
      <c r="F1185" s="150"/>
      <c r="G1185" s="135"/>
      <c r="H1185" s="50"/>
      <c r="I1185" s="218"/>
      <c r="J1185" s="219"/>
    </row>
    <row r="1186" spans="2:10" ht="25.5" x14ac:dyDescent="0.25">
      <c r="B1186" s="10" t="s">
        <v>1206</v>
      </c>
      <c r="C1186" s="59" t="s">
        <v>2547</v>
      </c>
      <c r="D1186" s="16" t="s">
        <v>11</v>
      </c>
      <c r="E1186" s="12">
        <v>2</v>
      </c>
      <c r="F1186" s="13">
        <v>12932937.5</v>
      </c>
      <c r="G1186" s="132"/>
      <c r="H1186" s="14">
        <f t="shared" ref="H1186:H1191" si="222">+ROUND(G1186*E1186,2)</f>
        <v>0</v>
      </c>
      <c r="I1186" s="196" t="str">
        <f t="shared" ref="I1186:I1191" si="223">IF(G1186="","",IF(AND(G1186&gt;=ROUND(F1186*95%,4),G1186&lt;=ROUND(F1186,4)),"CUMPLE","NO CUMPLE"))</f>
        <v/>
      </c>
      <c r="J1186" s="197"/>
    </row>
    <row r="1187" spans="2:10" ht="25.5" x14ac:dyDescent="0.25">
      <c r="B1187" s="10" t="s">
        <v>1207</v>
      </c>
      <c r="C1187" s="59" t="s">
        <v>2548</v>
      </c>
      <c r="D1187" s="16" t="s">
        <v>11</v>
      </c>
      <c r="E1187" s="12">
        <v>1</v>
      </c>
      <c r="F1187" s="13">
        <v>9311715</v>
      </c>
      <c r="G1187" s="132"/>
      <c r="H1187" s="14">
        <f t="shared" si="222"/>
        <v>0</v>
      </c>
      <c r="I1187" s="196" t="str">
        <f t="shared" si="223"/>
        <v/>
      </c>
      <c r="J1187" s="197"/>
    </row>
    <row r="1188" spans="2:10" ht="25.5" x14ac:dyDescent="0.25">
      <c r="B1188" s="10" t="s">
        <v>1208</v>
      </c>
      <c r="C1188" s="59" t="s">
        <v>2549</v>
      </c>
      <c r="D1188" s="16" t="s">
        <v>11</v>
      </c>
      <c r="E1188" s="12">
        <v>1</v>
      </c>
      <c r="F1188" s="13">
        <v>2586587.5</v>
      </c>
      <c r="G1188" s="132"/>
      <c r="H1188" s="14">
        <f t="shared" si="222"/>
        <v>0</v>
      </c>
      <c r="I1188" s="196" t="str">
        <f t="shared" si="223"/>
        <v/>
      </c>
      <c r="J1188" s="197"/>
    </row>
    <row r="1189" spans="2:10" ht="25.5" x14ac:dyDescent="0.25">
      <c r="B1189" s="10" t="s">
        <v>1209</v>
      </c>
      <c r="C1189" s="59" t="s">
        <v>2550</v>
      </c>
      <c r="D1189" s="16" t="s">
        <v>11</v>
      </c>
      <c r="E1189" s="12">
        <v>7</v>
      </c>
      <c r="F1189" s="13">
        <v>2586587.5</v>
      </c>
      <c r="G1189" s="132"/>
      <c r="H1189" s="14">
        <f t="shared" si="222"/>
        <v>0</v>
      </c>
      <c r="I1189" s="196" t="str">
        <f t="shared" si="223"/>
        <v/>
      </c>
      <c r="J1189" s="197"/>
    </row>
    <row r="1190" spans="2:10" ht="25.5" x14ac:dyDescent="0.25">
      <c r="B1190" s="10" t="s">
        <v>1210</v>
      </c>
      <c r="C1190" s="59" t="s">
        <v>2551</v>
      </c>
      <c r="D1190" s="16" t="s">
        <v>11</v>
      </c>
      <c r="E1190" s="12">
        <v>3</v>
      </c>
      <c r="F1190" s="13">
        <v>517317.5</v>
      </c>
      <c r="G1190" s="132"/>
      <c r="H1190" s="14">
        <f t="shared" si="222"/>
        <v>0</v>
      </c>
      <c r="I1190" s="196" t="str">
        <f t="shared" si="223"/>
        <v/>
      </c>
      <c r="J1190" s="197"/>
    </row>
    <row r="1191" spans="2:10" ht="25.5" x14ac:dyDescent="0.25">
      <c r="B1191" s="10" t="s">
        <v>1211</v>
      </c>
      <c r="C1191" s="59" t="s">
        <v>2552</v>
      </c>
      <c r="D1191" s="16" t="s">
        <v>11</v>
      </c>
      <c r="E1191" s="12">
        <v>5</v>
      </c>
      <c r="F1191" s="13">
        <v>620781</v>
      </c>
      <c r="G1191" s="132"/>
      <c r="H1191" s="14">
        <f t="shared" si="222"/>
        <v>0</v>
      </c>
      <c r="I1191" s="196" t="str">
        <f t="shared" si="223"/>
        <v/>
      </c>
      <c r="J1191" s="197"/>
    </row>
    <row r="1192" spans="2:10" x14ac:dyDescent="0.25">
      <c r="B1192" s="40" t="s">
        <v>1212</v>
      </c>
      <c r="C1192" s="57" t="s">
        <v>2553</v>
      </c>
      <c r="D1192" s="41"/>
      <c r="E1192" s="42"/>
      <c r="F1192" s="150"/>
      <c r="G1192" s="135"/>
      <c r="H1192" s="50"/>
      <c r="I1192" s="218"/>
      <c r="J1192" s="219"/>
    </row>
    <row r="1193" spans="2:10" ht="25.5" x14ac:dyDescent="0.25">
      <c r="B1193" s="10" t="s">
        <v>1213</v>
      </c>
      <c r="C1193" s="59" t="s">
        <v>2554</v>
      </c>
      <c r="D1193" s="16" t="s">
        <v>11</v>
      </c>
      <c r="E1193" s="12">
        <v>1</v>
      </c>
      <c r="F1193" s="13">
        <v>12932937.5</v>
      </c>
      <c r="G1193" s="132"/>
      <c r="H1193" s="14">
        <f t="shared" ref="H1193" si="224">+ROUND(G1193*E1193,2)</f>
        <v>0</v>
      </c>
      <c r="I1193" s="196" t="str">
        <f t="shared" ref="I1193" si="225">IF(G1193="","",IF(AND(G1193&gt;=ROUND(F1193*95%,4),G1193&lt;=ROUND(F1193,4)),"CUMPLE","NO CUMPLE"))</f>
        <v/>
      </c>
      <c r="J1193" s="197"/>
    </row>
    <row r="1194" spans="2:10" x14ac:dyDescent="0.25">
      <c r="B1194" s="40">
        <v>27</v>
      </c>
      <c r="C1194" s="57" t="s">
        <v>2555</v>
      </c>
      <c r="D1194" s="41"/>
      <c r="E1194" s="42"/>
      <c r="F1194" s="150"/>
      <c r="G1194" s="135"/>
      <c r="H1194" s="50"/>
      <c r="I1194" s="218"/>
      <c r="J1194" s="219"/>
    </row>
    <row r="1195" spans="2:10" x14ac:dyDescent="0.25">
      <c r="B1195" s="40" t="s">
        <v>1214</v>
      </c>
      <c r="C1195" s="57" t="s">
        <v>2556</v>
      </c>
      <c r="D1195" s="41"/>
      <c r="E1195" s="42"/>
      <c r="F1195" s="150"/>
      <c r="G1195" s="135"/>
      <c r="H1195" s="50"/>
      <c r="I1195" s="218"/>
      <c r="J1195" s="219"/>
    </row>
    <row r="1196" spans="2:10" ht="76.5" x14ac:dyDescent="0.25">
      <c r="B1196" s="10" t="s">
        <v>1215</v>
      </c>
      <c r="C1196" s="59" t="s">
        <v>2557</v>
      </c>
      <c r="D1196" s="16" t="s">
        <v>4</v>
      </c>
      <c r="E1196" s="12">
        <v>5</v>
      </c>
      <c r="F1196" s="13">
        <v>869732.13</v>
      </c>
      <c r="G1196" s="132"/>
      <c r="H1196" s="14">
        <f t="shared" ref="H1196:H1198" si="226">+ROUND(G1196*E1196,2)</f>
        <v>0</v>
      </c>
      <c r="I1196" s="196" t="str">
        <f t="shared" ref="I1196:I1198" si="227">IF(G1196="","",IF(AND(G1196&gt;=ROUND(F1196*95%,4),G1196&lt;=ROUND(F1196,4)),"CUMPLE","NO CUMPLE"))</f>
        <v/>
      </c>
      <c r="J1196" s="197"/>
    </row>
    <row r="1197" spans="2:10" ht="76.5" x14ac:dyDescent="0.25">
      <c r="B1197" s="10" t="s">
        <v>1216</v>
      </c>
      <c r="C1197" s="59" t="s">
        <v>2558</v>
      </c>
      <c r="D1197" s="16" t="s">
        <v>4</v>
      </c>
      <c r="E1197" s="12">
        <v>5</v>
      </c>
      <c r="F1197" s="13">
        <v>1369732.13</v>
      </c>
      <c r="G1197" s="132"/>
      <c r="H1197" s="14">
        <f t="shared" si="226"/>
        <v>0</v>
      </c>
      <c r="I1197" s="196" t="str">
        <f t="shared" si="227"/>
        <v/>
      </c>
      <c r="J1197" s="197"/>
    </row>
    <row r="1198" spans="2:10" ht="63.75" x14ac:dyDescent="0.25">
      <c r="B1198" s="10" t="s">
        <v>1217</v>
      </c>
      <c r="C1198" s="59" t="s">
        <v>2559</v>
      </c>
      <c r="D1198" s="16" t="s">
        <v>4</v>
      </c>
      <c r="E1198" s="12">
        <v>12</v>
      </c>
      <c r="F1198" s="13">
        <v>1269732.1299999999</v>
      </c>
      <c r="G1198" s="132"/>
      <c r="H1198" s="14">
        <f t="shared" si="226"/>
        <v>0</v>
      </c>
      <c r="I1198" s="196" t="str">
        <f t="shared" si="227"/>
        <v/>
      </c>
      <c r="J1198" s="197"/>
    </row>
    <row r="1199" spans="2:10" x14ac:dyDescent="0.25">
      <c r="B1199" s="40" t="s">
        <v>1218</v>
      </c>
      <c r="C1199" s="57" t="s">
        <v>2560</v>
      </c>
      <c r="D1199" s="41"/>
      <c r="E1199" s="42"/>
      <c r="F1199" s="150"/>
      <c r="G1199" s="135"/>
      <c r="H1199" s="50"/>
      <c r="I1199" s="218"/>
      <c r="J1199" s="219"/>
    </row>
    <row r="1200" spans="2:10" ht="51" x14ac:dyDescent="0.25">
      <c r="B1200" s="10" t="s">
        <v>1219</v>
      </c>
      <c r="C1200" s="59" t="s">
        <v>2561</v>
      </c>
      <c r="D1200" s="16" t="s">
        <v>4</v>
      </c>
      <c r="E1200" s="12">
        <v>121</v>
      </c>
      <c r="F1200" s="13">
        <v>597232.13</v>
      </c>
      <c r="G1200" s="132"/>
      <c r="H1200" s="14">
        <f t="shared" ref="H1200" si="228">+ROUND(G1200*E1200,2)</f>
        <v>0</v>
      </c>
      <c r="I1200" s="196" t="str">
        <f t="shared" ref="I1200" si="229">IF(G1200="","",IF(AND(G1200&gt;=ROUND(F1200*95%,4),G1200&lt;=ROUND(F1200,4)),"CUMPLE","NO CUMPLE"))</f>
        <v/>
      </c>
      <c r="J1200" s="197"/>
    </row>
    <row r="1201" spans="2:10" x14ac:dyDescent="0.25">
      <c r="B1201" s="40" t="s">
        <v>1220</v>
      </c>
      <c r="C1201" s="57" t="s">
        <v>2562</v>
      </c>
      <c r="D1201" s="41"/>
      <c r="E1201" s="42"/>
      <c r="F1201" s="150"/>
      <c r="G1201" s="135"/>
      <c r="H1201" s="50"/>
      <c r="I1201" s="218"/>
      <c r="J1201" s="219"/>
    </row>
    <row r="1202" spans="2:10" ht="76.5" x14ac:dyDescent="0.25">
      <c r="B1202" s="10" t="s">
        <v>1221</v>
      </c>
      <c r="C1202" s="59" t="s">
        <v>2563</v>
      </c>
      <c r="D1202" s="16" t="s">
        <v>4</v>
      </c>
      <c r="E1202" s="12">
        <v>22</v>
      </c>
      <c r="F1202" s="13">
        <v>155732.13</v>
      </c>
      <c r="G1202" s="132"/>
      <c r="H1202" s="14">
        <f t="shared" ref="H1202" si="230">+ROUND(G1202*E1202,2)</f>
        <v>0</v>
      </c>
      <c r="I1202" s="196" t="str">
        <f t="shared" ref="I1202" si="231">IF(G1202="","",IF(AND(G1202&gt;=ROUND(F1202*95%,4),G1202&lt;=ROUND(F1202,4)),"CUMPLE","NO CUMPLE"))</f>
        <v/>
      </c>
      <c r="J1202" s="197"/>
    </row>
    <row r="1203" spans="2:10" x14ac:dyDescent="0.25">
      <c r="B1203" s="40" t="s">
        <v>1222</v>
      </c>
      <c r="C1203" s="57" t="s">
        <v>2564</v>
      </c>
      <c r="D1203" s="41"/>
      <c r="E1203" s="42"/>
      <c r="F1203" s="150"/>
      <c r="G1203" s="135"/>
      <c r="H1203" s="50"/>
      <c r="I1203" s="218"/>
      <c r="J1203" s="219"/>
    </row>
    <row r="1204" spans="2:10" ht="76.5" x14ac:dyDescent="0.25">
      <c r="B1204" s="10" t="s">
        <v>1223</v>
      </c>
      <c r="C1204" s="59" t="s">
        <v>2565</v>
      </c>
      <c r="D1204" s="16" t="s">
        <v>4</v>
      </c>
      <c r="E1204" s="12">
        <v>14</v>
      </c>
      <c r="F1204" s="13">
        <v>729732.13</v>
      </c>
      <c r="G1204" s="132"/>
      <c r="H1204" s="14">
        <f t="shared" ref="H1204:H1207" si="232">+ROUND(G1204*E1204,2)</f>
        <v>0</v>
      </c>
      <c r="I1204" s="196" t="str">
        <f t="shared" ref="I1204:I1207" si="233">IF(G1204="","",IF(AND(G1204&gt;=ROUND(F1204*95%,4),G1204&lt;=ROUND(F1204,4)),"CUMPLE","NO CUMPLE"))</f>
        <v/>
      </c>
      <c r="J1204" s="197"/>
    </row>
    <row r="1205" spans="2:10" ht="51" x14ac:dyDescent="0.25">
      <c r="B1205" s="10" t="s">
        <v>1224</v>
      </c>
      <c r="C1205" s="59" t="s">
        <v>2566</v>
      </c>
      <c r="D1205" s="16" t="s">
        <v>4</v>
      </c>
      <c r="E1205" s="12">
        <v>7</v>
      </c>
      <c r="F1205" s="13">
        <v>642732.13</v>
      </c>
      <c r="G1205" s="132"/>
      <c r="H1205" s="14">
        <f t="shared" si="232"/>
        <v>0</v>
      </c>
      <c r="I1205" s="196" t="str">
        <f t="shared" si="233"/>
        <v/>
      </c>
      <c r="J1205" s="197"/>
    </row>
    <row r="1206" spans="2:10" ht="51" x14ac:dyDescent="0.25">
      <c r="B1206" s="10" t="s">
        <v>1225</v>
      </c>
      <c r="C1206" s="59" t="s">
        <v>2567</v>
      </c>
      <c r="D1206" s="16" t="s">
        <v>4</v>
      </c>
      <c r="E1206" s="12">
        <v>143</v>
      </c>
      <c r="F1206" s="13">
        <v>144732.13</v>
      </c>
      <c r="G1206" s="132"/>
      <c r="H1206" s="14">
        <f t="shared" si="232"/>
        <v>0</v>
      </c>
      <c r="I1206" s="196" t="str">
        <f t="shared" si="233"/>
        <v/>
      </c>
      <c r="J1206" s="197"/>
    </row>
    <row r="1207" spans="2:10" ht="89.25" x14ac:dyDescent="0.25">
      <c r="B1207" s="10" t="s">
        <v>1226</v>
      </c>
      <c r="C1207" s="59" t="s">
        <v>2568</v>
      </c>
      <c r="D1207" s="16" t="s">
        <v>4</v>
      </c>
      <c r="E1207" s="12">
        <v>2073</v>
      </c>
      <c r="F1207" s="13">
        <v>164732.13</v>
      </c>
      <c r="G1207" s="132"/>
      <c r="H1207" s="14">
        <f t="shared" si="232"/>
        <v>0</v>
      </c>
      <c r="I1207" s="196" t="str">
        <f t="shared" si="233"/>
        <v/>
      </c>
      <c r="J1207" s="197"/>
    </row>
    <row r="1208" spans="2:10" x14ac:dyDescent="0.25">
      <c r="B1208" s="40">
        <v>28</v>
      </c>
      <c r="C1208" s="57" t="s">
        <v>2569</v>
      </c>
      <c r="D1208" s="41"/>
      <c r="E1208" s="42"/>
      <c r="F1208" s="150"/>
      <c r="G1208" s="135"/>
      <c r="H1208" s="50"/>
      <c r="I1208" s="218"/>
      <c r="J1208" s="219"/>
    </row>
    <row r="1209" spans="2:10" x14ac:dyDescent="0.25">
      <c r="B1209" s="40" t="s">
        <v>1227</v>
      </c>
      <c r="C1209" s="57" t="s">
        <v>2570</v>
      </c>
      <c r="D1209" s="41"/>
      <c r="E1209" s="42"/>
      <c r="F1209" s="150"/>
      <c r="G1209" s="135"/>
      <c r="H1209" s="50"/>
      <c r="I1209" s="218"/>
      <c r="J1209" s="219"/>
    </row>
    <row r="1210" spans="2:10" ht="63.75" x14ac:dyDescent="0.25">
      <c r="B1210" s="10" t="s">
        <v>1228</v>
      </c>
      <c r="C1210" s="59" t="s">
        <v>2571</v>
      </c>
      <c r="D1210" s="16" t="s">
        <v>11</v>
      </c>
      <c r="E1210" s="12">
        <v>21</v>
      </c>
      <c r="F1210" s="13">
        <v>315000</v>
      </c>
      <c r="G1210" s="132"/>
      <c r="H1210" s="14">
        <f t="shared" ref="H1210:H1211" si="234">+ROUND(G1210*E1210,2)</f>
        <v>0</v>
      </c>
      <c r="I1210" s="196" t="str">
        <f t="shared" ref="I1210:I1211" si="235">IF(G1210="","",IF(AND(G1210&gt;=ROUND(F1210*95%,4),G1210&lt;=ROUND(F1210,4)),"CUMPLE","NO CUMPLE"))</f>
        <v/>
      </c>
      <c r="J1210" s="197"/>
    </row>
    <row r="1211" spans="2:10" ht="102" x14ac:dyDescent="0.25">
      <c r="B1211" s="10" t="s">
        <v>1229</v>
      </c>
      <c r="C1211" s="59" t="s">
        <v>2572</v>
      </c>
      <c r="D1211" s="16" t="s">
        <v>11</v>
      </c>
      <c r="E1211" s="12">
        <v>4</v>
      </c>
      <c r="F1211" s="13">
        <v>1450000</v>
      </c>
      <c r="G1211" s="132"/>
      <c r="H1211" s="14">
        <f t="shared" si="234"/>
        <v>0</v>
      </c>
      <c r="I1211" s="196" t="str">
        <f t="shared" si="235"/>
        <v/>
      </c>
      <c r="J1211" s="197"/>
    </row>
    <row r="1212" spans="2:10" x14ac:dyDescent="0.25">
      <c r="B1212" s="40" t="s">
        <v>1230</v>
      </c>
      <c r="C1212" s="57" t="s">
        <v>2573</v>
      </c>
      <c r="D1212" s="41"/>
      <c r="E1212" s="41"/>
      <c r="F1212" s="150"/>
      <c r="G1212" s="135"/>
      <c r="H1212" s="50"/>
      <c r="I1212" s="218"/>
      <c r="J1212" s="219"/>
    </row>
    <row r="1213" spans="2:10" ht="25.5" x14ac:dyDescent="0.25">
      <c r="B1213" s="10" t="s">
        <v>1231</v>
      </c>
      <c r="C1213" s="59" t="s">
        <v>2574</v>
      </c>
      <c r="D1213" s="16" t="s">
        <v>1532</v>
      </c>
      <c r="E1213" s="11">
        <v>5</v>
      </c>
      <c r="F1213" s="13">
        <v>125000</v>
      </c>
      <c r="G1213" s="132"/>
      <c r="H1213" s="14">
        <f t="shared" ref="H1213" si="236">+ROUND(G1213*E1213,2)</f>
        <v>0</v>
      </c>
      <c r="I1213" s="196" t="str">
        <f t="shared" ref="I1213" si="237">IF(G1213="","",IF(AND(G1213&gt;=ROUND(F1213*95%,4),G1213&lt;=ROUND(F1213,4)),"CUMPLE","NO CUMPLE"))</f>
        <v/>
      </c>
      <c r="J1213" s="197"/>
    </row>
    <row r="1214" spans="2:10" x14ac:dyDescent="0.25">
      <c r="B1214" s="40" t="s">
        <v>1232</v>
      </c>
      <c r="C1214" s="57" t="s">
        <v>2575</v>
      </c>
      <c r="D1214" s="41"/>
      <c r="E1214" s="42"/>
      <c r="F1214" s="150"/>
      <c r="G1214" s="135"/>
      <c r="H1214" s="50"/>
      <c r="I1214" s="218"/>
      <c r="J1214" s="219"/>
    </row>
    <row r="1215" spans="2:10" ht="63.75" x14ac:dyDescent="0.25">
      <c r="B1215" s="10" t="s">
        <v>1233</v>
      </c>
      <c r="C1215" s="59" t="s">
        <v>2576</v>
      </c>
      <c r="D1215" s="16" t="s">
        <v>11</v>
      </c>
      <c r="E1215" s="12">
        <v>99</v>
      </c>
      <c r="F1215" s="13">
        <v>85000</v>
      </c>
      <c r="G1215" s="132"/>
      <c r="H1215" s="14">
        <f t="shared" ref="H1215" si="238">+ROUND(G1215*E1215,2)</f>
        <v>0</v>
      </c>
      <c r="I1215" s="196" t="str">
        <f t="shared" ref="I1215" si="239">IF(G1215="","",IF(AND(G1215&gt;=ROUND(F1215*95%,4),G1215&lt;=ROUND(F1215,4)),"CUMPLE","NO CUMPLE"))</f>
        <v/>
      </c>
      <c r="J1215" s="197"/>
    </row>
    <row r="1216" spans="2:10" x14ac:dyDescent="0.25">
      <c r="B1216" s="40" t="s">
        <v>1234</v>
      </c>
      <c r="C1216" s="57" t="s">
        <v>2577</v>
      </c>
      <c r="D1216" s="41"/>
      <c r="E1216" s="42"/>
      <c r="F1216" s="150"/>
      <c r="G1216" s="135"/>
      <c r="H1216" s="50"/>
      <c r="I1216" s="218"/>
      <c r="J1216" s="219"/>
    </row>
    <row r="1217" spans="2:10" ht="63.75" x14ac:dyDescent="0.25">
      <c r="B1217" s="10" t="s">
        <v>1235</v>
      </c>
      <c r="C1217" s="59" t="s">
        <v>2578</v>
      </c>
      <c r="D1217" s="16" t="s">
        <v>11</v>
      </c>
      <c r="E1217" s="12">
        <v>4</v>
      </c>
      <c r="F1217" s="13">
        <v>57000</v>
      </c>
      <c r="G1217" s="132"/>
      <c r="H1217" s="14">
        <f t="shared" ref="H1217" si="240">+ROUND(G1217*E1217,2)</f>
        <v>0</v>
      </c>
      <c r="I1217" s="196" t="str">
        <f t="shared" ref="I1217" si="241">IF(G1217="","",IF(AND(G1217&gt;=ROUND(F1217*95%,4),G1217&lt;=ROUND(F1217,4)),"CUMPLE","NO CUMPLE"))</f>
        <v/>
      </c>
      <c r="J1217" s="197"/>
    </row>
    <row r="1218" spans="2:10" x14ac:dyDescent="0.25">
      <c r="B1218" s="40" t="s">
        <v>1236</v>
      </c>
      <c r="C1218" s="57" t="s">
        <v>2579</v>
      </c>
      <c r="D1218" s="41"/>
      <c r="E1218" s="42"/>
      <c r="F1218" s="150"/>
      <c r="G1218" s="135"/>
      <c r="H1218" s="50"/>
      <c r="I1218" s="218"/>
      <c r="J1218" s="219"/>
    </row>
    <row r="1219" spans="2:10" ht="76.5" x14ac:dyDescent="0.25">
      <c r="B1219" s="10" t="s">
        <v>1237</v>
      </c>
      <c r="C1219" s="59" t="s">
        <v>2580</v>
      </c>
      <c r="D1219" s="16" t="s">
        <v>11</v>
      </c>
      <c r="E1219" s="12">
        <v>1</v>
      </c>
      <c r="F1219" s="13">
        <v>85000</v>
      </c>
      <c r="G1219" s="132"/>
      <c r="H1219" s="14">
        <f t="shared" ref="H1219" si="242">+ROUND(G1219*E1219,2)</f>
        <v>0</v>
      </c>
      <c r="I1219" s="196" t="str">
        <f t="shared" ref="I1219" si="243">IF(G1219="","",IF(AND(G1219&gt;=ROUND(F1219*95%,4),G1219&lt;=ROUND(F1219,4)),"CUMPLE","NO CUMPLE"))</f>
        <v/>
      </c>
      <c r="J1219" s="197"/>
    </row>
    <row r="1220" spans="2:10" x14ac:dyDescent="0.25">
      <c r="B1220" s="40" t="s">
        <v>1238</v>
      </c>
      <c r="C1220" s="57" t="s">
        <v>2581</v>
      </c>
      <c r="D1220" s="41"/>
      <c r="E1220" s="42"/>
      <c r="F1220" s="150"/>
      <c r="G1220" s="135"/>
      <c r="H1220" s="50"/>
      <c r="I1220" s="218"/>
      <c r="J1220" s="219"/>
    </row>
    <row r="1221" spans="2:10" ht="63.75" x14ac:dyDescent="0.25">
      <c r="B1221" s="10" t="s">
        <v>1239</v>
      </c>
      <c r="C1221" s="59" t="s">
        <v>2582</v>
      </c>
      <c r="D1221" s="16" t="s">
        <v>11</v>
      </c>
      <c r="E1221" s="12">
        <v>122</v>
      </c>
      <c r="F1221" s="13">
        <v>45000</v>
      </c>
      <c r="G1221" s="132"/>
      <c r="H1221" s="14">
        <f t="shared" ref="H1221:H1222" si="244">+ROUND(G1221*E1221,2)</f>
        <v>0</v>
      </c>
      <c r="I1221" s="196" t="str">
        <f t="shared" ref="I1221:I1222" si="245">IF(G1221="","",IF(AND(G1221&gt;=ROUND(F1221*95%,4),G1221&lt;=ROUND(F1221,4)),"CUMPLE","NO CUMPLE"))</f>
        <v/>
      </c>
      <c r="J1221" s="197"/>
    </row>
    <row r="1222" spans="2:10" ht="102" x14ac:dyDescent="0.25">
      <c r="B1222" s="10" t="s">
        <v>1240</v>
      </c>
      <c r="C1222" s="59" t="s">
        <v>2583</v>
      </c>
      <c r="D1222" s="16" t="s">
        <v>11</v>
      </c>
      <c r="E1222" s="12">
        <v>14</v>
      </c>
      <c r="F1222" s="13">
        <v>132000</v>
      </c>
      <c r="G1222" s="132"/>
      <c r="H1222" s="14">
        <f t="shared" si="244"/>
        <v>0</v>
      </c>
      <c r="I1222" s="196" t="str">
        <f t="shared" si="245"/>
        <v/>
      </c>
      <c r="J1222" s="197"/>
    </row>
    <row r="1223" spans="2:10" x14ac:dyDescent="0.25">
      <c r="B1223" s="40" t="s">
        <v>1241</v>
      </c>
      <c r="C1223" s="57" t="s">
        <v>2584</v>
      </c>
      <c r="D1223" s="41"/>
      <c r="E1223" s="42"/>
      <c r="F1223" s="150"/>
      <c r="G1223" s="135"/>
      <c r="H1223" s="50"/>
      <c r="I1223" s="218"/>
      <c r="J1223" s="219"/>
    </row>
    <row r="1224" spans="2:10" ht="76.5" x14ac:dyDescent="0.25">
      <c r="B1224" s="10" t="s">
        <v>1242</v>
      </c>
      <c r="C1224" s="59" t="s">
        <v>2585</v>
      </c>
      <c r="D1224" s="16" t="s">
        <v>11</v>
      </c>
      <c r="E1224" s="12">
        <v>10</v>
      </c>
      <c r="F1224" s="13">
        <v>84000</v>
      </c>
      <c r="G1224" s="132"/>
      <c r="H1224" s="14">
        <f t="shared" ref="H1224" si="246">+ROUND(G1224*E1224,2)</f>
        <v>0</v>
      </c>
      <c r="I1224" s="196" t="str">
        <f t="shared" ref="I1224" si="247">IF(G1224="","",IF(AND(G1224&gt;=ROUND(F1224*95%,4),G1224&lt;=ROUND(F1224,4)),"CUMPLE","NO CUMPLE"))</f>
        <v/>
      </c>
      <c r="J1224" s="197"/>
    </row>
    <row r="1225" spans="2:10" x14ac:dyDescent="0.25">
      <c r="B1225" s="40" t="s">
        <v>1243</v>
      </c>
      <c r="C1225" s="57" t="s">
        <v>2586</v>
      </c>
      <c r="D1225" s="41"/>
      <c r="E1225" s="42"/>
      <c r="F1225" s="150"/>
      <c r="G1225" s="135"/>
      <c r="H1225" s="50"/>
      <c r="I1225" s="218"/>
      <c r="J1225" s="219"/>
    </row>
    <row r="1226" spans="2:10" ht="76.5" x14ac:dyDescent="0.25">
      <c r="B1226" s="10" t="s">
        <v>1244</v>
      </c>
      <c r="C1226" s="59" t="s">
        <v>2587</v>
      </c>
      <c r="D1226" s="16" t="s">
        <v>11</v>
      </c>
      <c r="E1226" s="12">
        <v>6</v>
      </c>
      <c r="F1226" s="13">
        <v>310000</v>
      </c>
      <c r="G1226" s="132"/>
      <c r="H1226" s="14">
        <f t="shared" ref="H1226:H1228" si="248">+ROUND(G1226*E1226,2)</f>
        <v>0</v>
      </c>
      <c r="I1226" s="196" t="str">
        <f t="shared" ref="I1226:I1228" si="249">IF(G1226="","",IF(AND(G1226&gt;=ROUND(F1226*95%,4),G1226&lt;=ROUND(F1226,4)),"CUMPLE","NO CUMPLE"))</f>
        <v/>
      </c>
      <c r="J1226" s="197"/>
    </row>
    <row r="1227" spans="2:10" ht="76.5" x14ac:dyDescent="0.25">
      <c r="B1227" s="10" t="s">
        <v>1245</v>
      </c>
      <c r="C1227" s="59" t="s">
        <v>2588</v>
      </c>
      <c r="D1227" s="16" t="s">
        <v>11</v>
      </c>
      <c r="E1227" s="12">
        <v>5</v>
      </c>
      <c r="F1227" s="13">
        <v>280000</v>
      </c>
      <c r="G1227" s="132"/>
      <c r="H1227" s="14">
        <f t="shared" si="248"/>
        <v>0</v>
      </c>
      <c r="I1227" s="196" t="str">
        <f t="shared" si="249"/>
        <v/>
      </c>
      <c r="J1227" s="197"/>
    </row>
    <row r="1228" spans="2:10" ht="76.5" x14ac:dyDescent="0.25">
      <c r="B1228" s="10" t="s">
        <v>1246</v>
      </c>
      <c r="C1228" s="59" t="s">
        <v>2589</v>
      </c>
      <c r="D1228" s="16" t="s">
        <v>11</v>
      </c>
      <c r="E1228" s="12">
        <v>3</v>
      </c>
      <c r="F1228" s="13">
        <v>1140000</v>
      </c>
      <c r="G1228" s="132"/>
      <c r="H1228" s="14">
        <f t="shared" si="248"/>
        <v>0</v>
      </c>
      <c r="I1228" s="196" t="str">
        <f t="shared" si="249"/>
        <v/>
      </c>
      <c r="J1228" s="197"/>
    </row>
    <row r="1229" spans="2:10" x14ac:dyDescent="0.25">
      <c r="B1229" s="40">
        <v>29</v>
      </c>
      <c r="C1229" s="57" t="s">
        <v>2590</v>
      </c>
      <c r="D1229" s="41"/>
      <c r="E1229" s="42"/>
      <c r="F1229" s="150"/>
      <c r="G1229" s="135"/>
      <c r="H1229" s="50"/>
      <c r="I1229" s="218"/>
      <c r="J1229" s="219"/>
    </row>
    <row r="1230" spans="2:10" x14ac:dyDescent="0.25">
      <c r="B1230" s="40" t="s">
        <v>1247</v>
      </c>
      <c r="C1230" s="57" t="s">
        <v>2591</v>
      </c>
      <c r="D1230" s="41"/>
      <c r="E1230" s="42"/>
      <c r="F1230" s="150"/>
      <c r="G1230" s="135"/>
      <c r="H1230" s="50"/>
      <c r="I1230" s="218"/>
      <c r="J1230" s="219"/>
    </row>
    <row r="1231" spans="2:10" x14ac:dyDescent="0.25">
      <c r="B1231" s="10" t="s">
        <v>1248</v>
      </c>
      <c r="C1231" s="59" t="s">
        <v>2592</v>
      </c>
      <c r="D1231" s="16" t="s">
        <v>4</v>
      </c>
      <c r="E1231" s="11">
        <v>10</v>
      </c>
      <c r="F1231" s="13">
        <v>153476.42000000001</v>
      </c>
      <c r="G1231" s="132"/>
      <c r="H1231" s="14">
        <f t="shared" ref="H1231:H1232" si="250">+ROUND(G1231*E1231,2)</f>
        <v>0</v>
      </c>
      <c r="I1231" s="196" t="str">
        <f t="shared" ref="I1231" si="251">IF(G1231="","",IF(AND(G1231&gt;=ROUND(F1231*95%,4),G1231&lt;=ROUND(F1231,4)),"CUMPLE","NO CUMPLE"))</f>
        <v/>
      </c>
      <c r="J1231" s="197"/>
    </row>
    <row r="1232" spans="2:10" ht="25.5" x14ac:dyDescent="0.25">
      <c r="B1232" s="10" t="s">
        <v>1249</v>
      </c>
      <c r="C1232" s="59" t="s">
        <v>2593</v>
      </c>
      <c r="D1232" s="16" t="s">
        <v>4</v>
      </c>
      <c r="E1232" s="18">
        <v>131</v>
      </c>
      <c r="F1232" s="13">
        <v>303773.00994909316</v>
      </c>
      <c r="G1232" s="132"/>
      <c r="H1232" s="14">
        <f t="shared" si="250"/>
        <v>0</v>
      </c>
      <c r="I1232" s="196" t="str">
        <f>IF(G1232="","",IF(AND(G1232&gt;=ROUND(F1232*95%,5),G1232&lt;=ROUND(F1232,5)),"CUMPLE","NO CUMPLE"))</f>
        <v/>
      </c>
      <c r="J1232" s="197"/>
    </row>
    <row r="1233" spans="2:10" x14ac:dyDescent="0.25">
      <c r="B1233" s="40" t="s">
        <v>1250</v>
      </c>
      <c r="C1233" s="57" t="s">
        <v>2594</v>
      </c>
      <c r="D1233" s="41"/>
      <c r="E1233" s="42"/>
      <c r="F1233" s="150"/>
      <c r="G1233" s="135"/>
      <c r="H1233" s="50"/>
      <c r="I1233" s="218"/>
      <c r="J1233" s="219"/>
    </row>
    <row r="1234" spans="2:10" ht="25.5" x14ac:dyDescent="0.25">
      <c r="B1234" s="10" t="s">
        <v>1251</v>
      </c>
      <c r="C1234" s="58" t="s">
        <v>2595</v>
      </c>
      <c r="D1234" s="11" t="s">
        <v>4</v>
      </c>
      <c r="E1234" s="12">
        <v>549</v>
      </c>
      <c r="F1234" s="13">
        <v>88100.45</v>
      </c>
      <c r="G1234" s="132"/>
      <c r="H1234" s="14">
        <f t="shared" ref="H1234:H1236" si="252">+ROUND(G1234*E1234,2)</f>
        <v>0</v>
      </c>
      <c r="I1234" s="196" t="str">
        <f t="shared" ref="I1234:I1236" si="253">IF(G1234="","",IF(AND(G1234&gt;=ROUND(F1234*95%,4),G1234&lt;=ROUND(F1234,4)),"CUMPLE","NO CUMPLE"))</f>
        <v/>
      </c>
      <c r="J1234" s="197"/>
    </row>
    <row r="1235" spans="2:10" ht="25.5" x14ac:dyDescent="0.25">
      <c r="B1235" s="10" t="s">
        <v>1252</v>
      </c>
      <c r="C1235" s="58" t="s">
        <v>2596</v>
      </c>
      <c r="D1235" s="11" t="s">
        <v>4</v>
      </c>
      <c r="E1235" s="12">
        <v>7375</v>
      </c>
      <c r="F1235" s="13">
        <v>92019.65</v>
      </c>
      <c r="G1235" s="132"/>
      <c r="H1235" s="14">
        <f t="shared" si="252"/>
        <v>0</v>
      </c>
      <c r="I1235" s="196" t="str">
        <f t="shared" si="253"/>
        <v/>
      </c>
      <c r="J1235" s="197"/>
    </row>
    <row r="1236" spans="2:10" ht="63.75" x14ac:dyDescent="0.25">
      <c r="B1236" s="10" t="s">
        <v>1253</v>
      </c>
      <c r="C1236" s="58" t="s">
        <v>1254</v>
      </c>
      <c r="D1236" s="11" t="s">
        <v>4</v>
      </c>
      <c r="E1236" s="12">
        <v>7375</v>
      </c>
      <c r="F1236" s="13">
        <v>35000</v>
      </c>
      <c r="G1236" s="132"/>
      <c r="H1236" s="14">
        <f t="shared" si="252"/>
        <v>0</v>
      </c>
      <c r="I1236" s="196" t="str">
        <f t="shared" si="253"/>
        <v/>
      </c>
      <c r="J1236" s="197"/>
    </row>
    <row r="1237" spans="2:10" x14ac:dyDescent="0.25">
      <c r="B1237" s="40" t="s">
        <v>1255</v>
      </c>
      <c r="C1237" s="57" t="s">
        <v>2597</v>
      </c>
      <c r="D1237" s="41"/>
      <c r="E1237" s="42"/>
      <c r="F1237" s="150"/>
      <c r="G1237" s="135"/>
      <c r="H1237" s="50"/>
      <c r="I1237" s="218"/>
      <c r="J1237" s="219"/>
    </row>
    <row r="1238" spans="2:10" ht="25.5" x14ac:dyDescent="0.25">
      <c r="B1238" s="10" t="s">
        <v>1256</v>
      </c>
      <c r="C1238" s="59" t="s">
        <v>2598</v>
      </c>
      <c r="D1238" s="16" t="s">
        <v>4</v>
      </c>
      <c r="E1238" s="12">
        <v>166</v>
      </c>
      <c r="F1238" s="13">
        <v>109976.58</v>
      </c>
      <c r="G1238" s="132"/>
      <c r="H1238" s="14">
        <f t="shared" ref="H1238" si="254">+ROUND(G1238*E1238,2)</f>
        <v>0</v>
      </c>
      <c r="I1238" s="196" t="str">
        <f t="shared" ref="I1238" si="255">IF(G1238="","",IF(AND(G1238&gt;=ROUND(F1238*95%,4),G1238&lt;=ROUND(F1238,4)),"CUMPLE","NO CUMPLE"))</f>
        <v/>
      </c>
      <c r="J1238" s="197"/>
    </row>
    <row r="1239" spans="2:10" x14ac:dyDescent="0.25">
      <c r="B1239" s="40" t="s">
        <v>1257</v>
      </c>
      <c r="C1239" s="57" t="s">
        <v>2599</v>
      </c>
      <c r="D1239" s="41"/>
      <c r="E1239" s="42"/>
      <c r="F1239" s="150"/>
      <c r="G1239" s="135"/>
      <c r="H1239" s="50"/>
      <c r="I1239" s="218"/>
      <c r="J1239" s="219"/>
    </row>
    <row r="1240" spans="2:10" x14ac:dyDescent="0.25">
      <c r="B1240" s="10" t="s">
        <v>1258</v>
      </c>
      <c r="C1240" s="59" t="s">
        <v>2600</v>
      </c>
      <c r="D1240" s="16" t="s">
        <v>4</v>
      </c>
      <c r="E1240" s="12">
        <v>155</v>
      </c>
      <c r="F1240" s="13">
        <v>72959.44</v>
      </c>
      <c r="G1240" s="132"/>
      <c r="H1240" s="14">
        <f t="shared" ref="H1240" si="256">+ROUND(G1240*E1240,2)</f>
        <v>0</v>
      </c>
      <c r="I1240" s="196" t="str">
        <f t="shared" ref="I1240" si="257">IF(G1240="","",IF(AND(G1240&gt;=ROUND(F1240*95%,4),G1240&lt;=ROUND(F1240,4)),"CUMPLE","NO CUMPLE"))</f>
        <v/>
      </c>
      <c r="J1240" s="197"/>
    </row>
    <row r="1241" spans="2:10" x14ac:dyDescent="0.25">
      <c r="B1241" s="40" t="s">
        <v>1259</v>
      </c>
      <c r="C1241" s="64" t="s">
        <v>2601</v>
      </c>
      <c r="D1241" s="40"/>
      <c r="E1241" s="40"/>
      <c r="F1241" s="52"/>
      <c r="G1241" s="140"/>
      <c r="H1241" s="50"/>
      <c r="I1241" s="218"/>
      <c r="J1241" s="219"/>
    </row>
    <row r="1242" spans="2:10" ht="38.25" x14ac:dyDescent="0.25">
      <c r="B1242" s="10" t="s">
        <v>1260</v>
      </c>
      <c r="C1242" s="59" t="s">
        <v>2602</v>
      </c>
      <c r="D1242" s="16" t="s">
        <v>25</v>
      </c>
      <c r="E1242" s="12">
        <v>2272</v>
      </c>
      <c r="F1242" s="13">
        <v>49069.11</v>
      </c>
      <c r="G1242" s="132"/>
      <c r="H1242" s="14">
        <f t="shared" ref="H1242:H1250" si="258">+ROUND(G1242*E1242,2)</f>
        <v>0</v>
      </c>
      <c r="I1242" s="196" t="str">
        <f t="shared" ref="I1242:I1250" si="259">IF(G1242="","",IF(AND(G1242&gt;=ROUND(F1242*95%,4),G1242&lt;=ROUND(F1242,4)),"CUMPLE","NO CUMPLE"))</f>
        <v/>
      </c>
      <c r="J1242" s="197"/>
    </row>
    <row r="1243" spans="2:10" ht="25.5" x14ac:dyDescent="0.25">
      <c r="B1243" s="10" t="s">
        <v>1261</v>
      </c>
      <c r="C1243" s="59" t="s">
        <v>2603</v>
      </c>
      <c r="D1243" s="16" t="s">
        <v>25</v>
      </c>
      <c r="E1243" s="12">
        <v>1475</v>
      </c>
      <c r="F1243" s="13">
        <v>134619.15</v>
      </c>
      <c r="G1243" s="132"/>
      <c r="H1243" s="14">
        <f t="shared" si="258"/>
        <v>0</v>
      </c>
      <c r="I1243" s="196" t="str">
        <f t="shared" si="259"/>
        <v/>
      </c>
      <c r="J1243" s="197"/>
    </row>
    <row r="1244" spans="2:10" ht="25.5" x14ac:dyDescent="0.25">
      <c r="B1244" s="10" t="s">
        <v>1262</v>
      </c>
      <c r="C1244" s="59" t="s">
        <v>2604</v>
      </c>
      <c r="D1244" s="16" t="s">
        <v>25</v>
      </c>
      <c r="E1244" s="12">
        <v>1475</v>
      </c>
      <c r="F1244" s="13">
        <v>162072.22</v>
      </c>
      <c r="G1244" s="132"/>
      <c r="H1244" s="14">
        <f t="shared" si="258"/>
        <v>0</v>
      </c>
      <c r="I1244" s="196" t="str">
        <f t="shared" si="259"/>
        <v/>
      </c>
      <c r="J1244" s="197"/>
    </row>
    <row r="1245" spans="2:10" ht="25.5" x14ac:dyDescent="0.25">
      <c r="B1245" s="10" t="s">
        <v>1263</v>
      </c>
      <c r="C1245" s="59" t="s">
        <v>2605</v>
      </c>
      <c r="D1245" s="16" t="s">
        <v>25</v>
      </c>
      <c r="E1245" s="12">
        <v>1475</v>
      </c>
      <c r="F1245" s="13">
        <v>126545.19</v>
      </c>
      <c r="G1245" s="132"/>
      <c r="H1245" s="14">
        <f t="shared" si="258"/>
        <v>0</v>
      </c>
      <c r="I1245" s="196" t="str">
        <f t="shared" si="259"/>
        <v/>
      </c>
      <c r="J1245" s="197"/>
    </row>
    <row r="1246" spans="2:10" x14ac:dyDescent="0.25">
      <c r="B1246" s="10" t="s">
        <v>1264</v>
      </c>
      <c r="C1246" s="59" t="s">
        <v>2606</v>
      </c>
      <c r="D1246" s="16" t="s">
        <v>1284</v>
      </c>
      <c r="E1246" s="12">
        <v>13</v>
      </c>
      <c r="F1246" s="13">
        <v>370375.85</v>
      </c>
      <c r="G1246" s="132"/>
      <c r="H1246" s="14">
        <f t="shared" si="258"/>
        <v>0</v>
      </c>
      <c r="I1246" s="196" t="str">
        <f t="shared" si="259"/>
        <v/>
      </c>
      <c r="J1246" s="197"/>
    </row>
    <row r="1247" spans="2:10" ht="25.5" x14ac:dyDescent="0.25">
      <c r="B1247" s="10" t="s">
        <v>1265</v>
      </c>
      <c r="C1247" s="59" t="s">
        <v>2607</v>
      </c>
      <c r="D1247" s="16" t="s">
        <v>4</v>
      </c>
      <c r="E1247" s="12">
        <v>130</v>
      </c>
      <c r="F1247" s="13">
        <v>35380.81</v>
      </c>
      <c r="G1247" s="132"/>
      <c r="H1247" s="14">
        <f t="shared" si="258"/>
        <v>0</v>
      </c>
      <c r="I1247" s="196" t="str">
        <f t="shared" si="259"/>
        <v/>
      </c>
      <c r="J1247" s="197"/>
    </row>
    <row r="1248" spans="2:10" ht="25.5" x14ac:dyDescent="0.25">
      <c r="B1248" s="10" t="s">
        <v>1266</v>
      </c>
      <c r="C1248" s="59" t="s">
        <v>2608</v>
      </c>
      <c r="D1248" s="16" t="s">
        <v>4</v>
      </c>
      <c r="E1248" s="12">
        <v>8918</v>
      </c>
      <c r="F1248" s="13">
        <v>32610.61</v>
      </c>
      <c r="G1248" s="132"/>
      <c r="H1248" s="14">
        <f t="shared" si="258"/>
        <v>0</v>
      </c>
      <c r="I1248" s="196" t="str">
        <f t="shared" si="259"/>
        <v/>
      </c>
      <c r="J1248" s="197"/>
    </row>
    <row r="1249" spans="2:10" x14ac:dyDescent="0.25">
      <c r="B1249" s="10" t="s">
        <v>1267</v>
      </c>
      <c r="C1249" s="59" t="s">
        <v>2609</v>
      </c>
      <c r="D1249" s="16" t="s">
        <v>25</v>
      </c>
      <c r="E1249" s="12">
        <v>240</v>
      </c>
      <c r="F1249" s="13">
        <v>268199.02</v>
      </c>
      <c r="G1249" s="132"/>
      <c r="H1249" s="14">
        <f t="shared" si="258"/>
        <v>0</v>
      </c>
      <c r="I1249" s="196" t="str">
        <f t="shared" si="259"/>
        <v/>
      </c>
      <c r="J1249" s="197"/>
    </row>
    <row r="1250" spans="2:10" ht="25.5" x14ac:dyDescent="0.25">
      <c r="B1250" s="10" t="s">
        <v>1268</v>
      </c>
      <c r="C1250" s="59" t="s">
        <v>2610</v>
      </c>
      <c r="D1250" s="16" t="s">
        <v>4</v>
      </c>
      <c r="E1250" s="12">
        <v>1560</v>
      </c>
      <c r="F1250" s="13">
        <v>55977.86</v>
      </c>
      <c r="G1250" s="132"/>
      <c r="H1250" s="14">
        <f t="shared" si="258"/>
        <v>0</v>
      </c>
      <c r="I1250" s="196" t="str">
        <f t="shared" si="259"/>
        <v/>
      </c>
      <c r="J1250" s="197"/>
    </row>
    <row r="1251" spans="2:10" x14ac:dyDescent="0.25">
      <c r="B1251" s="40" t="s">
        <v>1269</v>
      </c>
      <c r="C1251" s="57" t="s">
        <v>2611</v>
      </c>
      <c r="D1251" s="41"/>
      <c r="E1251" s="42"/>
      <c r="F1251" s="150"/>
      <c r="G1251" s="135"/>
      <c r="H1251" s="50"/>
      <c r="I1251" s="218"/>
      <c r="J1251" s="219"/>
    </row>
    <row r="1252" spans="2:10" ht="25.5" x14ac:dyDescent="0.25">
      <c r="B1252" s="10" t="s">
        <v>1270</v>
      </c>
      <c r="C1252" s="59" t="s">
        <v>2612</v>
      </c>
      <c r="D1252" s="16" t="s">
        <v>1284</v>
      </c>
      <c r="E1252" s="12">
        <v>147</v>
      </c>
      <c r="F1252" s="13">
        <v>74290.649999999994</v>
      </c>
      <c r="G1252" s="132"/>
      <c r="H1252" s="14">
        <f t="shared" ref="H1252:H1253" si="260">+ROUND(G1252*E1252,2)</f>
        <v>0</v>
      </c>
      <c r="I1252" s="196" t="str">
        <f t="shared" ref="I1252:I1253" si="261">IF(G1252="","",IF(AND(G1252&gt;=ROUND(F1252*95%,4),G1252&lt;=ROUND(F1252,4)),"CUMPLE","NO CUMPLE"))</f>
        <v/>
      </c>
      <c r="J1252" s="197"/>
    </row>
    <row r="1253" spans="2:10" x14ac:dyDescent="0.25">
      <c r="B1253" s="10" t="s">
        <v>1271</v>
      </c>
      <c r="C1253" s="59" t="s">
        <v>2613</v>
      </c>
      <c r="D1253" s="16" t="s">
        <v>1284</v>
      </c>
      <c r="E1253" s="12">
        <v>703</v>
      </c>
      <c r="F1253" s="13">
        <v>93595.55</v>
      </c>
      <c r="G1253" s="132"/>
      <c r="H1253" s="14">
        <f t="shared" si="260"/>
        <v>0</v>
      </c>
      <c r="I1253" s="196" t="str">
        <f t="shared" si="261"/>
        <v/>
      </c>
      <c r="J1253" s="197"/>
    </row>
    <row r="1254" spans="2:10" x14ac:dyDescent="0.25">
      <c r="B1254" s="40" t="s">
        <v>1272</v>
      </c>
      <c r="C1254" s="57" t="s">
        <v>2614</v>
      </c>
      <c r="D1254" s="41"/>
      <c r="E1254" s="42"/>
      <c r="F1254" s="150"/>
      <c r="G1254" s="135"/>
      <c r="H1254" s="50"/>
      <c r="I1254" s="218"/>
      <c r="J1254" s="219"/>
    </row>
    <row r="1255" spans="2:10" x14ac:dyDescent="0.25">
      <c r="B1255" s="10" t="s">
        <v>1273</v>
      </c>
      <c r="C1255" s="59" t="s">
        <v>2615</v>
      </c>
      <c r="D1255" s="16" t="s">
        <v>4</v>
      </c>
      <c r="E1255" s="12">
        <v>2260</v>
      </c>
      <c r="F1255" s="13">
        <v>52558.05</v>
      </c>
      <c r="G1255" s="132"/>
      <c r="H1255" s="14">
        <f t="shared" ref="H1255" si="262">+ROUND(G1255*E1255,2)</f>
        <v>0</v>
      </c>
      <c r="I1255" s="196" t="str">
        <f t="shared" ref="I1255" si="263">IF(G1255="","",IF(AND(G1255&gt;=ROUND(F1255*95%,4),G1255&lt;=ROUND(F1255,4)),"CUMPLE","NO CUMPLE"))</f>
        <v/>
      </c>
      <c r="J1255" s="197"/>
    </row>
    <row r="1256" spans="2:10" x14ac:dyDescent="0.25">
      <c r="B1256" s="40" t="s">
        <v>1274</v>
      </c>
      <c r="C1256" s="57" t="s">
        <v>2616</v>
      </c>
      <c r="D1256" s="41"/>
      <c r="E1256" s="42"/>
      <c r="F1256" s="150"/>
      <c r="G1256" s="135"/>
      <c r="H1256" s="50"/>
      <c r="I1256" s="218"/>
      <c r="J1256" s="219"/>
    </row>
    <row r="1257" spans="2:10" ht="25.5" x14ac:dyDescent="0.25">
      <c r="B1257" s="10" t="s">
        <v>1275</v>
      </c>
      <c r="C1257" s="59" t="s">
        <v>2617</v>
      </c>
      <c r="D1257" s="16" t="s">
        <v>1284</v>
      </c>
      <c r="E1257" s="12">
        <v>300</v>
      </c>
      <c r="F1257" s="13">
        <v>116095.55</v>
      </c>
      <c r="G1257" s="132"/>
      <c r="H1257" s="14">
        <f t="shared" ref="H1257:H1260" si="264">+ROUND(G1257*E1257,2)</f>
        <v>0</v>
      </c>
      <c r="I1257" s="196" t="str">
        <f t="shared" ref="I1257:I1260" si="265">IF(G1257="","",IF(AND(G1257&gt;=ROUND(F1257*95%,4),G1257&lt;=ROUND(F1257,4)),"CUMPLE","NO CUMPLE"))</f>
        <v/>
      </c>
      <c r="J1257" s="197"/>
    </row>
    <row r="1258" spans="2:10" ht="25.5" x14ac:dyDescent="0.25">
      <c r="B1258" s="10" t="s">
        <v>1276</v>
      </c>
      <c r="C1258" s="59" t="s">
        <v>2618</v>
      </c>
      <c r="D1258" s="16" t="s">
        <v>1284</v>
      </c>
      <c r="E1258" s="12">
        <v>10</v>
      </c>
      <c r="F1258" s="13">
        <v>193098.45</v>
      </c>
      <c r="G1258" s="132"/>
      <c r="H1258" s="14">
        <f t="shared" si="264"/>
        <v>0</v>
      </c>
      <c r="I1258" s="196" t="str">
        <f t="shared" si="265"/>
        <v/>
      </c>
      <c r="J1258" s="197"/>
    </row>
    <row r="1259" spans="2:10" ht="25.5" x14ac:dyDescent="0.25">
      <c r="B1259" s="10" t="s">
        <v>1277</v>
      </c>
      <c r="C1259" s="59" t="s">
        <v>2619</v>
      </c>
      <c r="D1259" s="16" t="s">
        <v>1284</v>
      </c>
      <c r="E1259" s="12">
        <v>115</v>
      </c>
      <c r="F1259" s="13">
        <v>49234.39</v>
      </c>
      <c r="G1259" s="132"/>
      <c r="H1259" s="14">
        <f t="shared" si="264"/>
        <v>0</v>
      </c>
      <c r="I1259" s="196" t="str">
        <f t="shared" si="265"/>
        <v/>
      </c>
      <c r="J1259" s="197"/>
    </row>
    <row r="1260" spans="2:10" ht="25.5" x14ac:dyDescent="0.25">
      <c r="B1260" s="10" t="s">
        <v>1278</v>
      </c>
      <c r="C1260" s="59" t="s">
        <v>2620</v>
      </c>
      <c r="D1260" s="16" t="s">
        <v>1284</v>
      </c>
      <c r="E1260" s="12">
        <v>189</v>
      </c>
      <c r="F1260" s="13">
        <v>191894.53</v>
      </c>
      <c r="G1260" s="132"/>
      <c r="H1260" s="14">
        <f t="shared" si="264"/>
        <v>0</v>
      </c>
      <c r="I1260" s="196" t="str">
        <f t="shared" si="265"/>
        <v/>
      </c>
      <c r="J1260" s="197"/>
    </row>
    <row r="1261" spans="2:10" x14ac:dyDescent="0.25">
      <c r="B1261" s="40" t="s">
        <v>1279</v>
      </c>
      <c r="C1261" s="57" t="s">
        <v>2621</v>
      </c>
      <c r="D1261" s="41"/>
      <c r="E1261" s="42"/>
      <c r="F1261" s="150"/>
      <c r="G1261" s="135"/>
      <c r="H1261" s="50"/>
      <c r="I1261" s="218"/>
      <c r="J1261" s="219"/>
    </row>
    <row r="1262" spans="2:10" ht="25.5" x14ac:dyDescent="0.25">
      <c r="B1262" s="10" t="s">
        <v>1280</v>
      </c>
      <c r="C1262" s="59" t="s">
        <v>2622</v>
      </c>
      <c r="D1262" s="16" t="s">
        <v>1284</v>
      </c>
      <c r="E1262" s="12">
        <v>67</v>
      </c>
      <c r="F1262" s="13">
        <v>270123.18</v>
      </c>
      <c r="G1262" s="132"/>
      <c r="H1262" s="14">
        <f t="shared" ref="H1262:H1263" si="266">+ROUND(G1262*E1262,2)</f>
        <v>0</v>
      </c>
      <c r="I1262" s="196" t="str">
        <f t="shared" ref="I1262:I1263" si="267">IF(G1262="","",IF(AND(G1262&gt;=ROUND(F1262*95%,4),G1262&lt;=ROUND(F1262,4)),"CUMPLE","NO CUMPLE"))</f>
        <v/>
      </c>
      <c r="J1262" s="197"/>
    </row>
    <row r="1263" spans="2:10" ht="25.5" x14ac:dyDescent="0.25">
      <c r="B1263" s="10" t="s">
        <v>1281</v>
      </c>
      <c r="C1263" s="59" t="s">
        <v>2623</v>
      </c>
      <c r="D1263" s="16" t="s">
        <v>1284</v>
      </c>
      <c r="E1263" s="12">
        <v>123</v>
      </c>
      <c r="F1263" s="13">
        <v>294123.18</v>
      </c>
      <c r="G1263" s="132"/>
      <c r="H1263" s="14">
        <f t="shared" si="266"/>
        <v>0</v>
      </c>
      <c r="I1263" s="196" t="str">
        <f t="shared" si="267"/>
        <v/>
      </c>
      <c r="J1263" s="197"/>
    </row>
    <row r="1264" spans="2:10" x14ac:dyDescent="0.25">
      <c r="B1264" s="40" t="s">
        <v>1282</v>
      </c>
      <c r="C1264" s="57" t="s">
        <v>2624</v>
      </c>
      <c r="D1264" s="41"/>
      <c r="E1264" s="42"/>
      <c r="F1264" s="150"/>
      <c r="G1264" s="135"/>
      <c r="H1264" s="50"/>
      <c r="I1264" s="218"/>
      <c r="J1264" s="219"/>
    </row>
    <row r="1265" spans="2:10" ht="25.5" x14ac:dyDescent="0.25">
      <c r="B1265" s="10" t="s">
        <v>1283</v>
      </c>
      <c r="C1265" s="59" t="s">
        <v>2625</v>
      </c>
      <c r="D1265" s="16" t="s">
        <v>1284</v>
      </c>
      <c r="E1265" s="12">
        <v>32</v>
      </c>
      <c r="F1265" s="13">
        <v>207825.18</v>
      </c>
      <c r="G1265" s="132"/>
      <c r="H1265" s="14">
        <f t="shared" ref="H1265:H1272" si="268">+ROUND(G1265*E1265,2)</f>
        <v>0</v>
      </c>
      <c r="I1265" s="196" t="str">
        <f t="shared" ref="I1265:I1267" si="269">IF(G1265="","",IF(AND(G1265&gt;=ROUND(F1265*95%,4),G1265&lt;=ROUND(F1265,4)),"CUMPLE","NO CUMPLE"))</f>
        <v/>
      </c>
      <c r="J1265" s="197"/>
    </row>
    <row r="1266" spans="2:10" ht="25.5" x14ac:dyDescent="0.25">
      <c r="B1266" s="10" t="s">
        <v>1285</v>
      </c>
      <c r="C1266" s="59" t="s">
        <v>2626</v>
      </c>
      <c r="D1266" s="16" t="s">
        <v>25</v>
      </c>
      <c r="E1266" s="12">
        <v>62</v>
      </c>
      <c r="F1266" s="13">
        <v>833104.38</v>
      </c>
      <c r="G1266" s="132"/>
      <c r="H1266" s="14">
        <f t="shared" si="268"/>
        <v>0</v>
      </c>
      <c r="I1266" s="196" t="str">
        <f t="shared" si="269"/>
        <v/>
      </c>
      <c r="J1266" s="197"/>
    </row>
    <row r="1267" spans="2:10" x14ac:dyDescent="0.25">
      <c r="B1267" s="10" t="s">
        <v>1286</v>
      </c>
      <c r="C1267" s="59" t="s">
        <v>2627</v>
      </c>
      <c r="D1267" s="16" t="s">
        <v>11</v>
      </c>
      <c r="E1267" s="12">
        <v>122</v>
      </c>
      <c r="F1267" s="13">
        <v>76628.179999999993</v>
      </c>
      <c r="G1267" s="132"/>
      <c r="H1267" s="14">
        <f t="shared" si="268"/>
        <v>0</v>
      </c>
      <c r="I1267" s="196" t="str">
        <f t="shared" si="269"/>
        <v/>
      </c>
      <c r="J1267" s="197"/>
    </row>
    <row r="1268" spans="2:10" x14ac:dyDescent="0.25">
      <c r="B1268" s="40" t="s">
        <v>1287</v>
      </c>
      <c r="C1268" s="57" t="s">
        <v>1539</v>
      </c>
      <c r="D1268" s="41"/>
      <c r="E1268" s="42"/>
      <c r="F1268" s="150"/>
      <c r="G1268" s="135"/>
      <c r="H1268" s="50"/>
      <c r="I1268" s="218"/>
      <c r="J1268" s="219"/>
    </row>
    <row r="1269" spans="2:10" x14ac:dyDescent="0.25">
      <c r="B1269" s="10" t="s">
        <v>1288</v>
      </c>
      <c r="C1269" s="59" t="s">
        <v>2628</v>
      </c>
      <c r="D1269" s="16" t="s">
        <v>11</v>
      </c>
      <c r="E1269" s="12">
        <v>5</v>
      </c>
      <c r="F1269" s="13">
        <v>826749.37</v>
      </c>
      <c r="G1269" s="132"/>
      <c r="H1269" s="14">
        <f t="shared" si="268"/>
        <v>0</v>
      </c>
      <c r="I1269" s="196" t="str">
        <f t="shared" ref="I1269" si="270">IF(G1269="","",IF(AND(G1269&gt;=ROUND(F1269*95%,4),G1269&lt;=ROUND(F1269,4)),"CUMPLE","NO CUMPLE"))</f>
        <v/>
      </c>
      <c r="J1269" s="197"/>
    </row>
    <row r="1270" spans="2:10" x14ac:dyDescent="0.25">
      <c r="B1270" s="40" t="s">
        <v>1289</v>
      </c>
      <c r="C1270" s="57" t="s">
        <v>2629</v>
      </c>
      <c r="D1270" s="41"/>
      <c r="E1270" s="42"/>
      <c r="F1270" s="150"/>
      <c r="G1270" s="135"/>
      <c r="H1270" s="50"/>
      <c r="I1270" s="218"/>
      <c r="J1270" s="219"/>
    </row>
    <row r="1271" spans="2:10" x14ac:dyDescent="0.25">
      <c r="B1271" s="10" t="s">
        <v>1290</v>
      </c>
      <c r="C1271" s="59" t="s">
        <v>2630</v>
      </c>
      <c r="D1271" s="16" t="s">
        <v>4</v>
      </c>
      <c r="E1271" s="12">
        <v>480</v>
      </c>
      <c r="F1271" s="13">
        <v>72629.37</v>
      </c>
      <c r="G1271" s="132"/>
      <c r="H1271" s="14">
        <f t="shared" si="268"/>
        <v>0</v>
      </c>
      <c r="I1271" s="196" t="str">
        <f t="shared" ref="I1271:I1272" si="271">IF(G1271="","",IF(AND(G1271&gt;=ROUND(F1271*95%,4),G1271&lt;=ROUND(F1271,4)),"CUMPLE","NO CUMPLE"))</f>
        <v/>
      </c>
      <c r="J1271" s="197"/>
    </row>
    <row r="1272" spans="2:10" ht="38.25" x14ac:dyDescent="0.25">
      <c r="B1272" s="10" t="s">
        <v>1291</v>
      </c>
      <c r="C1272" s="59" t="s">
        <v>2631</v>
      </c>
      <c r="D1272" s="16" t="s">
        <v>4</v>
      </c>
      <c r="E1272" s="12">
        <v>70</v>
      </c>
      <c r="F1272" s="13">
        <v>121056.71</v>
      </c>
      <c r="G1272" s="132"/>
      <c r="H1272" s="14">
        <f t="shared" si="268"/>
        <v>0</v>
      </c>
      <c r="I1272" s="196" t="str">
        <f t="shared" si="271"/>
        <v/>
      </c>
      <c r="J1272" s="197"/>
    </row>
    <row r="1273" spans="2:10" x14ac:dyDescent="0.25">
      <c r="B1273" s="40" t="s">
        <v>1292</v>
      </c>
      <c r="C1273" s="57" t="s">
        <v>2632</v>
      </c>
      <c r="D1273" s="41"/>
      <c r="E1273" s="42"/>
      <c r="F1273" s="150"/>
      <c r="G1273" s="135"/>
      <c r="H1273" s="50"/>
      <c r="I1273" s="218"/>
      <c r="J1273" s="219"/>
    </row>
    <row r="1274" spans="2:10" x14ac:dyDescent="0.25">
      <c r="B1274" s="10" t="s">
        <v>1293</v>
      </c>
      <c r="C1274" s="59" t="s">
        <v>2633</v>
      </c>
      <c r="D1274" s="16" t="s">
        <v>11</v>
      </c>
      <c r="E1274" s="12">
        <v>5</v>
      </c>
      <c r="F1274" s="13">
        <v>213646.88</v>
      </c>
      <c r="G1274" s="132"/>
      <c r="H1274" s="14">
        <f t="shared" ref="H1274:H1279" si="272">+ROUND(G1274*E1274,2)</f>
        <v>0</v>
      </c>
      <c r="I1274" s="196" t="str">
        <f t="shared" ref="I1274:I1279" si="273">IF(G1274="","",IF(AND(G1274&gt;=ROUND(F1274*95%,4),G1274&lt;=ROUND(F1274,4)),"CUMPLE","NO CUMPLE"))</f>
        <v/>
      </c>
      <c r="J1274" s="197"/>
    </row>
    <row r="1275" spans="2:10" x14ac:dyDescent="0.25">
      <c r="B1275" s="10" t="s">
        <v>1294</v>
      </c>
      <c r="C1275" s="59" t="s">
        <v>2634</v>
      </c>
      <c r="D1275" s="16" t="s">
        <v>11</v>
      </c>
      <c r="E1275" s="12">
        <v>3</v>
      </c>
      <c r="F1275" s="13">
        <v>190646.88</v>
      </c>
      <c r="G1275" s="132"/>
      <c r="H1275" s="14">
        <f t="shared" si="272"/>
        <v>0</v>
      </c>
      <c r="I1275" s="196" t="str">
        <f t="shared" si="273"/>
        <v/>
      </c>
      <c r="J1275" s="197"/>
    </row>
    <row r="1276" spans="2:10" x14ac:dyDescent="0.25">
      <c r="B1276" s="10" t="s">
        <v>1295</v>
      </c>
      <c r="C1276" s="59" t="s">
        <v>2635</v>
      </c>
      <c r="D1276" s="16" t="s">
        <v>11</v>
      </c>
      <c r="E1276" s="12">
        <v>2</v>
      </c>
      <c r="F1276" s="13">
        <v>198646.88</v>
      </c>
      <c r="G1276" s="132"/>
      <c r="H1276" s="14">
        <f t="shared" si="272"/>
        <v>0</v>
      </c>
      <c r="I1276" s="196" t="str">
        <f t="shared" si="273"/>
        <v/>
      </c>
      <c r="J1276" s="197"/>
    </row>
    <row r="1277" spans="2:10" x14ac:dyDescent="0.25">
      <c r="B1277" s="10" t="s">
        <v>1296</v>
      </c>
      <c r="C1277" s="59" t="s">
        <v>2636</v>
      </c>
      <c r="D1277" s="16" t="s">
        <v>11</v>
      </c>
      <c r="E1277" s="12">
        <v>2</v>
      </c>
      <c r="F1277" s="13">
        <v>139546.88</v>
      </c>
      <c r="G1277" s="132"/>
      <c r="H1277" s="14">
        <f t="shared" si="272"/>
        <v>0</v>
      </c>
      <c r="I1277" s="196" t="str">
        <f t="shared" si="273"/>
        <v/>
      </c>
      <c r="J1277" s="197"/>
    </row>
    <row r="1278" spans="2:10" x14ac:dyDescent="0.25">
      <c r="B1278" s="10" t="s">
        <v>1297</v>
      </c>
      <c r="C1278" s="59" t="s">
        <v>2637</v>
      </c>
      <c r="D1278" s="16" t="s">
        <v>11</v>
      </c>
      <c r="E1278" s="12">
        <v>2</v>
      </c>
      <c r="F1278" s="13">
        <v>132146.88</v>
      </c>
      <c r="G1278" s="132"/>
      <c r="H1278" s="14">
        <f t="shared" si="272"/>
        <v>0</v>
      </c>
      <c r="I1278" s="196" t="str">
        <f t="shared" si="273"/>
        <v/>
      </c>
      <c r="J1278" s="197"/>
    </row>
    <row r="1279" spans="2:10" x14ac:dyDescent="0.25">
      <c r="B1279" s="10" t="s">
        <v>1298</v>
      </c>
      <c r="C1279" s="59" t="s">
        <v>2638</v>
      </c>
      <c r="D1279" s="16" t="s">
        <v>11</v>
      </c>
      <c r="E1279" s="11">
        <v>2</v>
      </c>
      <c r="F1279" s="13">
        <v>183646.88</v>
      </c>
      <c r="G1279" s="132"/>
      <c r="H1279" s="14">
        <f t="shared" si="272"/>
        <v>0</v>
      </c>
      <c r="I1279" s="196" t="str">
        <f t="shared" si="273"/>
        <v/>
      </c>
      <c r="J1279" s="197"/>
    </row>
    <row r="1280" spans="2:10" x14ac:dyDescent="0.25">
      <c r="B1280" s="40" t="s">
        <v>1299</v>
      </c>
      <c r="C1280" s="57" t="s">
        <v>2639</v>
      </c>
      <c r="D1280" s="41"/>
      <c r="E1280" s="42"/>
      <c r="F1280" s="150"/>
      <c r="G1280" s="135"/>
      <c r="H1280" s="50"/>
      <c r="I1280" s="218"/>
      <c r="J1280" s="219"/>
    </row>
    <row r="1281" spans="2:10" ht="153" x14ac:dyDescent="0.25">
      <c r="B1281" s="10" t="s">
        <v>1300</v>
      </c>
      <c r="C1281" s="59" t="s">
        <v>2640</v>
      </c>
      <c r="D1281" s="16" t="s">
        <v>1284</v>
      </c>
      <c r="E1281" s="12">
        <v>344</v>
      </c>
      <c r="F1281" s="13">
        <v>1748571.61</v>
      </c>
      <c r="G1281" s="132"/>
      <c r="H1281" s="14">
        <f t="shared" ref="H1281:H1284" si="274">+ROUND(G1281*E1281,2)</f>
        <v>0</v>
      </c>
      <c r="I1281" s="196" t="str">
        <f t="shared" ref="I1281:I1282" si="275">IF(G1281="","",IF(AND(G1281&gt;=ROUND(F1281*95%,4),G1281&lt;=ROUND(F1281,4)),"CUMPLE","NO CUMPLE"))</f>
        <v/>
      </c>
      <c r="J1281" s="197"/>
    </row>
    <row r="1282" spans="2:10" ht="113.25" customHeight="1" x14ac:dyDescent="0.25">
      <c r="B1282" s="10" t="s">
        <v>1301</v>
      </c>
      <c r="C1282" s="59" t="s">
        <v>2687</v>
      </c>
      <c r="D1282" s="16" t="s">
        <v>11</v>
      </c>
      <c r="E1282" s="12">
        <v>3</v>
      </c>
      <c r="F1282" s="13">
        <v>54817567.479999997</v>
      </c>
      <c r="G1282" s="132"/>
      <c r="H1282" s="14">
        <f t="shared" si="274"/>
        <v>0</v>
      </c>
      <c r="I1282" s="196" t="str">
        <f t="shared" si="275"/>
        <v/>
      </c>
      <c r="J1282" s="197"/>
    </row>
    <row r="1283" spans="2:10" x14ac:dyDescent="0.25">
      <c r="B1283" s="40" t="s">
        <v>1302</v>
      </c>
      <c r="C1283" s="57" t="s">
        <v>2641</v>
      </c>
      <c r="D1283" s="41"/>
      <c r="E1283" s="42"/>
      <c r="F1283" s="150"/>
      <c r="G1283" s="135"/>
      <c r="H1283" s="50"/>
      <c r="I1283" s="218"/>
      <c r="J1283" s="219"/>
    </row>
    <row r="1284" spans="2:10" ht="25.5" x14ac:dyDescent="0.25">
      <c r="B1284" s="10" t="s">
        <v>1303</v>
      </c>
      <c r="C1284" s="59" t="s">
        <v>2642</v>
      </c>
      <c r="D1284" s="16" t="s">
        <v>25</v>
      </c>
      <c r="E1284" s="12">
        <v>1100</v>
      </c>
      <c r="F1284" s="13">
        <v>94746.66</v>
      </c>
      <c r="G1284" s="132"/>
      <c r="H1284" s="14">
        <f t="shared" si="274"/>
        <v>0</v>
      </c>
      <c r="I1284" s="196" t="str">
        <f t="shared" ref="I1284" si="276">IF(G1284="","",IF(AND(G1284&gt;=ROUND(F1284*95%,4),G1284&lt;=ROUND(F1284,4)),"CUMPLE","NO CUMPLE"))</f>
        <v/>
      </c>
      <c r="J1284" s="197"/>
    </row>
    <row r="1285" spans="2:10" x14ac:dyDescent="0.25">
      <c r="B1285" s="40">
        <v>30</v>
      </c>
      <c r="C1285" s="57" t="s">
        <v>2643</v>
      </c>
      <c r="D1285" s="41"/>
      <c r="E1285" s="42"/>
      <c r="F1285" s="150"/>
      <c r="G1285" s="135"/>
      <c r="H1285" s="50"/>
      <c r="I1285" s="218"/>
      <c r="J1285" s="219"/>
    </row>
    <row r="1286" spans="2:10" x14ac:dyDescent="0.25">
      <c r="B1286" s="40" t="s">
        <v>1304</v>
      </c>
      <c r="C1286" s="57" t="s">
        <v>2644</v>
      </c>
      <c r="D1286" s="41"/>
      <c r="E1286" s="42"/>
      <c r="F1286" s="150"/>
      <c r="G1286" s="135"/>
      <c r="H1286" s="50"/>
      <c r="I1286" s="218"/>
      <c r="J1286" s="219"/>
    </row>
    <row r="1287" spans="2:10" ht="51.75" thickBot="1" x14ac:dyDescent="0.3">
      <c r="B1287" s="78" t="s">
        <v>1305</v>
      </c>
      <c r="C1287" s="79" t="s">
        <v>2645</v>
      </c>
      <c r="D1287" s="80" t="s">
        <v>4</v>
      </c>
      <c r="E1287" s="81">
        <v>10691</v>
      </c>
      <c r="F1287" s="158">
        <v>13280.23</v>
      </c>
      <c r="G1287" s="136"/>
      <c r="H1287" s="14">
        <f t="shared" ref="H1287" si="277">+ROUND(G1287*E1287,2)</f>
        <v>0</v>
      </c>
      <c r="I1287" s="196" t="str">
        <f t="shared" ref="I1287" si="278">IF(G1287="","",IF(AND(G1287&gt;=ROUND(F1287*95%,4),G1287&lt;=ROUND(F1287,4)),"CUMPLE","NO CUMPLE"))</f>
        <v/>
      </c>
      <c r="J1287" s="197"/>
    </row>
    <row r="1288" spans="2:10" x14ac:dyDescent="0.25">
      <c r="B1288" s="70" t="s">
        <v>1306</v>
      </c>
      <c r="C1288" s="71" t="s">
        <v>2646</v>
      </c>
      <c r="D1288" s="72"/>
      <c r="E1288" s="84"/>
      <c r="F1288" s="159"/>
      <c r="G1288" s="137"/>
      <c r="H1288" s="85"/>
      <c r="I1288" s="218"/>
      <c r="J1288" s="219"/>
    </row>
    <row r="1289" spans="2:10" ht="36.75" customHeight="1" thickBot="1" x14ac:dyDescent="0.3">
      <c r="B1289" s="86" t="s">
        <v>1307</v>
      </c>
      <c r="C1289" s="87" t="s">
        <v>2688</v>
      </c>
      <c r="D1289" s="88" t="s">
        <v>4</v>
      </c>
      <c r="E1289" s="30">
        <v>5524</v>
      </c>
      <c r="F1289" s="160">
        <v>16000</v>
      </c>
      <c r="G1289" s="141"/>
      <c r="H1289" s="90">
        <f t="shared" ref="H1289" si="279">+ROUND(G1289*E1289,2)</f>
        <v>0</v>
      </c>
      <c r="I1289" s="196" t="str">
        <f t="shared" ref="I1289" si="280">IF(G1289="","",IF(AND(G1289&gt;=ROUND(F1289*95%,4),G1289&lt;=ROUND(F1289,4)),"CUMPLE","NO CUMPLE"))</f>
        <v/>
      </c>
      <c r="J1289" s="197"/>
    </row>
    <row r="1290" spans="2:10" ht="36.75" customHeight="1" thickBot="1" x14ac:dyDescent="0.3">
      <c r="B1290" s="117"/>
      <c r="C1290" s="118"/>
      <c r="D1290" s="119"/>
      <c r="E1290" s="120"/>
      <c r="F1290" s="121" t="s">
        <v>1308</v>
      </c>
      <c r="G1290" s="161"/>
      <c r="H1290" s="193">
        <f>+SUM(H9:H1289)</f>
        <v>0</v>
      </c>
      <c r="I1290" s="194"/>
      <c r="J1290" s="195"/>
    </row>
    <row r="1291" spans="2:10" ht="36.75" customHeight="1" x14ac:dyDescent="0.25">
      <c r="B1291" s="222"/>
      <c r="C1291" s="223"/>
      <c r="D1291" s="223"/>
      <c r="E1291" s="223"/>
      <c r="F1291" s="223"/>
      <c r="G1291" s="223"/>
      <c r="H1291" s="223"/>
      <c r="I1291" s="223"/>
      <c r="J1291" s="224"/>
    </row>
    <row r="1292" spans="2:10" ht="15.75" thickBot="1" x14ac:dyDescent="0.3">
      <c r="B1292" s="222"/>
      <c r="C1292" s="223"/>
      <c r="D1292" s="223"/>
      <c r="E1292" s="223"/>
      <c r="F1292" s="223"/>
      <c r="G1292" s="223"/>
      <c r="H1292" s="223"/>
      <c r="I1292" s="223"/>
      <c r="J1292" s="224"/>
    </row>
    <row r="1293" spans="2:10" x14ac:dyDescent="0.25">
      <c r="B1293" s="96"/>
      <c r="C1293" s="253" t="s">
        <v>1309</v>
      </c>
      <c r="D1293" s="254"/>
      <c r="E1293" s="255"/>
      <c r="F1293" s="256"/>
      <c r="G1293" s="256"/>
      <c r="H1293" s="209">
        <f>+E1293*H1290</f>
        <v>0</v>
      </c>
      <c r="I1293" s="210"/>
      <c r="J1293" s="211"/>
    </row>
    <row r="1294" spans="2:10" x14ac:dyDescent="0.25">
      <c r="B1294" s="76"/>
      <c r="C1294" s="243" t="s">
        <v>1310</v>
      </c>
      <c r="D1294" s="244"/>
      <c r="E1294" s="257"/>
      <c r="F1294" s="258"/>
      <c r="G1294" s="258"/>
      <c r="H1294" s="212">
        <f>+E1294*H1290</f>
        <v>0</v>
      </c>
      <c r="I1294" s="213"/>
      <c r="J1294" s="214"/>
    </row>
    <row r="1295" spans="2:10" x14ac:dyDescent="0.25">
      <c r="B1295" s="76"/>
      <c r="C1295" s="243" t="s">
        <v>1311</v>
      </c>
      <c r="D1295" s="244"/>
      <c r="E1295" s="257"/>
      <c r="F1295" s="258"/>
      <c r="G1295" s="258"/>
      <c r="H1295" s="212">
        <f>+E1295*H1290</f>
        <v>0</v>
      </c>
      <c r="I1295" s="213"/>
      <c r="J1295" s="214"/>
    </row>
    <row r="1296" spans="2:10" x14ac:dyDescent="0.25">
      <c r="B1296" s="76"/>
      <c r="C1296" s="243" t="s">
        <v>1312</v>
      </c>
      <c r="D1296" s="244"/>
      <c r="E1296" s="266">
        <v>0.19</v>
      </c>
      <c r="F1296" s="267"/>
      <c r="G1296" s="267"/>
      <c r="H1296" s="212">
        <f>+E1296*H1295</f>
        <v>0</v>
      </c>
      <c r="I1296" s="213"/>
      <c r="J1296" s="214"/>
    </row>
    <row r="1297" spans="2:10" x14ac:dyDescent="0.25">
      <c r="B1297" s="76"/>
      <c r="C1297" s="243" t="s">
        <v>1313</v>
      </c>
      <c r="D1297" s="244"/>
      <c r="E1297" s="225"/>
      <c r="F1297" s="226"/>
      <c r="G1297" s="227"/>
      <c r="H1297" s="212">
        <f>+H1296+H1295+H1294+H1293</f>
        <v>0</v>
      </c>
      <c r="I1297" s="213"/>
      <c r="J1297" s="214"/>
    </row>
    <row r="1298" spans="2:10" ht="15.75" thickBot="1" x14ac:dyDescent="0.3">
      <c r="B1298" s="94"/>
      <c r="C1298" s="245" t="s">
        <v>1314</v>
      </c>
      <c r="D1298" s="246"/>
      <c r="E1298" s="228"/>
      <c r="F1298" s="229"/>
      <c r="G1298" s="230"/>
      <c r="H1298" s="215">
        <f>+H1297+H1290</f>
        <v>0</v>
      </c>
      <c r="I1298" s="216"/>
      <c r="J1298" s="217"/>
    </row>
    <row r="1299" spans="2:10" x14ac:dyDescent="0.25">
      <c r="B1299" s="106"/>
      <c r="C1299" s="91"/>
      <c r="D1299" s="92"/>
      <c r="E1299" s="93"/>
      <c r="F1299" s="220"/>
      <c r="G1299" s="220"/>
      <c r="H1299" s="220"/>
      <c r="I1299" s="220"/>
      <c r="J1299" s="221"/>
    </row>
    <row r="1300" spans="2:10" x14ac:dyDescent="0.25">
      <c r="B1300" s="106"/>
      <c r="C1300" s="91"/>
      <c r="D1300" s="92"/>
      <c r="E1300" s="93"/>
      <c r="F1300" s="220"/>
      <c r="G1300" s="220"/>
      <c r="H1300" s="220"/>
      <c r="I1300" s="220"/>
      <c r="J1300" s="221"/>
    </row>
    <row r="1301" spans="2:10" ht="14.25" customHeight="1" thickBot="1" x14ac:dyDescent="0.3">
      <c r="B1301" s="162"/>
      <c r="C1301" s="91"/>
      <c r="D1301" s="92"/>
      <c r="E1301" s="93"/>
      <c r="F1301" s="220"/>
      <c r="G1301" s="220"/>
      <c r="H1301" s="220"/>
      <c r="I1301" s="220"/>
      <c r="J1301" s="221"/>
    </row>
    <row r="1302" spans="2:10" x14ac:dyDescent="0.25">
      <c r="B1302" s="70">
        <v>31</v>
      </c>
      <c r="C1302" s="71" t="s">
        <v>1315</v>
      </c>
      <c r="D1302" s="125"/>
      <c r="E1302" s="126"/>
      <c r="F1302" s="163"/>
      <c r="G1302" s="164"/>
      <c r="H1302" s="165"/>
      <c r="I1302" s="166"/>
      <c r="J1302" s="167"/>
    </row>
    <row r="1303" spans="2:10" ht="25.5" x14ac:dyDescent="0.25">
      <c r="B1303" s="40" t="s">
        <v>1316</v>
      </c>
      <c r="C1303" s="57" t="s">
        <v>1317</v>
      </c>
      <c r="D1303" s="47"/>
      <c r="E1303" s="48"/>
      <c r="F1303" s="168"/>
      <c r="G1303" s="169"/>
      <c r="H1303" s="46"/>
      <c r="I1303" s="170"/>
      <c r="J1303" s="171"/>
    </row>
    <row r="1304" spans="2:10" x14ac:dyDescent="0.25">
      <c r="B1304" s="19" t="s">
        <v>1318</v>
      </c>
      <c r="C1304" s="61" t="s">
        <v>1319</v>
      </c>
      <c r="D1304" s="20" t="s">
        <v>11</v>
      </c>
      <c r="E1304" s="24">
        <v>1</v>
      </c>
      <c r="F1304" s="157">
        <v>35070000</v>
      </c>
      <c r="G1304" s="131"/>
      <c r="H1304" s="14">
        <f t="shared" ref="H1304:H1321" si="281">+ROUND(G1304*E1304,2)</f>
        <v>0</v>
      </c>
      <c r="I1304" s="196" t="str">
        <f t="shared" ref="I1304:I1308" si="282">IF(G1304="","",IF(AND(G1304&gt;=ROUND(F1304*95%,4),G1304&lt;=ROUND(F1304,4)),"CUMPLE","NO CUMPLE"))</f>
        <v/>
      </c>
      <c r="J1304" s="197"/>
    </row>
    <row r="1305" spans="2:10" x14ac:dyDescent="0.25">
      <c r="B1305" s="19" t="s">
        <v>1320</v>
      </c>
      <c r="C1305" s="61" t="s">
        <v>1321</v>
      </c>
      <c r="D1305" s="20" t="s">
        <v>11</v>
      </c>
      <c r="E1305" s="24">
        <v>1</v>
      </c>
      <c r="F1305" s="157">
        <v>60790000</v>
      </c>
      <c r="G1305" s="131"/>
      <c r="H1305" s="14">
        <f t="shared" si="281"/>
        <v>0</v>
      </c>
      <c r="I1305" s="196" t="str">
        <f t="shared" si="282"/>
        <v/>
      </c>
      <c r="J1305" s="197"/>
    </row>
    <row r="1306" spans="2:10" x14ac:dyDescent="0.25">
      <c r="B1306" s="10" t="s">
        <v>1322</v>
      </c>
      <c r="C1306" s="59" t="s">
        <v>1323</v>
      </c>
      <c r="D1306" s="16" t="s">
        <v>11</v>
      </c>
      <c r="E1306" s="12">
        <v>1</v>
      </c>
      <c r="F1306" s="13">
        <v>71350000</v>
      </c>
      <c r="G1306" s="131"/>
      <c r="H1306" s="14">
        <f t="shared" si="281"/>
        <v>0</v>
      </c>
      <c r="I1306" s="196" t="str">
        <f t="shared" si="282"/>
        <v/>
      </c>
      <c r="J1306" s="197"/>
    </row>
    <row r="1307" spans="2:10" x14ac:dyDescent="0.25">
      <c r="B1307" s="10" t="s">
        <v>1324</v>
      </c>
      <c r="C1307" s="59" t="s">
        <v>1325</v>
      </c>
      <c r="D1307" s="11" t="s">
        <v>11</v>
      </c>
      <c r="E1307" s="12">
        <v>1</v>
      </c>
      <c r="F1307" s="13">
        <v>71460000</v>
      </c>
      <c r="G1307" s="131"/>
      <c r="H1307" s="14">
        <f t="shared" si="281"/>
        <v>0</v>
      </c>
      <c r="I1307" s="196" t="str">
        <f t="shared" si="282"/>
        <v/>
      </c>
      <c r="J1307" s="197"/>
    </row>
    <row r="1308" spans="2:10" x14ac:dyDescent="0.25">
      <c r="B1308" s="10" t="s">
        <v>1326</v>
      </c>
      <c r="C1308" s="59" t="s">
        <v>1327</v>
      </c>
      <c r="D1308" s="16" t="s">
        <v>11</v>
      </c>
      <c r="E1308" s="12">
        <v>1</v>
      </c>
      <c r="F1308" s="13">
        <v>73760000</v>
      </c>
      <c r="G1308" s="131"/>
      <c r="H1308" s="14">
        <f t="shared" si="281"/>
        <v>0</v>
      </c>
      <c r="I1308" s="196" t="str">
        <f t="shared" si="282"/>
        <v/>
      </c>
      <c r="J1308" s="197"/>
    </row>
    <row r="1309" spans="2:10" ht="25.5" x14ac:dyDescent="0.25">
      <c r="B1309" s="40" t="s">
        <v>1328</v>
      </c>
      <c r="C1309" s="65" t="s">
        <v>1329</v>
      </c>
      <c r="D1309" s="41"/>
      <c r="E1309" s="42"/>
      <c r="F1309" s="123" t="s">
        <v>1466</v>
      </c>
      <c r="G1309" s="133"/>
      <c r="H1309" s="172"/>
      <c r="I1309" s="218"/>
      <c r="J1309" s="219"/>
    </row>
    <row r="1310" spans="2:10" x14ac:dyDescent="0.25">
      <c r="B1310" s="10" t="s">
        <v>1330</v>
      </c>
      <c r="C1310" s="59" t="s">
        <v>1331</v>
      </c>
      <c r="D1310" s="16" t="s">
        <v>11</v>
      </c>
      <c r="E1310" s="12">
        <v>2</v>
      </c>
      <c r="F1310" s="13">
        <v>15600000</v>
      </c>
      <c r="G1310" s="131"/>
      <c r="H1310" s="14">
        <f t="shared" si="281"/>
        <v>0</v>
      </c>
      <c r="I1310" s="196" t="str">
        <f t="shared" ref="I1310" si="283">IF(G1310="","",IF(AND(G1310&gt;=ROUND(F1310*95%,4),G1310&lt;=ROUND(F1310,4)),"CUMPLE","NO CUMPLE"))</f>
        <v/>
      </c>
      <c r="J1310" s="197"/>
    </row>
    <row r="1311" spans="2:10" ht="25.5" x14ac:dyDescent="0.25">
      <c r="B1311" s="40" t="s">
        <v>1332</v>
      </c>
      <c r="C1311" s="65" t="s">
        <v>1333</v>
      </c>
      <c r="D1311" s="41"/>
      <c r="E1311" s="42"/>
      <c r="F1311" s="54"/>
      <c r="G1311" s="134"/>
      <c r="H1311" s="50"/>
      <c r="I1311" s="218"/>
      <c r="J1311" s="219"/>
    </row>
    <row r="1312" spans="2:10" x14ac:dyDescent="0.25">
      <c r="B1312" s="10" t="s">
        <v>1334</v>
      </c>
      <c r="C1312" s="59" t="s">
        <v>1335</v>
      </c>
      <c r="D1312" s="16" t="s">
        <v>11</v>
      </c>
      <c r="E1312" s="12">
        <v>8</v>
      </c>
      <c r="F1312" s="25">
        <v>2970000</v>
      </c>
      <c r="G1312" s="131"/>
      <c r="H1312" s="14">
        <f t="shared" si="281"/>
        <v>0</v>
      </c>
      <c r="I1312" s="196" t="str">
        <f t="shared" ref="I1312:I1317" si="284">IF(G1312="","",IF(AND(G1312&gt;=ROUND(F1312*95%,4),G1312&lt;=ROUND(F1312,4)),"CUMPLE","NO CUMPLE"))</f>
        <v/>
      </c>
      <c r="J1312" s="197"/>
    </row>
    <row r="1313" spans="2:10" x14ac:dyDescent="0.25">
      <c r="B1313" s="10" t="s">
        <v>1336</v>
      </c>
      <c r="C1313" s="59" t="s">
        <v>1337</v>
      </c>
      <c r="D1313" s="16" t="s">
        <v>11</v>
      </c>
      <c r="E1313" s="12">
        <v>4</v>
      </c>
      <c r="F1313" s="25">
        <v>4390000</v>
      </c>
      <c r="G1313" s="131"/>
      <c r="H1313" s="14">
        <f t="shared" si="281"/>
        <v>0</v>
      </c>
      <c r="I1313" s="196" t="str">
        <f t="shared" si="284"/>
        <v/>
      </c>
      <c r="J1313" s="197"/>
    </row>
    <row r="1314" spans="2:10" x14ac:dyDescent="0.25">
      <c r="B1314" s="10" t="s">
        <v>1338</v>
      </c>
      <c r="C1314" s="59" t="s">
        <v>1339</v>
      </c>
      <c r="D1314" s="16" t="s">
        <v>11</v>
      </c>
      <c r="E1314" s="12">
        <v>3</v>
      </c>
      <c r="F1314" s="25">
        <v>4940000</v>
      </c>
      <c r="G1314" s="131"/>
      <c r="H1314" s="14">
        <f t="shared" si="281"/>
        <v>0</v>
      </c>
      <c r="I1314" s="196" t="str">
        <f t="shared" si="284"/>
        <v/>
      </c>
      <c r="J1314" s="197"/>
    </row>
    <row r="1315" spans="2:10" x14ac:dyDescent="0.25">
      <c r="B1315" s="10" t="s">
        <v>1340</v>
      </c>
      <c r="C1315" s="59" t="s">
        <v>1341</v>
      </c>
      <c r="D1315" s="11" t="s">
        <v>11</v>
      </c>
      <c r="E1315" s="12">
        <v>21</v>
      </c>
      <c r="F1315" s="25">
        <v>7600000</v>
      </c>
      <c r="G1315" s="131"/>
      <c r="H1315" s="14">
        <f t="shared" si="281"/>
        <v>0</v>
      </c>
      <c r="I1315" s="196" t="str">
        <f t="shared" si="284"/>
        <v/>
      </c>
      <c r="J1315" s="197"/>
    </row>
    <row r="1316" spans="2:10" x14ac:dyDescent="0.25">
      <c r="B1316" s="10" t="s">
        <v>1342</v>
      </c>
      <c r="C1316" s="59" t="s">
        <v>1343</v>
      </c>
      <c r="D1316" s="16" t="s">
        <v>11</v>
      </c>
      <c r="E1316" s="12">
        <v>6</v>
      </c>
      <c r="F1316" s="25">
        <v>9960000</v>
      </c>
      <c r="G1316" s="131"/>
      <c r="H1316" s="14">
        <f t="shared" si="281"/>
        <v>0</v>
      </c>
      <c r="I1316" s="196" t="str">
        <f t="shared" si="284"/>
        <v/>
      </c>
      <c r="J1316" s="197"/>
    </row>
    <row r="1317" spans="2:10" x14ac:dyDescent="0.25">
      <c r="B1317" s="10" t="s">
        <v>1344</v>
      </c>
      <c r="C1317" s="59" t="s">
        <v>1345</v>
      </c>
      <c r="D1317" s="16" t="s">
        <v>11</v>
      </c>
      <c r="E1317" s="12">
        <v>4</v>
      </c>
      <c r="F1317" s="25">
        <v>11000000</v>
      </c>
      <c r="G1317" s="131"/>
      <c r="H1317" s="14">
        <f t="shared" si="281"/>
        <v>0</v>
      </c>
      <c r="I1317" s="196" t="str">
        <f t="shared" si="284"/>
        <v/>
      </c>
      <c r="J1317" s="197"/>
    </row>
    <row r="1318" spans="2:10" ht="25.5" x14ac:dyDescent="0.25">
      <c r="B1318" s="40" t="s">
        <v>1346</v>
      </c>
      <c r="C1318" s="65" t="s">
        <v>1347</v>
      </c>
      <c r="D1318" s="41"/>
      <c r="E1318" s="42"/>
      <c r="F1318" s="54"/>
      <c r="G1318" s="134"/>
      <c r="H1318" s="50"/>
      <c r="I1318" s="218"/>
      <c r="J1318" s="219"/>
    </row>
    <row r="1319" spans="2:10" x14ac:dyDescent="0.25">
      <c r="B1319" s="10" t="s">
        <v>1348</v>
      </c>
      <c r="C1319" s="59" t="s">
        <v>1349</v>
      </c>
      <c r="D1319" s="11" t="s">
        <v>11</v>
      </c>
      <c r="E1319" s="12">
        <v>1</v>
      </c>
      <c r="F1319" s="25">
        <v>2880000</v>
      </c>
      <c r="G1319" s="131"/>
      <c r="H1319" s="14">
        <f t="shared" si="281"/>
        <v>0</v>
      </c>
      <c r="I1319" s="196" t="str">
        <f t="shared" ref="I1319:I1321" si="285">IF(G1319="","",IF(AND(G1319&gt;=ROUND(F1319*95%,4),G1319&lt;=ROUND(F1319,4)),"CUMPLE","NO CUMPLE"))</f>
        <v/>
      </c>
      <c r="J1319" s="197"/>
    </row>
    <row r="1320" spans="2:10" x14ac:dyDescent="0.25">
      <c r="B1320" s="10" t="s">
        <v>1350</v>
      </c>
      <c r="C1320" s="59" t="s">
        <v>1351</v>
      </c>
      <c r="D1320" s="16" t="s">
        <v>11</v>
      </c>
      <c r="E1320" s="12">
        <v>4</v>
      </c>
      <c r="F1320" s="25">
        <v>3050000</v>
      </c>
      <c r="G1320" s="131"/>
      <c r="H1320" s="14">
        <f t="shared" si="281"/>
        <v>0</v>
      </c>
      <c r="I1320" s="196" t="str">
        <f t="shared" si="285"/>
        <v/>
      </c>
      <c r="J1320" s="197"/>
    </row>
    <row r="1321" spans="2:10" x14ac:dyDescent="0.25">
      <c r="B1321" s="10" t="s">
        <v>1352</v>
      </c>
      <c r="C1321" s="59" t="s">
        <v>1353</v>
      </c>
      <c r="D1321" s="16" t="s">
        <v>11</v>
      </c>
      <c r="E1321" s="12">
        <v>2</v>
      </c>
      <c r="F1321" s="25">
        <v>4790000</v>
      </c>
      <c r="G1321" s="131"/>
      <c r="H1321" s="14">
        <f t="shared" si="281"/>
        <v>0</v>
      </c>
      <c r="I1321" s="196" t="str">
        <f t="shared" si="285"/>
        <v/>
      </c>
      <c r="J1321" s="197"/>
    </row>
    <row r="1322" spans="2:10" ht="25.5" x14ac:dyDescent="0.25">
      <c r="B1322" s="40" t="s">
        <v>1354</v>
      </c>
      <c r="C1322" s="65" t="s">
        <v>1355</v>
      </c>
      <c r="D1322" s="41"/>
      <c r="E1322" s="42"/>
      <c r="F1322" s="54"/>
      <c r="G1322" s="134"/>
      <c r="H1322" s="50"/>
      <c r="I1322" s="218"/>
      <c r="J1322" s="219"/>
    </row>
    <row r="1323" spans="2:10" ht="25.5" x14ac:dyDescent="0.25">
      <c r="B1323" s="10" t="s">
        <v>1356</v>
      </c>
      <c r="C1323" s="59" t="s">
        <v>1357</v>
      </c>
      <c r="D1323" s="11" t="s">
        <v>11</v>
      </c>
      <c r="E1323" s="12">
        <v>1</v>
      </c>
      <c r="F1323" s="25">
        <v>4940000</v>
      </c>
      <c r="G1323" s="131"/>
      <c r="H1323" s="14">
        <f t="shared" ref="H1323:H1324" si="286">+ROUND(G1323*E1323,2)</f>
        <v>0</v>
      </c>
      <c r="I1323" s="196" t="str">
        <f t="shared" ref="I1323:I1324" si="287">IF(G1323="","",IF(AND(G1323&gt;=ROUND(F1323*95%,4),G1323&lt;=ROUND(F1323,4)),"CUMPLE","NO CUMPLE"))</f>
        <v/>
      </c>
      <c r="J1323" s="197"/>
    </row>
    <row r="1324" spans="2:10" ht="25.5" x14ac:dyDescent="0.25">
      <c r="B1324" s="10" t="s">
        <v>1358</v>
      </c>
      <c r="C1324" s="59" t="s">
        <v>1359</v>
      </c>
      <c r="D1324" s="16" t="s">
        <v>11</v>
      </c>
      <c r="E1324" s="12">
        <v>1</v>
      </c>
      <c r="F1324" s="25">
        <v>9960000</v>
      </c>
      <c r="G1324" s="131"/>
      <c r="H1324" s="14">
        <f t="shared" si="286"/>
        <v>0</v>
      </c>
      <c r="I1324" s="196" t="str">
        <f t="shared" si="287"/>
        <v/>
      </c>
      <c r="J1324" s="197"/>
    </row>
    <row r="1325" spans="2:10" ht="25.5" x14ac:dyDescent="0.25">
      <c r="B1325" s="40" t="s">
        <v>1360</v>
      </c>
      <c r="C1325" s="65" t="s">
        <v>1361</v>
      </c>
      <c r="D1325" s="41"/>
      <c r="E1325" s="42"/>
      <c r="F1325" s="54"/>
      <c r="G1325" s="134"/>
      <c r="H1325" s="50"/>
      <c r="I1325" s="218"/>
      <c r="J1325" s="219"/>
    </row>
    <row r="1326" spans="2:10" ht="25.5" x14ac:dyDescent="0.25">
      <c r="B1326" s="10" t="s">
        <v>1362</v>
      </c>
      <c r="C1326" s="59" t="s">
        <v>1363</v>
      </c>
      <c r="D1326" s="16" t="s">
        <v>11</v>
      </c>
      <c r="E1326" s="12">
        <v>1</v>
      </c>
      <c r="F1326" s="25">
        <v>3450000</v>
      </c>
      <c r="G1326" s="131"/>
      <c r="H1326" s="14">
        <f t="shared" ref="H1326" si="288">+ROUND(G1326*E1326,2)</f>
        <v>0</v>
      </c>
      <c r="I1326" s="196" t="str">
        <f t="shared" ref="I1326" si="289">IF(G1326="","",IF(AND(G1326&gt;=ROUND(F1326*95%,4),G1326&lt;=ROUND(F1326,4)),"CUMPLE","NO CUMPLE"))</f>
        <v/>
      </c>
      <c r="J1326" s="197"/>
    </row>
    <row r="1327" spans="2:10" ht="25.5" x14ac:dyDescent="0.25">
      <c r="B1327" s="40" t="s">
        <v>1364</v>
      </c>
      <c r="C1327" s="65" t="s">
        <v>1365</v>
      </c>
      <c r="D1327" s="41"/>
      <c r="E1327" s="42"/>
      <c r="F1327" s="54"/>
      <c r="G1327" s="134"/>
      <c r="H1327" s="50"/>
      <c r="I1327" s="218"/>
      <c r="J1327" s="219"/>
    </row>
    <row r="1328" spans="2:10" ht="25.5" x14ac:dyDescent="0.25">
      <c r="B1328" s="10" t="s">
        <v>1366</v>
      </c>
      <c r="C1328" s="59" t="s">
        <v>1367</v>
      </c>
      <c r="D1328" s="16" t="s">
        <v>11</v>
      </c>
      <c r="E1328" s="12">
        <v>1</v>
      </c>
      <c r="F1328" s="25">
        <v>5980000</v>
      </c>
      <c r="G1328" s="131"/>
      <c r="H1328" s="14">
        <f t="shared" ref="H1328:H1329" si="290">+ROUND(G1328*E1328,2)</f>
        <v>0</v>
      </c>
      <c r="I1328" s="196" t="str">
        <f t="shared" ref="I1328:I1329" si="291">IF(G1328="","",IF(AND(G1328&gt;=ROUND(F1328*95%,4),G1328&lt;=ROUND(F1328,4)),"CUMPLE","NO CUMPLE"))</f>
        <v/>
      </c>
      <c r="J1328" s="197"/>
    </row>
    <row r="1329" spans="2:10" ht="25.5" x14ac:dyDescent="0.25">
      <c r="B1329" s="10" t="s">
        <v>1368</v>
      </c>
      <c r="C1329" s="59" t="s">
        <v>1369</v>
      </c>
      <c r="D1329" s="16" t="s">
        <v>11</v>
      </c>
      <c r="E1329" s="12">
        <v>1</v>
      </c>
      <c r="F1329" s="25">
        <v>10190000</v>
      </c>
      <c r="G1329" s="131"/>
      <c r="H1329" s="14">
        <f t="shared" si="290"/>
        <v>0</v>
      </c>
      <c r="I1329" s="196" t="str">
        <f t="shared" si="291"/>
        <v/>
      </c>
      <c r="J1329" s="197"/>
    </row>
    <row r="1330" spans="2:10" x14ac:dyDescent="0.25">
      <c r="B1330" s="40" t="s">
        <v>1370</v>
      </c>
      <c r="C1330" s="65" t="s">
        <v>1371</v>
      </c>
      <c r="D1330" s="41"/>
      <c r="E1330" s="42"/>
      <c r="F1330" s="54"/>
      <c r="G1330" s="134"/>
      <c r="H1330" s="50"/>
      <c r="I1330" s="218"/>
      <c r="J1330" s="219"/>
    </row>
    <row r="1331" spans="2:10" ht="25.5" x14ac:dyDescent="0.25">
      <c r="B1331" s="10" t="s">
        <v>1372</v>
      </c>
      <c r="C1331" s="59" t="s">
        <v>1373</v>
      </c>
      <c r="D1331" s="11" t="s">
        <v>11</v>
      </c>
      <c r="E1331" s="12">
        <v>1</v>
      </c>
      <c r="F1331" s="25">
        <v>26920000</v>
      </c>
      <c r="G1331" s="131"/>
      <c r="H1331" s="14">
        <f t="shared" ref="H1331:H1332" si="292">+ROUND(G1331*E1331,2)</f>
        <v>0</v>
      </c>
      <c r="I1331" s="196" t="str">
        <f t="shared" ref="I1331:I1332" si="293">IF(G1331="","",IF(AND(G1331&gt;=ROUND(F1331*95%,4),G1331&lt;=ROUND(F1331,4)),"CUMPLE","NO CUMPLE"))</f>
        <v/>
      </c>
      <c r="J1331" s="197"/>
    </row>
    <row r="1332" spans="2:10" x14ac:dyDescent="0.25">
      <c r="B1332" s="10" t="s">
        <v>1374</v>
      </c>
      <c r="C1332" s="59" t="s">
        <v>1375</v>
      </c>
      <c r="D1332" s="16" t="s">
        <v>11</v>
      </c>
      <c r="E1332" s="12">
        <v>1</v>
      </c>
      <c r="F1332" s="25">
        <v>6910000</v>
      </c>
      <c r="G1332" s="131"/>
      <c r="H1332" s="14">
        <f t="shared" si="292"/>
        <v>0</v>
      </c>
      <c r="I1332" s="196" t="str">
        <f t="shared" si="293"/>
        <v/>
      </c>
      <c r="J1332" s="197"/>
    </row>
    <row r="1333" spans="2:10" x14ac:dyDescent="0.25">
      <c r="B1333" s="40" t="s">
        <v>1376</v>
      </c>
      <c r="C1333" s="65" t="s">
        <v>1377</v>
      </c>
      <c r="D1333" s="41"/>
      <c r="E1333" s="42"/>
      <c r="F1333" s="54"/>
      <c r="G1333" s="134"/>
      <c r="H1333" s="50"/>
      <c r="I1333" s="218"/>
      <c r="J1333" s="219"/>
    </row>
    <row r="1334" spans="2:10" x14ac:dyDescent="0.25">
      <c r="B1334" s="10" t="s">
        <v>1378</v>
      </c>
      <c r="C1334" s="59" t="s">
        <v>1379</v>
      </c>
      <c r="D1334" s="16" t="s">
        <v>11</v>
      </c>
      <c r="E1334" s="12">
        <v>1</v>
      </c>
      <c r="F1334" s="25">
        <v>11820000</v>
      </c>
      <c r="G1334" s="131"/>
      <c r="H1334" s="14">
        <f t="shared" ref="H1334:H1353" si="294">+ROUND(G1334*E1334,2)</f>
        <v>0</v>
      </c>
      <c r="I1334" s="196" t="str">
        <f t="shared" ref="I1334:I1340" si="295">IF(G1334="","",IF(AND(G1334&gt;=ROUND(F1334*95%,4),G1334&lt;=ROUND(F1334,4)),"CUMPLE","NO CUMPLE"))</f>
        <v/>
      </c>
      <c r="J1334" s="197"/>
    </row>
    <row r="1335" spans="2:10" x14ac:dyDescent="0.25">
      <c r="B1335" s="10" t="s">
        <v>1380</v>
      </c>
      <c r="C1335" s="59" t="s">
        <v>1381</v>
      </c>
      <c r="D1335" s="11" t="s">
        <v>11</v>
      </c>
      <c r="E1335" s="12">
        <v>1</v>
      </c>
      <c r="F1335" s="25">
        <v>9370000</v>
      </c>
      <c r="G1335" s="131"/>
      <c r="H1335" s="14">
        <f t="shared" si="294"/>
        <v>0</v>
      </c>
      <c r="I1335" s="196" t="str">
        <f t="shared" si="295"/>
        <v/>
      </c>
      <c r="J1335" s="197"/>
    </row>
    <row r="1336" spans="2:10" x14ac:dyDescent="0.25">
      <c r="B1336" s="10" t="s">
        <v>1382</v>
      </c>
      <c r="C1336" s="59" t="s">
        <v>1383</v>
      </c>
      <c r="D1336" s="16" t="s">
        <v>11</v>
      </c>
      <c r="E1336" s="12">
        <v>1</v>
      </c>
      <c r="F1336" s="25">
        <v>5660000</v>
      </c>
      <c r="G1336" s="131"/>
      <c r="H1336" s="14">
        <f t="shared" si="294"/>
        <v>0</v>
      </c>
      <c r="I1336" s="196" t="str">
        <f t="shared" si="295"/>
        <v/>
      </c>
      <c r="J1336" s="197"/>
    </row>
    <row r="1337" spans="2:10" x14ac:dyDescent="0.25">
      <c r="B1337" s="10" t="s">
        <v>1384</v>
      </c>
      <c r="C1337" s="59" t="s">
        <v>1385</v>
      </c>
      <c r="D1337" s="16" t="s">
        <v>11</v>
      </c>
      <c r="E1337" s="12">
        <v>1</v>
      </c>
      <c r="F1337" s="25">
        <v>4390000</v>
      </c>
      <c r="G1337" s="131"/>
      <c r="H1337" s="14">
        <f t="shared" si="294"/>
        <v>0</v>
      </c>
      <c r="I1337" s="196" t="str">
        <f t="shared" si="295"/>
        <v/>
      </c>
      <c r="J1337" s="197"/>
    </row>
    <row r="1338" spans="2:10" x14ac:dyDescent="0.25">
      <c r="B1338" s="10" t="s">
        <v>1386</v>
      </c>
      <c r="C1338" s="59" t="s">
        <v>1387</v>
      </c>
      <c r="D1338" s="16" t="s">
        <v>11</v>
      </c>
      <c r="E1338" s="12">
        <v>1</v>
      </c>
      <c r="F1338" s="25">
        <v>6260000</v>
      </c>
      <c r="G1338" s="131"/>
      <c r="H1338" s="14">
        <f t="shared" si="294"/>
        <v>0</v>
      </c>
      <c r="I1338" s="196" t="str">
        <f t="shared" si="295"/>
        <v/>
      </c>
      <c r="J1338" s="197"/>
    </row>
    <row r="1339" spans="2:10" x14ac:dyDescent="0.25">
      <c r="B1339" s="10" t="s">
        <v>1388</v>
      </c>
      <c r="C1339" s="59" t="s">
        <v>1389</v>
      </c>
      <c r="D1339" s="11" t="s">
        <v>11</v>
      </c>
      <c r="E1339" s="12">
        <v>1</v>
      </c>
      <c r="F1339" s="25">
        <v>4910000</v>
      </c>
      <c r="G1339" s="131"/>
      <c r="H1339" s="14">
        <f t="shared" si="294"/>
        <v>0</v>
      </c>
      <c r="I1339" s="196" t="str">
        <f t="shared" si="295"/>
        <v/>
      </c>
      <c r="J1339" s="197"/>
    </row>
    <row r="1340" spans="2:10" x14ac:dyDescent="0.25">
      <c r="B1340" s="10" t="s">
        <v>1390</v>
      </c>
      <c r="C1340" s="59" t="s">
        <v>1391</v>
      </c>
      <c r="D1340" s="16" t="s">
        <v>11</v>
      </c>
      <c r="E1340" s="12">
        <v>1</v>
      </c>
      <c r="F1340" s="25">
        <v>6050000</v>
      </c>
      <c r="G1340" s="131"/>
      <c r="H1340" s="14">
        <f t="shared" si="294"/>
        <v>0</v>
      </c>
      <c r="I1340" s="196" t="str">
        <f t="shared" si="295"/>
        <v/>
      </c>
      <c r="J1340" s="197"/>
    </row>
    <row r="1341" spans="2:10" x14ac:dyDescent="0.25">
      <c r="B1341" s="40" t="s">
        <v>1392</v>
      </c>
      <c r="C1341" s="65" t="s">
        <v>1393</v>
      </c>
      <c r="D1341" s="41"/>
      <c r="E1341" s="42"/>
      <c r="F1341" s="54"/>
      <c r="G1341" s="134"/>
      <c r="H1341" s="50"/>
      <c r="I1341" s="218"/>
      <c r="J1341" s="219"/>
    </row>
    <row r="1342" spans="2:10" x14ac:dyDescent="0.25">
      <c r="B1342" s="10" t="s">
        <v>1394</v>
      </c>
      <c r="C1342" s="59" t="s">
        <v>1395</v>
      </c>
      <c r="D1342" s="16" t="s">
        <v>11</v>
      </c>
      <c r="E1342" s="12">
        <v>7</v>
      </c>
      <c r="F1342" s="25">
        <v>717000</v>
      </c>
      <c r="G1342" s="131"/>
      <c r="H1342" s="14">
        <f t="shared" si="294"/>
        <v>0</v>
      </c>
      <c r="I1342" s="196" t="str">
        <f t="shared" ref="I1342:I1343" si="296">IF(G1342="","",IF(AND(G1342&gt;=ROUND(F1342*95%,4),G1342&lt;=ROUND(F1342,4)),"CUMPLE","NO CUMPLE"))</f>
        <v/>
      </c>
      <c r="J1342" s="197"/>
    </row>
    <row r="1343" spans="2:10" x14ac:dyDescent="0.25">
      <c r="B1343" s="10" t="s">
        <v>1396</v>
      </c>
      <c r="C1343" s="59" t="s">
        <v>1397</v>
      </c>
      <c r="D1343" s="11" t="s">
        <v>11</v>
      </c>
      <c r="E1343" s="12">
        <v>7</v>
      </c>
      <c r="F1343" s="25">
        <v>1320000</v>
      </c>
      <c r="G1343" s="131"/>
      <c r="H1343" s="14">
        <f t="shared" si="294"/>
        <v>0</v>
      </c>
      <c r="I1343" s="196" t="str">
        <f t="shared" si="296"/>
        <v/>
      </c>
      <c r="J1343" s="197"/>
    </row>
    <row r="1344" spans="2:10" x14ac:dyDescent="0.25">
      <c r="B1344" s="40">
        <v>31.11</v>
      </c>
      <c r="C1344" s="57" t="s">
        <v>2647</v>
      </c>
      <c r="D1344" s="41"/>
      <c r="E1344" s="42"/>
      <c r="F1344" s="150"/>
      <c r="G1344" s="135"/>
      <c r="H1344" s="50"/>
      <c r="I1344" s="218"/>
      <c r="J1344" s="219"/>
    </row>
    <row r="1345" spans="2:10" ht="63.75" x14ac:dyDescent="0.25">
      <c r="B1345" s="10" t="s">
        <v>1398</v>
      </c>
      <c r="C1345" s="59" t="s">
        <v>2648</v>
      </c>
      <c r="D1345" s="16" t="s">
        <v>11</v>
      </c>
      <c r="E1345" s="12">
        <v>1</v>
      </c>
      <c r="F1345" s="13">
        <v>38481990</v>
      </c>
      <c r="G1345" s="131"/>
      <c r="H1345" s="14">
        <f t="shared" si="294"/>
        <v>0</v>
      </c>
      <c r="I1345" s="196" t="str">
        <f t="shared" ref="I1345:I1346" si="297">IF(G1345="","",IF(AND(G1345&gt;=ROUND(F1345*95%,4),G1345&lt;=ROUND(F1345,4)),"CUMPLE","NO CUMPLE"))</f>
        <v/>
      </c>
      <c r="J1345" s="197"/>
    </row>
    <row r="1346" spans="2:10" ht="76.5" x14ac:dyDescent="0.25">
      <c r="B1346" s="10" t="s">
        <v>1399</v>
      </c>
      <c r="C1346" s="59" t="s">
        <v>2649</v>
      </c>
      <c r="D1346" s="16" t="s">
        <v>11</v>
      </c>
      <c r="E1346" s="12">
        <v>1</v>
      </c>
      <c r="F1346" s="13">
        <v>292500000</v>
      </c>
      <c r="G1346" s="131"/>
      <c r="H1346" s="14">
        <f t="shared" si="294"/>
        <v>0</v>
      </c>
      <c r="I1346" s="196" t="str">
        <f t="shared" si="297"/>
        <v/>
      </c>
      <c r="J1346" s="197"/>
    </row>
    <row r="1347" spans="2:10" x14ac:dyDescent="0.25">
      <c r="B1347" s="40">
        <v>31.12</v>
      </c>
      <c r="C1347" s="57" t="s">
        <v>2650</v>
      </c>
      <c r="D1347" s="41"/>
      <c r="E1347" s="42"/>
      <c r="F1347" s="150"/>
      <c r="G1347" s="135"/>
      <c r="H1347" s="50"/>
      <c r="I1347" s="218"/>
      <c r="J1347" s="219"/>
    </row>
    <row r="1348" spans="2:10" ht="25.5" x14ac:dyDescent="0.25">
      <c r="B1348" s="26" t="s">
        <v>1400</v>
      </c>
      <c r="C1348" s="61" t="s">
        <v>1401</v>
      </c>
      <c r="D1348" s="20" t="s">
        <v>11</v>
      </c>
      <c r="E1348" s="12">
        <v>2</v>
      </c>
      <c r="F1348" s="13">
        <v>281354375</v>
      </c>
      <c r="G1348" s="131"/>
      <c r="H1348" s="14">
        <f t="shared" si="294"/>
        <v>0</v>
      </c>
      <c r="I1348" s="196" t="str">
        <f t="shared" ref="I1348:I1353" si="298">IF(G1348="","",IF(AND(G1348&gt;=ROUND(F1348*95%,4),G1348&lt;=ROUND(F1348,4)),"CUMPLE","NO CUMPLE"))</f>
        <v/>
      </c>
      <c r="J1348" s="197"/>
    </row>
    <row r="1349" spans="2:10" ht="25.5" x14ac:dyDescent="0.25">
      <c r="B1349" s="27" t="s">
        <v>1402</v>
      </c>
      <c r="C1349" s="61" t="s">
        <v>2651</v>
      </c>
      <c r="D1349" s="20" t="s">
        <v>11</v>
      </c>
      <c r="E1349" s="12">
        <v>1</v>
      </c>
      <c r="F1349" s="13">
        <v>84438990</v>
      </c>
      <c r="G1349" s="131"/>
      <c r="H1349" s="14">
        <f t="shared" si="294"/>
        <v>0</v>
      </c>
      <c r="I1349" s="196" t="str">
        <f t="shared" si="298"/>
        <v/>
      </c>
      <c r="J1349" s="197"/>
    </row>
    <row r="1350" spans="2:10" ht="25.5" x14ac:dyDescent="0.25">
      <c r="B1350" s="26" t="s">
        <v>1403</v>
      </c>
      <c r="C1350" s="61" t="s">
        <v>2652</v>
      </c>
      <c r="D1350" s="20" t="s">
        <v>11</v>
      </c>
      <c r="E1350" s="12">
        <v>1</v>
      </c>
      <c r="F1350" s="13">
        <v>22778570</v>
      </c>
      <c r="G1350" s="131"/>
      <c r="H1350" s="14">
        <f t="shared" si="294"/>
        <v>0</v>
      </c>
      <c r="I1350" s="196" t="str">
        <f t="shared" si="298"/>
        <v/>
      </c>
      <c r="J1350" s="197"/>
    </row>
    <row r="1351" spans="2:10" ht="25.5" x14ac:dyDescent="0.25">
      <c r="B1351" s="27" t="s">
        <v>1404</v>
      </c>
      <c r="C1351" s="61" t="s">
        <v>2653</v>
      </c>
      <c r="D1351" s="20" t="s">
        <v>11</v>
      </c>
      <c r="E1351" s="12">
        <v>7</v>
      </c>
      <c r="F1351" s="13">
        <v>40408792</v>
      </c>
      <c r="G1351" s="131"/>
      <c r="H1351" s="14">
        <f t="shared" si="294"/>
        <v>0</v>
      </c>
      <c r="I1351" s="196" t="str">
        <f t="shared" si="298"/>
        <v/>
      </c>
      <c r="J1351" s="197"/>
    </row>
    <row r="1352" spans="2:10" ht="25.5" x14ac:dyDescent="0.25">
      <c r="B1352" s="26" t="s">
        <v>1405</v>
      </c>
      <c r="C1352" s="61" t="s">
        <v>2654</v>
      </c>
      <c r="D1352" s="20" t="s">
        <v>11</v>
      </c>
      <c r="E1352" s="12">
        <v>3</v>
      </c>
      <c r="F1352" s="13">
        <v>2306000</v>
      </c>
      <c r="G1352" s="131"/>
      <c r="H1352" s="14">
        <f t="shared" si="294"/>
        <v>0</v>
      </c>
      <c r="I1352" s="196" t="str">
        <f t="shared" si="298"/>
        <v/>
      </c>
      <c r="J1352" s="197"/>
    </row>
    <row r="1353" spans="2:10" ht="25.5" x14ac:dyDescent="0.25">
      <c r="B1353" s="27" t="s">
        <v>1406</v>
      </c>
      <c r="C1353" s="61" t="s">
        <v>2655</v>
      </c>
      <c r="D1353" s="20" t="s">
        <v>11</v>
      </c>
      <c r="E1353" s="12">
        <v>5</v>
      </c>
      <c r="F1353" s="13">
        <v>6883000</v>
      </c>
      <c r="G1353" s="131"/>
      <c r="H1353" s="14">
        <f t="shared" si="294"/>
        <v>0</v>
      </c>
      <c r="I1353" s="196" t="str">
        <f t="shared" si="298"/>
        <v/>
      </c>
      <c r="J1353" s="197"/>
    </row>
    <row r="1354" spans="2:10" x14ac:dyDescent="0.25">
      <c r="B1354" s="40">
        <v>31.13</v>
      </c>
      <c r="C1354" s="57" t="s">
        <v>2656</v>
      </c>
      <c r="D1354" s="41"/>
      <c r="E1354" s="42"/>
      <c r="F1354" s="150"/>
      <c r="G1354" s="135"/>
      <c r="H1354" s="50"/>
      <c r="I1354" s="218"/>
      <c r="J1354" s="219"/>
    </row>
    <row r="1355" spans="2:10" ht="26.25" thickBot="1" x14ac:dyDescent="0.3">
      <c r="B1355" s="28" t="s">
        <v>1407</v>
      </c>
      <c r="C1355" s="66" t="s">
        <v>2657</v>
      </c>
      <c r="D1355" s="29" t="s">
        <v>11</v>
      </c>
      <c r="E1355" s="30">
        <v>1</v>
      </c>
      <c r="F1355" s="173">
        <v>150000000</v>
      </c>
      <c r="G1355" s="131"/>
      <c r="H1355" s="14">
        <f t="shared" ref="H1355:H1380" si="299">+ROUND(G1355*E1355,2)</f>
        <v>0</v>
      </c>
      <c r="I1355" s="196" t="str">
        <f t="shared" ref="I1355" si="300">IF(G1355="","",IF(AND(G1355&gt;=ROUND(F1355*95%,4),G1355&lt;=ROUND(F1355,4)),"CUMPLE","NO CUMPLE"))</f>
        <v/>
      </c>
      <c r="J1355" s="197"/>
    </row>
    <row r="1356" spans="2:10" x14ac:dyDescent="0.25">
      <c r="B1356" s="70">
        <v>31.14</v>
      </c>
      <c r="C1356" s="71" t="s">
        <v>1408</v>
      </c>
      <c r="D1356" s="72"/>
      <c r="E1356" s="73"/>
      <c r="F1356" s="159"/>
      <c r="G1356" s="137"/>
      <c r="H1356" s="85"/>
      <c r="I1356" s="218"/>
      <c r="J1356" s="219"/>
    </row>
    <row r="1357" spans="2:10" x14ac:dyDescent="0.25">
      <c r="B1357" s="19" t="s">
        <v>1409</v>
      </c>
      <c r="C1357" s="67" t="s">
        <v>2677</v>
      </c>
      <c r="D1357" s="20" t="s">
        <v>11</v>
      </c>
      <c r="E1357" s="174">
        <v>235</v>
      </c>
      <c r="F1357" s="175">
        <v>988176</v>
      </c>
      <c r="G1357" s="131"/>
      <c r="H1357" s="14">
        <f>+ROUND(G1357*E1357,2)</f>
        <v>0</v>
      </c>
      <c r="I1357" s="196" t="str">
        <f t="shared" ref="I1357:I1380" si="301">IF(G1357="","",IF(AND(G1357&gt;=ROUND(F1357*95%,4),G1357&lt;=ROUND(F1357,4)),"CUMPLE","NO CUMPLE"))</f>
        <v/>
      </c>
      <c r="J1357" s="197"/>
    </row>
    <row r="1358" spans="2:10" ht="38.25" x14ac:dyDescent="0.25">
      <c r="B1358" s="19" t="s">
        <v>1410</v>
      </c>
      <c r="C1358" s="68" t="s">
        <v>1411</v>
      </c>
      <c r="D1358" s="20" t="s">
        <v>11</v>
      </c>
      <c r="E1358" s="174">
        <v>2</v>
      </c>
      <c r="F1358" s="175">
        <v>8875000</v>
      </c>
      <c r="G1358" s="131"/>
      <c r="H1358" s="14">
        <f>+ROUND(G1358*E1358,2)</f>
        <v>0</v>
      </c>
      <c r="I1358" s="196" t="str">
        <f t="shared" si="301"/>
        <v/>
      </c>
      <c r="J1358" s="197"/>
    </row>
    <row r="1359" spans="2:10" ht="38.25" x14ac:dyDescent="0.25">
      <c r="B1359" s="19" t="s">
        <v>1412</v>
      </c>
      <c r="C1359" s="68" t="s">
        <v>1413</v>
      </c>
      <c r="D1359" s="20" t="s">
        <v>11</v>
      </c>
      <c r="E1359" s="174">
        <v>1</v>
      </c>
      <c r="F1359" s="175">
        <v>8875000</v>
      </c>
      <c r="G1359" s="131"/>
      <c r="H1359" s="14">
        <f t="shared" si="299"/>
        <v>0</v>
      </c>
      <c r="I1359" s="196" t="str">
        <f t="shared" si="301"/>
        <v/>
      </c>
      <c r="J1359" s="197"/>
    </row>
    <row r="1360" spans="2:10" ht="25.5" x14ac:dyDescent="0.25">
      <c r="B1360" s="19" t="s">
        <v>1414</v>
      </c>
      <c r="C1360" s="67" t="s">
        <v>1415</v>
      </c>
      <c r="D1360" s="20" t="s">
        <v>11</v>
      </c>
      <c r="E1360" s="174">
        <v>235</v>
      </c>
      <c r="F1360" s="175">
        <v>1129880</v>
      </c>
      <c r="G1360" s="131"/>
      <c r="H1360" s="14">
        <f t="shared" si="299"/>
        <v>0</v>
      </c>
      <c r="I1360" s="196" t="str">
        <f t="shared" si="301"/>
        <v/>
      </c>
      <c r="J1360" s="197"/>
    </row>
    <row r="1361" spans="2:10" ht="25.5" x14ac:dyDescent="0.25">
      <c r="B1361" s="19" t="s">
        <v>1416</v>
      </c>
      <c r="C1361" s="67" t="s">
        <v>2691</v>
      </c>
      <c r="D1361" s="20" t="s">
        <v>11</v>
      </c>
      <c r="E1361" s="174">
        <v>2</v>
      </c>
      <c r="F1361" s="176">
        <v>2743548.67</v>
      </c>
      <c r="G1361" s="131"/>
      <c r="H1361" s="14">
        <f t="shared" si="299"/>
        <v>0</v>
      </c>
      <c r="I1361" s="196" t="str">
        <f t="shared" si="301"/>
        <v/>
      </c>
      <c r="J1361" s="197"/>
    </row>
    <row r="1362" spans="2:10" x14ac:dyDescent="0.25">
      <c r="B1362" s="19" t="s">
        <v>1417</v>
      </c>
      <c r="C1362" s="67" t="s">
        <v>1418</v>
      </c>
      <c r="D1362" s="20" t="s">
        <v>11</v>
      </c>
      <c r="E1362" s="177">
        <v>14</v>
      </c>
      <c r="F1362" s="175">
        <v>790471.53</v>
      </c>
      <c r="G1362" s="131"/>
      <c r="H1362" s="14">
        <f t="shared" si="299"/>
        <v>0</v>
      </c>
      <c r="I1362" s="196" t="str">
        <f t="shared" si="301"/>
        <v/>
      </c>
      <c r="J1362" s="197"/>
    </row>
    <row r="1363" spans="2:10" ht="25.5" x14ac:dyDescent="0.25">
      <c r="B1363" s="19" t="s">
        <v>1419</v>
      </c>
      <c r="C1363" s="67" t="s">
        <v>1420</v>
      </c>
      <c r="D1363" s="20" t="s">
        <v>11</v>
      </c>
      <c r="E1363" s="177">
        <v>3</v>
      </c>
      <c r="F1363" s="175">
        <v>3068348</v>
      </c>
      <c r="G1363" s="131"/>
      <c r="H1363" s="14">
        <f t="shared" si="299"/>
        <v>0</v>
      </c>
      <c r="I1363" s="196" t="str">
        <f t="shared" si="301"/>
        <v/>
      </c>
      <c r="J1363" s="197"/>
    </row>
    <row r="1364" spans="2:10" x14ac:dyDescent="0.25">
      <c r="B1364" s="19" t="s">
        <v>1421</v>
      </c>
      <c r="C1364" s="67" t="s">
        <v>1422</v>
      </c>
      <c r="D1364" s="20" t="s">
        <v>11</v>
      </c>
      <c r="E1364" s="177">
        <v>12</v>
      </c>
      <c r="F1364" s="175">
        <v>581746.23</v>
      </c>
      <c r="G1364" s="131"/>
      <c r="H1364" s="14">
        <f t="shared" si="299"/>
        <v>0</v>
      </c>
      <c r="I1364" s="196" t="str">
        <f t="shared" si="301"/>
        <v/>
      </c>
      <c r="J1364" s="197"/>
    </row>
    <row r="1365" spans="2:10" x14ac:dyDescent="0.25">
      <c r="B1365" s="19" t="s">
        <v>1423</v>
      </c>
      <c r="C1365" s="67" t="s">
        <v>1424</v>
      </c>
      <c r="D1365" s="20" t="s">
        <v>11</v>
      </c>
      <c r="E1365" s="177">
        <v>2</v>
      </c>
      <c r="F1365" s="175">
        <v>1532200</v>
      </c>
      <c r="G1365" s="131"/>
      <c r="H1365" s="14">
        <f t="shared" si="299"/>
        <v>0</v>
      </c>
      <c r="I1365" s="196" t="str">
        <f t="shared" si="301"/>
        <v/>
      </c>
      <c r="J1365" s="197"/>
    </row>
    <row r="1366" spans="2:10" x14ac:dyDescent="0.25">
      <c r="B1366" s="19" t="s">
        <v>1425</v>
      </c>
      <c r="C1366" s="67" t="s">
        <v>1426</v>
      </c>
      <c r="D1366" s="20" t="s">
        <v>11</v>
      </c>
      <c r="E1366" s="177">
        <v>1</v>
      </c>
      <c r="F1366" s="175">
        <v>1147928</v>
      </c>
      <c r="G1366" s="131"/>
      <c r="H1366" s="14">
        <f t="shared" si="299"/>
        <v>0</v>
      </c>
      <c r="I1366" s="196" t="str">
        <f t="shared" si="301"/>
        <v/>
      </c>
      <c r="J1366" s="197"/>
    </row>
    <row r="1367" spans="2:10" ht="25.5" x14ac:dyDescent="0.25">
      <c r="B1367" s="19" t="s">
        <v>1427</v>
      </c>
      <c r="C1367" s="67" t="s">
        <v>1428</v>
      </c>
      <c r="D1367" s="20" t="s">
        <v>11</v>
      </c>
      <c r="E1367" s="177">
        <v>50</v>
      </c>
      <c r="F1367" s="178">
        <v>802212.66692865989</v>
      </c>
      <c r="G1367" s="131"/>
      <c r="H1367" s="14">
        <f t="shared" si="299"/>
        <v>0</v>
      </c>
      <c r="I1367" s="196" t="str">
        <f>IF(G1367="","",IF(AND(G1367&gt;=ROUND(F1367*95%,6),G1367&lt;=ROUND(F1367,6)),"CUMPLE","NO CUMPLE"))</f>
        <v/>
      </c>
      <c r="J1367" s="197"/>
    </row>
    <row r="1368" spans="2:10" x14ac:dyDescent="0.25">
      <c r="B1368" s="19" t="s">
        <v>1429</v>
      </c>
      <c r="C1368" s="67" t="s">
        <v>1430</v>
      </c>
      <c r="D1368" s="20" t="s">
        <v>11</v>
      </c>
      <c r="E1368" s="177">
        <v>50</v>
      </c>
      <c r="F1368" s="175">
        <v>1200000</v>
      </c>
      <c r="G1368" s="131"/>
      <c r="H1368" s="14">
        <f t="shared" si="299"/>
        <v>0</v>
      </c>
      <c r="I1368" s="196" t="str">
        <f t="shared" si="301"/>
        <v/>
      </c>
      <c r="J1368" s="197"/>
    </row>
    <row r="1369" spans="2:10" x14ac:dyDescent="0.25">
      <c r="B1369" s="19" t="s">
        <v>1431</v>
      </c>
      <c r="C1369" s="67" t="s">
        <v>1432</v>
      </c>
      <c r="D1369" s="20" t="s">
        <v>11</v>
      </c>
      <c r="E1369" s="177">
        <v>1</v>
      </c>
      <c r="F1369" s="175">
        <v>4605060</v>
      </c>
      <c r="G1369" s="131"/>
      <c r="H1369" s="14">
        <f t="shared" si="299"/>
        <v>0</v>
      </c>
      <c r="I1369" s="196" t="str">
        <f t="shared" si="301"/>
        <v/>
      </c>
      <c r="J1369" s="197"/>
    </row>
    <row r="1370" spans="2:10" x14ac:dyDescent="0.25">
      <c r="B1370" s="19" t="s">
        <v>1433</v>
      </c>
      <c r="C1370" s="68" t="s">
        <v>1434</v>
      </c>
      <c r="D1370" s="20" t="s">
        <v>11</v>
      </c>
      <c r="E1370" s="177">
        <v>10</v>
      </c>
      <c r="F1370" s="175">
        <v>6425100</v>
      </c>
      <c r="G1370" s="131"/>
      <c r="H1370" s="14">
        <f t="shared" si="299"/>
        <v>0</v>
      </c>
      <c r="I1370" s="196" t="str">
        <f t="shared" si="301"/>
        <v/>
      </c>
      <c r="J1370" s="197"/>
    </row>
    <row r="1371" spans="2:10" x14ac:dyDescent="0.25">
      <c r="B1371" s="19" t="s">
        <v>1435</v>
      </c>
      <c r="C1371" s="67" t="s">
        <v>2678</v>
      </c>
      <c r="D1371" s="20" t="s">
        <v>11</v>
      </c>
      <c r="E1371" s="177">
        <v>50</v>
      </c>
      <c r="F1371" s="175">
        <v>988176</v>
      </c>
      <c r="G1371" s="131"/>
      <c r="H1371" s="14">
        <f t="shared" si="299"/>
        <v>0</v>
      </c>
      <c r="I1371" s="196" t="str">
        <f t="shared" si="301"/>
        <v/>
      </c>
      <c r="J1371" s="197"/>
    </row>
    <row r="1372" spans="2:10" x14ac:dyDescent="0.25">
      <c r="B1372" s="19" t="s">
        <v>1436</v>
      </c>
      <c r="C1372" s="68" t="s">
        <v>1437</v>
      </c>
      <c r="D1372" s="20" t="s">
        <v>11</v>
      </c>
      <c r="E1372" s="177">
        <v>3</v>
      </c>
      <c r="F1372" s="175">
        <v>6650000</v>
      </c>
      <c r="G1372" s="131"/>
      <c r="H1372" s="14">
        <f t="shared" si="299"/>
        <v>0</v>
      </c>
      <c r="I1372" s="196" t="str">
        <f t="shared" si="301"/>
        <v/>
      </c>
      <c r="J1372" s="197"/>
    </row>
    <row r="1373" spans="2:10" ht="25.5" x14ac:dyDescent="0.25">
      <c r="B1373" s="19" t="s">
        <v>1438</v>
      </c>
      <c r="C1373" s="68" t="s">
        <v>1439</v>
      </c>
      <c r="D1373" s="20" t="s">
        <v>11</v>
      </c>
      <c r="E1373" s="177">
        <v>5</v>
      </c>
      <c r="F1373" s="175">
        <v>355645.33</v>
      </c>
      <c r="G1373" s="131"/>
      <c r="H1373" s="14">
        <f t="shared" si="299"/>
        <v>0</v>
      </c>
      <c r="I1373" s="196" t="str">
        <f t="shared" si="301"/>
        <v/>
      </c>
      <c r="J1373" s="197"/>
    </row>
    <row r="1374" spans="2:10" x14ac:dyDescent="0.25">
      <c r="B1374" s="19" t="s">
        <v>1440</v>
      </c>
      <c r="C1374" s="67" t="s">
        <v>1441</v>
      </c>
      <c r="D1374" s="20" t="s">
        <v>11</v>
      </c>
      <c r="E1374" s="177">
        <v>1</v>
      </c>
      <c r="F1374" s="175">
        <v>4605060</v>
      </c>
      <c r="G1374" s="131"/>
      <c r="H1374" s="14">
        <f t="shared" si="299"/>
        <v>0</v>
      </c>
      <c r="I1374" s="196" t="str">
        <f t="shared" si="301"/>
        <v/>
      </c>
      <c r="J1374" s="197"/>
    </row>
    <row r="1375" spans="2:10" ht="38.25" x14ac:dyDescent="0.25">
      <c r="B1375" s="19" t="s">
        <v>1442</v>
      </c>
      <c r="C1375" s="68" t="s">
        <v>1443</v>
      </c>
      <c r="D1375" s="20" t="s">
        <v>11</v>
      </c>
      <c r="E1375" s="37">
        <v>1</v>
      </c>
      <c r="F1375" s="175">
        <v>7976980.0099999998</v>
      </c>
      <c r="G1375" s="131"/>
      <c r="H1375" s="14">
        <f t="shared" si="299"/>
        <v>0</v>
      </c>
      <c r="I1375" s="196" t="str">
        <f t="shared" si="301"/>
        <v/>
      </c>
      <c r="J1375" s="197"/>
    </row>
    <row r="1376" spans="2:10" ht="51" x14ac:dyDescent="0.25">
      <c r="B1376" s="19" t="s">
        <v>1444</v>
      </c>
      <c r="C1376" s="68" t="s">
        <v>1445</v>
      </c>
      <c r="D1376" s="20" t="s">
        <v>11</v>
      </c>
      <c r="E1376" s="177">
        <v>100</v>
      </c>
      <c r="F1376" s="178">
        <v>1399304.7599154664</v>
      </c>
      <c r="G1376" s="131"/>
      <c r="H1376" s="14">
        <f t="shared" si="299"/>
        <v>0</v>
      </c>
      <c r="I1376" s="196" t="str">
        <f>IF(G1376="","",IF(AND(G1376&gt;=ROUND(F1376*95%,4),G1376&lt;=ROUND(F1376+0.1,4)),"CUMPLE","NO CUMPLE"))</f>
        <v/>
      </c>
      <c r="J1376" s="197"/>
    </row>
    <row r="1377" spans="2:11" x14ac:dyDescent="0.25">
      <c r="B1377" s="19" t="s">
        <v>1446</v>
      </c>
      <c r="C1377" s="68" t="s">
        <v>1447</v>
      </c>
      <c r="D1377" s="20" t="s">
        <v>11</v>
      </c>
      <c r="E1377" s="37">
        <v>2</v>
      </c>
      <c r="F1377" s="175">
        <v>8600000</v>
      </c>
      <c r="G1377" s="131"/>
      <c r="H1377" s="14">
        <f t="shared" si="299"/>
        <v>0</v>
      </c>
      <c r="I1377" s="196" t="str">
        <f t="shared" si="301"/>
        <v/>
      </c>
      <c r="J1377" s="197"/>
    </row>
    <row r="1378" spans="2:11" x14ac:dyDescent="0.25">
      <c r="B1378" s="19" t="s">
        <v>1448</v>
      </c>
      <c r="C1378" s="67" t="s">
        <v>1449</v>
      </c>
      <c r="D1378" s="20" t="s">
        <v>11</v>
      </c>
      <c r="E1378" s="177">
        <v>3</v>
      </c>
      <c r="F1378" s="175">
        <v>1100000</v>
      </c>
      <c r="G1378" s="131"/>
      <c r="H1378" s="14">
        <f t="shared" si="299"/>
        <v>0</v>
      </c>
      <c r="I1378" s="196" t="str">
        <f t="shared" si="301"/>
        <v/>
      </c>
      <c r="J1378" s="197"/>
    </row>
    <row r="1379" spans="2:11" x14ac:dyDescent="0.25">
      <c r="B1379" s="19" t="s">
        <v>1450</v>
      </c>
      <c r="C1379" s="69" t="s">
        <v>1451</v>
      </c>
      <c r="D1379" s="20" t="s">
        <v>11</v>
      </c>
      <c r="E1379" s="179">
        <v>77</v>
      </c>
      <c r="F1379" s="180">
        <v>650000</v>
      </c>
      <c r="G1379" s="131"/>
      <c r="H1379" s="14">
        <f t="shared" si="299"/>
        <v>0</v>
      </c>
      <c r="I1379" s="196" t="str">
        <f t="shared" si="301"/>
        <v/>
      </c>
      <c r="J1379" s="197"/>
    </row>
    <row r="1380" spans="2:11" ht="15.75" thickBot="1" x14ac:dyDescent="0.3">
      <c r="B1380" s="78" t="s">
        <v>1452</v>
      </c>
      <c r="C1380" s="69" t="s">
        <v>1453</v>
      </c>
      <c r="D1380" s="80" t="s">
        <v>11</v>
      </c>
      <c r="E1380" s="179">
        <v>10</v>
      </c>
      <c r="F1380" s="180">
        <v>929376</v>
      </c>
      <c r="G1380" s="131"/>
      <c r="H1380" s="83">
        <f t="shared" si="299"/>
        <v>0</v>
      </c>
      <c r="I1380" s="196" t="str">
        <f t="shared" si="301"/>
        <v/>
      </c>
      <c r="J1380" s="197"/>
    </row>
    <row r="1381" spans="2:11" ht="15.75" thickBot="1" x14ac:dyDescent="0.3">
      <c r="B1381" s="114"/>
      <c r="C1381" s="263" t="s">
        <v>1454</v>
      </c>
      <c r="D1381" s="264"/>
      <c r="E1381" s="264"/>
      <c r="F1381" s="265"/>
      <c r="G1381" s="130"/>
      <c r="H1381" s="115">
        <f>+SUM(H1304:H1380)</f>
        <v>0</v>
      </c>
      <c r="I1381" s="198"/>
      <c r="J1381" s="199"/>
    </row>
    <row r="1382" spans="2:11" ht="15.75" thickBot="1" x14ac:dyDescent="0.3">
      <c r="B1382" s="104"/>
      <c r="H1382" s="181"/>
      <c r="J1382" s="182"/>
    </row>
    <row r="1383" spans="2:11" ht="15.75" thickBot="1" x14ac:dyDescent="0.3">
      <c r="B1383" s="114"/>
      <c r="C1383" s="263" t="s">
        <v>1455</v>
      </c>
      <c r="D1383" s="264"/>
      <c r="E1383" s="264"/>
      <c r="F1383" s="265"/>
      <c r="G1383" s="130"/>
      <c r="H1383" s="193">
        <f>ROUND(+H1381+H1298,0)</f>
        <v>0</v>
      </c>
      <c r="I1383" s="194"/>
      <c r="J1383" s="195"/>
    </row>
    <row r="1384" spans="2:11" ht="15.75" thickBot="1" x14ac:dyDescent="0.3"/>
    <row r="1385" spans="2:11" ht="51" customHeight="1" thickBot="1" x14ac:dyDescent="0.3">
      <c r="B1385" s="192" t="s">
        <v>2684</v>
      </c>
      <c r="C1385" s="192"/>
      <c r="F1385" s="261" t="s">
        <v>2693</v>
      </c>
      <c r="G1385" s="262"/>
      <c r="H1385" s="262"/>
      <c r="I1385" s="259" t="str">
        <f>IF(H1383="","",IF(AND(H1383&gt;=ROUND('PPTO OFICIAL'!G1383*95%,4),H1383&lt;=ROUND('PPTO OFICIAL'!G1383,4)),"CUMPLE","NO CUMPLE"))</f>
        <v>NO CUMPLE</v>
      </c>
      <c r="J1385" s="260"/>
    </row>
    <row r="1386" spans="2:11" x14ac:dyDescent="0.25">
      <c r="B1386" s="192"/>
      <c r="C1386" s="192"/>
      <c r="D1386" s="183" t="s">
        <v>2692</v>
      </c>
      <c r="E1386" s="190"/>
      <c r="F1386" s="191"/>
      <c r="G1386" s="191"/>
      <c r="H1386" s="191"/>
    </row>
    <row r="1387" spans="2:11" x14ac:dyDescent="0.25">
      <c r="B1387" s="192"/>
      <c r="C1387" s="192"/>
      <c r="D1387" s="183" t="s">
        <v>2683</v>
      </c>
      <c r="E1387" s="190"/>
      <c r="F1387" s="190"/>
      <c r="G1387" s="190"/>
      <c r="H1387" s="190"/>
    </row>
    <row r="1388" spans="2:11" ht="15.75" thickBot="1" x14ac:dyDescent="0.3"/>
    <row r="1389" spans="2:11" ht="15" customHeight="1" x14ac:dyDescent="0.25">
      <c r="B1389" s="237" t="s">
        <v>2669</v>
      </c>
      <c r="C1389" s="238"/>
      <c r="D1389" s="238"/>
      <c r="E1389" s="238"/>
      <c r="F1389" s="238"/>
      <c r="G1389" s="238"/>
      <c r="H1389" s="239"/>
      <c r="I1389" s="184"/>
      <c r="J1389" s="184"/>
      <c r="K1389" s="185"/>
    </row>
    <row r="1390" spans="2:11" ht="15" customHeight="1" x14ac:dyDescent="0.25">
      <c r="B1390" s="240" t="s">
        <v>2670</v>
      </c>
      <c r="C1390" s="241"/>
      <c r="D1390" s="241"/>
      <c r="E1390" s="241"/>
      <c r="F1390" s="241"/>
      <c r="G1390" s="241"/>
      <c r="H1390" s="242"/>
      <c r="I1390" s="186"/>
      <c r="J1390" s="186"/>
      <c r="K1390" s="187"/>
    </row>
    <row r="1391" spans="2:11" ht="15" customHeight="1" x14ac:dyDescent="0.25">
      <c r="B1391" s="240" t="s">
        <v>2671</v>
      </c>
      <c r="C1391" s="241"/>
      <c r="D1391" s="241"/>
      <c r="E1391" s="241"/>
      <c r="F1391" s="241"/>
      <c r="G1391" s="241"/>
      <c r="H1391" s="242"/>
      <c r="I1391" s="188"/>
      <c r="J1391" s="188"/>
      <c r="K1391" s="189"/>
    </row>
    <row r="1392" spans="2:11" ht="15" customHeight="1" x14ac:dyDescent="0.25">
      <c r="B1392" s="240" t="s">
        <v>2681</v>
      </c>
      <c r="C1392" s="241"/>
      <c r="D1392" s="241"/>
      <c r="E1392" s="241"/>
      <c r="F1392" s="241"/>
      <c r="G1392" s="241"/>
      <c r="H1392" s="242"/>
      <c r="I1392" s="186"/>
      <c r="J1392" s="186"/>
      <c r="K1392" s="187"/>
    </row>
    <row r="1393" spans="2:11" ht="15" customHeight="1" x14ac:dyDescent="0.25">
      <c r="B1393" s="240" t="s">
        <v>2682</v>
      </c>
      <c r="C1393" s="241"/>
      <c r="D1393" s="241"/>
      <c r="E1393" s="241"/>
      <c r="F1393" s="241"/>
      <c r="G1393" s="241"/>
      <c r="H1393" s="242"/>
      <c r="I1393" s="186"/>
      <c r="J1393" s="186"/>
      <c r="K1393" s="187"/>
    </row>
    <row r="1394" spans="2:11" ht="15" customHeight="1" x14ac:dyDescent="0.25">
      <c r="B1394" s="240" t="s">
        <v>2672</v>
      </c>
      <c r="C1394" s="241"/>
      <c r="D1394" s="241"/>
      <c r="E1394" s="241"/>
      <c r="F1394" s="241"/>
      <c r="G1394" s="241"/>
      <c r="H1394" s="242"/>
      <c r="I1394" s="186"/>
      <c r="J1394" s="186"/>
      <c r="K1394" s="187"/>
    </row>
    <row r="1395" spans="2:11" ht="15" customHeight="1" thickBot="1" x14ac:dyDescent="0.3">
      <c r="B1395" s="232" t="s">
        <v>2673</v>
      </c>
      <c r="C1395" s="233"/>
      <c r="D1395" s="233"/>
      <c r="E1395" s="233"/>
      <c r="F1395" s="233"/>
      <c r="G1395" s="233"/>
      <c r="H1395" s="234"/>
      <c r="I1395" s="186"/>
      <c r="J1395" s="186"/>
      <c r="K1395" s="187"/>
    </row>
    <row r="1396" spans="2:11" x14ac:dyDescent="0.25">
      <c r="B1396" s="231"/>
      <c r="C1396" s="231"/>
    </row>
  </sheetData>
  <sheetProtection algorithmName="SHA-512" hashValue="MPRLlyI55ciPva74dboxR25i0BenANwTnP6HEmqlEU5gZnZJZ98ImQIRIjlRNqKVBjj+ZpSSpCarhu9/eaXrQw==" saltValue="BoIrQFRY/UULknI6tG/GAw==" spinCount="100000" sheet="1" selectLockedCells="1"/>
  <mergeCells count="1400">
    <mergeCell ref="I1385:J1385"/>
    <mergeCell ref="F1385:H1385"/>
    <mergeCell ref="I29:J29"/>
    <mergeCell ref="I30:J30"/>
    <mergeCell ref="I31:J31"/>
    <mergeCell ref="I32:J32"/>
    <mergeCell ref="I33:J33"/>
    <mergeCell ref="I58:J58"/>
    <mergeCell ref="I34:J34"/>
    <mergeCell ref="I35:J35"/>
    <mergeCell ref="I36:J36"/>
    <mergeCell ref="I37:J37"/>
    <mergeCell ref="I38:J38"/>
    <mergeCell ref="I39:J39"/>
    <mergeCell ref="C1381:F1381"/>
    <mergeCell ref="C1383:F1383"/>
    <mergeCell ref="E1295:G1295"/>
    <mergeCell ref="E1296:G1296"/>
    <mergeCell ref="I53:J53"/>
    <mergeCell ref="I54:J54"/>
    <mergeCell ref="I55:J55"/>
    <mergeCell ref="I56:J56"/>
    <mergeCell ref="I57:J57"/>
    <mergeCell ref="I82:J82"/>
    <mergeCell ref="I83:J83"/>
    <mergeCell ref="I84:J84"/>
    <mergeCell ref="I85:J85"/>
    <mergeCell ref="I86:J86"/>
    <mergeCell ref="I87:J87"/>
    <mergeCell ref="I76:J76"/>
    <mergeCell ref="I77:J77"/>
    <mergeCell ref="I78:J78"/>
    <mergeCell ref="B2:F2"/>
    <mergeCell ref="B3:F3"/>
    <mergeCell ref="B4:F5"/>
    <mergeCell ref="C1293:D1293"/>
    <mergeCell ref="C1294:D1294"/>
    <mergeCell ref="E1293:G1293"/>
    <mergeCell ref="E1294:G1294"/>
    <mergeCell ref="I22:J22"/>
    <mergeCell ref="I23:J23"/>
    <mergeCell ref="I24:J24"/>
    <mergeCell ref="I25:J25"/>
    <mergeCell ref="I26:J26"/>
    <mergeCell ref="I27:J27"/>
    <mergeCell ref="I16:J16"/>
    <mergeCell ref="I17:J17"/>
    <mergeCell ref="I18:J18"/>
    <mergeCell ref="I19:J19"/>
    <mergeCell ref="I20:J20"/>
    <mergeCell ref="I21:J21"/>
    <mergeCell ref="I28:J28"/>
    <mergeCell ref="I46:J46"/>
    <mergeCell ref="I47:J47"/>
    <mergeCell ref="I48:J48"/>
    <mergeCell ref="I49:J49"/>
    <mergeCell ref="I50:J50"/>
    <mergeCell ref="I51:J51"/>
    <mergeCell ref="I59:J59"/>
    <mergeCell ref="I60:J60"/>
    <mergeCell ref="I61:J61"/>
    <mergeCell ref="I62:J62"/>
    <mergeCell ref="I63:J63"/>
    <mergeCell ref="I52:J52"/>
    <mergeCell ref="B1396:C1396"/>
    <mergeCell ref="B1395:H1395"/>
    <mergeCell ref="I6:J6"/>
    <mergeCell ref="I9:J9"/>
    <mergeCell ref="I10:J10"/>
    <mergeCell ref="I11:J11"/>
    <mergeCell ref="I12:J12"/>
    <mergeCell ref="I13:J13"/>
    <mergeCell ref="I14:J14"/>
    <mergeCell ref="I15:J15"/>
    <mergeCell ref="B1389:H1389"/>
    <mergeCell ref="B1390:H1390"/>
    <mergeCell ref="B1391:H1391"/>
    <mergeCell ref="B1392:H1392"/>
    <mergeCell ref="B1393:H1393"/>
    <mergeCell ref="B1394:H1394"/>
    <mergeCell ref="C1295:D1295"/>
    <mergeCell ref="C1296:D1296"/>
    <mergeCell ref="C1297:D1297"/>
    <mergeCell ref="C1298:D1298"/>
    <mergeCell ref="I40:J40"/>
    <mergeCell ref="I41:J41"/>
    <mergeCell ref="I42:J42"/>
    <mergeCell ref="I43:J43"/>
    <mergeCell ref="I44:J44"/>
    <mergeCell ref="I45:J45"/>
    <mergeCell ref="I64:J64"/>
    <mergeCell ref="I65:J65"/>
    <mergeCell ref="I66:J66"/>
    <mergeCell ref="I67:J67"/>
    <mergeCell ref="I68:J68"/>
    <mergeCell ref="I69:J69"/>
    <mergeCell ref="I81:J81"/>
    <mergeCell ref="I70:J70"/>
    <mergeCell ref="I71:J71"/>
    <mergeCell ref="I72:J72"/>
    <mergeCell ref="I73:J73"/>
    <mergeCell ref="I74:J74"/>
    <mergeCell ref="I75:J75"/>
    <mergeCell ref="I100:J100"/>
    <mergeCell ref="I101:J101"/>
    <mergeCell ref="I102:J102"/>
    <mergeCell ref="I103:J103"/>
    <mergeCell ref="I104:J104"/>
    <mergeCell ref="I105:J105"/>
    <mergeCell ref="I94:J94"/>
    <mergeCell ref="I95:J95"/>
    <mergeCell ref="I96:J96"/>
    <mergeCell ref="I97:J97"/>
    <mergeCell ref="I98:J98"/>
    <mergeCell ref="I99:J99"/>
    <mergeCell ref="I88:J88"/>
    <mergeCell ref="I89:J89"/>
    <mergeCell ref="I90:J90"/>
    <mergeCell ref="I91:J91"/>
    <mergeCell ref="I92:J92"/>
    <mergeCell ref="I93:J93"/>
    <mergeCell ref="I79:J79"/>
    <mergeCell ref="I80:J80"/>
    <mergeCell ref="I118:J118"/>
    <mergeCell ref="I119:J119"/>
    <mergeCell ref="I120:J120"/>
    <mergeCell ref="I121:J121"/>
    <mergeCell ref="I122:J122"/>
    <mergeCell ref="I123:J123"/>
    <mergeCell ref="I112:J112"/>
    <mergeCell ref="I113:J113"/>
    <mergeCell ref="I114:J114"/>
    <mergeCell ref="I115:J115"/>
    <mergeCell ref="I116:J116"/>
    <mergeCell ref="I117:J117"/>
    <mergeCell ref="I106:J106"/>
    <mergeCell ref="I107:J107"/>
    <mergeCell ref="I108:J108"/>
    <mergeCell ref="I109:J109"/>
    <mergeCell ref="I110:J110"/>
    <mergeCell ref="I111:J111"/>
    <mergeCell ref="I136:J136"/>
    <mergeCell ref="I137:J137"/>
    <mergeCell ref="I138:J138"/>
    <mergeCell ref="I139:J139"/>
    <mergeCell ref="I140:J140"/>
    <mergeCell ref="I141:J141"/>
    <mergeCell ref="I130:J130"/>
    <mergeCell ref="I131:J131"/>
    <mergeCell ref="I132:J132"/>
    <mergeCell ref="I133:J133"/>
    <mergeCell ref="I134:J134"/>
    <mergeCell ref="I135:J135"/>
    <mergeCell ref="I124:J124"/>
    <mergeCell ref="I125:J125"/>
    <mergeCell ref="I126:J126"/>
    <mergeCell ref="I127:J127"/>
    <mergeCell ref="I128:J128"/>
    <mergeCell ref="I129:J129"/>
    <mergeCell ref="I154:J154"/>
    <mergeCell ref="I155:J155"/>
    <mergeCell ref="I156:J156"/>
    <mergeCell ref="I157:J157"/>
    <mergeCell ref="I158:J158"/>
    <mergeCell ref="I159:J159"/>
    <mergeCell ref="I148:J148"/>
    <mergeCell ref="I149:J149"/>
    <mergeCell ref="I150:J150"/>
    <mergeCell ref="I151:J151"/>
    <mergeCell ref="I152:J152"/>
    <mergeCell ref="I153:J153"/>
    <mergeCell ref="I142:J142"/>
    <mergeCell ref="I143:J143"/>
    <mergeCell ref="I144:J144"/>
    <mergeCell ref="I145:J145"/>
    <mergeCell ref="I146:J146"/>
    <mergeCell ref="I147:J147"/>
    <mergeCell ref="I172:J172"/>
    <mergeCell ref="I173:J173"/>
    <mergeCell ref="I174:J174"/>
    <mergeCell ref="I175:J175"/>
    <mergeCell ref="I176:J176"/>
    <mergeCell ref="I177:J177"/>
    <mergeCell ref="I166:J166"/>
    <mergeCell ref="I167:J167"/>
    <mergeCell ref="I168:J168"/>
    <mergeCell ref="I169:J169"/>
    <mergeCell ref="I170:J170"/>
    <mergeCell ref="I171:J171"/>
    <mergeCell ref="I160:J160"/>
    <mergeCell ref="I161:J161"/>
    <mergeCell ref="I162:J162"/>
    <mergeCell ref="I163:J163"/>
    <mergeCell ref="I164:J164"/>
    <mergeCell ref="I165:J165"/>
    <mergeCell ref="I190:J190"/>
    <mergeCell ref="I191:J191"/>
    <mergeCell ref="I192:J192"/>
    <mergeCell ref="I193:J193"/>
    <mergeCell ref="I194:J194"/>
    <mergeCell ref="I195:J195"/>
    <mergeCell ref="I184:J184"/>
    <mergeCell ref="I185:J185"/>
    <mergeCell ref="I186:J186"/>
    <mergeCell ref="I187:J187"/>
    <mergeCell ref="I188:J188"/>
    <mergeCell ref="I189:J189"/>
    <mergeCell ref="I178:J178"/>
    <mergeCell ref="I179:J179"/>
    <mergeCell ref="I180:J180"/>
    <mergeCell ref="I181:J181"/>
    <mergeCell ref="I182:J182"/>
    <mergeCell ref="I183:J183"/>
    <mergeCell ref="I208:J208"/>
    <mergeCell ref="I209:J209"/>
    <mergeCell ref="I210:J210"/>
    <mergeCell ref="I211:J211"/>
    <mergeCell ref="I212:J212"/>
    <mergeCell ref="I213:J213"/>
    <mergeCell ref="I202:J202"/>
    <mergeCell ref="I203:J203"/>
    <mergeCell ref="I204:J204"/>
    <mergeCell ref="I205:J205"/>
    <mergeCell ref="I206:J206"/>
    <mergeCell ref="I207:J207"/>
    <mergeCell ref="I196:J196"/>
    <mergeCell ref="I197:J197"/>
    <mergeCell ref="I198:J198"/>
    <mergeCell ref="I199:J199"/>
    <mergeCell ref="I200:J200"/>
    <mergeCell ref="I201:J201"/>
    <mergeCell ref="I226:J226"/>
    <mergeCell ref="I227:J227"/>
    <mergeCell ref="I228:J228"/>
    <mergeCell ref="I229:J229"/>
    <mergeCell ref="I230:J230"/>
    <mergeCell ref="I231:J231"/>
    <mergeCell ref="I220:J220"/>
    <mergeCell ref="I221:J221"/>
    <mergeCell ref="I222:J222"/>
    <mergeCell ref="I223:J223"/>
    <mergeCell ref="I224:J224"/>
    <mergeCell ref="I225:J225"/>
    <mergeCell ref="I214:J214"/>
    <mergeCell ref="I215:J215"/>
    <mergeCell ref="I216:J216"/>
    <mergeCell ref="I217:J217"/>
    <mergeCell ref="I218:J218"/>
    <mergeCell ref="I219:J219"/>
    <mergeCell ref="I244:J244"/>
    <mergeCell ref="I245:J245"/>
    <mergeCell ref="I246:J246"/>
    <mergeCell ref="I247:J247"/>
    <mergeCell ref="I248:J248"/>
    <mergeCell ref="I249:J249"/>
    <mergeCell ref="I238:J238"/>
    <mergeCell ref="I239:J239"/>
    <mergeCell ref="I240:J240"/>
    <mergeCell ref="I241:J241"/>
    <mergeCell ref="I242:J242"/>
    <mergeCell ref="I243:J243"/>
    <mergeCell ref="I232:J232"/>
    <mergeCell ref="I233:J233"/>
    <mergeCell ref="I234:J234"/>
    <mergeCell ref="I235:J235"/>
    <mergeCell ref="I236:J236"/>
    <mergeCell ref="I237:J237"/>
    <mergeCell ref="I262:J262"/>
    <mergeCell ref="I263:J263"/>
    <mergeCell ref="I264:J264"/>
    <mergeCell ref="I265:J265"/>
    <mergeCell ref="I266:J266"/>
    <mergeCell ref="I267:J267"/>
    <mergeCell ref="I256:J256"/>
    <mergeCell ref="I257:J257"/>
    <mergeCell ref="I258:J258"/>
    <mergeCell ref="I259:J259"/>
    <mergeCell ref="I260:J260"/>
    <mergeCell ref="I261:J261"/>
    <mergeCell ref="I250:J250"/>
    <mergeCell ref="I251:J251"/>
    <mergeCell ref="I252:J252"/>
    <mergeCell ref="I253:J253"/>
    <mergeCell ref="I254:J254"/>
    <mergeCell ref="I255:J255"/>
    <mergeCell ref="I280:J280"/>
    <mergeCell ref="I281:J281"/>
    <mergeCell ref="I282:J282"/>
    <mergeCell ref="I283:J283"/>
    <mergeCell ref="I284:J284"/>
    <mergeCell ref="I285:J285"/>
    <mergeCell ref="I274:J274"/>
    <mergeCell ref="I275:J275"/>
    <mergeCell ref="I276:J276"/>
    <mergeCell ref="I277:J277"/>
    <mergeCell ref="I278:J278"/>
    <mergeCell ref="I279:J279"/>
    <mergeCell ref="I268:J268"/>
    <mergeCell ref="I269:J269"/>
    <mergeCell ref="I270:J270"/>
    <mergeCell ref="I271:J271"/>
    <mergeCell ref="I272:J272"/>
    <mergeCell ref="I273:J273"/>
    <mergeCell ref="I298:J298"/>
    <mergeCell ref="I299:J299"/>
    <mergeCell ref="I300:J300"/>
    <mergeCell ref="I301:J301"/>
    <mergeCell ref="I302:J302"/>
    <mergeCell ref="I303:J303"/>
    <mergeCell ref="I292:J292"/>
    <mergeCell ref="I293:J293"/>
    <mergeCell ref="I294:J294"/>
    <mergeCell ref="I295:J295"/>
    <mergeCell ref="I296:J296"/>
    <mergeCell ref="I297:J297"/>
    <mergeCell ref="I286:J286"/>
    <mergeCell ref="I287:J287"/>
    <mergeCell ref="I288:J288"/>
    <mergeCell ref="I289:J289"/>
    <mergeCell ref="I290:J290"/>
    <mergeCell ref="I291:J291"/>
    <mergeCell ref="I316:J316"/>
    <mergeCell ref="I317:J317"/>
    <mergeCell ref="I318:J318"/>
    <mergeCell ref="I319:J319"/>
    <mergeCell ref="I320:J320"/>
    <mergeCell ref="I321:J321"/>
    <mergeCell ref="I310:J310"/>
    <mergeCell ref="I311:J311"/>
    <mergeCell ref="I312:J312"/>
    <mergeCell ref="I313:J313"/>
    <mergeCell ref="I314:J314"/>
    <mergeCell ref="I315:J315"/>
    <mergeCell ref="I304:J304"/>
    <mergeCell ref="I305:J305"/>
    <mergeCell ref="I306:J306"/>
    <mergeCell ref="I307:J307"/>
    <mergeCell ref="I308:J308"/>
    <mergeCell ref="I309:J309"/>
    <mergeCell ref="I334:J334"/>
    <mergeCell ref="I335:J335"/>
    <mergeCell ref="I336:J336"/>
    <mergeCell ref="I337:J337"/>
    <mergeCell ref="I338:J338"/>
    <mergeCell ref="I339:J339"/>
    <mergeCell ref="I328:J328"/>
    <mergeCell ref="I329:J329"/>
    <mergeCell ref="I330:J330"/>
    <mergeCell ref="I331:J331"/>
    <mergeCell ref="I332:J332"/>
    <mergeCell ref="I333:J333"/>
    <mergeCell ref="I322:J322"/>
    <mergeCell ref="I323:J323"/>
    <mergeCell ref="I324:J324"/>
    <mergeCell ref="I325:J325"/>
    <mergeCell ref="I326:J326"/>
    <mergeCell ref="I327:J327"/>
    <mergeCell ref="I352:J352"/>
    <mergeCell ref="I353:J353"/>
    <mergeCell ref="I354:J354"/>
    <mergeCell ref="I355:J355"/>
    <mergeCell ref="I356:J356"/>
    <mergeCell ref="I357:J357"/>
    <mergeCell ref="I346:J346"/>
    <mergeCell ref="I347:J347"/>
    <mergeCell ref="I348:J348"/>
    <mergeCell ref="I349:J349"/>
    <mergeCell ref="I350:J350"/>
    <mergeCell ref="I351:J351"/>
    <mergeCell ref="I340:J340"/>
    <mergeCell ref="I341:J341"/>
    <mergeCell ref="I342:J342"/>
    <mergeCell ref="I343:J343"/>
    <mergeCell ref="I344:J344"/>
    <mergeCell ref="I345:J345"/>
    <mergeCell ref="I370:J370"/>
    <mergeCell ref="I371:J371"/>
    <mergeCell ref="I372:J372"/>
    <mergeCell ref="I373:J373"/>
    <mergeCell ref="I374:J374"/>
    <mergeCell ref="I375:J375"/>
    <mergeCell ref="I364:J364"/>
    <mergeCell ref="I365:J365"/>
    <mergeCell ref="I366:J366"/>
    <mergeCell ref="I367:J367"/>
    <mergeCell ref="I368:J368"/>
    <mergeCell ref="I369:J369"/>
    <mergeCell ref="I358:J358"/>
    <mergeCell ref="I359:J359"/>
    <mergeCell ref="I360:J360"/>
    <mergeCell ref="I361:J361"/>
    <mergeCell ref="I362:J362"/>
    <mergeCell ref="I363:J363"/>
    <mergeCell ref="I388:J388"/>
    <mergeCell ref="I389:J389"/>
    <mergeCell ref="I390:J390"/>
    <mergeCell ref="I391:J391"/>
    <mergeCell ref="I392:J392"/>
    <mergeCell ref="I393:J393"/>
    <mergeCell ref="I382:J382"/>
    <mergeCell ref="I383:J383"/>
    <mergeCell ref="I384:J384"/>
    <mergeCell ref="I385:J385"/>
    <mergeCell ref="I386:J386"/>
    <mergeCell ref="I387:J387"/>
    <mergeCell ref="I376:J376"/>
    <mergeCell ref="I377:J377"/>
    <mergeCell ref="I378:J378"/>
    <mergeCell ref="I379:J379"/>
    <mergeCell ref="I380:J380"/>
    <mergeCell ref="I381:J381"/>
    <mergeCell ref="I406:J406"/>
    <mergeCell ref="I407:J407"/>
    <mergeCell ref="I408:J408"/>
    <mergeCell ref="I409:J409"/>
    <mergeCell ref="I410:J410"/>
    <mergeCell ref="I411:J411"/>
    <mergeCell ref="I400:J400"/>
    <mergeCell ref="I401:J401"/>
    <mergeCell ref="I402:J402"/>
    <mergeCell ref="I403:J403"/>
    <mergeCell ref="I404:J404"/>
    <mergeCell ref="I405:J405"/>
    <mergeCell ref="I394:J394"/>
    <mergeCell ref="I395:J395"/>
    <mergeCell ref="I396:J396"/>
    <mergeCell ref="I397:J397"/>
    <mergeCell ref="I398:J398"/>
    <mergeCell ref="I399:J399"/>
    <mergeCell ref="I424:J424"/>
    <mergeCell ref="I425:J425"/>
    <mergeCell ref="I426:J426"/>
    <mergeCell ref="I427:J427"/>
    <mergeCell ref="I428:J428"/>
    <mergeCell ref="I429:J429"/>
    <mergeCell ref="I418:J418"/>
    <mergeCell ref="I419:J419"/>
    <mergeCell ref="I420:J420"/>
    <mergeCell ref="I421:J421"/>
    <mergeCell ref="I422:J422"/>
    <mergeCell ref="I423:J423"/>
    <mergeCell ref="I412:J412"/>
    <mergeCell ref="I413:J413"/>
    <mergeCell ref="I414:J414"/>
    <mergeCell ref="I415:J415"/>
    <mergeCell ref="I416:J416"/>
    <mergeCell ref="I417:J417"/>
    <mergeCell ref="I442:J442"/>
    <mergeCell ref="I443:J443"/>
    <mergeCell ref="I444:J444"/>
    <mergeCell ref="I445:J445"/>
    <mergeCell ref="I446:J446"/>
    <mergeCell ref="I447:J447"/>
    <mergeCell ref="I436:J436"/>
    <mergeCell ref="I437:J437"/>
    <mergeCell ref="I438:J438"/>
    <mergeCell ref="I439:J439"/>
    <mergeCell ref="I440:J440"/>
    <mergeCell ref="I441:J441"/>
    <mergeCell ref="I430:J430"/>
    <mergeCell ref="I431:J431"/>
    <mergeCell ref="I432:J432"/>
    <mergeCell ref="I433:J433"/>
    <mergeCell ref="I434:J434"/>
    <mergeCell ref="I435:J435"/>
    <mergeCell ref="I460:J460"/>
    <mergeCell ref="I461:J461"/>
    <mergeCell ref="I462:J462"/>
    <mergeCell ref="I463:J463"/>
    <mergeCell ref="I464:J464"/>
    <mergeCell ref="I465:J465"/>
    <mergeCell ref="I454:J454"/>
    <mergeCell ref="I455:J455"/>
    <mergeCell ref="I456:J456"/>
    <mergeCell ref="I457:J457"/>
    <mergeCell ref="I458:J458"/>
    <mergeCell ref="I459:J459"/>
    <mergeCell ref="I448:J448"/>
    <mergeCell ref="I449:J449"/>
    <mergeCell ref="I450:J450"/>
    <mergeCell ref="I451:J451"/>
    <mergeCell ref="I452:J452"/>
    <mergeCell ref="I453:J453"/>
    <mergeCell ref="I478:J478"/>
    <mergeCell ref="I479:J479"/>
    <mergeCell ref="I480:J480"/>
    <mergeCell ref="I481:J481"/>
    <mergeCell ref="I482:J482"/>
    <mergeCell ref="I483:J483"/>
    <mergeCell ref="I472:J472"/>
    <mergeCell ref="I473:J473"/>
    <mergeCell ref="I474:J474"/>
    <mergeCell ref="I475:J475"/>
    <mergeCell ref="I476:J476"/>
    <mergeCell ref="I477:J477"/>
    <mergeCell ref="I466:J466"/>
    <mergeCell ref="I467:J467"/>
    <mergeCell ref="I468:J468"/>
    <mergeCell ref="I469:J469"/>
    <mergeCell ref="I470:J470"/>
    <mergeCell ref="I471:J471"/>
    <mergeCell ref="I496:J496"/>
    <mergeCell ref="I497:J497"/>
    <mergeCell ref="I498:J498"/>
    <mergeCell ref="I499:J499"/>
    <mergeCell ref="I500:J500"/>
    <mergeCell ref="I501:J501"/>
    <mergeCell ref="I490:J490"/>
    <mergeCell ref="I491:J491"/>
    <mergeCell ref="I492:J492"/>
    <mergeCell ref="I493:J493"/>
    <mergeCell ref="I494:J494"/>
    <mergeCell ref="I495:J495"/>
    <mergeCell ref="I484:J484"/>
    <mergeCell ref="I485:J485"/>
    <mergeCell ref="I486:J486"/>
    <mergeCell ref="I487:J487"/>
    <mergeCell ref="I488:J488"/>
    <mergeCell ref="I489:J489"/>
    <mergeCell ref="I514:J514"/>
    <mergeCell ref="I515:J515"/>
    <mergeCell ref="I516:J516"/>
    <mergeCell ref="I517:J517"/>
    <mergeCell ref="I518:J518"/>
    <mergeCell ref="I519:J519"/>
    <mergeCell ref="I508:J508"/>
    <mergeCell ref="I509:J509"/>
    <mergeCell ref="I510:J510"/>
    <mergeCell ref="I511:J511"/>
    <mergeCell ref="I512:J512"/>
    <mergeCell ref="I513:J513"/>
    <mergeCell ref="I502:J502"/>
    <mergeCell ref="I503:J503"/>
    <mergeCell ref="I504:J504"/>
    <mergeCell ref="I505:J505"/>
    <mergeCell ref="I506:J506"/>
    <mergeCell ref="I507:J507"/>
    <mergeCell ref="I532:J532"/>
    <mergeCell ref="I533:J533"/>
    <mergeCell ref="I534:J534"/>
    <mergeCell ref="I535:J535"/>
    <mergeCell ref="I536:J536"/>
    <mergeCell ref="I537:J537"/>
    <mergeCell ref="I526:J526"/>
    <mergeCell ref="I527:J527"/>
    <mergeCell ref="I528:J528"/>
    <mergeCell ref="I529:J529"/>
    <mergeCell ref="I530:J530"/>
    <mergeCell ref="I531:J531"/>
    <mergeCell ref="I520:J520"/>
    <mergeCell ref="I521:J521"/>
    <mergeCell ref="I522:J522"/>
    <mergeCell ref="I523:J523"/>
    <mergeCell ref="I524:J524"/>
    <mergeCell ref="I525:J525"/>
    <mergeCell ref="I550:J550"/>
    <mergeCell ref="I551:J551"/>
    <mergeCell ref="I552:J552"/>
    <mergeCell ref="I553:J553"/>
    <mergeCell ref="I554:J554"/>
    <mergeCell ref="I555:J555"/>
    <mergeCell ref="I544:J544"/>
    <mergeCell ref="I545:J545"/>
    <mergeCell ref="I546:J546"/>
    <mergeCell ref="I547:J547"/>
    <mergeCell ref="I548:J548"/>
    <mergeCell ref="I549:J549"/>
    <mergeCell ref="I538:J538"/>
    <mergeCell ref="I539:J539"/>
    <mergeCell ref="I540:J540"/>
    <mergeCell ref="I541:J541"/>
    <mergeCell ref="I542:J542"/>
    <mergeCell ref="I543:J543"/>
    <mergeCell ref="I568:J568"/>
    <mergeCell ref="I569:J569"/>
    <mergeCell ref="I570:J570"/>
    <mergeCell ref="I571:J571"/>
    <mergeCell ref="I572:J572"/>
    <mergeCell ref="I573:J573"/>
    <mergeCell ref="I562:J562"/>
    <mergeCell ref="I563:J563"/>
    <mergeCell ref="I564:J564"/>
    <mergeCell ref="I565:J565"/>
    <mergeCell ref="I566:J566"/>
    <mergeCell ref="I567:J567"/>
    <mergeCell ref="I556:J556"/>
    <mergeCell ref="I557:J557"/>
    <mergeCell ref="I558:J558"/>
    <mergeCell ref="I559:J559"/>
    <mergeCell ref="I560:J560"/>
    <mergeCell ref="I561:J561"/>
    <mergeCell ref="I586:J586"/>
    <mergeCell ref="I587:J587"/>
    <mergeCell ref="I588:J588"/>
    <mergeCell ref="I589:J589"/>
    <mergeCell ref="I590:J590"/>
    <mergeCell ref="I591:J591"/>
    <mergeCell ref="I580:J580"/>
    <mergeCell ref="I581:J581"/>
    <mergeCell ref="I582:J582"/>
    <mergeCell ref="I583:J583"/>
    <mergeCell ref="I584:J584"/>
    <mergeCell ref="I585:J585"/>
    <mergeCell ref="I574:J574"/>
    <mergeCell ref="I575:J575"/>
    <mergeCell ref="I576:J576"/>
    <mergeCell ref="I577:J577"/>
    <mergeCell ref="I578:J578"/>
    <mergeCell ref="I579:J579"/>
    <mergeCell ref="I604:J604"/>
    <mergeCell ref="I605:J605"/>
    <mergeCell ref="I606:J606"/>
    <mergeCell ref="I607:J607"/>
    <mergeCell ref="I608:J608"/>
    <mergeCell ref="I609:J609"/>
    <mergeCell ref="I598:J598"/>
    <mergeCell ref="I599:J599"/>
    <mergeCell ref="I600:J600"/>
    <mergeCell ref="I601:J601"/>
    <mergeCell ref="I602:J602"/>
    <mergeCell ref="I603:J603"/>
    <mergeCell ref="I592:J592"/>
    <mergeCell ref="I593:J593"/>
    <mergeCell ref="I594:J594"/>
    <mergeCell ref="I595:J595"/>
    <mergeCell ref="I596:J596"/>
    <mergeCell ref="I597:J597"/>
    <mergeCell ref="I622:J622"/>
    <mergeCell ref="I623:J623"/>
    <mergeCell ref="I624:J624"/>
    <mergeCell ref="I625:J625"/>
    <mergeCell ref="I626:J626"/>
    <mergeCell ref="I627:J627"/>
    <mergeCell ref="I616:J616"/>
    <mergeCell ref="I617:J617"/>
    <mergeCell ref="I618:J618"/>
    <mergeCell ref="I619:J619"/>
    <mergeCell ref="I620:J620"/>
    <mergeCell ref="I621:J621"/>
    <mergeCell ref="I610:J610"/>
    <mergeCell ref="I611:J611"/>
    <mergeCell ref="I612:J612"/>
    <mergeCell ref="I613:J613"/>
    <mergeCell ref="I614:J614"/>
    <mergeCell ref="I615:J615"/>
    <mergeCell ref="I640:J640"/>
    <mergeCell ref="I641:J641"/>
    <mergeCell ref="I642:J642"/>
    <mergeCell ref="I643:J643"/>
    <mergeCell ref="I644:J644"/>
    <mergeCell ref="I645:J645"/>
    <mergeCell ref="I634:J634"/>
    <mergeCell ref="I635:J635"/>
    <mergeCell ref="I636:J636"/>
    <mergeCell ref="I637:J637"/>
    <mergeCell ref="I638:J638"/>
    <mergeCell ref="I639:J639"/>
    <mergeCell ref="I628:J628"/>
    <mergeCell ref="I629:J629"/>
    <mergeCell ref="I630:J630"/>
    <mergeCell ref="I631:J631"/>
    <mergeCell ref="I632:J632"/>
    <mergeCell ref="I633:J633"/>
    <mergeCell ref="I658:J658"/>
    <mergeCell ref="I659:J659"/>
    <mergeCell ref="I660:J660"/>
    <mergeCell ref="I661:J661"/>
    <mergeCell ref="I662:J662"/>
    <mergeCell ref="I663:J663"/>
    <mergeCell ref="I652:J652"/>
    <mergeCell ref="I653:J653"/>
    <mergeCell ref="I654:J654"/>
    <mergeCell ref="I655:J655"/>
    <mergeCell ref="I656:J656"/>
    <mergeCell ref="I657:J657"/>
    <mergeCell ref="I646:J646"/>
    <mergeCell ref="I647:J647"/>
    <mergeCell ref="I648:J648"/>
    <mergeCell ref="I649:J649"/>
    <mergeCell ref="I650:J650"/>
    <mergeCell ref="I651:J651"/>
    <mergeCell ref="I676:J676"/>
    <mergeCell ref="I677:J677"/>
    <mergeCell ref="I678:J678"/>
    <mergeCell ref="I679:J679"/>
    <mergeCell ref="I680:J680"/>
    <mergeCell ref="I681:J681"/>
    <mergeCell ref="I670:J670"/>
    <mergeCell ref="I671:J671"/>
    <mergeCell ref="I672:J672"/>
    <mergeCell ref="I673:J673"/>
    <mergeCell ref="I674:J674"/>
    <mergeCell ref="I675:J675"/>
    <mergeCell ref="I664:J664"/>
    <mergeCell ref="I665:J665"/>
    <mergeCell ref="I666:J666"/>
    <mergeCell ref="I667:J667"/>
    <mergeCell ref="I668:J668"/>
    <mergeCell ref="I669:J669"/>
    <mergeCell ref="I694:J694"/>
    <mergeCell ref="I695:J695"/>
    <mergeCell ref="I696:J696"/>
    <mergeCell ref="I697:J697"/>
    <mergeCell ref="I698:J698"/>
    <mergeCell ref="I699:J699"/>
    <mergeCell ref="I688:J688"/>
    <mergeCell ref="I689:J689"/>
    <mergeCell ref="I690:J690"/>
    <mergeCell ref="I691:J691"/>
    <mergeCell ref="I692:J692"/>
    <mergeCell ref="I693:J693"/>
    <mergeCell ref="I682:J682"/>
    <mergeCell ref="I683:J683"/>
    <mergeCell ref="I684:J684"/>
    <mergeCell ref="I685:J685"/>
    <mergeCell ref="I686:J686"/>
    <mergeCell ref="I687:J687"/>
    <mergeCell ref="I712:J712"/>
    <mergeCell ref="I713:J713"/>
    <mergeCell ref="I714:J714"/>
    <mergeCell ref="I715:J715"/>
    <mergeCell ref="I716:J716"/>
    <mergeCell ref="I717:J717"/>
    <mergeCell ref="I706:J706"/>
    <mergeCell ref="I707:J707"/>
    <mergeCell ref="I708:J708"/>
    <mergeCell ref="I709:J709"/>
    <mergeCell ref="I710:J710"/>
    <mergeCell ref="I711:J711"/>
    <mergeCell ref="I700:J700"/>
    <mergeCell ref="I701:J701"/>
    <mergeCell ref="I702:J702"/>
    <mergeCell ref="I703:J703"/>
    <mergeCell ref="I704:J704"/>
    <mergeCell ref="I705:J705"/>
    <mergeCell ref="I730:J730"/>
    <mergeCell ref="I731:J731"/>
    <mergeCell ref="I732:J732"/>
    <mergeCell ref="I733:J733"/>
    <mergeCell ref="I734:J734"/>
    <mergeCell ref="I735:J735"/>
    <mergeCell ref="I724:J724"/>
    <mergeCell ref="I725:J725"/>
    <mergeCell ref="I726:J726"/>
    <mergeCell ref="I727:J727"/>
    <mergeCell ref="I728:J728"/>
    <mergeCell ref="I729:J729"/>
    <mergeCell ref="I718:J718"/>
    <mergeCell ref="I719:J719"/>
    <mergeCell ref="I720:J720"/>
    <mergeCell ref="I721:J721"/>
    <mergeCell ref="I722:J722"/>
    <mergeCell ref="I723:J723"/>
    <mergeCell ref="I748:J748"/>
    <mergeCell ref="I749:J749"/>
    <mergeCell ref="I750:J750"/>
    <mergeCell ref="I751:J751"/>
    <mergeCell ref="I752:J752"/>
    <mergeCell ref="I753:J753"/>
    <mergeCell ref="I742:J742"/>
    <mergeCell ref="I743:J743"/>
    <mergeCell ref="I744:J744"/>
    <mergeCell ref="I745:J745"/>
    <mergeCell ref="I746:J746"/>
    <mergeCell ref="I747:J747"/>
    <mergeCell ref="I736:J736"/>
    <mergeCell ref="I737:J737"/>
    <mergeCell ref="I738:J738"/>
    <mergeCell ref="I739:J739"/>
    <mergeCell ref="I740:J740"/>
    <mergeCell ref="I741:J741"/>
    <mergeCell ref="I766:J766"/>
    <mergeCell ref="I767:J767"/>
    <mergeCell ref="I768:J768"/>
    <mergeCell ref="I769:J769"/>
    <mergeCell ref="I770:J770"/>
    <mergeCell ref="I771:J771"/>
    <mergeCell ref="I760:J760"/>
    <mergeCell ref="I761:J761"/>
    <mergeCell ref="I762:J762"/>
    <mergeCell ref="I763:J763"/>
    <mergeCell ref="I764:J764"/>
    <mergeCell ref="I765:J765"/>
    <mergeCell ref="I754:J754"/>
    <mergeCell ref="I755:J755"/>
    <mergeCell ref="I756:J756"/>
    <mergeCell ref="I757:J757"/>
    <mergeCell ref="I758:J758"/>
    <mergeCell ref="I759:J759"/>
    <mergeCell ref="I784:J784"/>
    <mergeCell ref="I785:J785"/>
    <mergeCell ref="I786:J786"/>
    <mergeCell ref="I787:J787"/>
    <mergeCell ref="I788:J788"/>
    <mergeCell ref="I789:J789"/>
    <mergeCell ref="I778:J778"/>
    <mergeCell ref="I779:J779"/>
    <mergeCell ref="I780:J780"/>
    <mergeCell ref="I781:J781"/>
    <mergeCell ref="I782:J782"/>
    <mergeCell ref="I783:J783"/>
    <mergeCell ref="I772:J772"/>
    <mergeCell ref="I773:J773"/>
    <mergeCell ref="I774:J774"/>
    <mergeCell ref="I775:J775"/>
    <mergeCell ref="I776:J776"/>
    <mergeCell ref="I777:J777"/>
    <mergeCell ref="I802:J802"/>
    <mergeCell ref="I803:J803"/>
    <mergeCell ref="I804:J804"/>
    <mergeCell ref="I805:J805"/>
    <mergeCell ref="I806:J806"/>
    <mergeCell ref="I807:J807"/>
    <mergeCell ref="I796:J796"/>
    <mergeCell ref="I797:J797"/>
    <mergeCell ref="I798:J798"/>
    <mergeCell ref="I799:J799"/>
    <mergeCell ref="I800:J800"/>
    <mergeCell ref="I801:J801"/>
    <mergeCell ref="I790:J790"/>
    <mergeCell ref="I791:J791"/>
    <mergeCell ref="I792:J792"/>
    <mergeCell ref="I793:J793"/>
    <mergeCell ref="I794:J794"/>
    <mergeCell ref="I795:J795"/>
    <mergeCell ref="I820:J820"/>
    <mergeCell ref="I821:J821"/>
    <mergeCell ref="I822:J822"/>
    <mergeCell ref="I823:J823"/>
    <mergeCell ref="I824:J824"/>
    <mergeCell ref="I825:J825"/>
    <mergeCell ref="I814:J814"/>
    <mergeCell ref="I815:J815"/>
    <mergeCell ref="I816:J816"/>
    <mergeCell ref="I817:J817"/>
    <mergeCell ref="I818:J818"/>
    <mergeCell ref="I819:J819"/>
    <mergeCell ref="I808:J808"/>
    <mergeCell ref="I809:J809"/>
    <mergeCell ref="I810:J810"/>
    <mergeCell ref="I811:J811"/>
    <mergeCell ref="I812:J812"/>
    <mergeCell ref="I813:J813"/>
    <mergeCell ref="I838:J838"/>
    <mergeCell ref="I839:J839"/>
    <mergeCell ref="I840:J840"/>
    <mergeCell ref="I841:J841"/>
    <mergeCell ref="I842:J842"/>
    <mergeCell ref="I843:J843"/>
    <mergeCell ref="I832:J832"/>
    <mergeCell ref="I833:J833"/>
    <mergeCell ref="I834:J834"/>
    <mergeCell ref="I835:J835"/>
    <mergeCell ref="I836:J836"/>
    <mergeCell ref="I837:J837"/>
    <mergeCell ref="I826:J826"/>
    <mergeCell ref="I827:J827"/>
    <mergeCell ref="I828:J828"/>
    <mergeCell ref="I829:J829"/>
    <mergeCell ref="I830:J830"/>
    <mergeCell ref="I831:J831"/>
    <mergeCell ref="I856:J856"/>
    <mergeCell ref="I857:J857"/>
    <mergeCell ref="I858:J858"/>
    <mergeCell ref="I859:J859"/>
    <mergeCell ref="I860:J860"/>
    <mergeCell ref="I861:J861"/>
    <mergeCell ref="I850:J850"/>
    <mergeCell ref="I851:J851"/>
    <mergeCell ref="I852:J852"/>
    <mergeCell ref="I853:J853"/>
    <mergeCell ref="I854:J854"/>
    <mergeCell ref="I855:J855"/>
    <mergeCell ref="I844:J844"/>
    <mergeCell ref="I845:J845"/>
    <mergeCell ref="I846:J846"/>
    <mergeCell ref="I847:J847"/>
    <mergeCell ref="I848:J848"/>
    <mergeCell ref="I849:J849"/>
    <mergeCell ref="I874:J874"/>
    <mergeCell ref="I875:J875"/>
    <mergeCell ref="I876:J876"/>
    <mergeCell ref="I877:J877"/>
    <mergeCell ref="I878:J878"/>
    <mergeCell ref="I879:J879"/>
    <mergeCell ref="I868:J868"/>
    <mergeCell ref="I869:J869"/>
    <mergeCell ref="I870:J870"/>
    <mergeCell ref="I871:J871"/>
    <mergeCell ref="I872:J872"/>
    <mergeCell ref="I873:J873"/>
    <mergeCell ref="I862:J862"/>
    <mergeCell ref="I863:J863"/>
    <mergeCell ref="I864:J864"/>
    <mergeCell ref="I865:J865"/>
    <mergeCell ref="I866:J866"/>
    <mergeCell ref="I867:J867"/>
    <mergeCell ref="I892:J892"/>
    <mergeCell ref="I893:J893"/>
    <mergeCell ref="I894:J894"/>
    <mergeCell ref="I895:J895"/>
    <mergeCell ref="I896:J896"/>
    <mergeCell ref="I897:J897"/>
    <mergeCell ref="I886:J886"/>
    <mergeCell ref="I887:J887"/>
    <mergeCell ref="I888:J888"/>
    <mergeCell ref="I889:J889"/>
    <mergeCell ref="I890:J890"/>
    <mergeCell ref="I891:J891"/>
    <mergeCell ref="I880:J880"/>
    <mergeCell ref="I881:J881"/>
    <mergeCell ref="I882:J882"/>
    <mergeCell ref="I883:J883"/>
    <mergeCell ref="I884:J884"/>
    <mergeCell ref="I885:J885"/>
    <mergeCell ref="I910:J910"/>
    <mergeCell ref="I911:J911"/>
    <mergeCell ref="I912:J912"/>
    <mergeCell ref="I913:J913"/>
    <mergeCell ref="I914:J914"/>
    <mergeCell ref="I915:J915"/>
    <mergeCell ref="I904:J904"/>
    <mergeCell ref="I905:J905"/>
    <mergeCell ref="I906:J906"/>
    <mergeCell ref="I907:J907"/>
    <mergeCell ref="I908:J908"/>
    <mergeCell ref="I909:J909"/>
    <mergeCell ref="I898:J898"/>
    <mergeCell ref="I899:J899"/>
    <mergeCell ref="I900:J900"/>
    <mergeCell ref="I901:J901"/>
    <mergeCell ref="I902:J902"/>
    <mergeCell ref="I903:J903"/>
    <mergeCell ref="I928:J928"/>
    <mergeCell ref="I929:J929"/>
    <mergeCell ref="I930:J930"/>
    <mergeCell ref="I931:J931"/>
    <mergeCell ref="I932:J932"/>
    <mergeCell ref="I933:J933"/>
    <mergeCell ref="I922:J922"/>
    <mergeCell ref="I923:J923"/>
    <mergeCell ref="I924:J924"/>
    <mergeCell ref="I925:J925"/>
    <mergeCell ref="I926:J926"/>
    <mergeCell ref="I927:J927"/>
    <mergeCell ref="I916:J916"/>
    <mergeCell ref="I917:J917"/>
    <mergeCell ref="I918:J918"/>
    <mergeCell ref="I919:J919"/>
    <mergeCell ref="I920:J920"/>
    <mergeCell ref="I921:J921"/>
    <mergeCell ref="I946:J946"/>
    <mergeCell ref="I947:J947"/>
    <mergeCell ref="I948:J948"/>
    <mergeCell ref="I949:J949"/>
    <mergeCell ref="I950:J950"/>
    <mergeCell ref="I951:J951"/>
    <mergeCell ref="I940:J940"/>
    <mergeCell ref="I941:J941"/>
    <mergeCell ref="I942:J942"/>
    <mergeCell ref="I943:J943"/>
    <mergeCell ref="I944:J944"/>
    <mergeCell ref="I945:J945"/>
    <mergeCell ref="I934:J934"/>
    <mergeCell ref="I935:J935"/>
    <mergeCell ref="I936:J936"/>
    <mergeCell ref="I937:J937"/>
    <mergeCell ref="I938:J938"/>
    <mergeCell ref="I939:J939"/>
    <mergeCell ref="I964:J964"/>
    <mergeCell ref="I965:J965"/>
    <mergeCell ref="I966:J966"/>
    <mergeCell ref="I967:J967"/>
    <mergeCell ref="I968:J968"/>
    <mergeCell ref="I969:J969"/>
    <mergeCell ref="I958:J958"/>
    <mergeCell ref="I959:J959"/>
    <mergeCell ref="I960:J960"/>
    <mergeCell ref="I961:J961"/>
    <mergeCell ref="I962:J962"/>
    <mergeCell ref="I963:J963"/>
    <mergeCell ref="I952:J952"/>
    <mergeCell ref="I953:J953"/>
    <mergeCell ref="I954:J954"/>
    <mergeCell ref="I955:J955"/>
    <mergeCell ref="I956:J956"/>
    <mergeCell ref="I957:J957"/>
    <mergeCell ref="I982:J982"/>
    <mergeCell ref="I983:J983"/>
    <mergeCell ref="I984:J984"/>
    <mergeCell ref="I985:J985"/>
    <mergeCell ref="I986:J986"/>
    <mergeCell ref="I987:J987"/>
    <mergeCell ref="I976:J976"/>
    <mergeCell ref="I977:J977"/>
    <mergeCell ref="I978:J978"/>
    <mergeCell ref="I979:J979"/>
    <mergeCell ref="I980:J980"/>
    <mergeCell ref="I981:J981"/>
    <mergeCell ref="I970:J970"/>
    <mergeCell ref="I971:J971"/>
    <mergeCell ref="I972:J972"/>
    <mergeCell ref="I973:J973"/>
    <mergeCell ref="I974:J974"/>
    <mergeCell ref="I975:J975"/>
    <mergeCell ref="I1000:J1000"/>
    <mergeCell ref="I1001:J1001"/>
    <mergeCell ref="I1002:J1002"/>
    <mergeCell ref="I1003:J1003"/>
    <mergeCell ref="I1004:J1004"/>
    <mergeCell ref="I1005:J1005"/>
    <mergeCell ref="I994:J994"/>
    <mergeCell ref="I995:J995"/>
    <mergeCell ref="I996:J996"/>
    <mergeCell ref="I997:J997"/>
    <mergeCell ref="I998:J998"/>
    <mergeCell ref="I999:J999"/>
    <mergeCell ref="I988:J988"/>
    <mergeCell ref="I989:J989"/>
    <mergeCell ref="I990:J990"/>
    <mergeCell ref="I991:J991"/>
    <mergeCell ref="I992:J992"/>
    <mergeCell ref="I993:J993"/>
    <mergeCell ref="I1018:J1018"/>
    <mergeCell ref="I1019:J1019"/>
    <mergeCell ref="I1020:J1020"/>
    <mergeCell ref="I1021:J1021"/>
    <mergeCell ref="I1022:J1022"/>
    <mergeCell ref="I1023:J1023"/>
    <mergeCell ref="I1012:J1012"/>
    <mergeCell ref="I1013:J1013"/>
    <mergeCell ref="I1014:J1014"/>
    <mergeCell ref="I1015:J1015"/>
    <mergeCell ref="I1016:J1016"/>
    <mergeCell ref="I1017:J1017"/>
    <mergeCell ref="I1006:J1006"/>
    <mergeCell ref="I1007:J1007"/>
    <mergeCell ref="I1008:J1008"/>
    <mergeCell ref="I1009:J1009"/>
    <mergeCell ref="I1010:J1010"/>
    <mergeCell ref="I1011:J1011"/>
    <mergeCell ref="I1036:J1036"/>
    <mergeCell ref="I1037:J1037"/>
    <mergeCell ref="I1038:J1038"/>
    <mergeCell ref="I1039:J1039"/>
    <mergeCell ref="I1040:J1040"/>
    <mergeCell ref="I1041:J1041"/>
    <mergeCell ref="I1030:J1030"/>
    <mergeCell ref="I1031:J1031"/>
    <mergeCell ref="I1032:J1032"/>
    <mergeCell ref="I1033:J1033"/>
    <mergeCell ref="I1034:J1034"/>
    <mergeCell ref="I1035:J1035"/>
    <mergeCell ref="I1024:J1024"/>
    <mergeCell ref="I1025:J1025"/>
    <mergeCell ref="I1026:J1026"/>
    <mergeCell ref="I1027:J1027"/>
    <mergeCell ref="I1028:J1028"/>
    <mergeCell ref="I1029:J1029"/>
    <mergeCell ref="I1054:J1054"/>
    <mergeCell ref="I1055:J1055"/>
    <mergeCell ref="I1056:J1056"/>
    <mergeCell ref="I1057:J1057"/>
    <mergeCell ref="I1058:J1058"/>
    <mergeCell ref="I1059:J1059"/>
    <mergeCell ref="I1048:J1048"/>
    <mergeCell ref="I1049:J1049"/>
    <mergeCell ref="I1050:J1050"/>
    <mergeCell ref="I1051:J1051"/>
    <mergeCell ref="I1052:J1052"/>
    <mergeCell ref="I1053:J1053"/>
    <mergeCell ref="I1042:J1042"/>
    <mergeCell ref="I1043:J1043"/>
    <mergeCell ref="I1044:J1044"/>
    <mergeCell ref="I1045:J1045"/>
    <mergeCell ref="I1046:J1046"/>
    <mergeCell ref="I1047:J1047"/>
    <mergeCell ref="I1072:J1072"/>
    <mergeCell ref="I1073:J1073"/>
    <mergeCell ref="I1074:J1074"/>
    <mergeCell ref="I1075:J1075"/>
    <mergeCell ref="I1076:J1076"/>
    <mergeCell ref="I1077:J1077"/>
    <mergeCell ref="I1066:J1066"/>
    <mergeCell ref="I1067:J1067"/>
    <mergeCell ref="I1068:J1068"/>
    <mergeCell ref="I1069:J1069"/>
    <mergeCell ref="I1070:J1070"/>
    <mergeCell ref="I1071:J1071"/>
    <mergeCell ref="I1060:J1060"/>
    <mergeCell ref="I1061:J1061"/>
    <mergeCell ref="I1062:J1062"/>
    <mergeCell ref="I1063:J1063"/>
    <mergeCell ref="I1064:J1064"/>
    <mergeCell ref="I1065:J1065"/>
    <mergeCell ref="I1090:J1090"/>
    <mergeCell ref="I1091:J1091"/>
    <mergeCell ref="I1092:J1092"/>
    <mergeCell ref="I1093:J1093"/>
    <mergeCell ref="I1094:J1094"/>
    <mergeCell ref="I1095:J1095"/>
    <mergeCell ref="I1084:J1084"/>
    <mergeCell ref="I1085:J1085"/>
    <mergeCell ref="I1086:J1086"/>
    <mergeCell ref="I1087:J1087"/>
    <mergeCell ref="I1088:J1088"/>
    <mergeCell ref="I1089:J1089"/>
    <mergeCell ref="I1078:J1078"/>
    <mergeCell ref="I1079:J1079"/>
    <mergeCell ref="I1080:J1080"/>
    <mergeCell ref="I1081:J1081"/>
    <mergeCell ref="I1082:J1082"/>
    <mergeCell ref="I1083:J1083"/>
    <mergeCell ref="I1108:J1108"/>
    <mergeCell ref="I1109:J1109"/>
    <mergeCell ref="I1110:J1110"/>
    <mergeCell ref="I1111:J1111"/>
    <mergeCell ref="I1112:J1112"/>
    <mergeCell ref="I1113:J1113"/>
    <mergeCell ref="I1102:J1102"/>
    <mergeCell ref="I1103:J1103"/>
    <mergeCell ref="I1104:J1104"/>
    <mergeCell ref="I1105:J1105"/>
    <mergeCell ref="I1106:J1106"/>
    <mergeCell ref="I1107:J1107"/>
    <mergeCell ref="I1096:J1096"/>
    <mergeCell ref="I1097:J1097"/>
    <mergeCell ref="I1098:J1098"/>
    <mergeCell ref="I1099:J1099"/>
    <mergeCell ref="I1100:J1100"/>
    <mergeCell ref="I1101:J1101"/>
    <mergeCell ref="I1126:J1126"/>
    <mergeCell ref="I1127:J1127"/>
    <mergeCell ref="I1128:J1128"/>
    <mergeCell ref="I1129:J1129"/>
    <mergeCell ref="I1130:J1130"/>
    <mergeCell ref="I1131:J1131"/>
    <mergeCell ref="I1120:J1120"/>
    <mergeCell ref="I1121:J1121"/>
    <mergeCell ref="I1122:J1122"/>
    <mergeCell ref="I1123:J1123"/>
    <mergeCell ref="I1124:J1124"/>
    <mergeCell ref="I1125:J1125"/>
    <mergeCell ref="I1114:J1114"/>
    <mergeCell ref="I1115:J1115"/>
    <mergeCell ref="I1116:J1116"/>
    <mergeCell ref="I1117:J1117"/>
    <mergeCell ref="I1118:J1118"/>
    <mergeCell ref="I1119:J1119"/>
    <mergeCell ref="I1144:J1144"/>
    <mergeCell ref="I1145:J1145"/>
    <mergeCell ref="I1146:J1146"/>
    <mergeCell ref="I1147:J1147"/>
    <mergeCell ref="I1148:J1148"/>
    <mergeCell ref="I1149:J1149"/>
    <mergeCell ref="I1138:J1138"/>
    <mergeCell ref="I1139:J1139"/>
    <mergeCell ref="I1140:J1140"/>
    <mergeCell ref="I1141:J1141"/>
    <mergeCell ref="I1142:J1142"/>
    <mergeCell ref="I1143:J1143"/>
    <mergeCell ref="I1132:J1132"/>
    <mergeCell ref="I1133:J1133"/>
    <mergeCell ref="I1134:J1134"/>
    <mergeCell ref="I1135:J1135"/>
    <mergeCell ref="I1136:J1136"/>
    <mergeCell ref="I1137:J1137"/>
    <mergeCell ref="I1162:J1162"/>
    <mergeCell ref="I1163:J1163"/>
    <mergeCell ref="I1164:J1164"/>
    <mergeCell ref="I1165:J1165"/>
    <mergeCell ref="I1166:J1166"/>
    <mergeCell ref="I1167:J1167"/>
    <mergeCell ref="I1156:J1156"/>
    <mergeCell ref="I1157:J1157"/>
    <mergeCell ref="I1158:J1158"/>
    <mergeCell ref="I1159:J1159"/>
    <mergeCell ref="I1160:J1160"/>
    <mergeCell ref="I1161:J1161"/>
    <mergeCell ref="I1150:J1150"/>
    <mergeCell ref="I1151:J1151"/>
    <mergeCell ref="I1152:J1152"/>
    <mergeCell ref="I1153:J1153"/>
    <mergeCell ref="I1154:J1154"/>
    <mergeCell ref="I1155:J1155"/>
    <mergeCell ref="I1180:J1180"/>
    <mergeCell ref="I1181:J1181"/>
    <mergeCell ref="I1182:J1182"/>
    <mergeCell ref="I1183:J1183"/>
    <mergeCell ref="I1184:J1184"/>
    <mergeCell ref="I1185:J1185"/>
    <mergeCell ref="I1174:J1174"/>
    <mergeCell ref="I1175:J1175"/>
    <mergeCell ref="I1176:J1176"/>
    <mergeCell ref="I1177:J1177"/>
    <mergeCell ref="I1178:J1178"/>
    <mergeCell ref="I1179:J1179"/>
    <mergeCell ref="I1168:J1168"/>
    <mergeCell ref="I1169:J1169"/>
    <mergeCell ref="I1170:J1170"/>
    <mergeCell ref="I1171:J1171"/>
    <mergeCell ref="I1172:J1172"/>
    <mergeCell ref="I1173:J1173"/>
    <mergeCell ref="I1198:J1198"/>
    <mergeCell ref="I1199:J1199"/>
    <mergeCell ref="I1200:J1200"/>
    <mergeCell ref="I1201:J1201"/>
    <mergeCell ref="I1202:J1202"/>
    <mergeCell ref="I1203:J1203"/>
    <mergeCell ref="I1192:J1192"/>
    <mergeCell ref="I1193:J1193"/>
    <mergeCell ref="I1194:J1194"/>
    <mergeCell ref="I1195:J1195"/>
    <mergeCell ref="I1196:J1196"/>
    <mergeCell ref="I1197:J1197"/>
    <mergeCell ref="I1186:J1186"/>
    <mergeCell ref="I1187:J1187"/>
    <mergeCell ref="I1188:J1188"/>
    <mergeCell ref="I1189:J1189"/>
    <mergeCell ref="I1190:J1190"/>
    <mergeCell ref="I1191:J1191"/>
    <mergeCell ref="I1216:J1216"/>
    <mergeCell ref="I1217:J1217"/>
    <mergeCell ref="I1218:J1218"/>
    <mergeCell ref="I1219:J1219"/>
    <mergeCell ref="I1220:J1220"/>
    <mergeCell ref="I1221:J1221"/>
    <mergeCell ref="I1210:J1210"/>
    <mergeCell ref="I1211:J1211"/>
    <mergeCell ref="I1212:J1212"/>
    <mergeCell ref="I1213:J1213"/>
    <mergeCell ref="I1214:J1214"/>
    <mergeCell ref="I1215:J1215"/>
    <mergeCell ref="I1204:J1204"/>
    <mergeCell ref="I1205:J1205"/>
    <mergeCell ref="I1206:J1206"/>
    <mergeCell ref="I1207:J1207"/>
    <mergeCell ref="I1208:J1208"/>
    <mergeCell ref="I1209:J1209"/>
    <mergeCell ref="I1234:J1234"/>
    <mergeCell ref="I1235:J1235"/>
    <mergeCell ref="I1236:J1236"/>
    <mergeCell ref="I1237:J1237"/>
    <mergeCell ref="I1238:J1238"/>
    <mergeCell ref="I1239:J1239"/>
    <mergeCell ref="I1228:J1228"/>
    <mergeCell ref="I1229:J1229"/>
    <mergeCell ref="I1230:J1230"/>
    <mergeCell ref="I1231:J1231"/>
    <mergeCell ref="I1232:J1232"/>
    <mergeCell ref="I1233:J1233"/>
    <mergeCell ref="I1222:J1222"/>
    <mergeCell ref="I1223:J1223"/>
    <mergeCell ref="I1224:J1224"/>
    <mergeCell ref="I1225:J1225"/>
    <mergeCell ref="I1226:J1226"/>
    <mergeCell ref="I1227:J1227"/>
    <mergeCell ref="I1252:J1252"/>
    <mergeCell ref="I1253:J1253"/>
    <mergeCell ref="I1254:J1254"/>
    <mergeCell ref="I1255:J1255"/>
    <mergeCell ref="I1256:J1256"/>
    <mergeCell ref="I1257:J1257"/>
    <mergeCell ref="I1246:J1246"/>
    <mergeCell ref="I1247:J1247"/>
    <mergeCell ref="I1248:J1248"/>
    <mergeCell ref="I1249:J1249"/>
    <mergeCell ref="I1250:J1250"/>
    <mergeCell ref="I1251:J1251"/>
    <mergeCell ref="I1240:J1240"/>
    <mergeCell ref="I1241:J1241"/>
    <mergeCell ref="I1242:J1242"/>
    <mergeCell ref="I1243:J1243"/>
    <mergeCell ref="I1244:J1244"/>
    <mergeCell ref="I1245:J1245"/>
    <mergeCell ref="I1270:J1270"/>
    <mergeCell ref="I1271:J1271"/>
    <mergeCell ref="I1272:J1272"/>
    <mergeCell ref="I1273:J1273"/>
    <mergeCell ref="I1274:J1274"/>
    <mergeCell ref="I1275:J1275"/>
    <mergeCell ref="I1264:J1264"/>
    <mergeCell ref="I1265:J1265"/>
    <mergeCell ref="I1266:J1266"/>
    <mergeCell ref="I1267:J1267"/>
    <mergeCell ref="I1268:J1268"/>
    <mergeCell ref="I1269:J1269"/>
    <mergeCell ref="I1258:J1258"/>
    <mergeCell ref="I1259:J1259"/>
    <mergeCell ref="I1260:J1260"/>
    <mergeCell ref="I1261:J1261"/>
    <mergeCell ref="I1262:J1262"/>
    <mergeCell ref="I1263:J1263"/>
    <mergeCell ref="I1288:J1288"/>
    <mergeCell ref="I1289:J1289"/>
    <mergeCell ref="I1304:J1304"/>
    <mergeCell ref="I1305:J1305"/>
    <mergeCell ref="I1306:J1306"/>
    <mergeCell ref="I1307:J1307"/>
    <mergeCell ref="F1299:J1301"/>
    <mergeCell ref="B1291:J1292"/>
    <mergeCell ref="I1282:J1282"/>
    <mergeCell ref="I1283:J1283"/>
    <mergeCell ref="I1284:J1284"/>
    <mergeCell ref="I1285:J1285"/>
    <mergeCell ref="I1286:J1286"/>
    <mergeCell ref="I1287:J1287"/>
    <mergeCell ref="I1276:J1276"/>
    <mergeCell ref="I1277:J1277"/>
    <mergeCell ref="I1278:J1278"/>
    <mergeCell ref="I1279:J1279"/>
    <mergeCell ref="I1280:J1280"/>
    <mergeCell ref="I1281:J1281"/>
    <mergeCell ref="E1297:G1298"/>
    <mergeCell ref="I1320:J1320"/>
    <mergeCell ref="I1321:J1321"/>
    <mergeCell ref="I1322:J1322"/>
    <mergeCell ref="I1323:J1323"/>
    <mergeCell ref="I1324:J1324"/>
    <mergeCell ref="I1325:J1325"/>
    <mergeCell ref="I1314:J1314"/>
    <mergeCell ref="I1315:J1315"/>
    <mergeCell ref="I1316:J1316"/>
    <mergeCell ref="I1317:J1317"/>
    <mergeCell ref="I1318:J1318"/>
    <mergeCell ref="I1319:J1319"/>
    <mergeCell ref="I1308:J1308"/>
    <mergeCell ref="I1309:J1309"/>
    <mergeCell ref="I1310:J1310"/>
    <mergeCell ref="I1311:J1311"/>
    <mergeCell ref="I1312:J1312"/>
    <mergeCell ref="I1313:J1313"/>
    <mergeCell ref="I1338:J1338"/>
    <mergeCell ref="I1339:J1339"/>
    <mergeCell ref="I1340:J1340"/>
    <mergeCell ref="I1341:J1341"/>
    <mergeCell ref="I1342:J1342"/>
    <mergeCell ref="I1343:J1343"/>
    <mergeCell ref="I1332:J1332"/>
    <mergeCell ref="I1333:J1333"/>
    <mergeCell ref="I1334:J1334"/>
    <mergeCell ref="I1335:J1335"/>
    <mergeCell ref="I1336:J1336"/>
    <mergeCell ref="I1337:J1337"/>
    <mergeCell ref="I1326:J1326"/>
    <mergeCell ref="I1327:J1327"/>
    <mergeCell ref="I1328:J1328"/>
    <mergeCell ref="I1329:J1329"/>
    <mergeCell ref="I1330:J1330"/>
    <mergeCell ref="I1331:J1331"/>
    <mergeCell ref="I1356:J1356"/>
    <mergeCell ref="I1357:J1357"/>
    <mergeCell ref="I1358:J1358"/>
    <mergeCell ref="I1359:J1359"/>
    <mergeCell ref="I1360:J1360"/>
    <mergeCell ref="I1361:J1361"/>
    <mergeCell ref="I1350:J1350"/>
    <mergeCell ref="I1351:J1351"/>
    <mergeCell ref="I1352:J1352"/>
    <mergeCell ref="I1353:J1353"/>
    <mergeCell ref="I1354:J1354"/>
    <mergeCell ref="I1355:J1355"/>
    <mergeCell ref="I1344:J1344"/>
    <mergeCell ref="I1345:J1345"/>
    <mergeCell ref="I1346:J1346"/>
    <mergeCell ref="I1347:J1347"/>
    <mergeCell ref="I1348:J1348"/>
    <mergeCell ref="I1349:J1349"/>
    <mergeCell ref="E1386:H1386"/>
    <mergeCell ref="E1387:H1387"/>
    <mergeCell ref="B1385:C1387"/>
    <mergeCell ref="H1383:J1383"/>
    <mergeCell ref="I1380:J1380"/>
    <mergeCell ref="I1381:J1381"/>
    <mergeCell ref="H2:J5"/>
    <mergeCell ref="H1290:J1290"/>
    <mergeCell ref="H1293:J1293"/>
    <mergeCell ref="H1294:J1294"/>
    <mergeCell ref="H1295:J1295"/>
    <mergeCell ref="H1296:J1296"/>
    <mergeCell ref="H1297:J1297"/>
    <mergeCell ref="H1298:J1298"/>
    <mergeCell ref="I1374:J1374"/>
    <mergeCell ref="I1375:J1375"/>
    <mergeCell ref="I1376:J1376"/>
    <mergeCell ref="I1377:J1377"/>
    <mergeCell ref="I1378:J1378"/>
    <mergeCell ref="I1379:J1379"/>
    <mergeCell ref="I1368:J1368"/>
    <mergeCell ref="I1369:J1369"/>
    <mergeCell ref="I1370:J1370"/>
    <mergeCell ref="I1371:J1371"/>
    <mergeCell ref="I1372:J1372"/>
    <mergeCell ref="I1373:J1373"/>
    <mergeCell ref="I1362:J1362"/>
    <mergeCell ref="I1363:J1363"/>
    <mergeCell ref="I1364:J1364"/>
    <mergeCell ref="I1365:J1365"/>
    <mergeCell ref="I1366:J1366"/>
    <mergeCell ref="I1367:J1367"/>
  </mergeCells>
  <conditionalFormatting sqref="C1357:C1380">
    <cfRule type="duplicateValues" dxfId="5" priority="38"/>
  </conditionalFormatting>
  <conditionalFormatting sqref="F1290:H1290">
    <cfRule type="containsErrors" dxfId="4" priority="37">
      <formula>ISERROR(F1290)</formula>
    </cfRule>
  </conditionalFormatting>
  <conditionalFormatting sqref="I9:I1289">
    <cfRule type="cellIs" dxfId="3" priority="35" operator="equal">
      <formula>"ERROR"</formula>
    </cfRule>
    <cfRule type="cellIs" dxfId="2" priority="36" operator="equal">
      <formula>"OK"</formula>
    </cfRule>
  </conditionalFormatting>
  <conditionalFormatting sqref="I1304:I1381">
    <cfRule type="cellIs" dxfId="1" priority="1" operator="equal">
      <formula>"ERROR"</formula>
    </cfRule>
    <cfRule type="cellIs" dxfId="0" priority="2" operator="equal">
      <formula>"OK"</formula>
    </cfRule>
  </conditionalFormatting>
  <pageMargins left="0.7" right="0.7" top="0.75" bottom="0.75" header="0.3" footer="0.3"/>
  <pageSetup scale="35" orientation="portrait" r:id="rId1"/>
  <ignoredErrors>
    <ignoredError sqref="I8:J8 I1302:J1303 J9 I20:J20 I1347:J1347 I51:J51 I23:J23 I33:J33 I38:J38 I42:J43 I48:J48 I53:J53 I56:J56 I59:J60 I71:J71 I73:J73 I75:J75 I78:J78 I80:J80 I82:J82 I84:J84 I89:J90 I94:J94 I98:J98 I102:J102 I104:J104 I106:J106 I109:J109 I113:J113 I116:J116 I122:J122 I124:J125 I132:J132 I135:J135 I137:J137 I143:J143 I146:J146 I148:J149 I154:J154 I157:J157 I161:J162 I164:J164 I166:J167 I187:J187 I219:J219 I255:J255 I309:J309 I341:J341 I368:J368 I378:J378 I387:J387 I398:J398 I481:J481 I490:J491 I510:J510 I525:J525 I530:J530 I542:J542 I558:J558 I606:J606 I629:J629 I671:J671 I687:J687 I710:J710 I732:J732 I739:J739 I756:J756 I766:J766 I771:J771 I777:J777 I783:J783 I797:J798 I804:J804 I806:J806 I813:J813 I817:J817 I820:J820 I822:J822 I825:J825 I828:J828 I836:J836 I839:J839 I843:J843 I845:J845 I851:J851 I855:J855 I858:J858 I863:J863 I869:J869 I874:J874 I886:J886 I889:J889 I891:J891 I902:J902 I905:J905 I911:J911 I918:J918 I921:J921 I924:J925 I931:J931 I937:J938 I943:J943 I946:J946 I949:J949 I953:J953 I955:J955 I957:J957 I959:J959 I961:J961 I963:J963 I966:J967 I969:J969 I971:J971 I973:J974 I976:J976 I978:J978 I981:J981 I984:J984 I986:J987 I989:J989 I997:J997 I999:J999 I1005:J1005 I1010:J1010 I1012:J1012 I1015:J1015 I1017:J1017 I1019:J1019 I1023:J1024 I1028:J1028 I1031:J1031 I1033:J1033 I1038:J1038 I1040:J1041 I1045:J1046 I1052:J1052 I1054:J1054 I1056:J1057 I1067:J1067 I1077:J1077 I1080:J1080 I1083:J1083 I1087:J1087 I1089:J1089 I1092:J1092 I1094:J1095 I1100:J1100 I1106:J1106 I1108:J1108 I1113:J1113 I1124:J1124 I1126:J1126 I1128:J1128 I1130:J1131 I1134:J1134 I1136:J1137 I1140:J1140 I1143:J1143 I1147:J1147 I1152:J1153 I1158:J1158 I1160:J1160 I1165:J1166 I1172:J1172 I1176:J1176 I1179:J1179 I1181:J1182 I1185:J1185 I1192:J1192 I1194:J1195 I1199:J1199 I1201:J1201 I1203:J1203 I1208:J1209 I1212:J1212 I1214:J1214 I1216:J1216 I1218:J1218 I1220:J1220 I1223:J1223 I1225:J1225 I1229:J1230 I1233:J1233 I1237:J1237 I1239:J1239 I1241:J1241 I1251:J1251 I1254:J1254 I1256:J1256 I1261:J1261 I1264:J1264 I1268:J1268 I1270:J1270 I1273:J1273 I1280:J1280 I1283:J1283 I1285:J1286 I1288:J1288 I1309:J1309 I1311:J1311 I1318:J1318 I1322:J1322 I1325:J1325 I1327:J1327 I1330:J1330 I1333:J1333 I1341:J1341 I1344:J1344 I1354:J1354 I1356:J1356"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PPTO OFICIAL</vt:lpstr>
      <vt:lpstr>PROPUESTA ECONOMICA</vt:lpstr>
      <vt:lpstr>'PPTO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HERMES DAVID VEGA CARDENAS</dc:creator>
  <cp:lastModifiedBy>DIFRA - LAURA LILIANA MUÑOZ PEDRAZA</cp:lastModifiedBy>
  <cp:lastPrinted>2026-08-04T20:29:01Z</cp:lastPrinted>
  <dcterms:created xsi:type="dcterms:W3CDTF">2026-07-30T14:51:17Z</dcterms:created>
  <dcterms:modified xsi:type="dcterms:W3CDTF">2026-09-09T19:42:32Z</dcterms:modified>
</cp:coreProperties>
</file>