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70ed6d057bb17dec/Desktop/FDLCB/2026/AGOSTO/FINALES DPAS/"/>
    </mc:Choice>
  </mc:AlternateContent>
  <xr:revisionPtr revIDLastSave="112" documentId="8_{21BE66F9-0561-4C59-B78D-EEBCA76CCED6}" xr6:coauthVersionLast="47" xr6:coauthVersionMax="47" xr10:uidLastSave="{05673411-7E0A-4544-A033-5C66175D6063}"/>
  <bookViews>
    <workbookView xWindow="-108" yWindow="-108" windowWidth="23256" windowHeight="12456"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TRATAMIENTO'!$B$2:$X$41</definedName>
    <definedName name="_xlnm.Print_Area" localSheetId="0">CONTEXTO!$B$2:$F$19</definedName>
    <definedName name="_xlnm.Print_Area" localSheetId="2">EVALUACION!$B$2:$L$59</definedName>
    <definedName name="_xlnm.Print_Area" localSheetId="3">'EVALUACION CON CONTROLES'!$B$2:$R$50</definedName>
    <definedName name="_xlnm.Print_Area" localSheetId="1">'IDENTIFICACION Y ANALISIS'!$B$2:$F$37</definedName>
    <definedName name="contratación">'IDENTIFICACION Y ANALISIS'!$B$26:$B$28</definedName>
    <definedName name="ejecución">'IDENTIFICACION Y ANALISIS'!$B$30:$B$37</definedName>
    <definedName name="OPCIONES">'ASIGNACION Y TRATAMIENTO'!$B$45:$B$47</definedName>
    <definedName name="planeación">'IDENTIFICACION Y ANALISIS'!$B$19:$B$21</definedName>
    <definedName name="selección">'IDENTIFICACION Y ANALISIS'!$B$23:$B$24</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5" i="15" l="1"/>
  <c r="I25" i="15"/>
  <c r="K25" i="15" s="1"/>
  <c r="L25" i="15" s="1"/>
  <c r="C25" i="15"/>
  <c r="B25" i="15"/>
  <c r="J22" i="15"/>
  <c r="I22" i="15"/>
  <c r="K29" i="11"/>
  <c r="L29" i="11" s="1"/>
  <c r="K26" i="11"/>
  <c r="L26" i="11" s="1"/>
  <c r="K23" i="11"/>
  <c r="L23" i="11" s="1"/>
  <c r="C22" i="15"/>
  <c r="B22" i="15"/>
  <c r="I16" i="15"/>
  <c r="O11" i="6" s="1"/>
  <c r="J16" i="15"/>
  <c r="P11" i="6" s="1"/>
  <c r="C16"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B29" i="15"/>
  <c r="D22" i="6" s="1"/>
  <c r="C29" i="15"/>
  <c r="C22" i="6" s="1"/>
  <c r="I29" i="15"/>
  <c r="J29" i="15"/>
  <c r="P22" i="6" s="1"/>
  <c r="B30" i="15"/>
  <c r="D23" i="6" s="1"/>
  <c r="C30" i="15"/>
  <c r="C23" i="6" s="1"/>
  <c r="I30" i="15"/>
  <c r="O23" i="6" s="1"/>
  <c r="J30" i="15"/>
  <c r="P23" i="6" s="1"/>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3" i="15"/>
  <c r="D17" i="6" s="1"/>
  <c r="C23" i="15"/>
  <c r="C17" i="6" s="1"/>
  <c r="I23" i="15"/>
  <c r="O17" i="6" s="1"/>
  <c r="J23" i="15"/>
  <c r="P17" i="6" s="1"/>
  <c r="B24" i="15"/>
  <c r="D18" i="6" s="1"/>
  <c r="C24" i="15"/>
  <c r="C18" i="6" s="1"/>
  <c r="I24" i="15"/>
  <c r="O18" i="6" s="1"/>
  <c r="J24" i="15"/>
  <c r="P18" i="6" s="1"/>
  <c r="B26" i="15"/>
  <c r="D19" i="6" s="1"/>
  <c r="C26" i="15"/>
  <c r="C19" i="6" s="1"/>
  <c r="I26" i="15"/>
  <c r="O19" i="6" s="1"/>
  <c r="J26" i="15"/>
  <c r="P19" i="6" s="1"/>
  <c r="B27" i="15"/>
  <c r="D20" i="6" s="1"/>
  <c r="C27" i="15"/>
  <c r="C20" i="6" s="1"/>
  <c r="I27" i="15"/>
  <c r="O20" i="6" s="1"/>
  <c r="J27" i="15"/>
  <c r="P20" i="6" s="1"/>
  <c r="B28" i="15"/>
  <c r="D21" i="6" s="1"/>
  <c r="C28" i="15"/>
  <c r="C21" i="6" s="1"/>
  <c r="F21" i="6" s="1"/>
  <c r="I28" i="15"/>
  <c r="J28" i="15"/>
  <c r="P21" i="6" s="1"/>
  <c r="B17" i="15"/>
  <c r="D12" i="6" s="1"/>
  <c r="C17" i="15"/>
  <c r="C12" i="6" s="1"/>
  <c r="I17" i="15"/>
  <c r="J17" i="15"/>
  <c r="P12" i="6" s="1"/>
  <c r="B6" i="15"/>
  <c r="K32" i="11"/>
  <c r="J23" i="6" s="1"/>
  <c r="K31" i="11"/>
  <c r="L31" i="11" s="1"/>
  <c r="K22" i="6" s="1"/>
  <c r="K30" i="11"/>
  <c r="L30" i="11" s="1"/>
  <c r="K21" i="6" s="1"/>
  <c r="K28" i="11"/>
  <c r="L28" i="11" s="1"/>
  <c r="K20" i="6" s="1"/>
  <c r="K27" i="11"/>
  <c r="J19" i="6" s="1"/>
  <c r="K25" i="11"/>
  <c r="L25" i="11" s="1"/>
  <c r="K18" i="6" s="1"/>
  <c r="K24" i="11"/>
  <c r="J17" i="6" s="1"/>
  <c r="K22" i="11"/>
  <c r="L22" i="11" s="1"/>
  <c r="K16" i="6" s="1"/>
  <c r="K21" i="11"/>
  <c r="L21" i="11" s="1"/>
  <c r="K15" i="6" s="1"/>
  <c r="K20" i="11"/>
  <c r="L20" i="11" s="1"/>
  <c r="K14" i="6" s="1"/>
  <c r="K19" i="11"/>
  <c r="J13" i="6" s="1"/>
  <c r="K18" i="11"/>
  <c r="J12" i="6" s="1"/>
  <c r="B16" i="15"/>
  <c r="D11" i="6" s="1"/>
  <c r="X11" i="6"/>
  <c r="W11" i="6"/>
  <c r="V11" i="6"/>
  <c r="U11" i="6"/>
  <c r="T11" i="6"/>
  <c r="S11" i="6"/>
  <c r="N11" i="6"/>
  <c r="I11" i="6"/>
  <c r="H11" i="6"/>
  <c r="G11" i="6"/>
  <c r="K22" i="15" l="1"/>
  <c r="L22" i="15" s="1"/>
  <c r="K20" i="15"/>
  <c r="Q15" i="6" s="1"/>
  <c r="J21" i="6"/>
  <c r="L24" i="11"/>
  <c r="K17" i="6" s="1"/>
  <c r="L19" i="11"/>
  <c r="K13" i="6" s="1"/>
  <c r="J15" i="6"/>
  <c r="J22" i="6"/>
  <c r="K23" i="15"/>
  <c r="L23" i="15" s="1"/>
  <c r="R17" i="6" s="1"/>
  <c r="L18" i="11"/>
  <c r="K12" i="6" s="1"/>
  <c r="J18" i="6"/>
  <c r="F16" i="6"/>
  <c r="E16" i="6"/>
  <c r="E20" i="6"/>
  <c r="F20" i="6"/>
  <c r="F19" i="6"/>
  <c r="E19" i="6"/>
  <c r="E15" i="6"/>
  <c r="F15" i="6"/>
  <c r="F18" i="6"/>
  <c r="E18" i="6"/>
  <c r="F17" i="6"/>
  <c r="E17" i="6"/>
  <c r="L32" i="11"/>
  <c r="K23" i="6" s="1"/>
  <c r="J20" i="6"/>
  <c r="K27" i="15"/>
  <c r="L27" i="15" s="1"/>
  <c r="R20" i="6" s="1"/>
  <c r="K26" i="15"/>
  <c r="K24" i="15"/>
  <c r="K21" i="15"/>
  <c r="L21" i="15" s="1"/>
  <c r="R16" i="6" s="1"/>
  <c r="E11" i="6"/>
  <c r="J14" i="6"/>
  <c r="K17" i="15"/>
  <c r="L17" i="15" s="1"/>
  <c r="R12" i="6" s="1"/>
  <c r="K28" i="15"/>
  <c r="L28" i="15" s="1"/>
  <c r="R21" i="6" s="1"/>
  <c r="K19" i="15"/>
  <c r="L19" i="15" s="1"/>
  <c r="R14" i="6" s="1"/>
  <c r="K18" i="15"/>
  <c r="Q13" i="6" s="1"/>
  <c r="K29" i="15"/>
  <c r="L29" i="15" s="1"/>
  <c r="R22" i="6" s="1"/>
  <c r="L27" i="11"/>
  <c r="K19" i="6" s="1"/>
  <c r="O21" i="6"/>
  <c r="E12" i="6"/>
  <c r="F12" i="6"/>
  <c r="F14" i="6"/>
  <c r="E14" i="6"/>
  <c r="E13" i="6"/>
  <c r="F13" i="6"/>
  <c r="E23" i="6"/>
  <c r="F23" i="6"/>
  <c r="K16" i="15"/>
  <c r="K30" i="15"/>
  <c r="L17" i="11"/>
  <c r="K11" i="6" s="1"/>
  <c r="O12" i="6"/>
  <c r="E21" i="6"/>
  <c r="O22" i="6"/>
  <c r="O13" i="6"/>
  <c r="J16" i="6"/>
  <c r="L20" i="15" l="1"/>
  <c r="R15" i="6" s="1"/>
  <c r="Q16" i="6"/>
  <c r="Q20" i="6"/>
  <c r="Q17" i="6"/>
  <c r="Q14" i="6"/>
  <c r="Q22" i="6"/>
  <c r="L18" i="15"/>
  <c r="R13" i="6" s="1"/>
  <c r="Q12" i="6"/>
  <c r="Q21" i="6"/>
  <c r="L24" i="15"/>
  <c r="R18" i="6" s="1"/>
  <c r="Q18" i="6"/>
  <c r="Q19" i="6"/>
  <c r="L26" i="15"/>
  <c r="R19" i="6" s="1"/>
  <c r="Q11" i="6"/>
  <c r="L16" i="15"/>
  <c r="R11" i="6" s="1"/>
  <c r="Q23" i="6"/>
  <c r="L30" i="15"/>
  <c r="R23" i="6" s="1"/>
</calcChain>
</file>

<file path=xl/sharedStrings.xml><?xml version="1.0" encoding="utf-8"?>
<sst xmlns="http://schemas.openxmlformats.org/spreadsheetml/2006/main" count="481" uniqueCount="216">
  <si>
    <t>Catastrófico</t>
  </si>
  <si>
    <t>Moderado</t>
  </si>
  <si>
    <t>Probabilidad</t>
  </si>
  <si>
    <t>Impacto</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</si>
  <si>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</si>
  <si>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</si>
  <si>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</si>
  <si>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</si>
  <si>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</si>
  <si>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</si>
  <si>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</si>
  <si>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</si>
  <si>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</si>
  <si>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</si>
  <si>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</si>
  <si>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</si>
  <si>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</si>
  <si>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</si>
  <si>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</si>
  <si>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</si>
  <si>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</si>
  <si>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</si>
  <si>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</si>
  <si>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</si>
  <si>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</si>
  <si>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</si>
  <si>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</si>
  <si>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</si>
  <si>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</si>
  <si>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</si>
  <si>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Operacionales</t>
  </si>
  <si>
    <t>TIPO</t>
  </si>
  <si>
    <t>CLASE</t>
  </si>
  <si>
    <t>FUENTE</t>
  </si>
  <si>
    <t>ETAPAS</t>
  </si>
  <si>
    <t>Inadecuada evaluación de las ofertas y/o verificación de requisitos habilitantes</t>
  </si>
  <si>
    <t>Falta de constitución o constitución tardía de la garantía única. Aceptación de garantías que no se ajustan a lo contemplado en el contrato</t>
  </si>
  <si>
    <t>Variación de los precios del mercado</t>
  </si>
  <si>
    <t>Cancelación de pedidos.</t>
  </si>
  <si>
    <t>Incumplimiento de la administración en los pagos.</t>
  </si>
  <si>
    <t>De la naturaleza</t>
  </si>
  <si>
    <t>Eventos naturales tales como lluvias, inundaciones y sequias entre otros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</si>
  <si>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</si>
  <si>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</si>
  <si>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</si>
  <si>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</si>
  <si>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</si>
  <si>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</si>
  <si>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</si>
  <si>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</si>
  <si>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</si>
  <si>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</si>
  <si>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</si>
  <si>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</si>
  <si>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</si>
  <si>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</si>
  <si>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</si>
  <si>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</si>
  <si>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</si>
  <si>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</si>
  <si>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</si>
  <si>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</si>
  <si>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</si>
  <si>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</si>
  <si>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</si>
  <si>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</si>
  <si>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</si>
  <si>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</si>
  <si>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</si>
  <si>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</si>
  <si>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</si>
  <si>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</si>
  <si>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</si>
  <si>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</si>
  <si>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</si>
  <si>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</si>
  <si>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</si>
  <si>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</si>
  <si>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</si>
  <si>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</si>
  <si>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</si>
  <si>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</si>
  <si>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</si>
  <si>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</si>
  <si>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</si>
  <si>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</si>
  <si>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</si>
  <si>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</si>
  <si>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Esta matriz es un documento anexo del Estudio Previo</t>
  </si>
  <si>
    <t xml:space="preserve">Riesgo de que no se firme el contrato. </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</si>
  <si>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</si>
  <si>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</si>
  <si>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</si>
  <si>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</si>
  <si>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</si>
  <si>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</si>
  <si>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</si>
  <si>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</si>
  <si>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</si>
  <si>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</si>
  <si>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</si>
  <si>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</si>
  <si>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</si>
  <si>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</si>
  <si>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</si>
  <si>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</si>
  <si>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</si>
  <si>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</si>
  <si>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</si>
  <si>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</si>
  <si>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</si>
  <si>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r>
      <t xml:space="preserve">Entorno socio ambiental: </t>
    </r>
    <r>
      <rPr>
        <sz val="12"/>
        <rFont val="Garamond"/>
        <family val="1"/>
      </rPr>
      <t>Desde el enfoque de los Derechos Humanos, la ayuda técnica constituye un medio de equidad social al satisfacer las necesidades especiales e individuales de las personas con discapacidad compensando, sustituyendo o reemplazando una función o estructura corporal, que permita dar oportunidades a estas personas en el acceso al trabajo, a la educación, la recreación, al aprovechamiento del tiempo libre, a través, del libre desplazamiento y la autonomía, entre otros aspectos.</t>
    </r>
  </si>
  <si>
    <r>
      <t xml:space="preserve">Condiciones políticas: </t>
    </r>
    <r>
      <rPr>
        <sz val="12"/>
        <rFont val="Garamond"/>
        <family val="1"/>
      </rPr>
      <t>La inclusión social de las personas con discapacidad a partir del reconocimiento de las estructuras sociales, creencias, lenguaje, religión y otras formas de expresión de su cultura dentro de ellas las</t>
    </r>
    <r>
      <rPr>
        <b/>
        <sz val="12"/>
        <rFont val="Garamond"/>
        <family val="1"/>
      </rPr>
      <t xml:space="preserve"> distintas formas de arte.</t>
    </r>
  </si>
  <si>
    <r>
      <t xml:space="preserve">Sector del objeto del Proceso de Contratación y su mercado. </t>
    </r>
    <r>
      <rPr>
        <sz val="12"/>
        <rFont val="Garamond"/>
        <family val="1"/>
      </rPr>
      <t>Sector salud</t>
    </r>
  </si>
  <si>
    <t>NO</t>
  </si>
  <si>
    <t>SI</t>
  </si>
  <si>
    <t xml:space="preserve">DURANTE LA EJECUCION </t>
  </si>
  <si>
    <t xml:space="preserve">CADA MES </t>
  </si>
  <si>
    <t>EJECUTOR Y FDLCB</t>
  </si>
  <si>
    <t xml:space="preserve">REVISION DE CRONOGRAMA DE ACTIVIDADES MENSUAL </t>
  </si>
  <si>
    <t>50/50</t>
  </si>
  <si>
    <r>
      <t>Factores ambientales. ).</t>
    </r>
    <r>
      <rPr>
        <sz val="12"/>
        <rFont val="Garamond"/>
        <family val="1"/>
      </rPr>
      <t xml:space="preserve"> La CIF incluye las ayudas técnicas en el componente Factores Ambientales, en el cual son definidas y clasificadas de acuerdo con la 150-9999. Esta norma clasifica las ayudas técnicas en clases, subclases, divisiones; cada una de las cuales maneja un código y un nombre técnico.</t>
    </r>
    <r>
      <rPr>
        <b/>
        <sz val="12"/>
        <rFont val="Garamond"/>
        <family val="1"/>
      </rPr>
      <t xml:space="preserve">
</t>
    </r>
  </si>
  <si>
    <t>Inadecuada escogencia de la modalidad de contratación</t>
  </si>
  <si>
    <t>Inadecuado análisis  económico estimativo del valor del contrato</t>
  </si>
  <si>
    <t xml:space="preserve">Inadecuada  descripción del bien o servicio requerido </t>
  </si>
  <si>
    <t>Contestación inoportuna a todas las observaciones formuladas a los documentos de la contratación</t>
  </si>
  <si>
    <t xml:space="preserve">sociales </t>
  </si>
  <si>
    <t xml:space="preserve">general </t>
  </si>
  <si>
    <t>Retraso en la firma del contrato</t>
  </si>
  <si>
    <t xml:space="preserve">Disminución de la oferta y la demanda de elementos necesarios para la ejecución del poryecto </t>
  </si>
  <si>
    <t xml:space="preserve">No ejecución de las actividades contratadas para el cumplimiento con calidad  del contrato </t>
  </si>
  <si>
    <t xml:space="preserve">No cumplimiento de la meta programada </t>
  </si>
  <si>
    <t xml:space="preserve">No inversión del Rubro presupuestal </t>
  </si>
  <si>
    <t xml:space="preserve">Ineficiencia en el uso del recurso para la vigencia </t>
  </si>
  <si>
    <t xml:space="preserve">Incumplimiento en la ejecución del proyecto </t>
  </si>
  <si>
    <t>Demoras en la ejecución y riesgo  de no firma del convenio</t>
  </si>
  <si>
    <t xml:space="preserve">Demoras en la selección y adjudicación del ejecutor </t>
  </si>
  <si>
    <t xml:space="preserve">No ejecución del rubro presupuestal </t>
  </si>
  <si>
    <t>No amparo de ejecución  y cumplimiento con calidad  del contrato</t>
  </si>
  <si>
    <t>Los profesionales designados por el alcalde local para estructurar y adelantar el proceso de contratación, previo al momento de iniciar la estructuración de los estudios previos se reunirán y establecerán la modalidad de contratación de acuerdo con aspectos como presupuesto, actividades, objeto, entre otras. Como evidencia de la ejecución del control quedará el formato acta de reunión GDI-GPD-F029</t>
  </si>
  <si>
    <t>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estudis del mercado y del sector. Como evidencia de la ejecución del control quedará el formato acta de reunión GDI-GPD-F029</t>
  </si>
  <si>
    <t>El equipo técnico de  formulación  designado por el alcalde local,  debe describir y enviar para revisión al profesional designado por el alcalde local antes del comité de contratación   el documento anexo técnico  con la descripción de todos los bienes y servicios requeridos  para garantizar la adecuada estructuración del proceso, así mismo se debe dejar como evidencia de estos controles en la planeación, el formato acta de reunión GDI-GPD-F029 o los correos electrónicos</t>
  </si>
  <si>
    <t>El profesional designado por el alcalde local realizará una revisión a todos los actos administrativos del proceso de contratación antes que se suban a la plataforma SECOP 2. Como ejecución del control quedará el formato acta de reunión GDI-GPD-F029 y/o las comunicaciones que evidencien las revisiones como correos electrónicos.</t>
  </si>
  <si>
    <t>El abogado de contratación designado por el alcalde local para adelantar el proceso de contratación junto con el profesional designado por el alcalde local realizarán un seguimiento para dar curso a la contratación directa y la firma del contrato interadministrativo, en donde cualquier duda, inquietud y/o solicitud que haga la otra parte sea resuelta de manera oportuna. Como evidencia de la ejecución del control quedarán las comunicaciones y/o el formato acta de reunión GDI-GPD-F029. Así mismo, quedará como evidencia la trazabilidad del proceso en la plataforma SECOP 2</t>
  </si>
  <si>
    <t>El abogado de contratación designado por el alcalde local para adelantar el proceso contractual realizará una revisión integral a las garantías presentadas por el contratista y en caso que sean aprobadas, se generará la aprobación en plataforma SECOP 2, en caso contrario requerirá al contratista para que subsane. Como evidencia de la ejecución del control quedará el registro en la plataforma SECOP 2 y/o las comunicaciones por correo electrónico requiriendo al contratista</t>
  </si>
  <si>
    <t>El abogado de contratación designado por el alcalde local para adelantar el proceso de contratación, después de la sesión del comité de contratación donde se debata el proceso, diligenciará la lista de chequeo según la modalidad del proceso de contratación para verificar que no haga falta ningún documento. Como evidencia de la ejecución del control quedará el formato de lista de chequeo diligenciado</t>
  </si>
  <si>
    <t>El comité técnico de seguimiento del proyecto realizará un monitoreo periódico  mensual,  a los precios de los bienes y servicios adquiridos por la Entidad para garantizar que en caso que hayan cambios abruptos en los precios en el mercado, se tomen los correctivos necesarios de manera oportuna. Como evidencia de la ejecución del control quedará el formato acta de reunión GDI-GPD-F029</t>
  </si>
  <si>
    <t>El comité técnico de seguimiento del proyecto realizará la revisión y aprobación del cronograma de trabajo en donde se estipule de manera clara las fechas de entrega de los bienes y servicios adquiridos por la Entidad, así mismo le hará un monitoreo periódico  mensual, al cronograma para garantizar que en caso que  hayan dificultades se tomen las medidas necesarias de manera oportuna. Como evidencia de la ejecución del control quedará el formato acta de reunión GDI-GPD-F029</t>
  </si>
  <si>
    <t>Previo al inicio de la ejecución del contrato o en sus primeros días de ejecución, el supervisor/apoyo a la supervisión realizarán junto con el contratista un cronograma de pagos y de acuerdo con ello, se programará el respectivo PAC para los desembolsos. En caso que se generen retrasos en el cronograma el supervisor/apoyo a la supervisión realizará la respectiva reprogramación del PAC. Como evidencia de la ejecución del control quedarán las actas de reunión GDI-GPD-F029, comunicaciones oficiales y el cronograma de pagos</t>
  </si>
  <si>
    <t>El comité técnico de seguimiento del proyecto realizará un monitoreo periódico mensual, del cronograma de actividades para analizar posibles contratiempos a las actividades que puedan ser afectadas por el clima y tomar las medidas necesarias con oportunidad. Como evidencia de la ejecución del control quedarán las actas de reunión GDI-GPD-F029</t>
  </si>
  <si>
    <t xml:space="preserve">Profesionales designados por el alcalde local para la estructuración y contratación </t>
  </si>
  <si>
    <t xml:space="preserve">Previo a estructuración de documentos </t>
  </si>
  <si>
    <t>publicación del proceso en plataforma secop II</t>
  </si>
  <si>
    <t xml:space="preserve"> formato acta de reunión GDI-GPD-F029 o los correos electrónicos</t>
  </si>
  <si>
    <t xml:space="preserve">antes de la estructuracion de los documentos </t>
  </si>
  <si>
    <t xml:space="preserve">previo al comité de contratación </t>
  </si>
  <si>
    <t xml:space="preserve">formato acta de reunión GDI-GPD-F029, analisis del sector y de mercado </t>
  </si>
  <si>
    <t>El equipo técnico de  formulación  designado por el alcalde local</t>
  </si>
  <si>
    <t xml:space="preserve">Previo al comité de contratación </t>
  </si>
  <si>
    <t>Una vez publicados los documentos del porceso en SECOP II</t>
  </si>
  <si>
    <t xml:space="preserve">  formato acta de reunión GDI-GPD-F029 o los correos electrónicos </t>
  </si>
  <si>
    <t xml:space="preserve">Profesional designado por el alcalde local </t>
  </si>
  <si>
    <t>Antes del cargue de documentos a plataforma  SECOP 2</t>
  </si>
  <si>
    <t xml:space="preserve">Cuando se firme el contrato </t>
  </si>
  <si>
    <t>Equipo contratación, formulación y financiero FDLCB</t>
  </si>
  <si>
    <t xml:space="preserve">durante la puplicacion de los documentos definitvos </t>
  </si>
  <si>
    <t xml:space="preserve">cuando se firme el contrato </t>
  </si>
  <si>
    <t xml:space="preserve">se debe dejar la trazabilidad del proceso en la plataforma transaccional SECOP II </t>
  </si>
  <si>
    <t>El equipo de contratación y profesional del Despacho FDLCB</t>
  </si>
  <si>
    <t>Durante la publicación y aceptacion del contrato en la plataforma SECOP 2</t>
  </si>
  <si>
    <t xml:space="preserve">cuando se logre firme el contrato </t>
  </si>
  <si>
    <t>comunicaciones y/o el formato acta de reunión GDI-GPD-F029. Así mismo, quedará como evidencia la trazabilidad del proceso en la plataforma SECOP 2</t>
  </si>
  <si>
    <t>El abogado de contratación designado por el alcalde local</t>
  </si>
  <si>
    <t xml:space="preserve">posterior a la firma del contrato </t>
  </si>
  <si>
    <t xml:space="preserve">una vez aceptadas las polizas </t>
  </si>
  <si>
    <t>Como evidencia de la ejecución del control quedará el registro en la plataforma SECOP 2 y/o las comunicaciones por correo electrónico requiriendo al contratista</t>
  </si>
  <si>
    <t>El comité técnico de seguimiento</t>
  </si>
  <si>
    <t xml:space="preserve">desde el inicio del proceso de adquisición de elementos </t>
  </si>
  <si>
    <t xml:space="preserve">una vez se finalice la ejecución del contrato </t>
  </si>
  <si>
    <t>Como evidencia de la ejecución del control quedará el formato acta de reunión GDI-GPD-F029</t>
  </si>
  <si>
    <t xml:space="preserve">mensual </t>
  </si>
  <si>
    <t xml:space="preserve">El  supervisor /apoyo a la supervisión  profesional del Despacho </t>
  </si>
  <si>
    <t xml:space="preserve">durante todo el contrato </t>
  </si>
  <si>
    <t>comunicaciones oficiales remitidas al contratista y/o el formato acta de reunión GDI-GPD-F029</t>
  </si>
  <si>
    <t xml:space="preserve">durante todo el tiempo de ejecución </t>
  </si>
  <si>
    <t xml:space="preserve">El  supervisor /apoyo a la supervisión  y contratista </t>
  </si>
  <si>
    <t xml:space="preserve">previo al inicio de la ejecución del contrato </t>
  </si>
  <si>
    <t>ctas de reunión GDI-GPD-F029, comunicaciones oficiales y el cronograma de pagos</t>
  </si>
  <si>
    <t xml:space="preserve">Al inicio de la ejecución </t>
  </si>
  <si>
    <t xml:space="preserve">Cancelación de actividades. </t>
  </si>
  <si>
    <t xml:space="preserve">Objeto Contractual: “Prestar los servicios técnicos y administrativos para el suministro   Dispositivos de Asistencia Personas - ayudas técnicas, que no se encuentren previstas o cubiertas dentro del Plan Obligatorio de Salud POS, acorde a las características y necesidades individuales de las personas con discapacidad de la Localidad de Ciudad Bolívar, bajo el marco del proyecto 2243 salud publica integrada e integral. </t>
  </si>
  <si>
    <r>
      <t>Experiencia propia y de otras Entidades Estatales en Procesos de Contratación del mismo tipo.</t>
    </r>
    <r>
      <rPr>
        <sz val="12"/>
        <rFont val="Garamond"/>
        <family val="1"/>
      </rPr>
      <t xml:space="preserve"> El contexto actual del sector salud en Colombia se enmarca en la gestión social, ambiental y económica de las instituciones prestadoras de salud, IPS. El Sistema General de Seguridad Social en Salud (SGSSS) es el marco en el que prestan los servicios de salud estas entidades.</t>
    </r>
    <r>
      <rPr>
        <b/>
        <sz val="12"/>
        <rFont val="Garamond"/>
        <family val="1"/>
      </rPr>
      <t xml:space="preserve">  </t>
    </r>
    <r>
      <rPr>
        <sz val="12"/>
        <rFont val="Garamond"/>
        <family val="1"/>
      </rPr>
      <t xml:space="preserve">En Bogota, los recursos presupuestales que se establecen para la ejecución de proyectos sociales en salud, son competencia directa de los Fondos de Desarrollo Local, para este caso el fondo de desarrollo local de ciudad Bolivar dispuso resultado del proceso de estudio las Líneas de Inversión Local: para el otorgamiento de dispositivos de asistencia personal, las acciones complementarias en salud para la atención de personas con discapacidad y sus cuidadores y cuidadoras y la línea de coinversión en salud. </t>
    </r>
  </si>
  <si>
    <r>
      <rPr>
        <b/>
        <u/>
        <sz val="12"/>
        <rFont val="Garamond"/>
        <family val="1"/>
      </rPr>
      <t>Partícipes del Proceso de Contratación:</t>
    </r>
    <r>
      <rPr>
        <sz val="12"/>
        <rFont val="Garamond"/>
        <family val="1"/>
      </rPr>
      <t xml:space="preserve"> fondo de desarrollo local de Ciudad Bolivar, secretaria distrital de salud, proponentes interesados </t>
    </r>
  </si>
  <si>
    <r>
      <t xml:space="preserve">Objeto del Proceso de Contratación </t>
    </r>
    <r>
      <rPr>
        <sz val="12"/>
        <rFont val="Garamond"/>
        <family val="1"/>
      </rPr>
      <t>El contrati que se pretende celebrar tendrá por objeto PRESTAR LOS SERVICIOS TÉCNICOS Y ADMINISTRATIVOS PARA LA IDENTIFICACIÓN DE NECESIDADES FUNCIONALES, PRESCRIPCIÓN, ADQUISICIÓN, ENTREGA, ENTRENAMIENTO Y SEGUIMIENTO DE LOS DISPOSITIVOS DE ASISTENCIA PERSONAL - DAP NO INCLUIDOS EN EL PLAN DE BENEFICIOS EN SALUD - PBS, DIRIGIDOS A PERSONAS CON DISCAPACIDAD DE LA LOCALIDAD DE CIUDAD BOLÍVAR, EN EL MARCO DEL PLAN DE DESARROLLO LOCAL</t>
    </r>
  </si>
  <si>
    <r>
      <t>Ciudadanía que se beneficia del Proceso de Contratación:  v</t>
    </r>
    <r>
      <rPr>
        <sz val="12"/>
        <rFont val="Garamond"/>
        <family val="1"/>
      </rPr>
      <t>incular	425 Personas Con Discapacidad A Través De Dispositivos De Asistencia Personal - Ayudas Técnicas (No Incluidas En Los Planes De Beneficios).
Vincular 1600	Personas	Con discapacidad, Cuidadores Y Cuidadoras, En Actividades Alternativas De Salud. Vigencia 2026 y 2027</t>
    </r>
  </si>
  <si>
    <r>
      <t>Normativa aplicable al objeto del Proceso de Contratación.</t>
    </r>
    <r>
      <rPr>
        <sz val="12"/>
        <rFont val="Garamond"/>
        <family val="1"/>
      </rPr>
      <t xml:space="preserve"> La modalidad de selección pertinente para esta contratación corresponde a LICITACIÓN PÚBLICA, de conformidad con el Art 30 de la Ley 80 de 1993 y el numeral 1 del Art 2 de la Ley 1150 de 2007 en concordancia con lo descrito en el Decreto 1082 de 2015.
</t>
    </r>
    <r>
      <rPr>
        <b/>
        <sz val="12"/>
        <rFont val="Garamond"/>
        <family val="1"/>
      </rPr>
      <t xml:space="preserve">
</t>
    </r>
  </si>
  <si>
    <t xml:space="preserve">No se  presenten oferentes </t>
  </si>
  <si>
    <t xml:space="preserve">No firma del contrato </t>
  </si>
  <si>
    <t xml:space="preserve">Que No se  presenten oferentes </t>
  </si>
  <si>
    <t xml:space="preserve">NO cumplimiento de meta </t>
  </si>
  <si>
    <t xml:space="preserve">valor insuficiente o mal administrado  para compra de dispositivos  de asistencia personal </t>
  </si>
  <si>
    <t xml:space="preserve">vencimiento de prescipciones y falleciemiento de usuarios </t>
  </si>
  <si>
    <t xml:space="preserve">Insuficiencia del talento humano en ejecucion de actividades </t>
  </si>
  <si>
    <t xml:space="preserve">incumplimiento de la meta por mala administracion de recurso </t>
  </si>
  <si>
    <t xml:space="preserve">falta de beneficiar con oatologias que cumplan los criterios de inclusión del proyecto </t>
  </si>
  <si>
    <t xml:space="preserve">El abogado de contratación designado por el alcalde local para adelantar el proceso contractual la publicacion del proceso  en plataforma SECOP 2, y la publicidad precisa sobre el proceso en marcha en pagina de la alcaldia local ofertando el proceso contractual.  </t>
  </si>
  <si>
    <t>Durante la publicación  del contrato en la plataforma SECOP 2</t>
  </si>
  <si>
    <t xml:space="preserve">cuando de publique el porceso </t>
  </si>
  <si>
    <t>Durante la publicacióndel contrato en la plataforma SECOP 2</t>
  </si>
  <si>
    <t xml:space="preserve">Insuficiencia en contratacion talento humano para la ejecucion de  actividades </t>
  </si>
  <si>
    <t xml:space="preserve">NO cumplimiento de meta contratada </t>
  </si>
  <si>
    <t xml:space="preserve">Retraso ejecución de actividades objeto del contrato. </t>
  </si>
  <si>
    <t>El comité técnico de seguimiento del proyecto  se realizara la aprobacion de las hojas de vida  del talento humano para la ejecucion de las actividades del peroyecto, el cual no debera cambiarse a menos de casos excepcionales, asi mismo durante los comites, se realizará un monitoreo periódico  mensual,  a lo profesionales  para garantizar que se desarrolle el cronograme de actividades segun los tiempos y movimientos propuestos para el cumplimiento de la meta de lo contrario, de beran tomar  los correctivos necesarios de manera oportuna. Como evidencia de la ejecución del control quedará el formato acta de reunión GDI-GPD-F029</t>
  </si>
  <si>
    <t xml:space="preserve">desde el inicio en la contratación del talento humano  </t>
  </si>
  <si>
    <t>el supervisor/apoyo a la supervisión garantizarán que el contratista  presente en comite de aprobacion los usuarios y valores correspondientes por cada dispositivo de asistencia personal a entregar y llevara una base de satos unica que permitira ir visualisando los valores para la compra de dispositivos de asistencia personal  En caso de evidenciar un incumplimiento se deberá requerir al contratista mediante comunicación oficial. En caso que el contratista reitere en su incumplimiento se deberá notificar al Alcalde Local para que desde el Despacho se estudie la declaratoria de incumplimiento. Como evidencia de la ejecución del control quedarán las comunicaciones oficiales remitidas al contratista y/o el formato acta de reunión GDI-GPD-F029</t>
  </si>
  <si>
    <t>el supervisor/apoyo a la supervisión garantizarán que el contratista  una vez ejecute la visita de vulnerabilidad y prescripcion de los dispositivos de asitencia personal tendra 45 dias calendario para la entrega de los mismos. evitando con esto el vencimiento de las prescripciones.   En caso de evidenciar un incumplimiento se deberá requerir al contratista mediante comunicación oficial. En caso que el contratista reitere en su incumplimiento se deberá notificar al Alcalde Local para que desde el Despacho se estudie la declaratoria de incumplimiento. Como evidencia de la ejecución del control quedarán las comunicaciones oficiales remitidas al contratista y/o el formato acta de reunión GDI-GPD-F029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</si>
</sst>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6">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s>
  <cellStyleXfs count="1">
    <xf numFmtId="0" fontId="0" fillId="0" borderId="0"/>
  </cellStyleXfs>
  <cellXfs count="314">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0"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28"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xf numFmtId="0" fontId="7" fillId="0" borderId="10"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2"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12" fillId="4" borderId="23" xfId="0" applyFont="1" applyFill="1" applyBorder="1" applyAlignment="1">
      <alignment horizontal="center" vertical="center" textRotation="90" wrapText="1"/>
    </xf>
    <xf numFmtId="0" fontId="12" fillId="4" borderId="24" xfId="0" applyFont="1" applyFill="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7" xfId="0" applyFont="1" applyBorder="1" applyAlignment="1">
      <alignment horizontal="center" vertical="center" textRotation="90" wrapText="1"/>
    </xf>
    <xf numFmtId="0" fontId="7" fillId="0" borderId="30" xfId="0" applyFont="1" applyBorder="1" applyAlignment="1">
      <alignment horizontal="center" vertical="center" wrapText="1"/>
    </xf>
    <xf numFmtId="0" fontId="10" fillId="0" borderId="16" xfId="0" applyFont="1" applyBorder="1" applyAlignment="1">
      <alignment horizontal="center" vertical="center" wrapText="1"/>
    </xf>
    <xf numFmtId="0" fontId="7" fillId="0" borderId="36" xfId="0" applyFont="1" applyBorder="1"/>
    <xf numFmtId="0" fontId="7" fillId="0" borderId="36"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5" xfId="0" applyFont="1" applyFill="1" applyBorder="1" applyAlignment="1">
      <alignment vertical="center" wrapText="1"/>
    </xf>
    <xf numFmtId="0" fontId="15" fillId="2" borderId="20" xfId="0" applyFont="1" applyFill="1" applyBorder="1" applyAlignment="1">
      <alignment horizontal="center" vertical="center" wrapText="1"/>
    </xf>
    <xf numFmtId="0" fontId="17" fillId="0" borderId="11" xfId="0" applyFont="1" applyBorder="1" applyAlignment="1">
      <alignment vertical="center"/>
    </xf>
    <xf numFmtId="0" fontId="21" fillId="2" borderId="18" xfId="0" applyFont="1" applyFill="1" applyBorder="1" applyAlignment="1">
      <alignment vertical="center" wrapText="1"/>
    </xf>
    <xf numFmtId="0" fontId="21" fillId="0" borderId="18" xfId="0" applyFont="1" applyBorder="1"/>
    <xf numFmtId="0" fontId="18" fillId="2" borderId="12" xfId="0" applyFont="1" applyFill="1" applyBorder="1" applyAlignment="1">
      <alignment vertical="center" wrapText="1"/>
    </xf>
    <xf numFmtId="0" fontId="17" fillId="0" borderId="13" xfId="0" applyFont="1" applyBorder="1" applyAlignment="1">
      <alignment vertical="center"/>
    </xf>
    <xf numFmtId="0" fontId="17" fillId="0" borderId="6" xfId="0" applyFont="1" applyBorder="1" applyAlignment="1">
      <alignment vertical="center"/>
    </xf>
    <xf numFmtId="0" fontId="21" fillId="2" borderId="19" xfId="0" applyFont="1" applyFill="1" applyBorder="1" applyAlignment="1">
      <alignment vertical="center" wrapText="1"/>
    </xf>
    <xf numFmtId="0" fontId="21" fillId="0" borderId="19" xfId="0" applyFont="1" applyBorder="1"/>
    <xf numFmtId="0" fontId="18" fillId="2" borderId="14" xfId="0" applyFont="1" applyFill="1" applyBorder="1" applyAlignment="1">
      <alignment vertical="center" wrapText="1"/>
    </xf>
    <xf numFmtId="0" fontId="18" fillId="2" borderId="15" xfId="0" applyFont="1" applyFill="1" applyBorder="1" applyAlignment="1">
      <alignment vertical="center" wrapText="1"/>
    </xf>
    <xf numFmtId="0" fontId="21" fillId="2" borderId="3" xfId="0" applyFont="1" applyFill="1" applyBorder="1" applyAlignment="1">
      <alignment vertical="center" wrapText="1"/>
    </xf>
    <xf numFmtId="0" fontId="18" fillId="2" borderId="16" xfId="0" applyFont="1" applyFill="1" applyBorder="1" applyAlignment="1">
      <alignment vertical="center" wrapText="1"/>
    </xf>
    <xf numFmtId="0" fontId="17" fillId="0" borderId="18" xfId="0" applyFont="1" applyBorder="1" applyAlignment="1">
      <alignment vertical="center"/>
    </xf>
    <xf numFmtId="0" fontId="17" fillId="0" borderId="19" xfId="0" applyFont="1" applyBorder="1" applyAlignment="1">
      <alignment vertical="center"/>
    </xf>
    <xf numFmtId="0" fontId="21" fillId="2" borderId="20" xfId="0" applyFont="1" applyFill="1" applyBorder="1" applyAlignment="1">
      <alignment vertical="center" wrapText="1"/>
    </xf>
    <xf numFmtId="0" fontId="18" fillId="2" borderId="17" xfId="0" applyFont="1" applyFill="1" applyBorder="1" applyAlignment="1">
      <alignment vertical="center" wrapText="1"/>
    </xf>
    <xf numFmtId="0" fontId="21" fillId="0" borderId="13" xfId="0" applyFont="1" applyBorder="1" applyAlignment="1">
      <alignment vertical="center"/>
    </xf>
    <xf numFmtId="0" fontId="21" fillId="0" borderId="20" xfId="0" applyFont="1" applyBorder="1" applyAlignment="1">
      <alignment vertical="center" wrapText="1"/>
    </xf>
    <xf numFmtId="0" fontId="18" fillId="0" borderId="17" xfId="0" applyFont="1" applyBorder="1" applyAlignment="1">
      <alignment vertical="center" wrapText="1"/>
    </xf>
    <xf numFmtId="0" fontId="18" fillId="0" borderId="14"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7" xfId="0" applyFont="1" applyBorder="1"/>
    <xf numFmtId="0" fontId="21" fillId="0" borderId="9" xfId="0" applyFont="1" applyBorder="1"/>
    <xf numFmtId="0" fontId="21" fillId="0" borderId="10" xfId="0" applyFont="1" applyBorder="1" applyAlignment="1">
      <alignment horizontal="center"/>
    </xf>
    <xf numFmtId="0" fontId="22" fillId="4" borderId="22" xfId="0" applyFont="1" applyFill="1" applyBorder="1" applyAlignment="1">
      <alignment horizontal="center" vertical="center" wrapText="1"/>
    </xf>
    <xf numFmtId="0" fontId="23" fillId="4" borderId="23" xfId="0" applyFont="1" applyFill="1" applyBorder="1" applyAlignment="1">
      <alignment horizontal="center" vertical="center" wrapText="1"/>
    </xf>
    <xf numFmtId="0" fontId="23" fillId="4" borderId="24" xfId="0" applyFont="1" applyFill="1" applyBorder="1" applyAlignment="1">
      <alignment horizontal="center" vertical="center" wrapText="1"/>
    </xf>
    <xf numFmtId="0" fontId="18" fillId="0" borderId="26" xfId="0" applyFont="1" applyBorder="1" applyAlignment="1">
      <alignment horizontal="left" vertical="center" wrapText="1"/>
    </xf>
    <xf numFmtId="0" fontId="21" fillId="0" borderId="27"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0" xfId="0" applyFont="1" applyBorder="1" applyAlignment="1">
      <alignment horizontal="center" vertical="center" wrapText="1"/>
    </xf>
    <xf numFmtId="0" fontId="18" fillId="0" borderId="28" xfId="0" applyFont="1" applyBorder="1" applyAlignment="1">
      <alignment horizontal="left" vertical="center" wrapText="1"/>
    </xf>
    <xf numFmtId="0" fontId="21" fillId="0" borderId="3" xfId="0" applyFont="1" applyBorder="1" applyAlignment="1">
      <alignment horizontal="left" vertical="center" wrapText="1"/>
    </xf>
    <xf numFmtId="0" fontId="18" fillId="0" borderId="16" xfId="0" applyFont="1" applyBorder="1" applyAlignment="1">
      <alignment horizontal="center" vertical="center" wrapText="1"/>
    </xf>
    <xf numFmtId="0" fontId="21" fillId="0" borderId="32" xfId="0" applyFont="1" applyBorder="1"/>
    <xf numFmtId="0" fontId="21" fillId="0" borderId="33" xfId="0" applyFont="1" applyBorder="1"/>
    <xf numFmtId="0" fontId="21" fillId="0" borderId="34"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1"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2" xfId="0" applyFont="1" applyFill="1" applyBorder="1" applyAlignment="1">
      <alignment horizontal="center" vertical="center"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25"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8"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21" fillId="0" borderId="0" xfId="0" applyFont="1" applyAlignment="1">
      <alignment horizontal="left" vertical="center" wrapText="1"/>
    </xf>
    <xf numFmtId="0" fontId="21" fillId="0" borderId="8" xfId="0" applyFont="1" applyBorder="1" applyAlignment="1">
      <alignment horizontal="left" vertical="center" wrapText="1"/>
    </xf>
    <xf numFmtId="0" fontId="23" fillId="4" borderId="61" xfId="0" applyFont="1" applyFill="1" applyBorder="1" applyAlignment="1">
      <alignment horizontal="center" vertical="center" wrapText="1"/>
    </xf>
    <xf numFmtId="0" fontId="4" fillId="4" borderId="62" xfId="0" applyFont="1" applyFill="1" applyBorder="1" applyAlignment="1">
      <alignment horizontal="center" vertical="center" wrapText="1"/>
    </xf>
    <xf numFmtId="0" fontId="10" fillId="0" borderId="3" xfId="0" applyFont="1" applyBorder="1" applyAlignment="1">
      <alignment horizontal="center" vertical="center" wrapText="1"/>
    </xf>
    <xf numFmtId="0" fontId="18" fillId="0" borderId="48" xfId="0" applyFont="1" applyBorder="1" applyAlignment="1">
      <alignment horizontal="left" vertical="center" wrapText="1"/>
    </xf>
    <xf numFmtId="0" fontId="18" fillId="0" borderId="50" xfId="0" applyFont="1" applyBorder="1" applyAlignment="1">
      <alignment horizontal="left" vertical="center"/>
    </xf>
    <xf numFmtId="0" fontId="18" fillId="0" borderId="56" xfId="0" applyFont="1" applyBorder="1" applyAlignment="1">
      <alignment horizontal="left" vertical="center"/>
    </xf>
    <xf numFmtId="0" fontId="18" fillId="0" borderId="55" xfId="0" applyFont="1" applyBorder="1" applyAlignment="1">
      <alignment horizontal="left" vertical="center"/>
    </xf>
    <xf numFmtId="0" fontId="18" fillId="0" borderId="51" xfId="0" applyFont="1" applyBorder="1" applyAlignment="1">
      <alignment horizontal="left" vertical="center"/>
    </xf>
    <xf numFmtId="0" fontId="18" fillId="0" borderId="52" xfId="0" applyFont="1" applyBorder="1" applyAlignment="1">
      <alignment horizontal="left" vertical="center"/>
    </xf>
    <xf numFmtId="0" fontId="7" fillId="0" borderId="28"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6"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0"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0"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0"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0" xfId="0" applyFont="1" applyBorder="1" applyAlignment="1">
      <alignment horizontal="center" vertical="center" wrapText="1"/>
    </xf>
    <xf numFmtId="0" fontId="11" fillId="0" borderId="44"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0" xfId="0" applyFont="1" applyFill="1" applyBorder="1" applyAlignment="1">
      <alignment horizontal="center"/>
    </xf>
    <xf numFmtId="0" fontId="7" fillId="6" borderId="3" xfId="0" applyFont="1" applyFill="1" applyBorder="1" applyAlignment="1">
      <alignment horizontal="center"/>
    </xf>
    <xf numFmtId="0" fontId="11" fillId="0" borderId="55"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0"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2" xfId="0" applyFont="1" applyBorder="1" applyAlignment="1">
      <alignment horizontal="left" vertical="top" wrapText="1"/>
    </xf>
    <xf numFmtId="0" fontId="13" fillId="0" borderId="33" xfId="0" applyFont="1" applyBorder="1" applyAlignment="1">
      <alignment horizontal="left" vertical="top" wrapText="1"/>
    </xf>
    <xf numFmtId="0" fontId="13" fillId="0" borderId="34"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0" xfId="0" applyFont="1" applyFill="1" applyBorder="1" applyAlignment="1">
      <alignment horizontal="center" vertical="center"/>
    </xf>
    <xf numFmtId="0" fontId="8" fillId="0" borderId="0" xfId="0" applyFont="1" applyAlignment="1">
      <alignment horizontal="left" vertical="center" wrapText="1"/>
    </xf>
    <xf numFmtId="0" fontId="15" fillId="0" borderId="28" xfId="0" applyFont="1" applyBorder="1" applyAlignment="1">
      <alignment horizontal="left" vertical="top" wrapText="1"/>
    </xf>
    <xf numFmtId="0" fontId="15" fillId="0" borderId="3" xfId="0" applyFont="1" applyBorder="1" applyAlignment="1">
      <alignment horizontal="left" vertical="top" wrapText="1"/>
    </xf>
    <xf numFmtId="0" fontId="15" fillId="0" borderId="16" xfId="0" applyFont="1" applyBorder="1" applyAlignment="1">
      <alignment horizontal="left" vertical="top" wrapText="1"/>
    </xf>
    <xf numFmtId="0" fontId="15" fillId="0" borderId="29" xfId="0" applyFont="1" applyBorder="1" applyAlignment="1">
      <alignment horizontal="left" vertical="top" wrapText="1"/>
    </xf>
    <xf numFmtId="0" fontId="15" fillId="0" borderId="8" xfId="0" applyFont="1" applyBorder="1" applyAlignment="1">
      <alignment horizontal="left" vertical="top" wrapText="1"/>
    </xf>
    <xf numFmtId="0" fontId="15" fillId="0" borderId="31" xfId="0" applyFont="1" applyBorder="1" applyAlignment="1">
      <alignment horizontal="left" vertical="top" wrapText="1"/>
    </xf>
    <xf numFmtId="0" fontId="5" fillId="0" borderId="3"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5" fillId="0" borderId="24" xfId="0" applyFont="1" applyBorder="1" applyAlignment="1">
      <alignment horizontal="center"/>
    </xf>
    <xf numFmtId="0" fontId="20" fillId="0" borderId="28" xfId="0" applyFont="1" applyBorder="1" applyAlignment="1">
      <alignment horizontal="left" vertical="top" wrapText="1"/>
    </xf>
    <xf numFmtId="0" fontId="18" fillId="0" borderId="3" xfId="0" applyFont="1" applyBorder="1" applyAlignment="1">
      <alignment horizontal="left" vertical="top" wrapText="1"/>
    </xf>
    <xf numFmtId="0" fontId="18" fillId="0" borderId="16" xfId="0" applyFont="1" applyBorder="1" applyAlignment="1">
      <alignment horizontal="left" vertical="top" wrapText="1"/>
    </xf>
    <xf numFmtId="0" fontId="18" fillId="0" borderId="38" xfId="0" applyFont="1" applyBorder="1" applyAlignment="1">
      <alignment horizontal="left" vertical="center" wrapText="1"/>
    </xf>
    <xf numFmtId="0" fontId="18" fillId="0" borderId="21" xfId="0" applyFont="1" applyBorder="1" applyAlignment="1">
      <alignment horizontal="left" vertical="center" wrapText="1"/>
    </xf>
    <xf numFmtId="0" fontId="18" fillId="0" borderId="39" xfId="0" applyFont="1" applyBorder="1" applyAlignment="1">
      <alignment horizontal="left" vertical="center" wrapText="1"/>
    </xf>
    <xf numFmtId="0" fontId="13" fillId="0" borderId="48" xfId="0" applyFont="1" applyBorder="1" applyAlignment="1">
      <alignment horizontal="center" vertical="center"/>
    </xf>
    <xf numFmtId="0" fontId="13" fillId="0" borderId="49" xfId="0" applyFont="1" applyBorder="1" applyAlignment="1">
      <alignment horizontal="center" vertical="center"/>
    </xf>
    <xf numFmtId="0" fontId="13" fillId="0" borderId="50" xfId="0" applyFont="1" applyBorder="1" applyAlignment="1">
      <alignment horizontal="center" vertical="center"/>
    </xf>
    <xf numFmtId="0" fontId="13" fillId="0" borderId="56" xfId="0" applyFont="1" applyBorder="1" applyAlignment="1">
      <alignment horizontal="center" vertical="center"/>
    </xf>
    <xf numFmtId="0" fontId="13" fillId="0" borderId="0" xfId="0" applyFont="1" applyAlignment="1">
      <alignment horizontal="center" vertical="center"/>
    </xf>
    <xf numFmtId="0" fontId="13" fillId="0" borderId="55" xfId="0" applyFont="1" applyBorder="1" applyAlignment="1">
      <alignment horizontal="center" vertical="center"/>
    </xf>
    <xf numFmtId="0" fontId="13" fillId="0" borderId="51" xfId="0" applyFont="1" applyBorder="1" applyAlignment="1">
      <alignment horizontal="center" vertical="center"/>
    </xf>
    <xf numFmtId="0" fontId="13" fillId="0" borderId="44" xfId="0" applyFont="1" applyBorder="1" applyAlignment="1">
      <alignment horizontal="center" vertical="center"/>
    </xf>
    <xf numFmtId="0" fontId="13" fillId="0" borderId="52" xfId="0" applyFont="1" applyBorder="1" applyAlignment="1">
      <alignment horizontal="center" vertical="center"/>
    </xf>
    <xf numFmtId="0" fontId="18" fillId="0" borderId="40" xfId="0" applyFont="1" applyBorder="1" applyAlignment="1">
      <alignment horizontal="left" vertical="center" wrapText="1"/>
    </xf>
    <xf numFmtId="0" fontId="18" fillId="0" borderId="57" xfId="0" applyFont="1" applyBorder="1" applyAlignment="1">
      <alignment horizontal="left" vertical="center" wrapText="1"/>
    </xf>
    <xf numFmtId="0" fontId="17" fillId="0" borderId="13" xfId="0" applyFont="1" applyBorder="1" applyAlignment="1">
      <alignment horizontal="left" vertical="center"/>
    </xf>
    <xf numFmtId="0" fontId="17" fillId="0" borderId="6" xfId="0" applyFont="1" applyBorder="1" applyAlignment="1">
      <alignment horizontal="left" vertical="center"/>
    </xf>
    <xf numFmtId="0" fontId="16" fillId="0" borderId="41" xfId="0" applyFont="1" applyBorder="1" applyAlignment="1">
      <alignment horizontal="center" vertical="center"/>
    </xf>
    <xf numFmtId="0" fontId="16" fillId="0" borderId="42" xfId="0" applyFont="1" applyBorder="1" applyAlignment="1">
      <alignment horizontal="center" vertical="center"/>
    </xf>
    <xf numFmtId="0" fontId="16" fillId="0" borderId="43" xfId="0" applyFont="1" applyBorder="1" applyAlignment="1">
      <alignment horizontal="center" vertical="center"/>
    </xf>
    <xf numFmtId="0" fontId="15" fillId="0" borderId="32" xfId="0" applyFont="1" applyBorder="1" applyAlignment="1">
      <alignment horizontal="left" wrapText="1"/>
    </xf>
    <xf numFmtId="0" fontId="15" fillId="0" borderId="33"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7" xfId="0" applyFont="1" applyBorder="1" applyAlignment="1">
      <alignment horizontal="left" wrapText="1"/>
    </xf>
    <xf numFmtId="0" fontId="15" fillId="0" borderId="9" xfId="0" applyFont="1" applyBorder="1" applyAlignment="1">
      <alignment horizontal="left" wrapText="1"/>
    </xf>
    <xf numFmtId="0" fontId="16" fillId="0" borderId="41" xfId="0" applyFont="1" applyBorder="1" applyAlignment="1">
      <alignment horizontal="center" vertical="center" wrapText="1"/>
    </xf>
    <xf numFmtId="0" fontId="16" fillId="0" borderId="42" xfId="0" applyFont="1" applyBorder="1" applyAlignment="1">
      <alignment horizontal="center" vertical="center" wrapText="1"/>
    </xf>
    <xf numFmtId="0" fontId="16" fillId="0" borderId="43" xfId="0" applyFont="1" applyBorder="1" applyAlignment="1">
      <alignment horizontal="center" vertical="center" wrapText="1"/>
    </xf>
    <xf numFmtId="0" fontId="17" fillId="0" borderId="11" xfId="0" applyFont="1" applyBorder="1" applyAlignment="1">
      <alignment vertical="center"/>
    </xf>
    <xf numFmtId="0" fontId="17" fillId="0" borderId="5" xfId="0" applyFont="1" applyBorder="1" applyAlignment="1">
      <alignment vertical="center"/>
    </xf>
    <xf numFmtId="0" fontId="17" fillId="0" borderId="13" xfId="0" applyFont="1" applyBorder="1" applyAlignment="1">
      <alignment vertical="center"/>
    </xf>
    <xf numFmtId="0" fontId="17" fillId="0" borderId="6" xfId="0" applyFont="1" applyBorder="1" applyAlignment="1">
      <alignment vertical="center"/>
    </xf>
    <xf numFmtId="0" fontId="15" fillId="0" borderId="58" xfId="0" applyFont="1" applyBorder="1" applyAlignment="1">
      <alignment horizontal="left" vertical="center" wrapText="1"/>
    </xf>
    <xf numFmtId="0" fontId="15" fillId="0" borderId="59" xfId="0" applyFont="1" applyBorder="1" applyAlignment="1">
      <alignment horizontal="left" vertical="center" wrapText="1"/>
    </xf>
    <xf numFmtId="0" fontId="15" fillId="0" borderId="60" xfId="0" applyFont="1" applyBorder="1" applyAlignment="1">
      <alignment horizontal="left" vertical="center" wrapText="1"/>
    </xf>
    <xf numFmtId="0" fontId="15" fillId="2" borderId="35" xfId="0" applyFont="1" applyFill="1" applyBorder="1" applyAlignment="1">
      <alignment horizontal="center" vertical="center" wrapText="1"/>
    </xf>
    <xf numFmtId="0" fontId="15" fillId="2" borderId="39" xfId="0" applyFont="1" applyFill="1" applyBorder="1" applyAlignment="1">
      <alignment horizontal="center" vertical="center" wrapText="1"/>
    </xf>
    <xf numFmtId="0" fontId="15" fillId="2" borderId="40" xfId="0" applyFont="1" applyFill="1" applyBorder="1" applyAlignment="1">
      <alignment horizontal="center" vertical="center" wrapText="1"/>
    </xf>
    <xf numFmtId="0" fontId="15" fillId="2" borderId="21" xfId="0" applyFont="1" applyFill="1" applyBorder="1" applyAlignment="1">
      <alignment horizontal="center"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44"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4" xfId="0" applyFont="1" applyFill="1" applyBorder="1" applyAlignment="1">
      <alignment horizontal="center" vertical="center" wrapText="1"/>
    </xf>
    <xf numFmtId="0" fontId="16" fillId="6" borderId="17" xfId="0" applyFont="1" applyFill="1" applyBorder="1" applyAlignment="1">
      <alignment horizontal="center" vertical="center" wrapText="1"/>
    </xf>
    <xf numFmtId="0" fontId="21" fillId="6" borderId="4" xfId="0" applyFont="1" applyFill="1" applyBorder="1" applyAlignment="1">
      <alignment horizontal="center"/>
    </xf>
    <xf numFmtId="0" fontId="21" fillId="6" borderId="17" xfId="0" applyFont="1" applyFill="1" applyBorder="1" applyAlignment="1">
      <alignment horizontal="center"/>
    </xf>
    <xf numFmtId="0" fontId="21" fillId="0" borderId="4" xfId="0" applyFont="1" applyBorder="1" applyAlignment="1">
      <alignment horizontal="center" vertical="center" wrapText="1"/>
    </xf>
    <xf numFmtId="0" fontId="21" fillId="0" borderId="17"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7"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17" xfId="0" applyFont="1" applyFill="1" applyBorder="1" applyAlignment="1">
      <alignment horizontal="center" vertical="center"/>
    </xf>
    <xf numFmtId="0" fontId="15" fillId="0" borderId="45" xfId="0" applyFont="1" applyBorder="1" applyAlignment="1">
      <alignment horizontal="right" vertical="center" textRotation="90"/>
    </xf>
    <xf numFmtId="0" fontId="17" fillId="0" borderId="27" xfId="0" applyFont="1" applyBorder="1" applyAlignment="1">
      <alignment horizontal="left" vertical="center" wrapText="1"/>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6" fillId="0" borderId="46" xfId="0" applyFont="1" applyBorder="1" applyAlignment="1">
      <alignment horizontal="center" vertical="center"/>
    </xf>
    <xf numFmtId="0" fontId="16" fillId="0" borderId="33" xfId="0" applyFont="1" applyBorder="1" applyAlignment="1">
      <alignment horizontal="center" vertical="center"/>
    </xf>
    <xf numFmtId="0" fontId="16" fillId="0" borderId="34" xfId="0" applyFont="1" applyBorder="1" applyAlignment="1">
      <alignment horizontal="center" vertical="center"/>
    </xf>
    <xf numFmtId="0" fontId="22" fillId="4" borderId="41" xfId="0" applyFont="1" applyFill="1" applyBorder="1" applyAlignment="1">
      <alignment horizontal="center" vertical="center" wrapText="1"/>
    </xf>
    <xf numFmtId="0" fontId="22" fillId="4" borderId="42" xfId="0" applyFont="1" applyFill="1" applyBorder="1" applyAlignment="1">
      <alignment horizontal="center" vertical="center" wrapText="1"/>
    </xf>
    <xf numFmtId="0" fontId="22" fillId="4" borderId="47" xfId="0" applyFont="1" applyFill="1" applyBorder="1" applyAlignment="1">
      <alignment horizontal="center" vertical="center" wrapText="1"/>
    </xf>
    <xf numFmtId="0" fontId="14" fillId="2" borderId="41" xfId="0" applyFont="1" applyFill="1" applyBorder="1" applyAlignment="1">
      <alignment horizontal="left" vertical="top" wrapText="1" readingOrder="1"/>
    </xf>
    <xf numFmtId="0" fontId="14" fillId="2" borderId="42" xfId="0" applyFont="1" applyFill="1" applyBorder="1" applyAlignment="1">
      <alignment horizontal="left" vertical="top" wrapText="1" readingOrder="1"/>
    </xf>
    <xf numFmtId="0" fontId="14" fillId="2" borderId="43"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18" fillId="0" borderId="50" xfId="0" applyFont="1" applyBorder="1" applyAlignment="1">
      <alignment horizontal="left" vertical="center" wrapText="1"/>
    </xf>
    <xf numFmtId="0" fontId="18" fillId="0" borderId="56" xfId="0" applyFont="1" applyBorder="1" applyAlignment="1">
      <alignment horizontal="left" vertical="center" wrapText="1"/>
    </xf>
    <xf numFmtId="0" fontId="18" fillId="0" borderId="55" xfId="0" applyFont="1" applyBorder="1" applyAlignment="1">
      <alignment horizontal="left" vertical="center" wrapText="1"/>
    </xf>
    <xf numFmtId="0" fontId="18" fillId="0" borderId="51" xfId="0" applyFont="1" applyBorder="1" applyAlignment="1">
      <alignment horizontal="left" vertical="center" wrapText="1"/>
    </xf>
    <xf numFmtId="0" fontId="18" fillId="0" borderId="52" xfId="0" applyFont="1" applyBorder="1" applyAlignment="1">
      <alignment horizontal="left" vertical="center" wrapText="1"/>
    </xf>
    <xf numFmtId="0" fontId="22" fillId="4" borderId="23" xfId="0" applyFont="1" applyFill="1" applyBorder="1" applyAlignment="1">
      <alignment horizontal="center" vertical="center" wrapText="1"/>
    </xf>
    <xf numFmtId="0" fontId="21" fillId="10" borderId="20"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20" xfId="0" applyFont="1" applyFill="1" applyBorder="1" applyAlignment="1">
      <alignment horizontal="center" vertical="center"/>
    </xf>
    <xf numFmtId="0" fontId="21" fillId="9" borderId="20"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37" xfId="0" applyFont="1" applyFill="1" applyBorder="1" applyAlignment="1">
      <alignment horizontal="center" vertical="center"/>
    </xf>
    <xf numFmtId="0" fontId="16" fillId="6" borderId="20" xfId="0" applyFont="1" applyFill="1" applyBorder="1" applyAlignment="1">
      <alignment horizontal="center" vertical="center"/>
    </xf>
    <xf numFmtId="0" fontId="21" fillId="6" borderId="20" xfId="0" applyFont="1" applyFill="1" applyBorder="1" applyAlignment="1">
      <alignment horizontal="center"/>
    </xf>
    <xf numFmtId="0" fontId="16" fillId="6" borderId="20" xfId="0" applyFont="1" applyFill="1" applyBorder="1" applyAlignment="1">
      <alignment horizontal="center" vertical="center" wrapText="1"/>
    </xf>
    <xf numFmtId="0" fontId="21" fillId="8" borderId="4" xfId="0" applyFont="1" applyFill="1" applyBorder="1" applyAlignment="1">
      <alignment horizontal="center" vertical="center"/>
    </xf>
    <xf numFmtId="0" fontId="21" fillId="8" borderId="20" xfId="0" applyFont="1" applyFill="1" applyBorder="1" applyAlignment="1">
      <alignment horizontal="center" vertical="center"/>
    </xf>
    <xf numFmtId="0" fontId="21" fillId="6" borderId="37" xfId="0" applyFont="1" applyFill="1" applyBorder="1" applyAlignment="1">
      <alignment horizontal="center"/>
    </xf>
    <xf numFmtId="0" fontId="21" fillId="7" borderId="37" xfId="0" applyFont="1" applyFill="1" applyBorder="1" applyAlignment="1">
      <alignment horizontal="center" vertical="center"/>
    </xf>
    <xf numFmtId="0" fontId="16" fillId="6" borderId="37" xfId="0" applyFont="1" applyFill="1" applyBorder="1" applyAlignment="1">
      <alignment horizontal="center" vertical="center" wrapText="1"/>
    </xf>
    <xf numFmtId="0" fontId="21" fillId="0" borderId="37" xfId="0" applyFont="1" applyBorder="1" applyAlignment="1">
      <alignment horizontal="center" vertical="center" wrapText="1"/>
    </xf>
    <xf numFmtId="0" fontId="21" fillId="0" borderId="20" xfId="0" applyFont="1" applyBorder="1" applyAlignment="1">
      <alignment horizontal="center" vertical="center" wrapText="1"/>
    </xf>
    <xf numFmtId="0" fontId="21" fillId="8" borderId="37" xfId="0" applyFont="1" applyFill="1" applyBorder="1" applyAlignment="1">
      <alignment horizontal="center" vertical="center"/>
    </xf>
    <xf numFmtId="0" fontId="16" fillId="6" borderId="48" xfId="0" applyFont="1" applyFill="1" applyBorder="1" applyAlignment="1">
      <alignment horizontal="center" vertical="center" wrapText="1"/>
    </xf>
    <xf numFmtId="0" fontId="16" fillId="6" borderId="49" xfId="0" applyFont="1" applyFill="1" applyBorder="1" applyAlignment="1">
      <alignment horizontal="center" vertical="center" wrapText="1"/>
    </xf>
    <xf numFmtId="0" fontId="16" fillId="6" borderId="50"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16" fillId="6" borderId="52" xfId="0" applyFont="1" applyFill="1" applyBorder="1" applyAlignment="1">
      <alignment horizontal="center" vertical="center" wrapText="1"/>
    </xf>
    <xf numFmtId="0" fontId="16" fillId="6" borderId="40" xfId="0" applyFont="1" applyFill="1" applyBorder="1" applyAlignment="1">
      <alignment horizontal="center" vertical="center" wrapText="1"/>
    </xf>
    <xf numFmtId="0" fontId="16" fillId="6" borderId="21" xfId="0" applyFont="1" applyFill="1" applyBorder="1" applyAlignment="1">
      <alignment horizontal="center" vertical="center" wrapText="1"/>
    </xf>
    <xf numFmtId="0" fontId="21" fillId="7" borderId="53" xfId="0" applyFont="1" applyFill="1" applyBorder="1" applyAlignment="1">
      <alignment horizontal="center" vertical="center"/>
    </xf>
    <xf numFmtId="0" fontId="21" fillId="7" borderId="54" xfId="0" applyFont="1" applyFill="1" applyBorder="1" applyAlignment="1">
      <alignment horizontal="center" vertical="center"/>
    </xf>
    <xf numFmtId="0" fontId="17" fillId="0" borderId="3" xfId="0" applyFont="1" applyBorder="1" applyAlignment="1">
      <alignment horizontal="center" vertical="center" wrapText="1"/>
    </xf>
    <xf numFmtId="0" fontId="21" fillId="0" borderId="27" xfId="0" applyFont="1" applyBorder="1" applyAlignment="1">
      <alignment horizontal="center" vertical="center" wrapText="1"/>
    </xf>
    <xf numFmtId="0" fontId="16" fillId="2" borderId="44" xfId="0" applyFont="1" applyFill="1" applyBorder="1" applyAlignment="1">
      <alignment horizontal="center"/>
    </xf>
    <xf numFmtId="0" fontId="21" fillId="9" borderId="37" xfId="0" applyFont="1" applyFill="1" applyBorder="1" applyAlignment="1">
      <alignment horizontal="center" vertical="center"/>
    </xf>
    <xf numFmtId="0" fontId="17" fillId="0" borderId="27" xfId="0" applyFont="1" applyBorder="1" applyAlignment="1">
      <alignment horizontal="center" vertical="center" wrapText="1"/>
    </xf>
    <xf numFmtId="0" fontId="23" fillId="4" borderId="23"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1" xfId="0" applyFont="1" applyBorder="1"/>
    <xf numFmtId="0" fontId="28" fillId="0" borderId="0" xfId="0" applyFont="1"/>
    <xf numFmtId="0" fontId="13" fillId="2" borderId="41" xfId="0" applyFont="1" applyFill="1" applyBorder="1" applyAlignment="1">
      <alignment horizontal="left" vertical="top" wrapText="1" readingOrder="1"/>
    </xf>
    <xf numFmtId="0" fontId="13" fillId="2" borderId="42" xfId="0" applyFont="1" applyFill="1" applyBorder="1" applyAlignment="1">
      <alignment horizontal="left" vertical="top" wrapText="1" readingOrder="1"/>
    </xf>
    <xf numFmtId="0" fontId="13" fillId="2" borderId="43"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17" fillId="0" borderId="64" xfId="0" applyFont="1" applyBorder="1" applyAlignment="1">
      <alignment vertical="center"/>
    </xf>
    <xf numFmtId="0" fontId="21" fillId="2" borderId="65" xfId="0" applyFont="1" applyFill="1" applyBorder="1" applyAlignment="1">
      <alignment vertical="center" wrapText="1"/>
    </xf>
    <xf numFmtId="0" fontId="21" fillId="0" borderId="65" xfId="0" applyFont="1" applyBorder="1"/>
    <xf numFmtId="0" fontId="21" fillId="0" borderId="63" xfId="0" applyFont="1" applyBorder="1" applyAlignment="1">
      <alignment vertical="center"/>
    </xf>
    <xf numFmtId="0" fontId="17" fillId="0" borderId="4" xfId="0" applyFont="1" applyBorder="1" applyAlignment="1">
      <alignment horizontal="left" vertical="center" wrapText="1"/>
    </xf>
    <xf numFmtId="0" fontId="17" fillId="0" borderId="37" xfId="0" applyFont="1" applyBorder="1" applyAlignment="1">
      <alignment horizontal="left" vertical="center" wrapText="1"/>
    </xf>
    <xf numFmtId="0" fontId="17" fillId="0" borderId="20" xfId="0" applyFont="1" applyBorder="1" applyAlignment="1">
      <alignment horizontal="left" vertical="center" wrapText="1"/>
    </xf>
  </cellXfs>
  <cellStyles count="1">
    <cellStyle name="Normal" xfId="0" builtinId="0"/>
  </cellStyles>
  <dxfs count="20">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1" zoomScale="85" zoomScaleNormal="85" zoomScalePageLayoutView="40" workbookViewId="0">
      <selection activeCell="B19" sqref="B19:F19"/>
    </sheetView>
  </sheetViews>
  <sheetFormatPr baseColWidth="10"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73"/>
      <c r="C2" s="183" t="s">
        <v>95</v>
      </c>
      <c r="D2" s="184"/>
      <c r="E2" s="185"/>
      <c r="F2" s="192" t="s">
        <v>110</v>
      </c>
    </row>
    <row r="3" spans="2:6" ht="42.75" customHeight="1" x14ac:dyDescent="0.25">
      <c r="B3" s="173"/>
      <c r="C3" s="186"/>
      <c r="D3" s="187"/>
      <c r="E3" s="188"/>
      <c r="F3" s="193"/>
    </row>
    <row r="4" spans="2:6" ht="41.25" customHeight="1" x14ac:dyDescent="0.25">
      <c r="B4" s="173"/>
      <c r="C4" s="189"/>
      <c r="D4" s="190"/>
      <c r="E4" s="191"/>
      <c r="F4" s="181"/>
    </row>
    <row r="5" spans="2:6" ht="37.5" customHeight="1" thickBot="1" x14ac:dyDescent="0.3">
      <c r="B5" s="11"/>
      <c r="C5" s="12"/>
      <c r="D5" s="12"/>
      <c r="E5" s="12"/>
      <c r="F5" s="12"/>
    </row>
    <row r="6" spans="2:6" ht="21" customHeight="1" thickBot="1" x14ac:dyDescent="0.35">
      <c r="B6" s="174" t="s">
        <v>86</v>
      </c>
      <c r="C6" s="175"/>
      <c r="D6" s="175"/>
      <c r="E6" s="175"/>
      <c r="F6" s="176"/>
    </row>
    <row r="7" spans="2:6" ht="78.75" customHeight="1" x14ac:dyDescent="0.25">
      <c r="B7" s="180" t="s">
        <v>96</v>
      </c>
      <c r="C7" s="181"/>
      <c r="D7" s="181"/>
      <c r="E7" s="181"/>
      <c r="F7" s="182"/>
    </row>
    <row r="8" spans="2:6" ht="48.6" customHeight="1" x14ac:dyDescent="0.25">
      <c r="B8" s="177" t="s">
        <v>193</v>
      </c>
      <c r="C8" s="178"/>
      <c r="D8" s="178"/>
      <c r="E8" s="178"/>
      <c r="F8" s="179"/>
    </row>
    <row r="9" spans="2:6" ht="34.5" customHeight="1" x14ac:dyDescent="0.25">
      <c r="B9" s="167" t="s">
        <v>192</v>
      </c>
      <c r="C9" s="168"/>
      <c r="D9" s="168"/>
      <c r="E9" s="168"/>
      <c r="F9" s="169"/>
    </row>
    <row r="10" spans="2:6" ht="36" customHeight="1" x14ac:dyDescent="0.25">
      <c r="B10" s="167" t="s">
        <v>194</v>
      </c>
      <c r="C10" s="168"/>
      <c r="D10" s="168"/>
      <c r="E10" s="168"/>
      <c r="F10" s="169"/>
    </row>
    <row r="11" spans="2:6" ht="72" customHeight="1" x14ac:dyDescent="0.25">
      <c r="B11" s="167" t="s">
        <v>107</v>
      </c>
      <c r="C11" s="168"/>
      <c r="D11" s="168"/>
      <c r="E11" s="168"/>
      <c r="F11" s="169"/>
    </row>
    <row r="12" spans="2:6" ht="34.5" customHeight="1" x14ac:dyDescent="0.25">
      <c r="B12" s="167" t="s">
        <v>108</v>
      </c>
      <c r="C12" s="168"/>
      <c r="D12" s="168"/>
      <c r="E12" s="168"/>
      <c r="F12" s="169"/>
    </row>
    <row r="13" spans="2:6" ht="44.25" customHeight="1" x14ac:dyDescent="0.25">
      <c r="B13" s="167" t="s">
        <v>97</v>
      </c>
      <c r="C13" s="168"/>
      <c r="D13" s="168"/>
      <c r="E13" s="168"/>
      <c r="F13" s="169"/>
    </row>
    <row r="14" spans="2:6" ht="34.200000000000003" customHeight="1" x14ac:dyDescent="0.25">
      <c r="B14" s="167" t="s">
        <v>111</v>
      </c>
      <c r="C14" s="168"/>
      <c r="D14" s="168"/>
      <c r="E14" s="168"/>
      <c r="F14" s="169"/>
    </row>
    <row r="15" spans="2:6" ht="30.6" customHeight="1" x14ac:dyDescent="0.25">
      <c r="B15" s="167" t="s">
        <v>112</v>
      </c>
      <c r="C15" s="168"/>
      <c r="D15" s="168"/>
      <c r="E15" s="168"/>
      <c r="F15" s="169"/>
    </row>
    <row r="16" spans="2:6" ht="42.6" customHeight="1" x14ac:dyDescent="0.25">
      <c r="B16" s="167" t="s">
        <v>121</v>
      </c>
      <c r="C16" s="168"/>
      <c r="D16" s="168"/>
      <c r="E16" s="168"/>
      <c r="F16" s="169"/>
    </row>
    <row r="17" spans="2:6" ht="36.75" customHeight="1" x14ac:dyDescent="0.25">
      <c r="B17" s="167" t="s">
        <v>113</v>
      </c>
      <c r="C17" s="168"/>
      <c r="D17" s="168"/>
      <c r="E17" s="168"/>
      <c r="F17" s="169"/>
    </row>
    <row r="18" spans="2:6" ht="36" customHeight="1" x14ac:dyDescent="0.25">
      <c r="B18" s="167" t="s">
        <v>195</v>
      </c>
      <c r="C18" s="168"/>
      <c r="D18" s="168"/>
      <c r="E18" s="168"/>
      <c r="F18" s="169"/>
    </row>
    <row r="19" spans="2:6" ht="76.8" customHeight="1" thickBot="1" x14ac:dyDescent="0.3">
      <c r="B19" s="170" t="s">
        <v>191</v>
      </c>
      <c r="C19" s="171"/>
      <c r="D19" s="171"/>
      <c r="E19" s="171"/>
      <c r="F19" s="172"/>
    </row>
    <row r="20" spans="2:6" ht="14.25" customHeight="1" x14ac:dyDescent="0.25">
      <c r="B20" s="6"/>
    </row>
    <row r="21" spans="2:6" x14ac:dyDescent="0.25">
      <c r="B21" s="7"/>
    </row>
    <row r="22" spans="2:6" ht="17.25" customHeight="1" x14ac:dyDescent="0.25">
      <c r="B22" s="166"/>
      <c r="C22" s="166"/>
      <c r="D22" s="166"/>
      <c r="E22" s="166"/>
      <c r="F22" s="166"/>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7"/>
  <sheetViews>
    <sheetView showGridLines="0" topLeftCell="A18" zoomScale="80" zoomScaleNormal="80" zoomScalePageLayoutView="85" workbookViewId="0">
      <selection activeCell="B35" sqref="B35:C35"/>
    </sheetView>
  </sheetViews>
  <sheetFormatPr baseColWidth="10"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73"/>
      <c r="C2" s="183" t="s">
        <v>94</v>
      </c>
      <c r="D2" s="184"/>
      <c r="E2" s="185"/>
      <c r="F2" s="192" t="s">
        <v>110</v>
      </c>
    </row>
    <row r="3" spans="2:6" ht="51" customHeight="1" x14ac:dyDescent="0.25">
      <c r="B3" s="173"/>
      <c r="C3" s="186"/>
      <c r="D3" s="187"/>
      <c r="E3" s="188"/>
      <c r="F3" s="193"/>
    </row>
    <row r="4" spans="2:6" ht="54" customHeight="1" x14ac:dyDescent="0.25">
      <c r="B4" s="173"/>
      <c r="C4" s="189"/>
      <c r="D4" s="190"/>
      <c r="E4" s="191"/>
      <c r="F4" s="181"/>
    </row>
    <row r="5" spans="2:6" ht="24.75" customHeight="1" thickBot="1" x14ac:dyDescent="0.3">
      <c r="B5" s="11"/>
      <c r="C5" s="12"/>
      <c r="D5" s="12"/>
      <c r="E5" s="12"/>
      <c r="F5" s="12"/>
    </row>
    <row r="6" spans="2:6" ht="18" customHeight="1" thickBot="1" x14ac:dyDescent="0.3">
      <c r="B6" s="196" t="s">
        <v>6</v>
      </c>
      <c r="C6" s="197"/>
      <c r="D6" s="197"/>
      <c r="E6" s="197"/>
      <c r="F6" s="198"/>
    </row>
    <row r="7" spans="2:6" ht="42.75" customHeight="1" x14ac:dyDescent="0.25">
      <c r="B7" s="199" t="s">
        <v>109</v>
      </c>
      <c r="C7" s="200"/>
      <c r="D7" s="200"/>
      <c r="E7" s="200"/>
      <c r="F7" s="200"/>
    </row>
    <row r="8" spans="2:6" ht="63" customHeight="1" x14ac:dyDescent="0.25">
      <c r="B8" s="201"/>
      <c r="C8" s="202"/>
      <c r="D8" s="202"/>
      <c r="E8" s="202"/>
      <c r="F8" s="202"/>
    </row>
    <row r="9" spans="2:6" ht="37.5" customHeight="1" x14ac:dyDescent="0.25">
      <c r="B9" s="201"/>
      <c r="C9" s="202"/>
      <c r="D9" s="202"/>
      <c r="E9" s="202"/>
      <c r="F9" s="202"/>
    </row>
    <row r="10" spans="2:6" ht="43.5" customHeight="1" x14ac:dyDescent="0.25">
      <c r="B10" s="201"/>
      <c r="C10" s="202"/>
      <c r="D10" s="202"/>
      <c r="E10" s="202"/>
      <c r="F10" s="202"/>
    </row>
    <row r="11" spans="2:6" ht="58.5" customHeight="1" x14ac:dyDescent="0.25">
      <c r="B11" s="201"/>
      <c r="C11" s="202"/>
      <c r="D11" s="202"/>
      <c r="E11" s="202"/>
      <c r="F11" s="202"/>
    </row>
    <row r="12" spans="2:6" ht="46.5" customHeight="1" x14ac:dyDescent="0.25">
      <c r="B12" s="201"/>
      <c r="C12" s="202"/>
      <c r="D12" s="202"/>
      <c r="E12" s="202"/>
      <c r="F12" s="202"/>
    </row>
    <row r="13" spans="2:6" ht="47.25" customHeight="1" x14ac:dyDescent="0.25">
      <c r="B13" s="201"/>
      <c r="C13" s="202"/>
      <c r="D13" s="202"/>
      <c r="E13" s="202"/>
      <c r="F13" s="202"/>
    </row>
    <row r="14" spans="2:6" ht="22.5" customHeight="1" thickBot="1" x14ac:dyDescent="0.3">
      <c r="B14" s="203"/>
      <c r="C14" s="204"/>
      <c r="D14" s="204"/>
      <c r="E14" s="204"/>
      <c r="F14" s="204"/>
    </row>
    <row r="15" spans="2:6" ht="16.5" customHeight="1" thickBot="1" x14ac:dyDescent="0.3">
      <c r="B15" s="205" t="s">
        <v>69</v>
      </c>
      <c r="C15" s="206"/>
      <c r="D15" s="206"/>
      <c r="E15" s="206"/>
      <c r="F15" s="207"/>
    </row>
    <row r="16" spans="2:6" ht="127.5" customHeight="1" x14ac:dyDescent="0.25">
      <c r="B16" s="212" t="s">
        <v>103</v>
      </c>
      <c r="C16" s="213"/>
      <c r="D16" s="213"/>
      <c r="E16" s="213"/>
      <c r="F16" s="214"/>
    </row>
    <row r="17" spans="2:6" ht="19.5" customHeight="1" x14ac:dyDescent="0.25">
      <c r="B17" s="47"/>
      <c r="C17" s="48" t="s">
        <v>34</v>
      </c>
      <c r="D17" s="217" t="s">
        <v>32</v>
      </c>
      <c r="E17" s="217" t="s">
        <v>33</v>
      </c>
      <c r="F17" s="215" t="s">
        <v>31</v>
      </c>
    </row>
    <row r="18" spans="2:6" ht="21" customHeight="1" x14ac:dyDescent="0.25">
      <c r="B18" s="47"/>
      <c r="C18" s="48" t="s">
        <v>45</v>
      </c>
      <c r="D18" s="218"/>
      <c r="E18" s="218"/>
      <c r="F18" s="216"/>
    </row>
    <row r="19" spans="2:6" ht="18.75" customHeight="1" x14ac:dyDescent="0.25">
      <c r="B19" s="49" t="s">
        <v>122</v>
      </c>
      <c r="C19" s="54"/>
      <c r="D19" s="55" t="s">
        <v>47</v>
      </c>
      <c r="E19" s="56" t="s">
        <v>49</v>
      </c>
      <c r="F19" s="57" t="s">
        <v>30</v>
      </c>
    </row>
    <row r="20" spans="2:6" ht="18.75" customHeight="1" x14ac:dyDescent="0.25">
      <c r="B20" s="53" t="s">
        <v>123</v>
      </c>
      <c r="C20" s="54"/>
      <c r="D20" s="55" t="s">
        <v>47</v>
      </c>
      <c r="E20" s="56" t="s">
        <v>49</v>
      </c>
      <c r="F20" s="58" t="s">
        <v>29</v>
      </c>
    </row>
    <row r="21" spans="2:6" ht="18.75" customHeight="1" x14ac:dyDescent="0.25">
      <c r="B21" s="53" t="s">
        <v>124</v>
      </c>
      <c r="C21" s="54"/>
      <c r="D21" s="55" t="s">
        <v>47</v>
      </c>
      <c r="E21" s="56" t="s">
        <v>49</v>
      </c>
      <c r="F21" s="57" t="s">
        <v>30</v>
      </c>
    </row>
    <row r="22" spans="2:6" ht="24" customHeight="1" x14ac:dyDescent="0.25">
      <c r="B22" s="47"/>
      <c r="C22" s="48" t="s">
        <v>42</v>
      </c>
      <c r="D22" s="59"/>
      <c r="E22" s="59"/>
      <c r="F22" s="60"/>
    </row>
    <row r="23" spans="2:6" ht="19.5" customHeight="1" x14ac:dyDescent="0.25">
      <c r="B23" s="49" t="s">
        <v>35</v>
      </c>
      <c r="C23" s="61"/>
      <c r="D23" s="50" t="s">
        <v>47</v>
      </c>
      <c r="E23" s="51" t="s">
        <v>49</v>
      </c>
      <c r="F23" s="52" t="s">
        <v>30</v>
      </c>
    </row>
    <row r="24" spans="2:6" ht="19.5" customHeight="1" x14ac:dyDescent="0.25">
      <c r="B24" s="210" t="s">
        <v>125</v>
      </c>
      <c r="C24" s="211"/>
      <c r="D24" s="55" t="s">
        <v>48</v>
      </c>
      <c r="E24" s="56" t="s">
        <v>50</v>
      </c>
      <c r="F24" s="57" t="s">
        <v>30</v>
      </c>
    </row>
    <row r="25" spans="2:6" ht="23.25" customHeight="1" x14ac:dyDescent="0.25">
      <c r="B25" s="47"/>
      <c r="C25" s="48" t="s">
        <v>43</v>
      </c>
      <c r="D25" s="63"/>
      <c r="E25" s="63"/>
      <c r="F25" s="64"/>
    </row>
    <row r="26" spans="2:6" ht="19.5" customHeight="1" x14ac:dyDescent="0.25">
      <c r="B26" s="208" t="s">
        <v>89</v>
      </c>
      <c r="C26" s="209"/>
      <c r="D26" s="50" t="s">
        <v>47</v>
      </c>
      <c r="E26" s="51" t="s">
        <v>50</v>
      </c>
      <c r="F26" s="52" t="s">
        <v>30</v>
      </c>
    </row>
    <row r="27" spans="2:6" ht="19.5" customHeight="1" x14ac:dyDescent="0.25">
      <c r="B27" s="310" t="s">
        <v>198</v>
      </c>
      <c r="C27" s="307"/>
      <c r="D27" s="308" t="s">
        <v>47</v>
      </c>
      <c r="E27" s="309" t="s">
        <v>50</v>
      </c>
      <c r="F27" s="52" t="s">
        <v>30</v>
      </c>
    </row>
    <row r="28" spans="2:6" ht="19.5" customHeight="1" x14ac:dyDescent="0.25">
      <c r="B28" s="65" t="s">
        <v>36</v>
      </c>
      <c r="C28" s="62"/>
      <c r="D28" s="55" t="s">
        <v>47</v>
      </c>
      <c r="E28" s="56" t="s">
        <v>50</v>
      </c>
      <c r="F28" s="57" t="s">
        <v>30</v>
      </c>
    </row>
    <row r="29" spans="2:6" ht="23.25" customHeight="1" x14ac:dyDescent="0.25">
      <c r="B29" s="47"/>
      <c r="C29" s="48" t="s">
        <v>44</v>
      </c>
      <c r="D29" s="66"/>
      <c r="E29" s="66"/>
      <c r="F29" s="67"/>
    </row>
    <row r="30" spans="2:6" ht="19.5" customHeight="1" x14ac:dyDescent="0.25">
      <c r="B30" s="210" t="s">
        <v>37</v>
      </c>
      <c r="C30" s="211"/>
      <c r="D30" s="55" t="s">
        <v>48</v>
      </c>
      <c r="E30" s="56" t="s">
        <v>50</v>
      </c>
      <c r="F30" s="68" t="s">
        <v>29</v>
      </c>
    </row>
    <row r="31" spans="2:6" ht="19.5" customHeight="1" x14ac:dyDescent="0.25">
      <c r="B31" s="53" t="s">
        <v>209</v>
      </c>
      <c r="C31" s="54"/>
      <c r="D31" s="55" t="s">
        <v>46</v>
      </c>
      <c r="E31" s="56" t="s">
        <v>49</v>
      </c>
      <c r="F31" s="57" t="s">
        <v>30</v>
      </c>
    </row>
    <row r="32" spans="2:6" ht="19.5" customHeight="1" x14ac:dyDescent="0.25">
      <c r="B32" s="53" t="s">
        <v>210</v>
      </c>
      <c r="C32" s="54"/>
      <c r="D32" s="55" t="s">
        <v>47</v>
      </c>
      <c r="E32" s="56" t="s">
        <v>50</v>
      </c>
      <c r="F32" s="57" t="s">
        <v>30</v>
      </c>
    </row>
    <row r="33" spans="2:6" ht="19.5" customHeight="1" x14ac:dyDescent="0.25">
      <c r="B33" s="210" t="s">
        <v>38</v>
      </c>
      <c r="C33" s="211"/>
      <c r="D33" s="55" t="s">
        <v>46</v>
      </c>
      <c r="E33" s="56" t="s">
        <v>50</v>
      </c>
      <c r="F33" s="68" t="s">
        <v>29</v>
      </c>
    </row>
    <row r="34" spans="2:6" ht="19.5" customHeight="1" x14ac:dyDescent="0.25">
      <c r="B34" s="53" t="s">
        <v>200</v>
      </c>
      <c r="C34" s="54"/>
      <c r="D34" s="55" t="s">
        <v>48</v>
      </c>
      <c r="E34" s="56" t="s">
        <v>50</v>
      </c>
      <c r="F34" s="57" t="s">
        <v>30</v>
      </c>
    </row>
    <row r="35" spans="2:6" ht="19.5" customHeight="1" x14ac:dyDescent="0.25">
      <c r="B35" s="210" t="s">
        <v>39</v>
      </c>
      <c r="C35" s="211"/>
      <c r="D35" s="55" t="s">
        <v>48</v>
      </c>
      <c r="E35" s="56" t="s">
        <v>49</v>
      </c>
      <c r="F35" s="68" t="s">
        <v>29</v>
      </c>
    </row>
    <row r="36" spans="2:6" ht="19.5" customHeight="1" x14ac:dyDescent="0.25">
      <c r="B36" s="53" t="s">
        <v>201</v>
      </c>
      <c r="C36" s="54"/>
      <c r="D36" s="55" t="s">
        <v>48</v>
      </c>
      <c r="E36" s="56" t="s">
        <v>50</v>
      </c>
      <c r="F36" s="68" t="s">
        <v>126</v>
      </c>
    </row>
    <row r="37" spans="2:6" ht="19.5" customHeight="1" x14ac:dyDescent="0.25">
      <c r="B37" s="194" t="s">
        <v>41</v>
      </c>
      <c r="C37" s="195"/>
      <c r="D37" s="55" t="s">
        <v>48</v>
      </c>
      <c r="E37" s="56" t="s">
        <v>50</v>
      </c>
      <c r="F37" s="68" t="s">
        <v>40</v>
      </c>
    </row>
    <row r="42" spans="2:6" hidden="1" x14ac:dyDescent="0.25">
      <c r="B42" s="6" t="s">
        <v>48</v>
      </c>
    </row>
    <row r="43" spans="2:6" hidden="1" x14ac:dyDescent="0.25">
      <c r="B43" s="7" t="s">
        <v>46</v>
      </c>
    </row>
    <row r="44" spans="2:6" hidden="1" x14ac:dyDescent="0.25">
      <c r="B44" s="7" t="s">
        <v>47</v>
      </c>
    </row>
    <row r="45" spans="2:6" hidden="1" x14ac:dyDescent="0.25"/>
    <row r="46" spans="2:6" hidden="1" x14ac:dyDescent="0.25">
      <c r="B46" t="s">
        <v>49</v>
      </c>
    </row>
    <row r="47" spans="2:6" hidden="1" x14ac:dyDescent="0.25">
      <c r="B47" t="s">
        <v>50</v>
      </c>
    </row>
  </sheetData>
  <mergeCells count="16">
    <mergeCell ref="B37:C37"/>
    <mergeCell ref="B6:F6"/>
    <mergeCell ref="B7:F14"/>
    <mergeCell ref="C2:E4"/>
    <mergeCell ref="F2:F4"/>
    <mergeCell ref="B2:B4"/>
    <mergeCell ref="B15:F15"/>
    <mergeCell ref="B26:C26"/>
    <mergeCell ref="B24:C24"/>
    <mergeCell ref="B16:F16"/>
    <mergeCell ref="B30:C30"/>
    <mergeCell ref="B33:C33"/>
    <mergeCell ref="B35:C35"/>
    <mergeCell ref="F17:F18"/>
    <mergeCell ref="E17:E18"/>
    <mergeCell ref="D17:D18"/>
  </mergeCells>
  <phoneticPr fontId="1" type="noConversion"/>
  <dataValidations count="2">
    <dataValidation type="list" allowBlank="1" showInputMessage="1" showErrorMessage="1" sqref="D19:D21 D23:D24 D26:D28 D30:D37" xr:uid="{00000000-0002-0000-0100-000000000000}">
      <formula1>$B$42:$B$44</formula1>
    </dataValidation>
    <dataValidation type="list" allowBlank="1" showInputMessage="1" showErrorMessage="1" sqref="E19:E21 E23:E24 E26:E28 E30:E37" xr:uid="{00000000-0002-0000-0100-000001000000}">
      <formula1>$B$46:$B$47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4"/>
  <sheetViews>
    <sheetView showGridLines="0" topLeftCell="B23" zoomScale="90" zoomScaleNormal="90" zoomScalePageLayoutView="70" workbookViewId="0">
      <selection activeCell="B26" sqref="B26"/>
    </sheetView>
  </sheetViews>
  <sheetFormatPr baseColWidth="10"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10" customWidth="1"/>
    <col min="9" max="9" width="14.6640625" customWidth="1"/>
    <col min="10" max="10" width="11.88671875" customWidth="1"/>
    <col min="11" max="11" width="14" customWidth="1"/>
    <col min="12" max="12" width="15.33203125" style="4" customWidth="1"/>
    <col min="13" max="13" width="4.88671875" customWidth="1"/>
  </cols>
  <sheetData>
    <row r="1" spans="2:17" ht="13.2" x14ac:dyDescent="0.25">
      <c r="H1"/>
      <c r="L1"/>
    </row>
    <row r="2" spans="2:17" ht="48.75" customHeight="1" x14ac:dyDescent="0.25">
      <c r="B2" s="173"/>
      <c r="C2" s="183" t="s">
        <v>94</v>
      </c>
      <c r="D2" s="184"/>
      <c r="E2" s="184"/>
      <c r="F2" s="184"/>
      <c r="G2" s="184"/>
      <c r="H2" s="184"/>
      <c r="I2" s="184"/>
      <c r="J2" s="185"/>
      <c r="K2" s="125" t="s">
        <v>110</v>
      </c>
      <c r="L2" s="258"/>
    </row>
    <row r="3" spans="2:17" ht="42" customHeight="1" x14ac:dyDescent="0.25">
      <c r="B3" s="173"/>
      <c r="C3" s="186"/>
      <c r="D3" s="187"/>
      <c r="E3" s="187"/>
      <c r="F3" s="187"/>
      <c r="G3" s="187"/>
      <c r="H3" s="187"/>
      <c r="I3" s="187"/>
      <c r="J3" s="188"/>
      <c r="K3" s="259"/>
      <c r="L3" s="260"/>
    </row>
    <row r="4" spans="2:17" ht="36.75" customHeight="1" x14ac:dyDescent="0.25">
      <c r="B4" s="173"/>
      <c r="C4" s="189"/>
      <c r="D4" s="190"/>
      <c r="E4" s="190"/>
      <c r="F4" s="190"/>
      <c r="G4" s="190"/>
      <c r="H4" s="190"/>
      <c r="I4" s="190"/>
      <c r="J4" s="191"/>
      <c r="K4" s="261"/>
      <c r="L4" s="262"/>
    </row>
    <row r="5" spans="2:17" ht="24.75" customHeight="1" thickBot="1" x14ac:dyDescent="0.3">
      <c r="C5" s="11"/>
      <c r="D5" s="12"/>
      <c r="E5" s="12"/>
      <c r="F5" s="12"/>
      <c r="G5" s="12"/>
      <c r="H5"/>
      <c r="L5"/>
    </row>
    <row r="6" spans="2:17" ht="103.5" customHeight="1" thickBot="1" x14ac:dyDescent="0.3">
      <c r="B6" s="249" t="s">
        <v>190</v>
      </c>
      <c r="C6" s="250"/>
      <c r="D6" s="250"/>
      <c r="E6" s="250"/>
      <c r="F6" s="250"/>
      <c r="G6" s="250"/>
      <c r="H6" s="250"/>
      <c r="I6" s="250"/>
      <c r="J6" s="250"/>
      <c r="K6" s="250"/>
      <c r="L6" s="251"/>
      <c r="M6" s="1"/>
      <c r="N6" s="1"/>
      <c r="O6" s="1"/>
      <c r="P6" s="1"/>
      <c r="Q6" s="1"/>
    </row>
    <row r="7" spans="2:17" ht="24.75" customHeight="1" x14ac:dyDescent="0.25">
      <c r="B7" s="255" t="s">
        <v>69</v>
      </c>
      <c r="C7" s="256"/>
      <c r="D7" s="256"/>
      <c r="E7" s="256"/>
      <c r="F7" s="256"/>
      <c r="G7" s="256"/>
      <c r="H7" s="256"/>
      <c r="I7" s="256"/>
      <c r="J7" s="256"/>
      <c r="K7" s="256"/>
      <c r="L7" s="257"/>
    </row>
    <row r="8" spans="2:17" ht="18" customHeight="1" x14ac:dyDescent="0.3">
      <c r="B8" s="114" t="s">
        <v>106</v>
      </c>
      <c r="C8" s="115"/>
      <c r="D8" s="115"/>
      <c r="E8" s="115"/>
      <c r="F8" s="115"/>
      <c r="G8" s="115"/>
      <c r="H8" s="115"/>
      <c r="I8" s="115"/>
      <c r="J8" s="115"/>
      <c r="K8" s="115"/>
      <c r="L8" s="116"/>
    </row>
    <row r="9" spans="2:17" ht="15.6" x14ac:dyDescent="0.3">
      <c r="B9" s="114" t="s">
        <v>104</v>
      </c>
      <c r="C9" s="117"/>
      <c r="D9" s="117"/>
      <c r="E9" s="117"/>
      <c r="F9" s="117"/>
      <c r="G9" s="117"/>
      <c r="H9" s="117"/>
      <c r="I9" s="118"/>
      <c r="J9" s="117"/>
      <c r="K9" s="117"/>
      <c r="L9" s="119"/>
    </row>
    <row r="10" spans="2:17" ht="15.6" x14ac:dyDescent="0.3">
      <c r="B10" s="114" t="s">
        <v>99</v>
      </c>
      <c r="C10" s="117"/>
      <c r="D10" s="117"/>
      <c r="E10" s="117"/>
      <c r="F10" s="117"/>
      <c r="G10" s="117"/>
      <c r="H10" s="117"/>
      <c r="I10" s="117"/>
      <c r="J10" s="117"/>
      <c r="K10" s="117"/>
      <c r="L10" s="119"/>
    </row>
    <row r="11" spans="2:17" ht="15.6" x14ac:dyDescent="0.3">
      <c r="B11" s="114" t="s">
        <v>100</v>
      </c>
      <c r="C11" s="117"/>
      <c r="D11" s="117"/>
      <c r="E11" s="117"/>
      <c r="F11" s="117"/>
      <c r="G11" s="117"/>
      <c r="H11" s="117"/>
      <c r="I11" s="117"/>
      <c r="J11" s="117"/>
      <c r="K11" s="117"/>
      <c r="L11" s="119"/>
    </row>
    <row r="12" spans="2:17" ht="18" customHeight="1" x14ac:dyDescent="0.25">
      <c r="B12" s="252" t="s">
        <v>98</v>
      </c>
      <c r="C12" s="253"/>
      <c r="D12" s="253"/>
      <c r="E12" s="253"/>
      <c r="F12" s="253"/>
      <c r="G12" s="253"/>
      <c r="H12" s="253"/>
      <c r="I12" s="253"/>
      <c r="J12" s="253"/>
      <c r="K12" s="253"/>
      <c r="L12" s="254"/>
    </row>
    <row r="13" spans="2:17" ht="15.6" x14ac:dyDescent="0.3">
      <c r="B13" s="114" t="s">
        <v>102</v>
      </c>
      <c r="C13" s="117"/>
      <c r="D13" s="117"/>
      <c r="E13" s="117"/>
      <c r="F13" s="117"/>
      <c r="G13" s="117"/>
      <c r="H13" s="117"/>
      <c r="I13" s="117"/>
      <c r="J13" s="117"/>
      <c r="K13" s="117"/>
      <c r="L13" s="119"/>
    </row>
    <row r="14" spans="2:17" ht="7.5" customHeight="1" thickBot="1" x14ac:dyDescent="0.3">
      <c r="B14" s="72"/>
      <c r="C14" s="73"/>
      <c r="D14" s="73"/>
      <c r="E14" s="73"/>
      <c r="F14" s="73"/>
      <c r="G14" s="73"/>
      <c r="H14" s="73"/>
      <c r="I14" s="73"/>
      <c r="J14" s="73"/>
      <c r="K14" s="73"/>
      <c r="L14" s="74"/>
    </row>
    <row r="15" spans="2:17" ht="33.75" customHeight="1" thickBot="1" x14ac:dyDescent="0.3">
      <c r="B15" s="246" t="s">
        <v>85</v>
      </c>
      <c r="C15" s="247"/>
      <c r="D15" s="247"/>
      <c r="E15" s="247"/>
      <c r="F15" s="247"/>
      <c r="G15" s="248"/>
      <c r="H15" s="243" t="s">
        <v>83</v>
      </c>
      <c r="I15" s="244"/>
      <c r="J15" s="244"/>
      <c r="K15" s="244"/>
      <c r="L15" s="245"/>
    </row>
    <row r="16" spans="2:17" ht="40.5" customHeight="1" thickBot="1" x14ac:dyDescent="0.3">
      <c r="B16" s="75" t="s">
        <v>51</v>
      </c>
      <c r="C16" s="263" t="s">
        <v>56</v>
      </c>
      <c r="D16" s="263"/>
      <c r="E16" s="263"/>
      <c r="F16" s="263"/>
      <c r="G16" s="263"/>
      <c r="H16" s="76" t="s">
        <v>57</v>
      </c>
      <c r="I16" s="76" t="s">
        <v>5</v>
      </c>
      <c r="J16" s="76" t="s">
        <v>3</v>
      </c>
      <c r="K16" s="76" t="s">
        <v>62</v>
      </c>
      <c r="L16" s="77" t="s">
        <v>59</v>
      </c>
    </row>
    <row r="17" spans="2:12" ht="53.25" customHeight="1" x14ac:dyDescent="0.25">
      <c r="B17" s="78" t="s">
        <v>45</v>
      </c>
      <c r="C17" s="240" t="s">
        <v>122</v>
      </c>
      <c r="D17" s="240"/>
      <c r="E17" s="240"/>
      <c r="F17" s="240"/>
      <c r="G17" s="240"/>
      <c r="H17" s="79" t="s">
        <v>132</v>
      </c>
      <c r="I17" s="80">
        <v>3</v>
      </c>
      <c r="J17" s="81">
        <v>5</v>
      </c>
      <c r="K17" s="81">
        <f>I17+J17</f>
        <v>8</v>
      </c>
      <c r="L17" s="82" t="str">
        <f t="shared" ref="L17:L32" si="0">IF(K17&lt;=4,"BAJO",IF(K17=5,"MEDIO",IF(K17=6,"ALTO",IF(K17=7,"ALTO","EXTREMO"))))</f>
        <v>EXTREMO</v>
      </c>
    </row>
    <row r="18" spans="2:12" ht="53.25" customHeight="1" x14ac:dyDescent="0.25">
      <c r="B18" s="83" t="s">
        <v>45</v>
      </c>
      <c r="C18" s="242" t="s">
        <v>123</v>
      </c>
      <c r="D18" s="242"/>
      <c r="E18" s="242"/>
      <c r="F18" s="242"/>
      <c r="G18" s="242"/>
      <c r="H18" s="84" t="s">
        <v>133</v>
      </c>
      <c r="I18" s="80">
        <v>3</v>
      </c>
      <c r="J18" s="81">
        <v>3</v>
      </c>
      <c r="K18" s="81">
        <f t="shared" ref="K18:K32" si="1">+I18+J18</f>
        <v>6</v>
      </c>
      <c r="L18" s="85" t="str">
        <f t="shared" si="0"/>
        <v>ALTO</v>
      </c>
    </row>
    <row r="19" spans="2:12" ht="53.25" customHeight="1" x14ac:dyDescent="0.25">
      <c r="B19" s="83" t="s">
        <v>45</v>
      </c>
      <c r="C19" s="242" t="s">
        <v>124</v>
      </c>
      <c r="D19" s="242"/>
      <c r="E19" s="242"/>
      <c r="F19" s="242"/>
      <c r="G19" s="242"/>
      <c r="H19" s="84" t="s">
        <v>134</v>
      </c>
      <c r="I19" s="80">
        <v>4</v>
      </c>
      <c r="J19" s="81">
        <v>2</v>
      </c>
      <c r="K19" s="81">
        <f t="shared" si="1"/>
        <v>6</v>
      </c>
      <c r="L19" s="85" t="str">
        <f t="shared" si="0"/>
        <v>ALTO</v>
      </c>
    </row>
    <row r="20" spans="2:12" ht="53.25" customHeight="1" x14ac:dyDescent="0.25">
      <c r="B20" s="83" t="s">
        <v>42</v>
      </c>
      <c r="C20" s="242" t="s">
        <v>35</v>
      </c>
      <c r="D20" s="242"/>
      <c r="E20" s="242"/>
      <c r="F20" s="242"/>
      <c r="G20" s="242"/>
      <c r="H20" s="84" t="s">
        <v>135</v>
      </c>
      <c r="I20" s="80">
        <v>2</v>
      </c>
      <c r="J20" s="81">
        <v>2</v>
      </c>
      <c r="K20" s="81">
        <f t="shared" si="1"/>
        <v>4</v>
      </c>
      <c r="L20" s="85" t="str">
        <f t="shared" si="0"/>
        <v>BAJO</v>
      </c>
    </row>
    <row r="21" spans="2:12" ht="53.25" customHeight="1" x14ac:dyDescent="0.25">
      <c r="B21" s="83" t="s">
        <v>42</v>
      </c>
      <c r="C21" s="242" t="s">
        <v>125</v>
      </c>
      <c r="D21" s="242"/>
      <c r="E21" s="242"/>
      <c r="F21" s="242"/>
      <c r="G21" s="242"/>
      <c r="H21" s="84" t="s">
        <v>136</v>
      </c>
      <c r="I21" s="80">
        <v>1</v>
      </c>
      <c r="J21" s="81">
        <v>2</v>
      </c>
      <c r="K21" s="81">
        <f t="shared" si="1"/>
        <v>3</v>
      </c>
      <c r="L21" s="85" t="str">
        <f t="shared" si="0"/>
        <v>BAJO</v>
      </c>
    </row>
    <row r="22" spans="2:12" ht="53.25" customHeight="1" x14ac:dyDescent="0.25">
      <c r="B22" s="83" t="s">
        <v>43</v>
      </c>
      <c r="C22" s="242" t="s">
        <v>89</v>
      </c>
      <c r="D22" s="242"/>
      <c r="E22" s="242"/>
      <c r="F22" s="242"/>
      <c r="G22" s="242"/>
      <c r="H22" s="84" t="s">
        <v>137</v>
      </c>
      <c r="I22" s="80">
        <v>3</v>
      </c>
      <c r="J22" s="81">
        <v>2</v>
      </c>
      <c r="K22" s="81">
        <f t="shared" si="1"/>
        <v>5</v>
      </c>
      <c r="L22" s="85" t="str">
        <f t="shared" si="0"/>
        <v>MEDIO</v>
      </c>
    </row>
    <row r="23" spans="2:12" ht="53.25" customHeight="1" x14ac:dyDescent="0.25">
      <c r="B23" s="83" t="s">
        <v>43</v>
      </c>
      <c r="C23" s="311" t="s">
        <v>196</v>
      </c>
      <c r="D23" s="312"/>
      <c r="E23" s="312"/>
      <c r="F23" s="312"/>
      <c r="G23" s="313"/>
      <c r="H23" s="84" t="s">
        <v>197</v>
      </c>
      <c r="I23" s="80">
        <v>4</v>
      </c>
      <c r="J23" s="81">
        <v>5</v>
      </c>
      <c r="K23" s="81">
        <f t="shared" ref="K23" si="2">+I23+J23</f>
        <v>9</v>
      </c>
      <c r="L23" s="85" t="str">
        <f t="shared" ref="L23" si="3">IF(K23&lt;=4,"BAJO",IF(K23=5,"MEDIO",IF(K23=6,"ALTO",IF(K23=7,"ALTO","EXTREMO"))))</f>
        <v>EXTREMO</v>
      </c>
    </row>
    <row r="24" spans="2:12" ht="53.25" customHeight="1" x14ac:dyDescent="0.25">
      <c r="B24" s="83" t="s">
        <v>43</v>
      </c>
      <c r="C24" s="242" t="s">
        <v>36</v>
      </c>
      <c r="D24" s="242"/>
      <c r="E24" s="242"/>
      <c r="F24" s="242"/>
      <c r="G24" s="242"/>
      <c r="H24" s="84" t="s">
        <v>138</v>
      </c>
      <c r="I24" s="80">
        <v>3</v>
      </c>
      <c r="J24" s="81">
        <v>3</v>
      </c>
      <c r="K24" s="81">
        <f t="shared" si="1"/>
        <v>6</v>
      </c>
      <c r="L24" s="85" t="str">
        <f t="shared" si="0"/>
        <v>ALTO</v>
      </c>
    </row>
    <row r="25" spans="2:12" ht="53.25" customHeight="1" x14ac:dyDescent="0.25">
      <c r="B25" s="83" t="s">
        <v>44</v>
      </c>
      <c r="C25" s="242" t="s">
        <v>37</v>
      </c>
      <c r="D25" s="242"/>
      <c r="E25" s="242"/>
      <c r="F25" s="242"/>
      <c r="G25" s="242"/>
      <c r="H25" s="84" t="s">
        <v>128</v>
      </c>
      <c r="I25" s="80">
        <v>3</v>
      </c>
      <c r="J25" s="81">
        <v>2</v>
      </c>
      <c r="K25" s="81">
        <f t="shared" si="1"/>
        <v>5</v>
      </c>
      <c r="L25" s="85" t="str">
        <f t="shared" si="0"/>
        <v>MEDIO</v>
      </c>
    </row>
    <row r="26" spans="2:12" ht="53.25" customHeight="1" x14ac:dyDescent="0.25">
      <c r="B26" s="83" t="s">
        <v>44</v>
      </c>
      <c r="C26" s="311" t="s">
        <v>202</v>
      </c>
      <c r="D26" s="312"/>
      <c r="E26" s="312"/>
      <c r="F26" s="312"/>
      <c r="G26" s="313"/>
      <c r="H26" s="84" t="s">
        <v>211</v>
      </c>
      <c r="I26" s="80">
        <v>3</v>
      </c>
      <c r="J26" s="81">
        <v>4</v>
      </c>
      <c r="K26" s="81">
        <f t="shared" ref="K26" si="4">+I26+J26</f>
        <v>7</v>
      </c>
      <c r="L26" s="85" t="str">
        <f t="shared" ref="L26" si="5">IF(K26&lt;=4,"BAJO",IF(K26=5,"MEDIO",IF(K26=6,"ALTO",IF(K26=7,"ALTO","EXTREMO"))))</f>
        <v>ALTO</v>
      </c>
    </row>
    <row r="27" spans="2:12" ht="53.25" customHeight="1" x14ac:dyDescent="0.25">
      <c r="B27" s="83" t="s">
        <v>44</v>
      </c>
      <c r="C27" s="242" t="s">
        <v>38</v>
      </c>
      <c r="D27" s="242"/>
      <c r="E27" s="242"/>
      <c r="F27" s="242"/>
      <c r="G27" s="242"/>
      <c r="H27" s="84" t="s">
        <v>129</v>
      </c>
      <c r="I27" s="80">
        <v>3</v>
      </c>
      <c r="J27" s="81">
        <v>2</v>
      </c>
      <c r="K27" s="81">
        <f t="shared" si="1"/>
        <v>5</v>
      </c>
      <c r="L27" s="85" t="str">
        <f t="shared" si="0"/>
        <v>MEDIO</v>
      </c>
    </row>
    <row r="28" spans="2:12" ht="53.25" customHeight="1" x14ac:dyDescent="0.25">
      <c r="B28" s="83" t="s">
        <v>44</v>
      </c>
      <c r="C28" s="242" t="s">
        <v>200</v>
      </c>
      <c r="D28" s="242"/>
      <c r="E28" s="242"/>
      <c r="F28" s="242"/>
      <c r="G28" s="242"/>
      <c r="H28" s="84" t="s">
        <v>203</v>
      </c>
      <c r="I28" s="80">
        <v>5</v>
      </c>
      <c r="J28" s="81">
        <v>3</v>
      </c>
      <c r="K28" s="81">
        <f t="shared" si="1"/>
        <v>8</v>
      </c>
      <c r="L28" s="85" t="str">
        <f t="shared" si="0"/>
        <v>EXTREMO</v>
      </c>
    </row>
    <row r="29" spans="2:12" ht="53.25" customHeight="1" x14ac:dyDescent="0.25">
      <c r="B29" s="83" t="s">
        <v>44</v>
      </c>
      <c r="C29" s="311" t="s">
        <v>199</v>
      </c>
      <c r="D29" s="312"/>
      <c r="E29" s="312"/>
      <c r="F29" s="312"/>
      <c r="G29" s="313"/>
      <c r="H29" s="84" t="s">
        <v>204</v>
      </c>
      <c r="I29" s="80">
        <v>4</v>
      </c>
      <c r="J29" s="81">
        <v>3</v>
      </c>
      <c r="K29" s="81">
        <f t="shared" ref="K29" si="6">+I29+J29</f>
        <v>7</v>
      </c>
      <c r="L29" s="85" t="str">
        <f t="shared" ref="L29" si="7">IF(K29&lt;=4,"BAJO",IF(K29=5,"MEDIO",IF(K29=6,"ALTO",IF(K29=7,"ALTO","EXTREMO"))))</f>
        <v>ALTO</v>
      </c>
    </row>
    <row r="30" spans="2:12" ht="53.25" customHeight="1" x14ac:dyDescent="0.25">
      <c r="B30" s="83" t="s">
        <v>44</v>
      </c>
      <c r="C30" s="242" t="s">
        <v>39</v>
      </c>
      <c r="D30" s="242"/>
      <c r="E30" s="242"/>
      <c r="F30" s="242"/>
      <c r="G30" s="242"/>
      <c r="H30" s="84" t="s">
        <v>130</v>
      </c>
      <c r="I30" s="80">
        <v>2</v>
      </c>
      <c r="J30" s="81">
        <v>3</v>
      </c>
      <c r="K30" s="81">
        <f t="shared" si="1"/>
        <v>5</v>
      </c>
      <c r="L30" s="85" t="str">
        <f t="shared" si="0"/>
        <v>MEDIO</v>
      </c>
    </row>
    <row r="31" spans="2:12" ht="53.25" customHeight="1" x14ac:dyDescent="0.25">
      <c r="B31" s="83" t="s">
        <v>44</v>
      </c>
      <c r="C31" s="242" t="s">
        <v>201</v>
      </c>
      <c r="D31" s="242"/>
      <c r="E31" s="242"/>
      <c r="F31" s="242"/>
      <c r="G31" s="242"/>
      <c r="H31" s="84" t="s">
        <v>131</v>
      </c>
      <c r="I31" s="80">
        <v>3</v>
      </c>
      <c r="J31" s="81">
        <v>2</v>
      </c>
      <c r="K31" s="81">
        <f t="shared" si="1"/>
        <v>5</v>
      </c>
      <c r="L31" s="85" t="str">
        <f t="shared" si="0"/>
        <v>MEDIO</v>
      </c>
    </row>
    <row r="32" spans="2:12" ht="53.25" customHeight="1" thickBot="1" x14ac:dyDescent="0.3">
      <c r="B32" s="83" t="s">
        <v>44</v>
      </c>
      <c r="C32" s="242" t="s">
        <v>41</v>
      </c>
      <c r="D32" s="242"/>
      <c r="E32" s="242"/>
      <c r="F32" s="242"/>
      <c r="G32" s="242"/>
      <c r="H32" s="121" t="s">
        <v>189</v>
      </c>
      <c r="I32" s="80">
        <v>2</v>
      </c>
      <c r="J32" s="81">
        <v>2</v>
      </c>
      <c r="K32" s="81">
        <f t="shared" si="1"/>
        <v>4</v>
      </c>
      <c r="L32" s="85" t="str">
        <f t="shared" si="0"/>
        <v>BAJO</v>
      </c>
    </row>
    <row r="33" spans="2:14" ht="12.75" customHeight="1" x14ac:dyDescent="0.25">
      <c r="B33" s="86"/>
      <c r="C33" s="87"/>
      <c r="D33" s="87"/>
      <c r="E33" s="87"/>
      <c r="F33" s="87"/>
      <c r="G33" s="87"/>
      <c r="H33" s="120"/>
      <c r="I33" s="87"/>
      <c r="J33" s="87"/>
      <c r="K33" s="87"/>
      <c r="L33" s="88"/>
    </row>
    <row r="34" spans="2:14" ht="13.2" x14ac:dyDescent="0.25">
      <c r="B34" s="69"/>
      <c r="C34" s="232"/>
      <c r="D34" s="232"/>
      <c r="E34" s="232"/>
      <c r="F34" s="70"/>
      <c r="G34" s="70"/>
      <c r="H34" s="222"/>
      <c r="I34" s="222"/>
      <c r="J34" s="70"/>
      <c r="K34" s="70"/>
      <c r="L34" s="71"/>
    </row>
    <row r="35" spans="2:14" ht="19.5" customHeight="1" x14ac:dyDescent="0.25">
      <c r="B35" s="239" t="s">
        <v>2</v>
      </c>
      <c r="C35" s="220" t="s">
        <v>13</v>
      </c>
      <c r="D35" s="220"/>
      <c r="E35" s="89" t="s">
        <v>12</v>
      </c>
      <c r="F35" s="70"/>
      <c r="G35" s="241" t="s">
        <v>3</v>
      </c>
      <c r="H35" s="90" t="s">
        <v>18</v>
      </c>
      <c r="I35" s="90" t="s">
        <v>12</v>
      </c>
      <c r="J35" s="70"/>
      <c r="K35" s="70"/>
      <c r="L35" s="71"/>
    </row>
    <row r="36" spans="2:14" ht="21" customHeight="1" x14ac:dyDescent="0.25">
      <c r="B36" s="239"/>
      <c r="C36" s="219" t="s">
        <v>7</v>
      </c>
      <c r="D36" s="219"/>
      <c r="E36" s="91">
        <v>1</v>
      </c>
      <c r="F36" s="70"/>
      <c r="G36" s="241"/>
      <c r="H36" s="91" t="s">
        <v>15</v>
      </c>
      <c r="I36" s="92">
        <v>1</v>
      </c>
      <c r="J36" s="70"/>
      <c r="K36" s="70"/>
      <c r="L36" s="71"/>
    </row>
    <row r="37" spans="2:14" ht="15.75" customHeight="1" x14ac:dyDescent="0.25">
      <c r="B37" s="239"/>
      <c r="C37" s="219" t="s">
        <v>8</v>
      </c>
      <c r="D37" s="219"/>
      <c r="E37" s="91">
        <v>2</v>
      </c>
      <c r="F37" s="70"/>
      <c r="G37" s="241"/>
      <c r="H37" s="91" t="s">
        <v>16</v>
      </c>
      <c r="I37" s="92">
        <v>2</v>
      </c>
      <c r="J37" s="70"/>
      <c r="K37" s="70"/>
      <c r="L37" s="71"/>
      <c r="N37" s="5"/>
    </row>
    <row r="38" spans="2:14" ht="24.75" customHeight="1" x14ac:dyDescent="0.25">
      <c r="B38" s="239"/>
      <c r="C38" s="219" t="s">
        <v>9</v>
      </c>
      <c r="D38" s="219"/>
      <c r="E38" s="91">
        <v>3</v>
      </c>
      <c r="F38" s="70"/>
      <c r="G38" s="241"/>
      <c r="H38" s="91" t="s">
        <v>1</v>
      </c>
      <c r="I38" s="92">
        <v>3</v>
      </c>
      <c r="J38" s="70"/>
      <c r="K38" s="70"/>
      <c r="L38" s="71"/>
    </row>
    <row r="39" spans="2:14" ht="18" customHeight="1" x14ac:dyDescent="0.25">
      <c r="B39" s="239"/>
      <c r="C39" s="219" t="s">
        <v>10</v>
      </c>
      <c r="D39" s="219"/>
      <c r="E39" s="91">
        <v>4</v>
      </c>
      <c r="F39" s="70"/>
      <c r="G39" s="241"/>
      <c r="H39" s="91" t="s">
        <v>17</v>
      </c>
      <c r="I39" s="92">
        <v>4</v>
      </c>
      <c r="J39" s="70"/>
      <c r="K39" s="70"/>
      <c r="L39" s="71"/>
    </row>
    <row r="40" spans="2:14" ht="29.25" customHeight="1" x14ac:dyDescent="0.25">
      <c r="B40" s="239"/>
      <c r="C40" s="219" t="s">
        <v>11</v>
      </c>
      <c r="D40" s="219"/>
      <c r="E40" s="91">
        <v>5</v>
      </c>
      <c r="F40" s="70"/>
      <c r="G40" s="241"/>
      <c r="H40" s="91" t="s">
        <v>0</v>
      </c>
      <c r="I40" s="92">
        <v>5</v>
      </c>
      <c r="J40" s="70"/>
      <c r="K40" s="70"/>
      <c r="L40" s="71"/>
    </row>
    <row r="41" spans="2:14" ht="16.5" customHeight="1" x14ac:dyDescent="0.25">
      <c r="B41" s="93"/>
      <c r="C41" s="94"/>
      <c r="D41" s="94"/>
      <c r="E41" s="94"/>
      <c r="F41" s="70"/>
      <c r="G41" s="94"/>
      <c r="H41" s="94"/>
      <c r="I41" s="94"/>
      <c r="J41" s="94"/>
      <c r="K41" s="94"/>
      <c r="L41" s="71"/>
    </row>
    <row r="42" spans="2:14" ht="16.5" customHeight="1" x14ac:dyDescent="0.25">
      <c r="B42" s="93"/>
      <c r="C42" s="222" t="s">
        <v>20</v>
      </c>
      <c r="D42" s="222"/>
      <c r="E42" s="222"/>
      <c r="F42" s="222"/>
      <c r="G42" s="222"/>
      <c r="H42" s="225"/>
      <c r="I42" s="225"/>
      <c r="J42" s="225"/>
      <c r="K42" s="225"/>
      <c r="L42" s="71"/>
    </row>
    <row r="43" spans="2:14" ht="69.75" customHeight="1" x14ac:dyDescent="0.25">
      <c r="B43" s="93"/>
      <c r="C43" s="219" t="s">
        <v>71</v>
      </c>
      <c r="D43" s="219"/>
      <c r="E43" s="219"/>
      <c r="F43" s="91" t="s">
        <v>73</v>
      </c>
      <c r="G43" s="91" t="s">
        <v>80</v>
      </c>
      <c r="H43" s="91" t="s">
        <v>78</v>
      </c>
      <c r="I43" s="219" t="s">
        <v>76</v>
      </c>
      <c r="J43" s="219"/>
      <c r="K43" s="230" t="s">
        <v>74</v>
      </c>
      <c r="L43" s="231"/>
    </row>
    <row r="44" spans="2:14" ht="69.75" customHeight="1" x14ac:dyDescent="0.25">
      <c r="B44" s="93"/>
      <c r="C44" s="219" t="s">
        <v>72</v>
      </c>
      <c r="D44" s="219"/>
      <c r="E44" s="219"/>
      <c r="F44" s="91" t="s">
        <v>82</v>
      </c>
      <c r="G44" s="91" t="s">
        <v>81</v>
      </c>
      <c r="H44" s="91" t="s">
        <v>79</v>
      </c>
      <c r="I44" s="219" t="s">
        <v>77</v>
      </c>
      <c r="J44" s="219"/>
      <c r="K44" s="230" t="s">
        <v>75</v>
      </c>
      <c r="L44" s="231"/>
    </row>
    <row r="45" spans="2:14" ht="13.2" x14ac:dyDescent="0.25">
      <c r="B45" s="69"/>
      <c r="C45" s="220" t="s">
        <v>21</v>
      </c>
      <c r="D45" s="220"/>
      <c r="E45" s="220" t="s">
        <v>12</v>
      </c>
      <c r="F45" s="95" t="s">
        <v>15</v>
      </c>
      <c r="G45" s="95" t="s">
        <v>16</v>
      </c>
      <c r="H45" s="96" t="s">
        <v>1</v>
      </c>
      <c r="I45" s="234" t="s">
        <v>17</v>
      </c>
      <c r="J45" s="234"/>
      <c r="K45" s="226" t="s">
        <v>0</v>
      </c>
      <c r="L45" s="227"/>
    </row>
    <row r="46" spans="2:14" ht="13.2" x14ac:dyDescent="0.25">
      <c r="B46" s="69"/>
      <c r="C46" s="220"/>
      <c r="D46" s="220"/>
      <c r="E46" s="220"/>
      <c r="F46" s="97">
        <v>1</v>
      </c>
      <c r="G46" s="97">
        <v>2</v>
      </c>
      <c r="H46" s="97">
        <v>3</v>
      </c>
      <c r="I46" s="221">
        <v>4</v>
      </c>
      <c r="J46" s="221"/>
      <c r="K46" s="228">
        <v>5</v>
      </c>
      <c r="L46" s="229"/>
    </row>
    <row r="47" spans="2:14" ht="19.5" customHeight="1" x14ac:dyDescent="0.25">
      <c r="B47" s="69"/>
      <c r="C47" s="219" t="s">
        <v>7</v>
      </c>
      <c r="D47" s="219"/>
      <c r="E47" s="98">
        <v>1</v>
      </c>
      <c r="F47" s="99">
        <v>2</v>
      </c>
      <c r="G47" s="99">
        <v>3</v>
      </c>
      <c r="H47" s="99">
        <v>4</v>
      </c>
      <c r="I47" s="223">
        <v>5</v>
      </c>
      <c r="J47" s="223"/>
      <c r="K47" s="235">
        <v>6</v>
      </c>
      <c r="L47" s="236"/>
    </row>
    <row r="48" spans="2:14" ht="21.75" customHeight="1" x14ac:dyDescent="0.25">
      <c r="B48" s="69"/>
      <c r="C48" s="219" t="s">
        <v>8</v>
      </c>
      <c r="D48" s="219"/>
      <c r="E48" s="98">
        <v>2</v>
      </c>
      <c r="F48" s="99">
        <v>3</v>
      </c>
      <c r="G48" s="99">
        <v>4</v>
      </c>
      <c r="H48" s="100">
        <v>5</v>
      </c>
      <c r="I48" s="224">
        <v>6</v>
      </c>
      <c r="J48" s="224"/>
      <c r="K48" s="235">
        <v>7</v>
      </c>
      <c r="L48" s="236"/>
    </row>
    <row r="49" spans="2:12" ht="26.25" customHeight="1" x14ac:dyDescent="0.25">
      <c r="B49" s="69"/>
      <c r="C49" s="219" t="s">
        <v>9</v>
      </c>
      <c r="D49" s="219"/>
      <c r="E49" s="98">
        <v>3</v>
      </c>
      <c r="F49" s="99">
        <v>4</v>
      </c>
      <c r="G49" s="100">
        <v>5</v>
      </c>
      <c r="H49" s="101">
        <v>6</v>
      </c>
      <c r="I49" s="224">
        <v>7</v>
      </c>
      <c r="J49" s="224"/>
      <c r="K49" s="237">
        <v>8</v>
      </c>
      <c r="L49" s="238"/>
    </row>
    <row r="50" spans="2:12" ht="21" customHeight="1" x14ac:dyDescent="0.25">
      <c r="B50" s="69"/>
      <c r="C50" s="219" t="s">
        <v>10</v>
      </c>
      <c r="D50" s="219"/>
      <c r="E50" s="98">
        <v>4</v>
      </c>
      <c r="F50" s="100">
        <v>5</v>
      </c>
      <c r="G50" s="101">
        <v>6</v>
      </c>
      <c r="H50" s="101">
        <v>7</v>
      </c>
      <c r="I50" s="233">
        <v>8</v>
      </c>
      <c r="J50" s="233"/>
      <c r="K50" s="237">
        <v>9</v>
      </c>
      <c r="L50" s="238"/>
    </row>
    <row r="51" spans="2:12" ht="27" customHeight="1" x14ac:dyDescent="0.25">
      <c r="B51" s="69"/>
      <c r="C51" s="219" t="s">
        <v>11</v>
      </c>
      <c r="D51" s="219"/>
      <c r="E51" s="98">
        <v>5</v>
      </c>
      <c r="F51" s="101">
        <v>6</v>
      </c>
      <c r="G51" s="101">
        <v>7</v>
      </c>
      <c r="H51" s="102">
        <v>8</v>
      </c>
      <c r="I51" s="233">
        <v>9</v>
      </c>
      <c r="J51" s="233"/>
      <c r="K51" s="237">
        <v>10</v>
      </c>
      <c r="L51" s="238"/>
    </row>
    <row r="52" spans="2:12" ht="13.2" x14ac:dyDescent="0.25">
      <c r="B52" s="69"/>
      <c r="C52" s="70"/>
      <c r="D52" s="70"/>
      <c r="E52" s="70"/>
      <c r="F52" s="70"/>
      <c r="G52" s="70"/>
      <c r="H52" s="70"/>
      <c r="I52" s="70"/>
      <c r="J52" s="70"/>
      <c r="K52" s="70"/>
      <c r="L52" s="71"/>
    </row>
    <row r="53" spans="2:12" ht="19.5" customHeight="1" x14ac:dyDescent="0.25">
      <c r="B53" s="69"/>
      <c r="C53" s="70"/>
      <c r="D53" s="70"/>
      <c r="E53" s="70"/>
      <c r="F53" s="70"/>
      <c r="G53" s="222" t="s">
        <v>14</v>
      </c>
      <c r="H53" s="222"/>
      <c r="I53" s="70"/>
      <c r="J53" s="70"/>
      <c r="K53" s="70"/>
      <c r="L53" s="71"/>
    </row>
    <row r="54" spans="2:12" ht="18" customHeight="1" x14ac:dyDescent="0.25">
      <c r="B54" s="69"/>
      <c r="C54" s="70"/>
      <c r="D54" s="70"/>
      <c r="E54" s="70"/>
      <c r="F54" s="70"/>
      <c r="G54" s="95" t="s">
        <v>20</v>
      </c>
      <c r="H54" s="103" t="s">
        <v>21</v>
      </c>
      <c r="I54" s="70"/>
      <c r="J54" s="70"/>
      <c r="K54" s="70"/>
      <c r="L54" s="71"/>
    </row>
    <row r="55" spans="2:12" ht="18" customHeight="1" x14ac:dyDescent="0.25">
      <c r="B55" s="69"/>
      <c r="C55" s="70"/>
      <c r="D55" s="70"/>
      <c r="E55" s="70"/>
      <c r="F55" s="70"/>
      <c r="G55" s="102" t="s">
        <v>22</v>
      </c>
      <c r="H55" s="104" t="s">
        <v>23</v>
      </c>
      <c r="I55" s="70"/>
      <c r="J55" s="70"/>
      <c r="K55" s="70"/>
      <c r="L55" s="71"/>
    </row>
    <row r="56" spans="2:12" ht="18" customHeight="1" x14ac:dyDescent="0.25">
      <c r="B56" s="69"/>
      <c r="C56" s="70"/>
      <c r="D56" s="70"/>
      <c r="E56" s="70"/>
      <c r="F56" s="70"/>
      <c r="G56" s="101" t="s">
        <v>24</v>
      </c>
      <c r="H56" s="104" t="s">
        <v>25</v>
      </c>
      <c r="I56" s="70"/>
      <c r="J56" s="70"/>
      <c r="K56" s="70"/>
      <c r="L56" s="71"/>
    </row>
    <row r="57" spans="2:12" ht="18" customHeight="1" x14ac:dyDescent="0.25">
      <c r="B57" s="69"/>
      <c r="C57" s="70"/>
      <c r="D57" s="70"/>
      <c r="E57" s="70"/>
      <c r="F57" s="70"/>
      <c r="G57" s="100">
        <v>5</v>
      </c>
      <c r="H57" s="104" t="s">
        <v>26</v>
      </c>
      <c r="I57" s="70"/>
      <c r="J57" s="70"/>
      <c r="K57" s="70"/>
      <c r="L57" s="71"/>
    </row>
    <row r="58" spans="2:12" ht="18" customHeight="1" x14ac:dyDescent="0.25">
      <c r="B58" s="69"/>
      <c r="C58" s="70"/>
      <c r="D58" s="70"/>
      <c r="E58" s="70"/>
      <c r="F58" s="70"/>
      <c r="G58" s="99" t="s">
        <v>27</v>
      </c>
      <c r="H58" s="104" t="s">
        <v>28</v>
      </c>
      <c r="I58" s="70"/>
      <c r="J58" s="70"/>
      <c r="K58" s="70"/>
      <c r="L58" s="71"/>
    </row>
    <row r="59" spans="2:12" thickBot="1" x14ac:dyDescent="0.3">
      <c r="B59" s="72"/>
      <c r="C59" s="73"/>
      <c r="D59" s="73"/>
      <c r="E59" s="73"/>
      <c r="F59" s="73"/>
      <c r="G59" s="73"/>
      <c r="H59" s="73"/>
      <c r="I59" s="73"/>
      <c r="J59" s="73"/>
      <c r="K59" s="73"/>
      <c r="L59" s="74"/>
    </row>
    <row r="63" spans="2:12" hidden="1" x14ac:dyDescent="0.3">
      <c r="B63" s="7" t="s">
        <v>83</v>
      </c>
    </row>
    <row r="64" spans="2:12" hidden="1" x14ac:dyDescent="0.3">
      <c r="B64" s="7" t="s">
        <v>84</v>
      </c>
    </row>
  </sheetData>
  <mergeCells count="64">
    <mergeCell ref="C31:G31"/>
    <mergeCell ref="C16:G16"/>
    <mergeCell ref="C18:G18"/>
    <mergeCell ref="C19:G19"/>
    <mergeCell ref="C20:G20"/>
    <mergeCell ref="C23:G23"/>
    <mergeCell ref="C29:G29"/>
    <mergeCell ref="C26:G26"/>
    <mergeCell ref="H15:L15"/>
    <mergeCell ref="B15:G15"/>
    <mergeCell ref="B6:L6"/>
    <mergeCell ref="B2:B4"/>
    <mergeCell ref="B12:L12"/>
    <mergeCell ref="B7:L7"/>
    <mergeCell ref="C2:J4"/>
    <mergeCell ref="K2:L4"/>
    <mergeCell ref="B35:B40"/>
    <mergeCell ref="C35:D35"/>
    <mergeCell ref="C36:D36"/>
    <mergeCell ref="C17:G17"/>
    <mergeCell ref="C37:D37"/>
    <mergeCell ref="C38:D38"/>
    <mergeCell ref="C39:D39"/>
    <mergeCell ref="G35:G40"/>
    <mergeCell ref="C25:G25"/>
    <mergeCell ref="C27:G27"/>
    <mergeCell ref="C28:G28"/>
    <mergeCell ref="C30:G30"/>
    <mergeCell ref="C21:G21"/>
    <mergeCell ref="C32:G32"/>
    <mergeCell ref="C22:G22"/>
    <mergeCell ref="C24:G24"/>
    <mergeCell ref="G53:H53"/>
    <mergeCell ref="C48:D48"/>
    <mergeCell ref="K43:L43"/>
    <mergeCell ref="C51:D51"/>
    <mergeCell ref="C50:D50"/>
    <mergeCell ref="I51:J51"/>
    <mergeCell ref="I45:J45"/>
    <mergeCell ref="I43:J43"/>
    <mergeCell ref="I44:J44"/>
    <mergeCell ref="K47:L47"/>
    <mergeCell ref="K48:L48"/>
    <mergeCell ref="K49:L49"/>
    <mergeCell ref="K50:L50"/>
    <mergeCell ref="K51:L51"/>
    <mergeCell ref="I50:J50"/>
    <mergeCell ref="I49:J49"/>
    <mergeCell ref="C49:D49"/>
    <mergeCell ref="C45:D46"/>
    <mergeCell ref="I46:J46"/>
    <mergeCell ref="H34:I34"/>
    <mergeCell ref="C44:E44"/>
    <mergeCell ref="C47:D47"/>
    <mergeCell ref="I47:J47"/>
    <mergeCell ref="C40:D40"/>
    <mergeCell ref="C43:E43"/>
    <mergeCell ref="I48:J48"/>
    <mergeCell ref="E45:E46"/>
    <mergeCell ref="C42:K42"/>
    <mergeCell ref="K45:L45"/>
    <mergeCell ref="K46:L46"/>
    <mergeCell ref="K44:L44"/>
    <mergeCell ref="C34:E34"/>
  </mergeCells>
  <phoneticPr fontId="1" type="noConversion"/>
  <conditionalFormatting sqref="J17:K32">
    <cfRule type="expression" dxfId="19" priority="1" stopIfTrue="1">
      <formula>"""bajo"""</formula>
    </cfRule>
  </conditionalFormatting>
  <conditionalFormatting sqref="L17:L32">
    <cfRule type="cellIs" dxfId="18" priority="2" stopIfTrue="1" operator="equal">
      <formula>"EXTREMO"</formula>
    </cfRule>
    <cfRule type="cellIs" dxfId="17" priority="3" stopIfTrue="1" operator="equal">
      <formula>"ALTO"</formula>
    </cfRule>
    <cfRule type="cellIs" dxfId="16" priority="4" stopIfTrue="1" operator="equal">
      <formula>"MEDIO"</formula>
    </cfRule>
    <cfRule type="cellIs" dxfId="15" priority="5" stopIfTrue="1" operator="equal">
      <formula>"BAJO"</formula>
    </cfRule>
  </conditionalFormatting>
  <dataValidations count="17">
    <dataValidation type="list" allowBlank="1" showInputMessage="1" showErrorMessage="1" sqref="H15" xr:uid="{00000000-0002-0000-0200-000002000000}">
      <formula1>$B$63:$B$64</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8000000}">
      <formula1>INDIRECT($B$20)</formula1>
    </dataValidation>
    <dataValidation type="list" allowBlank="1" showInputMessage="1" showErrorMessage="1" sqref="C21:G21" xr:uid="{00000000-0002-0000-0200-00000A000000}">
      <formula1>INDIRECT($B$21)</formula1>
    </dataValidation>
    <dataValidation type="list" allowBlank="1" showInputMessage="1" showErrorMessage="1" sqref="C22:C23 D22:G22" xr:uid="{00000000-0002-0000-0200-00000B000000}">
      <formula1>INDIRECT($B$22)</formula1>
    </dataValidation>
    <dataValidation type="list" allowBlank="1" showInputMessage="1" showErrorMessage="1" sqref="C24:G24" xr:uid="{00000000-0002-0000-0200-00000C000000}">
      <formula1>INDIRECT($B$24)</formula1>
    </dataValidation>
    <dataValidation type="list" allowBlank="1" showInputMessage="1" showErrorMessage="1" sqref="C25:C26 D25:G25" xr:uid="{00000000-0002-0000-0200-00000E000000}">
      <formula1>INDIRECT($B$25)</formula1>
    </dataValidation>
    <dataValidation type="list" allowBlank="1" showInputMessage="1" showErrorMessage="1" sqref="C27:G27" xr:uid="{00000000-0002-0000-0200-00000F000000}">
      <formula1>INDIRECT($B$27)</formula1>
    </dataValidation>
    <dataValidation type="list" allowBlank="1" showInputMessage="1" showErrorMessage="1" sqref="C28:C29 D28:G28" xr:uid="{00000000-0002-0000-0200-000010000000}">
      <formula1>INDIRECT($B$28)</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I17:I32" xr:uid="{00000000-0002-0000-0200-000000000000}">
      <formula1>$E$36:$E$40</formula1>
    </dataValidation>
    <dataValidation type="list" allowBlank="1" showInputMessage="1" showErrorMessage="1" sqref="J17:J32" xr:uid="{00000000-0002-0000-0200-000001000000}">
      <formula1>$I$36:$I$40</formula1>
    </dataValidation>
    <dataValidation type="list" allowBlank="1" showInputMessage="1" showErrorMessage="1" sqref="B17:B32"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0"/>
  <sheetViews>
    <sheetView showGridLines="0" topLeftCell="C28" zoomScale="90" zoomScaleNormal="90" zoomScalePageLayoutView="70" workbookViewId="0">
      <selection activeCell="M31" sqref="M31"/>
    </sheetView>
  </sheetViews>
  <sheetFormatPr baseColWidth="10"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24.21875" customWidth="1"/>
    <col min="8" max="8" width="38.88671875" customWidth="1"/>
    <col min="9" max="9" width="15.88671875" customWidth="1"/>
    <col min="10" max="10" width="9.44140625" customWidth="1"/>
    <col min="11" max="17" width="14" customWidth="1"/>
    <col min="18" max="18" width="20.88671875" style="4" customWidth="1"/>
  </cols>
  <sheetData>
    <row r="2" spans="2:26" ht="48.75" customHeight="1" x14ac:dyDescent="0.25">
      <c r="B2" s="173"/>
      <c r="C2" s="183" t="s">
        <v>94</v>
      </c>
      <c r="D2" s="184"/>
      <c r="E2" s="184"/>
      <c r="F2" s="184"/>
      <c r="G2" s="184"/>
      <c r="H2" s="184"/>
      <c r="I2" s="184"/>
      <c r="J2" s="184"/>
      <c r="K2" s="184"/>
      <c r="L2" s="184"/>
      <c r="M2" s="184"/>
      <c r="N2" s="184"/>
      <c r="O2" s="184"/>
      <c r="P2" s="185"/>
      <c r="Q2" s="125" t="s">
        <v>110</v>
      </c>
      <c r="R2" s="258"/>
    </row>
    <row r="3" spans="2:26" ht="30" customHeight="1" x14ac:dyDescent="0.25">
      <c r="B3" s="173"/>
      <c r="C3" s="186"/>
      <c r="D3" s="187"/>
      <c r="E3" s="187"/>
      <c r="F3" s="187"/>
      <c r="G3" s="187"/>
      <c r="H3" s="187"/>
      <c r="I3" s="187"/>
      <c r="J3" s="187"/>
      <c r="K3" s="187"/>
      <c r="L3" s="187"/>
      <c r="M3" s="187"/>
      <c r="N3" s="187"/>
      <c r="O3" s="187"/>
      <c r="P3" s="188"/>
      <c r="Q3" s="259"/>
      <c r="R3" s="260"/>
    </row>
    <row r="4" spans="2:26" ht="39.75" customHeight="1" x14ac:dyDescent="0.25">
      <c r="B4" s="173"/>
      <c r="C4" s="189"/>
      <c r="D4" s="190"/>
      <c r="E4" s="190"/>
      <c r="F4" s="190"/>
      <c r="G4" s="190"/>
      <c r="H4" s="190"/>
      <c r="I4" s="190"/>
      <c r="J4" s="190"/>
      <c r="K4" s="190"/>
      <c r="L4" s="190"/>
      <c r="M4" s="190"/>
      <c r="N4" s="190"/>
      <c r="O4" s="190"/>
      <c r="P4" s="191"/>
      <c r="Q4" s="261"/>
      <c r="R4" s="262"/>
    </row>
    <row r="5" spans="2:26" ht="13.8" thickBot="1" x14ac:dyDescent="0.3"/>
    <row r="6" spans="2:26" ht="78.75" customHeight="1" thickBot="1" x14ac:dyDescent="0.3">
      <c r="B6" s="301" t="str">
        <f>+EVALUACION!B6</f>
        <v xml:space="preserve">Objeto Contractual: “Prestar los servicios técnicos y administrativos para el suministro   Dispositivos de Asistencia Personas - ayudas técnicas, que no se encuentren previstas o cubiertas dentro del Plan Obligatorio de Salud POS, acorde a las características y necesidades individuales de las personas con discapacidad de la Localidad de Ciudad Bolívar, bajo el marco del proyecto 2243 salud publica integrada e integral. </v>
      </c>
      <c r="C6" s="302"/>
      <c r="D6" s="302"/>
      <c r="E6" s="302"/>
      <c r="F6" s="302"/>
      <c r="G6" s="302"/>
      <c r="H6" s="302"/>
      <c r="I6" s="302"/>
      <c r="J6" s="302"/>
      <c r="K6" s="302"/>
      <c r="L6" s="302"/>
      <c r="M6" s="302"/>
      <c r="N6" s="302"/>
      <c r="O6" s="302"/>
      <c r="P6" s="302"/>
      <c r="Q6" s="302"/>
      <c r="R6" s="303"/>
      <c r="S6" s="1"/>
      <c r="T6" s="1"/>
      <c r="U6" s="1"/>
      <c r="V6" s="1"/>
      <c r="W6" s="1"/>
      <c r="X6" s="1"/>
      <c r="Y6" s="1"/>
      <c r="Z6" s="1"/>
    </row>
    <row r="7" spans="2:26" ht="24.75" customHeight="1" x14ac:dyDescent="0.25">
      <c r="B7" s="304" t="s">
        <v>69</v>
      </c>
      <c r="C7" s="305"/>
      <c r="D7" s="305"/>
      <c r="E7" s="305"/>
      <c r="F7" s="305"/>
      <c r="G7" s="305"/>
      <c r="H7" s="305"/>
      <c r="I7" s="305"/>
      <c r="J7" s="305"/>
      <c r="K7" s="305"/>
      <c r="L7" s="305"/>
      <c r="M7" s="305"/>
      <c r="N7" s="305"/>
      <c r="O7" s="305"/>
      <c r="P7" s="305"/>
      <c r="Q7" s="305"/>
      <c r="R7" s="306"/>
    </row>
    <row r="8" spans="2:26" ht="15.6" x14ac:dyDescent="0.3">
      <c r="B8" s="299" t="s">
        <v>70</v>
      </c>
      <c r="C8" s="300"/>
      <c r="D8" s="300"/>
      <c r="E8" s="300"/>
      <c r="F8" s="300"/>
      <c r="G8" s="300"/>
      <c r="H8" s="300"/>
      <c r="I8" s="300"/>
      <c r="J8" s="300"/>
      <c r="K8" s="300"/>
      <c r="L8" s="300"/>
      <c r="M8" s="300"/>
      <c r="N8" s="300"/>
      <c r="O8" s="300"/>
      <c r="P8" s="300"/>
      <c r="Q8" s="300"/>
      <c r="R8" s="300"/>
    </row>
    <row r="9" spans="2:26" ht="34.5" customHeight="1" x14ac:dyDescent="0.25">
      <c r="B9" s="297" t="s">
        <v>101</v>
      </c>
      <c r="C9" s="298"/>
      <c r="D9" s="298"/>
      <c r="E9" s="298"/>
      <c r="F9" s="298"/>
      <c r="G9" s="298"/>
      <c r="H9" s="298"/>
      <c r="I9" s="298"/>
      <c r="J9" s="298"/>
      <c r="K9" s="298"/>
      <c r="L9" s="298"/>
      <c r="M9" s="298"/>
      <c r="N9" s="298"/>
      <c r="O9" s="298"/>
      <c r="P9" s="298"/>
      <c r="Q9" s="298"/>
      <c r="R9" s="298"/>
    </row>
    <row r="10" spans="2:26" ht="15.6" x14ac:dyDescent="0.3">
      <c r="B10" s="299" t="s">
        <v>105</v>
      </c>
      <c r="C10" s="300"/>
      <c r="D10" s="300"/>
      <c r="E10" s="300"/>
      <c r="F10" s="300"/>
      <c r="G10" s="300"/>
      <c r="H10" s="300"/>
      <c r="I10" s="300"/>
      <c r="J10" s="300"/>
      <c r="K10" s="300"/>
      <c r="L10" s="300"/>
      <c r="M10" s="300"/>
      <c r="N10" s="300"/>
      <c r="O10" s="300"/>
      <c r="P10" s="300"/>
      <c r="Q10" s="300"/>
      <c r="R10" s="300"/>
    </row>
    <row r="11" spans="2:26" x14ac:dyDescent="0.25">
      <c r="B11" s="69"/>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05" t="s">
        <v>51</v>
      </c>
      <c r="C15" s="296" t="s">
        <v>56</v>
      </c>
      <c r="D15" s="296"/>
      <c r="E15" s="296"/>
      <c r="F15" s="296"/>
      <c r="G15" s="263" t="s">
        <v>61</v>
      </c>
      <c r="H15" s="263"/>
      <c r="I15" s="76" t="s">
        <v>5</v>
      </c>
      <c r="J15" s="76" t="s">
        <v>3</v>
      </c>
      <c r="K15" s="76" t="s">
        <v>62</v>
      </c>
      <c r="L15" s="76" t="s">
        <v>59</v>
      </c>
      <c r="M15" s="76" t="s">
        <v>63</v>
      </c>
      <c r="N15" s="122" t="s">
        <v>64</v>
      </c>
      <c r="O15" s="122" t="s">
        <v>65</v>
      </c>
      <c r="P15" s="122" t="s">
        <v>66</v>
      </c>
      <c r="Q15" s="122" t="s">
        <v>90</v>
      </c>
      <c r="R15" s="123" t="s">
        <v>68</v>
      </c>
    </row>
    <row r="16" spans="2:26" s="26" customFormat="1" ht="97.2" customHeight="1" thickBot="1" x14ac:dyDescent="0.3">
      <c r="B16" s="106" t="str">
        <f>+EVALUACION!B17</f>
        <v>PLANEACIÓN</v>
      </c>
      <c r="C16" s="295" t="str">
        <f>+EVALUACION!C17</f>
        <v>Inadecuada escogencia de la modalidad de contratación</v>
      </c>
      <c r="D16" s="295"/>
      <c r="E16" s="295"/>
      <c r="F16" s="295"/>
      <c r="G16" s="292" t="s">
        <v>139</v>
      </c>
      <c r="H16" s="292"/>
      <c r="I16" s="107">
        <f>+EVALUACION!I17</f>
        <v>3</v>
      </c>
      <c r="J16" s="107">
        <f>+EVALUACION!J17</f>
        <v>5</v>
      </c>
      <c r="K16" s="107">
        <f>+I16+J16</f>
        <v>8</v>
      </c>
      <c r="L16" s="107" t="str">
        <f>IF(K16&lt;=4,"BAJO",IF(K16=5,"MEDIO",IF(K16=6,"ALTO",IF(K16=7,"ALTO","EXTREMO"))))</f>
        <v>EXTREMO</v>
      </c>
      <c r="M16" s="107" t="s">
        <v>115</v>
      </c>
      <c r="N16" s="110" t="s">
        <v>150</v>
      </c>
      <c r="O16" s="110" t="s">
        <v>151</v>
      </c>
      <c r="P16" s="110" t="s">
        <v>152</v>
      </c>
      <c r="Q16" s="110" t="s">
        <v>153</v>
      </c>
      <c r="R16" s="124" t="s">
        <v>154</v>
      </c>
    </row>
    <row r="17" spans="2:18" s="26" customFormat="1" ht="97.2" customHeight="1" thickBot="1" x14ac:dyDescent="0.3">
      <c r="B17" s="109" t="str">
        <f>+EVALUACION!B18</f>
        <v>PLANEACIÓN</v>
      </c>
      <c r="C17" s="291" t="str">
        <f>+EVALUACION!C18</f>
        <v>Inadecuado análisis  económico estimativo del valor del contrato</v>
      </c>
      <c r="D17" s="291"/>
      <c r="E17" s="291"/>
      <c r="F17" s="291"/>
      <c r="G17" s="292" t="s">
        <v>140</v>
      </c>
      <c r="H17" s="292"/>
      <c r="I17" s="113">
        <f>+EVALUACION!I18</f>
        <v>3</v>
      </c>
      <c r="J17" s="80">
        <f>+EVALUACION!J18</f>
        <v>3</v>
      </c>
      <c r="K17" s="80">
        <f>+I17+J17</f>
        <v>6</v>
      </c>
      <c r="L17" s="80" t="str">
        <f>IF(K17&lt;=4,"BAJO",IF(K17=5,"MEDIO",IF(K17=6,"ALTO",IF(K17=7,"ALTO","EXTREMO"))))</f>
        <v>ALTO</v>
      </c>
      <c r="M17" s="80" t="s">
        <v>115</v>
      </c>
      <c r="N17" s="110" t="s">
        <v>150</v>
      </c>
      <c r="O17" s="110" t="s">
        <v>151</v>
      </c>
      <c r="P17" s="110" t="s">
        <v>155</v>
      </c>
      <c r="Q17" s="110" t="s">
        <v>156</v>
      </c>
      <c r="R17" s="124" t="s">
        <v>155</v>
      </c>
    </row>
    <row r="18" spans="2:18" s="26" customFormat="1" ht="97.2" customHeight="1" thickBot="1" x14ac:dyDescent="0.3">
      <c r="B18" s="109" t="str">
        <f>+EVALUACION!B19</f>
        <v>PLANEACIÓN</v>
      </c>
      <c r="C18" s="291" t="str">
        <f>+EVALUACION!C19</f>
        <v xml:space="preserve">Inadecuada  descripción del bien o servicio requerido </v>
      </c>
      <c r="D18" s="291"/>
      <c r="E18" s="291"/>
      <c r="F18" s="291"/>
      <c r="G18" s="292" t="s">
        <v>141</v>
      </c>
      <c r="H18" s="292"/>
      <c r="I18" s="80">
        <f>+EVALUACION!I19</f>
        <v>4</v>
      </c>
      <c r="J18" s="80">
        <f>+EVALUACION!J19</f>
        <v>2</v>
      </c>
      <c r="K18" s="80">
        <f t="shared" ref="K18:K28" si="0">+I18+J18</f>
        <v>6</v>
      </c>
      <c r="L18" s="80" t="str">
        <f t="shared" ref="L18:L30" si="1">IF(K18&lt;=4,"BAJO",IF(K18=5,"MEDIO",IF(K18=6,"ALTO",IF(K18=7,"ALTO","EXTREMO"))))</f>
        <v>ALTO</v>
      </c>
      <c r="M18" s="80" t="s">
        <v>114</v>
      </c>
      <c r="N18" s="110" t="s">
        <v>157</v>
      </c>
      <c r="O18" s="110" t="s">
        <v>158</v>
      </c>
      <c r="P18" s="110" t="s">
        <v>159</v>
      </c>
      <c r="Q18" s="110" t="s">
        <v>160</v>
      </c>
      <c r="R18" s="124" t="s">
        <v>155</v>
      </c>
    </row>
    <row r="19" spans="2:18" s="26" customFormat="1" ht="97.2" customHeight="1" thickBot="1" x14ac:dyDescent="0.3">
      <c r="B19" s="109" t="str">
        <f>+EVALUACION!B20</f>
        <v>SELECCIÓN</v>
      </c>
      <c r="C19" s="291" t="str">
        <f>+EVALUACION!C20</f>
        <v>Inadecuada evaluación de las ofertas y/o verificación de requisitos habilitantes</v>
      </c>
      <c r="D19" s="291"/>
      <c r="E19" s="291"/>
      <c r="F19" s="291"/>
      <c r="G19" s="292" t="s">
        <v>142</v>
      </c>
      <c r="H19" s="292"/>
      <c r="I19" s="80">
        <f>+EVALUACION!I20</f>
        <v>2</v>
      </c>
      <c r="J19" s="80">
        <f>+EVALUACION!J20</f>
        <v>2</v>
      </c>
      <c r="K19" s="80">
        <f t="shared" si="0"/>
        <v>4</v>
      </c>
      <c r="L19" s="80" t="str">
        <f t="shared" si="1"/>
        <v>BAJO</v>
      </c>
      <c r="M19" s="80" t="s">
        <v>114</v>
      </c>
      <c r="N19" s="110" t="s">
        <v>161</v>
      </c>
      <c r="O19" s="110" t="s">
        <v>162</v>
      </c>
      <c r="P19" s="110" t="s">
        <v>163</v>
      </c>
      <c r="Q19" s="108" t="s">
        <v>153</v>
      </c>
      <c r="R19" s="110" t="s">
        <v>162</v>
      </c>
    </row>
    <row r="20" spans="2:18" s="26" customFormat="1" ht="97.2" customHeight="1" thickBot="1" x14ac:dyDescent="0.3">
      <c r="B20" s="109" t="str">
        <f>+EVALUACION!B21</f>
        <v>SELECCIÓN</v>
      </c>
      <c r="C20" s="291" t="str">
        <f>+EVALUACION!C21</f>
        <v>Contestación inoportuna a todas las observaciones formuladas a los documentos de la contratación</v>
      </c>
      <c r="D20" s="291"/>
      <c r="E20" s="291"/>
      <c r="F20" s="291"/>
      <c r="G20" s="292" t="s">
        <v>143</v>
      </c>
      <c r="H20" s="292"/>
      <c r="I20" s="80">
        <f>+EVALUACION!I21</f>
        <v>1</v>
      </c>
      <c r="J20" s="80">
        <f>+EVALUACION!J21</f>
        <v>2</v>
      </c>
      <c r="K20" s="80">
        <f t="shared" si="0"/>
        <v>3</v>
      </c>
      <c r="L20" s="80" t="str">
        <f t="shared" si="1"/>
        <v>BAJO</v>
      </c>
      <c r="M20" s="80" t="s">
        <v>114</v>
      </c>
      <c r="N20" s="110" t="s">
        <v>164</v>
      </c>
      <c r="O20" s="110" t="s">
        <v>165</v>
      </c>
      <c r="P20" s="110" t="s">
        <v>166</v>
      </c>
      <c r="Q20" s="110" t="s">
        <v>167</v>
      </c>
      <c r="R20" s="110" t="s">
        <v>165</v>
      </c>
    </row>
    <row r="21" spans="2:18" s="26" customFormat="1" ht="97.2" customHeight="1" thickBot="1" x14ac:dyDescent="0.3">
      <c r="B21" s="109" t="str">
        <f>+EVALUACION!B22</f>
        <v>CONTRATACIÓN</v>
      </c>
      <c r="C21" s="291" t="str">
        <f>+EVALUACION!C22</f>
        <v xml:space="preserve">Riesgo de que no se firme el contrato. </v>
      </c>
      <c r="D21" s="291"/>
      <c r="E21" s="291"/>
      <c r="F21" s="291"/>
      <c r="G21" s="292" t="s">
        <v>144</v>
      </c>
      <c r="H21" s="292"/>
      <c r="I21" s="80">
        <f>+EVALUACION!I22</f>
        <v>3</v>
      </c>
      <c r="J21" s="80">
        <f>+EVALUACION!J22</f>
        <v>2</v>
      </c>
      <c r="K21" s="80">
        <f t="shared" si="0"/>
        <v>5</v>
      </c>
      <c r="L21" s="80" t="str">
        <f t="shared" si="1"/>
        <v>MEDIO</v>
      </c>
      <c r="M21" s="80" t="s">
        <v>114</v>
      </c>
      <c r="N21" s="110" t="s">
        <v>168</v>
      </c>
      <c r="O21" s="110" t="s">
        <v>169</v>
      </c>
      <c r="P21" s="110" t="s">
        <v>170</v>
      </c>
      <c r="Q21" s="110" t="s">
        <v>171</v>
      </c>
      <c r="R21" s="110" t="s">
        <v>169</v>
      </c>
    </row>
    <row r="22" spans="2:18" s="26" customFormat="1" ht="97.2" customHeight="1" thickBot="1" x14ac:dyDescent="0.3">
      <c r="B22" s="109" t="str">
        <f>+EVALUACION!B23</f>
        <v>CONTRATACIÓN</v>
      </c>
      <c r="C22" s="291" t="str">
        <f>+EVALUACION!C23</f>
        <v xml:space="preserve">No se  presenten oferentes </v>
      </c>
      <c r="D22" s="291"/>
      <c r="E22" s="291"/>
      <c r="F22" s="291"/>
      <c r="G22" s="292" t="s">
        <v>205</v>
      </c>
      <c r="H22" s="292"/>
      <c r="I22" s="80">
        <f>+EVALUACION!I23</f>
        <v>4</v>
      </c>
      <c r="J22" s="80">
        <f>+EVALUACION!J23</f>
        <v>5</v>
      </c>
      <c r="K22" s="80">
        <f t="shared" ref="K22" si="2">+I22+J22</f>
        <v>9</v>
      </c>
      <c r="L22" s="80" t="str">
        <f t="shared" ref="L22" si="3">IF(K22&lt;=4,"BAJO",IF(K22=5,"MEDIO",IF(K22=6,"ALTO",IF(K22=7,"ALTO","EXTREMO"))))</f>
        <v>EXTREMO</v>
      </c>
      <c r="M22" s="80" t="s">
        <v>114</v>
      </c>
      <c r="N22" s="110" t="s">
        <v>168</v>
      </c>
      <c r="O22" s="110" t="s">
        <v>206</v>
      </c>
      <c r="P22" s="110" t="s">
        <v>207</v>
      </c>
      <c r="Q22" s="110" t="s">
        <v>171</v>
      </c>
      <c r="R22" s="110" t="s">
        <v>208</v>
      </c>
    </row>
    <row r="23" spans="2:18" s="26" customFormat="1" ht="97.2" customHeight="1" thickBot="1" x14ac:dyDescent="0.3">
      <c r="B23" s="109" t="str">
        <f>+EVALUACION!B24</f>
        <v>CONTRATACIÓN</v>
      </c>
      <c r="C23" s="291" t="str">
        <f>+EVALUACION!C24</f>
        <v>Falta de constitución o constitución tardía de la garantía única. Aceptación de garantías que no se ajustan a lo contemplado en el contrato</v>
      </c>
      <c r="D23" s="291"/>
      <c r="E23" s="291"/>
      <c r="F23" s="291"/>
      <c r="G23" s="292" t="s">
        <v>145</v>
      </c>
      <c r="H23" s="292"/>
      <c r="I23" s="80">
        <f>+EVALUACION!I24</f>
        <v>3</v>
      </c>
      <c r="J23" s="80">
        <f>+EVALUACION!J24</f>
        <v>3</v>
      </c>
      <c r="K23" s="80">
        <f t="shared" si="0"/>
        <v>6</v>
      </c>
      <c r="L23" s="80" t="str">
        <f t="shared" si="1"/>
        <v>ALTO</v>
      </c>
      <c r="M23" s="80" t="s">
        <v>114</v>
      </c>
      <c r="N23" s="110" t="s">
        <v>172</v>
      </c>
      <c r="O23" s="110" t="s">
        <v>173</v>
      </c>
      <c r="P23" s="110" t="s">
        <v>174</v>
      </c>
      <c r="Q23" s="110" t="s">
        <v>175</v>
      </c>
      <c r="R23" s="110" t="s">
        <v>173</v>
      </c>
    </row>
    <row r="24" spans="2:18" s="26" customFormat="1" ht="97.2" customHeight="1" thickBot="1" x14ac:dyDescent="0.3">
      <c r="B24" s="109" t="str">
        <f>+EVALUACION!B25</f>
        <v>EJECUCIÓN</v>
      </c>
      <c r="C24" s="291" t="str">
        <f>+EVALUACION!C25</f>
        <v>Variación de los precios del mercado</v>
      </c>
      <c r="D24" s="291"/>
      <c r="E24" s="291"/>
      <c r="F24" s="291"/>
      <c r="G24" s="292" t="s">
        <v>146</v>
      </c>
      <c r="H24" s="292"/>
      <c r="I24" s="80">
        <f>+EVALUACION!I25</f>
        <v>3</v>
      </c>
      <c r="J24" s="80">
        <f>+EVALUACION!J25</f>
        <v>2</v>
      </c>
      <c r="K24" s="80">
        <f t="shared" si="0"/>
        <v>5</v>
      </c>
      <c r="L24" s="80" t="str">
        <f t="shared" si="1"/>
        <v>MEDIO</v>
      </c>
      <c r="M24" s="80" t="s">
        <v>115</v>
      </c>
      <c r="N24" s="110" t="s">
        <v>176</v>
      </c>
      <c r="O24" s="110" t="s">
        <v>177</v>
      </c>
      <c r="P24" s="110" t="s">
        <v>178</v>
      </c>
      <c r="Q24" s="110" t="s">
        <v>179</v>
      </c>
      <c r="R24" s="35" t="s">
        <v>180</v>
      </c>
    </row>
    <row r="25" spans="2:18" s="26" customFormat="1" ht="104.4" customHeight="1" thickBot="1" x14ac:dyDescent="0.3">
      <c r="B25" s="109" t="str">
        <f>+EVALUACION!B26</f>
        <v>EJECUCIÓN</v>
      </c>
      <c r="C25" s="291" t="str">
        <f>+EVALUACION!C26</f>
        <v xml:space="preserve">Insuficiencia del talento humano en ejecucion de actividades </v>
      </c>
      <c r="D25" s="291"/>
      <c r="E25" s="291"/>
      <c r="F25" s="291"/>
      <c r="G25" s="292" t="s">
        <v>212</v>
      </c>
      <c r="H25" s="292"/>
      <c r="I25" s="80">
        <f>+EVALUACION!I26</f>
        <v>3</v>
      </c>
      <c r="J25" s="80">
        <f>+EVALUACION!J26</f>
        <v>4</v>
      </c>
      <c r="K25" s="80">
        <f t="shared" ref="K25" si="4">+I25+J25</f>
        <v>7</v>
      </c>
      <c r="L25" s="80" t="str">
        <f t="shared" ref="L25" si="5">IF(K25&lt;=4,"BAJO",IF(K25=5,"MEDIO",IF(K25=6,"ALTO",IF(K25=7,"ALTO","EXTREMO"))))</f>
        <v>ALTO</v>
      </c>
      <c r="M25" s="80" t="s">
        <v>115</v>
      </c>
      <c r="N25" s="110" t="s">
        <v>176</v>
      </c>
      <c r="O25" s="110" t="s">
        <v>213</v>
      </c>
      <c r="P25" s="110" t="s">
        <v>178</v>
      </c>
      <c r="Q25" s="110" t="s">
        <v>179</v>
      </c>
      <c r="R25" s="35" t="s">
        <v>180</v>
      </c>
    </row>
    <row r="26" spans="2:18" s="26" customFormat="1" ht="97.2" customHeight="1" thickBot="1" x14ac:dyDescent="0.3">
      <c r="B26" s="109" t="str">
        <f>+EVALUACION!B27</f>
        <v>EJECUCIÓN</v>
      </c>
      <c r="C26" s="291" t="str">
        <f>+EVALUACION!C27</f>
        <v>Cancelación de pedidos.</v>
      </c>
      <c r="D26" s="291"/>
      <c r="E26" s="291"/>
      <c r="F26" s="291"/>
      <c r="G26" s="292" t="s">
        <v>147</v>
      </c>
      <c r="H26" s="292"/>
      <c r="I26" s="80">
        <f>+EVALUACION!I27</f>
        <v>3</v>
      </c>
      <c r="J26" s="80">
        <f>+EVALUACION!J27</f>
        <v>2</v>
      </c>
      <c r="K26" s="80">
        <f t="shared" si="0"/>
        <v>5</v>
      </c>
      <c r="L26" s="80" t="str">
        <f t="shared" si="1"/>
        <v>MEDIO</v>
      </c>
      <c r="M26" s="80" t="s">
        <v>115</v>
      </c>
      <c r="N26" s="110" t="s">
        <v>176</v>
      </c>
      <c r="O26" s="110" t="s">
        <v>177</v>
      </c>
      <c r="P26" s="110" t="s">
        <v>178</v>
      </c>
      <c r="Q26" s="110" t="s">
        <v>179</v>
      </c>
      <c r="R26" s="35" t="s">
        <v>180</v>
      </c>
    </row>
    <row r="27" spans="2:18" s="26" customFormat="1" ht="129" customHeight="1" thickBot="1" x14ac:dyDescent="0.3">
      <c r="B27" s="109" t="str">
        <f>+EVALUACION!B28</f>
        <v>EJECUCIÓN</v>
      </c>
      <c r="C27" s="291" t="str">
        <f>+EVALUACION!C28</f>
        <v xml:space="preserve">valor insuficiente o mal administrado  para compra de dispositivos  de asistencia personal </v>
      </c>
      <c r="D27" s="291"/>
      <c r="E27" s="291"/>
      <c r="F27" s="291"/>
      <c r="G27" s="292" t="s">
        <v>214</v>
      </c>
      <c r="H27" s="292"/>
      <c r="I27" s="80">
        <f>+EVALUACION!I28</f>
        <v>5</v>
      </c>
      <c r="J27" s="80">
        <f>+EVALUACION!J28</f>
        <v>3</v>
      </c>
      <c r="K27" s="80">
        <f t="shared" si="0"/>
        <v>8</v>
      </c>
      <c r="L27" s="80" t="str">
        <f t="shared" si="1"/>
        <v>EXTREMO</v>
      </c>
      <c r="M27" s="80" t="s">
        <v>115</v>
      </c>
      <c r="N27" s="110" t="s">
        <v>181</v>
      </c>
      <c r="O27" s="110" t="s">
        <v>182</v>
      </c>
      <c r="P27" s="110" t="s">
        <v>178</v>
      </c>
      <c r="Q27" s="110" t="s">
        <v>183</v>
      </c>
      <c r="R27" s="35" t="s">
        <v>184</v>
      </c>
    </row>
    <row r="28" spans="2:18" s="26" customFormat="1" ht="97.2" customHeight="1" thickBot="1" x14ac:dyDescent="0.3">
      <c r="B28" s="109" t="str">
        <f>+EVALUACION!B30</f>
        <v>EJECUCIÓN</v>
      </c>
      <c r="C28" s="291" t="str">
        <f>+EVALUACION!C30</f>
        <v>Incumplimiento de la administración en los pagos.</v>
      </c>
      <c r="D28" s="291"/>
      <c r="E28" s="291"/>
      <c r="F28" s="291"/>
      <c r="G28" s="292" t="s">
        <v>148</v>
      </c>
      <c r="H28" s="292"/>
      <c r="I28" s="80">
        <f>+EVALUACION!I30</f>
        <v>2</v>
      </c>
      <c r="J28" s="80">
        <f>+EVALUACION!J30</f>
        <v>3</v>
      </c>
      <c r="K28" s="80">
        <f t="shared" si="0"/>
        <v>5</v>
      </c>
      <c r="L28" s="80" t="str">
        <f t="shared" si="1"/>
        <v>MEDIO</v>
      </c>
      <c r="M28" s="80" t="s">
        <v>115</v>
      </c>
      <c r="N28" s="110" t="s">
        <v>185</v>
      </c>
      <c r="O28" s="110" t="s">
        <v>186</v>
      </c>
      <c r="P28" s="110" t="s">
        <v>178</v>
      </c>
      <c r="Q28" s="110" t="s">
        <v>187</v>
      </c>
      <c r="R28" s="35" t="s">
        <v>188</v>
      </c>
    </row>
    <row r="29" spans="2:18" s="26" customFormat="1" ht="97.2" customHeight="1" thickBot="1" x14ac:dyDescent="0.3">
      <c r="B29" s="109" t="str">
        <f>+EVALUACION!B31</f>
        <v>EJECUCIÓN</v>
      </c>
      <c r="C29" s="291" t="str">
        <f>+EVALUACION!C31</f>
        <v xml:space="preserve">vencimiento de prescipciones y falleciemiento de usuarios </v>
      </c>
      <c r="D29" s="291"/>
      <c r="E29" s="291"/>
      <c r="F29" s="291"/>
      <c r="G29" s="292" t="s">
        <v>215</v>
      </c>
      <c r="H29" s="292"/>
      <c r="I29" s="80">
        <f>+EVALUACION!I31</f>
        <v>3</v>
      </c>
      <c r="J29" s="80">
        <f>+EVALUACION!J31</f>
        <v>2</v>
      </c>
      <c r="K29" s="80">
        <f t="shared" ref="K29:K30" si="6">+I29+J29</f>
        <v>5</v>
      </c>
      <c r="L29" s="80" t="str">
        <f t="shared" si="1"/>
        <v>MEDIO</v>
      </c>
      <c r="M29" s="80" t="s">
        <v>115</v>
      </c>
      <c r="N29" s="110" t="s">
        <v>181</v>
      </c>
      <c r="O29" s="110" t="s">
        <v>182</v>
      </c>
      <c r="P29" s="110" t="s">
        <v>178</v>
      </c>
      <c r="Q29" s="110" t="s">
        <v>183</v>
      </c>
      <c r="R29" s="35" t="s">
        <v>184</v>
      </c>
    </row>
    <row r="30" spans="2:18" s="26" customFormat="1" ht="97.2" customHeight="1" thickBot="1" x14ac:dyDescent="0.3">
      <c r="B30" s="109" t="str">
        <f>+EVALUACION!B32</f>
        <v>EJECUCIÓN</v>
      </c>
      <c r="C30" s="291" t="str">
        <f>+EVALUACION!C32</f>
        <v>Eventos naturales tales como lluvias, inundaciones y sequias entre otros</v>
      </c>
      <c r="D30" s="291"/>
      <c r="E30" s="291"/>
      <c r="F30" s="291"/>
      <c r="G30" s="292" t="s">
        <v>149</v>
      </c>
      <c r="H30" s="292"/>
      <c r="I30" s="80">
        <f>+EVALUACION!I32</f>
        <v>2</v>
      </c>
      <c r="J30" s="80">
        <f>+EVALUACION!J32</f>
        <v>2</v>
      </c>
      <c r="K30" s="80">
        <f t="shared" si="6"/>
        <v>4</v>
      </c>
      <c r="L30" s="80" t="str">
        <f t="shared" si="1"/>
        <v>BAJO</v>
      </c>
      <c r="M30" s="80" t="s">
        <v>114</v>
      </c>
      <c r="N30" s="110" t="s">
        <v>118</v>
      </c>
      <c r="O30" s="110" t="s">
        <v>116</v>
      </c>
      <c r="P30" s="110" t="s">
        <v>116</v>
      </c>
      <c r="Q30" s="110" t="s">
        <v>119</v>
      </c>
      <c r="R30" s="35" t="s">
        <v>117</v>
      </c>
    </row>
    <row r="31" spans="2:18" ht="12.75" customHeight="1" x14ac:dyDescent="0.25">
      <c r="B31" s="69"/>
      <c r="C31" s="70"/>
      <c r="D31" s="70"/>
      <c r="E31" s="70"/>
      <c r="F31" s="70"/>
      <c r="G31" s="292"/>
      <c r="H31" s="292"/>
      <c r="I31" s="70"/>
      <c r="J31" s="70"/>
      <c r="K31" s="70"/>
      <c r="L31" s="70"/>
      <c r="M31" s="70"/>
      <c r="N31" s="70"/>
      <c r="O31" s="70"/>
      <c r="P31" s="70"/>
      <c r="Q31" s="70"/>
      <c r="R31" s="3"/>
    </row>
    <row r="32" spans="2:18" x14ac:dyDescent="0.25">
      <c r="B32" s="69"/>
      <c r="C32" s="293" t="s">
        <v>14</v>
      </c>
      <c r="D32" s="293"/>
      <c r="E32" s="293"/>
      <c r="F32" s="293"/>
      <c r="G32" s="70"/>
      <c r="H32" s="222" t="s">
        <v>19</v>
      </c>
      <c r="I32" s="222"/>
      <c r="J32" s="222"/>
      <c r="K32" s="222"/>
      <c r="L32" s="111"/>
      <c r="M32" s="111"/>
      <c r="N32" s="111"/>
      <c r="O32" s="111"/>
      <c r="P32" s="111"/>
      <c r="Q32" s="111"/>
      <c r="R32" s="3"/>
    </row>
    <row r="33" spans="2:23" ht="19.5" customHeight="1" x14ac:dyDescent="0.25">
      <c r="B33" s="239" t="s">
        <v>2</v>
      </c>
      <c r="C33" s="226" t="s">
        <v>13</v>
      </c>
      <c r="D33" s="277"/>
      <c r="E33" s="272"/>
      <c r="F33" s="89" t="s">
        <v>12</v>
      </c>
      <c r="G33" s="70"/>
      <c r="H33" s="226" t="s">
        <v>18</v>
      </c>
      <c r="I33" s="272"/>
      <c r="J33" s="226" t="s">
        <v>12</v>
      </c>
      <c r="K33" s="272"/>
      <c r="L33" s="94"/>
      <c r="M33" s="94"/>
      <c r="N33" s="222" t="s">
        <v>14</v>
      </c>
      <c r="O33" s="222"/>
      <c r="P33" s="222"/>
      <c r="Q33" s="94"/>
      <c r="R33" s="3"/>
    </row>
    <row r="34" spans="2:23" ht="21" customHeight="1" x14ac:dyDescent="0.25">
      <c r="B34" s="239"/>
      <c r="C34" s="230" t="s">
        <v>7</v>
      </c>
      <c r="D34" s="278"/>
      <c r="E34" s="279"/>
      <c r="F34" s="91">
        <v>1</v>
      </c>
      <c r="G34" s="70"/>
      <c r="H34" s="230" t="s">
        <v>15</v>
      </c>
      <c r="I34" s="279"/>
      <c r="J34" s="230">
        <v>1</v>
      </c>
      <c r="K34" s="279"/>
      <c r="L34" s="94"/>
      <c r="M34" s="94"/>
      <c r="N34" s="268" t="s">
        <v>20</v>
      </c>
      <c r="O34" s="270"/>
      <c r="P34" s="103" t="s">
        <v>21</v>
      </c>
      <c r="Q34" s="94"/>
      <c r="R34" s="3"/>
    </row>
    <row r="35" spans="2:23" ht="15.75" customHeight="1" x14ac:dyDescent="0.25">
      <c r="B35" s="239"/>
      <c r="C35" s="230" t="s">
        <v>8</v>
      </c>
      <c r="D35" s="278"/>
      <c r="E35" s="279"/>
      <c r="F35" s="91">
        <v>2</v>
      </c>
      <c r="G35" s="70"/>
      <c r="H35" s="230" t="s">
        <v>16</v>
      </c>
      <c r="I35" s="279"/>
      <c r="J35" s="230">
        <v>2</v>
      </c>
      <c r="K35" s="279"/>
      <c r="L35" s="94"/>
      <c r="M35" s="94"/>
      <c r="N35" s="237" t="s">
        <v>22</v>
      </c>
      <c r="O35" s="264"/>
      <c r="P35" s="104" t="s">
        <v>23</v>
      </c>
      <c r="Q35" s="94"/>
      <c r="R35" s="3"/>
      <c r="T35" s="5"/>
      <c r="U35" s="5"/>
      <c r="V35" s="5"/>
      <c r="W35" s="5"/>
    </row>
    <row r="36" spans="2:23" ht="24.75" customHeight="1" x14ac:dyDescent="0.25">
      <c r="B36" s="239"/>
      <c r="C36" s="230" t="s">
        <v>9</v>
      </c>
      <c r="D36" s="278"/>
      <c r="E36" s="279"/>
      <c r="F36" s="91">
        <v>3</v>
      </c>
      <c r="G36" s="70"/>
      <c r="H36" s="230" t="s">
        <v>1</v>
      </c>
      <c r="I36" s="279"/>
      <c r="J36" s="230">
        <v>3</v>
      </c>
      <c r="K36" s="279"/>
      <c r="L36" s="94"/>
      <c r="M36" s="94"/>
      <c r="N36" s="235" t="s">
        <v>24</v>
      </c>
      <c r="O36" s="267"/>
      <c r="P36" s="104" t="s">
        <v>25</v>
      </c>
      <c r="Q36" s="94"/>
      <c r="R36" s="3"/>
    </row>
    <row r="37" spans="2:23" ht="18" customHeight="1" x14ac:dyDescent="0.25">
      <c r="B37" s="239"/>
      <c r="C37" s="230" t="s">
        <v>10</v>
      </c>
      <c r="D37" s="278"/>
      <c r="E37" s="279"/>
      <c r="F37" s="91">
        <v>4</v>
      </c>
      <c r="G37" s="70"/>
      <c r="H37" s="230" t="s">
        <v>17</v>
      </c>
      <c r="I37" s="279"/>
      <c r="J37" s="230">
        <v>4</v>
      </c>
      <c r="K37" s="279"/>
      <c r="L37" s="94"/>
      <c r="M37" s="94"/>
      <c r="N37" s="273">
        <v>5</v>
      </c>
      <c r="O37" s="274"/>
      <c r="P37" s="104" t="s">
        <v>26</v>
      </c>
      <c r="Q37" s="94"/>
      <c r="R37" s="3"/>
    </row>
    <row r="38" spans="2:23" ht="21" customHeight="1" thickBot="1" x14ac:dyDescent="0.3">
      <c r="B38" s="239"/>
      <c r="C38" s="230" t="s">
        <v>11</v>
      </c>
      <c r="D38" s="278"/>
      <c r="E38" s="279"/>
      <c r="F38" s="91">
        <v>5</v>
      </c>
      <c r="G38" s="70"/>
      <c r="H38" s="230" t="s">
        <v>0</v>
      </c>
      <c r="I38" s="279"/>
      <c r="J38" s="230">
        <v>5</v>
      </c>
      <c r="K38" s="279"/>
      <c r="L38" s="94"/>
      <c r="M38" s="94"/>
      <c r="N38" s="289" t="s">
        <v>27</v>
      </c>
      <c r="O38" s="290"/>
      <c r="P38" s="112" t="s">
        <v>28</v>
      </c>
      <c r="Q38" s="94"/>
      <c r="R38" s="3"/>
    </row>
    <row r="39" spans="2:23" x14ac:dyDescent="0.25">
      <c r="B39" s="69"/>
      <c r="C39" s="70"/>
      <c r="D39" s="70"/>
      <c r="E39" s="70"/>
      <c r="F39" s="70"/>
      <c r="G39" s="70"/>
      <c r="H39" s="70"/>
      <c r="I39" s="70"/>
      <c r="J39" s="70"/>
      <c r="K39" s="70"/>
      <c r="L39" s="70"/>
      <c r="M39" s="70"/>
      <c r="N39" s="70"/>
      <c r="O39" s="70"/>
      <c r="P39" s="70"/>
      <c r="Q39" s="70"/>
      <c r="R39" s="3"/>
    </row>
    <row r="40" spans="2:23" ht="18" customHeight="1" x14ac:dyDescent="0.25">
      <c r="B40" s="69"/>
      <c r="C40" s="222" t="s">
        <v>20</v>
      </c>
      <c r="D40" s="222"/>
      <c r="E40" s="222"/>
      <c r="F40" s="222"/>
      <c r="G40" s="222"/>
      <c r="H40" s="222"/>
      <c r="I40" s="222"/>
      <c r="J40" s="222"/>
      <c r="K40" s="222"/>
      <c r="L40" s="222"/>
      <c r="M40" s="222"/>
      <c r="N40" s="222"/>
      <c r="O40" s="222"/>
      <c r="P40" s="222"/>
      <c r="Q40" s="222"/>
      <c r="R40" s="3"/>
    </row>
    <row r="41" spans="2:23" ht="68.25" customHeight="1" x14ac:dyDescent="0.25">
      <c r="B41" s="69"/>
      <c r="C41" s="230" t="s">
        <v>71</v>
      </c>
      <c r="D41" s="278"/>
      <c r="E41" s="278"/>
      <c r="F41" s="279"/>
      <c r="G41" s="230" t="s">
        <v>73</v>
      </c>
      <c r="H41" s="279"/>
      <c r="I41" s="230" t="s">
        <v>80</v>
      </c>
      <c r="J41" s="278"/>
      <c r="K41" s="279"/>
      <c r="L41" s="230" t="s">
        <v>78</v>
      </c>
      <c r="M41" s="279"/>
      <c r="N41" s="230" t="s">
        <v>76</v>
      </c>
      <c r="O41" s="279"/>
      <c r="P41" s="230" t="s">
        <v>74</v>
      </c>
      <c r="Q41" s="279"/>
      <c r="R41" s="3"/>
    </row>
    <row r="42" spans="2:23" ht="60" customHeight="1" x14ac:dyDescent="0.25">
      <c r="B42" s="69"/>
      <c r="C42" s="230" t="s">
        <v>72</v>
      </c>
      <c r="D42" s="278"/>
      <c r="E42" s="278"/>
      <c r="F42" s="279"/>
      <c r="G42" s="230" t="s">
        <v>82</v>
      </c>
      <c r="H42" s="279"/>
      <c r="I42" s="230" t="s">
        <v>81</v>
      </c>
      <c r="J42" s="278"/>
      <c r="K42" s="279"/>
      <c r="L42" s="230" t="s">
        <v>79</v>
      </c>
      <c r="M42" s="279"/>
      <c r="N42" s="230" t="s">
        <v>77</v>
      </c>
      <c r="O42" s="279"/>
      <c r="P42" s="230" t="s">
        <v>75</v>
      </c>
      <c r="Q42" s="279"/>
      <c r="R42" s="3"/>
    </row>
    <row r="43" spans="2:23" x14ac:dyDescent="0.25">
      <c r="B43" s="69"/>
      <c r="C43" s="281" t="s">
        <v>13</v>
      </c>
      <c r="D43" s="282"/>
      <c r="E43" s="283"/>
      <c r="F43" s="287" t="s">
        <v>12</v>
      </c>
      <c r="G43" s="268" t="s">
        <v>15</v>
      </c>
      <c r="H43" s="270"/>
      <c r="I43" s="268" t="s">
        <v>16</v>
      </c>
      <c r="J43" s="269"/>
      <c r="K43" s="270"/>
      <c r="L43" s="268" t="s">
        <v>1</v>
      </c>
      <c r="M43" s="270"/>
      <c r="N43" s="268" t="s">
        <v>17</v>
      </c>
      <c r="O43" s="270"/>
      <c r="P43" s="226" t="s">
        <v>0</v>
      </c>
      <c r="Q43" s="272"/>
      <c r="R43" s="3"/>
    </row>
    <row r="44" spans="2:23" x14ac:dyDescent="0.25">
      <c r="B44" s="69"/>
      <c r="C44" s="284"/>
      <c r="D44" s="285"/>
      <c r="E44" s="286"/>
      <c r="F44" s="288"/>
      <c r="G44" s="228">
        <v>1</v>
      </c>
      <c r="H44" s="271"/>
      <c r="I44" s="228">
        <v>2</v>
      </c>
      <c r="J44" s="275"/>
      <c r="K44" s="271"/>
      <c r="L44" s="228">
        <v>3</v>
      </c>
      <c r="M44" s="271"/>
      <c r="N44" s="228">
        <v>4</v>
      </c>
      <c r="O44" s="271"/>
      <c r="P44" s="228">
        <v>5</v>
      </c>
      <c r="Q44" s="271"/>
      <c r="R44" s="3"/>
    </row>
    <row r="45" spans="2:23" ht="19.5" customHeight="1" x14ac:dyDescent="0.25">
      <c r="B45" s="69"/>
      <c r="C45" s="230" t="s">
        <v>7</v>
      </c>
      <c r="D45" s="278"/>
      <c r="E45" s="279"/>
      <c r="F45" s="98">
        <v>1</v>
      </c>
      <c r="G45" s="265">
        <v>2</v>
      </c>
      <c r="H45" s="266"/>
      <c r="I45" s="265">
        <v>3</v>
      </c>
      <c r="J45" s="276"/>
      <c r="K45" s="266"/>
      <c r="L45" s="265">
        <v>4</v>
      </c>
      <c r="M45" s="266"/>
      <c r="N45" s="273">
        <v>5</v>
      </c>
      <c r="O45" s="274"/>
      <c r="P45" s="235">
        <v>6</v>
      </c>
      <c r="Q45" s="267"/>
      <c r="R45" s="3"/>
    </row>
    <row r="46" spans="2:23" ht="21.75" customHeight="1" x14ac:dyDescent="0.25">
      <c r="B46" s="69"/>
      <c r="C46" s="230" t="s">
        <v>8</v>
      </c>
      <c r="D46" s="278"/>
      <c r="E46" s="279"/>
      <c r="F46" s="98">
        <v>2</v>
      </c>
      <c r="G46" s="265">
        <v>3</v>
      </c>
      <c r="H46" s="266"/>
      <c r="I46" s="265">
        <v>4</v>
      </c>
      <c r="J46" s="276"/>
      <c r="K46" s="266"/>
      <c r="L46" s="273">
        <v>5</v>
      </c>
      <c r="M46" s="274"/>
      <c r="N46" s="235">
        <v>6</v>
      </c>
      <c r="O46" s="267"/>
      <c r="P46" s="235">
        <v>7</v>
      </c>
      <c r="Q46" s="267"/>
      <c r="R46" s="3"/>
    </row>
    <row r="47" spans="2:23" ht="21" customHeight="1" x14ac:dyDescent="0.25">
      <c r="B47" s="69"/>
      <c r="C47" s="230" t="s">
        <v>9</v>
      </c>
      <c r="D47" s="278"/>
      <c r="E47" s="279"/>
      <c r="F47" s="98">
        <v>3</v>
      </c>
      <c r="G47" s="265">
        <v>4</v>
      </c>
      <c r="H47" s="266"/>
      <c r="I47" s="273">
        <v>5</v>
      </c>
      <c r="J47" s="280"/>
      <c r="K47" s="274"/>
      <c r="L47" s="235">
        <v>6</v>
      </c>
      <c r="M47" s="267"/>
      <c r="N47" s="235">
        <v>7</v>
      </c>
      <c r="O47" s="267"/>
      <c r="P47" s="237">
        <v>8</v>
      </c>
      <c r="Q47" s="264"/>
      <c r="R47" s="3"/>
    </row>
    <row r="48" spans="2:23" ht="21" customHeight="1" x14ac:dyDescent="0.25">
      <c r="B48" s="69"/>
      <c r="C48" s="230" t="s">
        <v>10</v>
      </c>
      <c r="D48" s="278"/>
      <c r="E48" s="279"/>
      <c r="F48" s="98">
        <v>4</v>
      </c>
      <c r="G48" s="273">
        <v>5</v>
      </c>
      <c r="H48" s="274"/>
      <c r="I48" s="235">
        <v>6</v>
      </c>
      <c r="J48" s="294"/>
      <c r="K48" s="267"/>
      <c r="L48" s="235">
        <v>7</v>
      </c>
      <c r="M48" s="267"/>
      <c r="N48" s="237">
        <v>8</v>
      </c>
      <c r="O48" s="264"/>
      <c r="P48" s="237">
        <v>9</v>
      </c>
      <c r="Q48" s="264"/>
      <c r="R48" s="3"/>
    </row>
    <row r="49" spans="2:18" ht="21" customHeight="1" x14ac:dyDescent="0.25">
      <c r="B49" s="69"/>
      <c r="C49" s="230" t="s">
        <v>11</v>
      </c>
      <c r="D49" s="278"/>
      <c r="E49" s="279"/>
      <c r="F49" s="98">
        <v>5</v>
      </c>
      <c r="G49" s="235">
        <v>6</v>
      </c>
      <c r="H49" s="267"/>
      <c r="I49" s="235">
        <v>7</v>
      </c>
      <c r="J49" s="294"/>
      <c r="K49" s="267"/>
      <c r="L49" s="237">
        <v>8</v>
      </c>
      <c r="M49" s="264"/>
      <c r="N49" s="237">
        <v>9</v>
      </c>
      <c r="O49" s="264"/>
      <c r="P49" s="237">
        <v>10</v>
      </c>
      <c r="Q49" s="264"/>
      <c r="R49" s="3"/>
    </row>
    <row r="50" spans="2:18" ht="13.8" thickBot="1" x14ac:dyDescent="0.3">
      <c r="B50" s="72"/>
      <c r="C50" s="73"/>
      <c r="D50" s="73"/>
      <c r="E50" s="73"/>
      <c r="F50" s="73"/>
      <c r="G50" s="73"/>
      <c r="H50" s="73"/>
      <c r="I50" s="73"/>
      <c r="J50" s="73"/>
      <c r="K50" s="73"/>
      <c r="L50" s="73"/>
      <c r="M50" s="73"/>
      <c r="N50" s="73"/>
      <c r="O50" s="73"/>
      <c r="P50" s="73"/>
      <c r="Q50" s="73"/>
      <c r="R50" s="9"/>
    </row>
  </sheetData>
  <mergeCells count="123">
    <mergeCell ref="C25:F25"/>
    <mergeCell ref="G25:H25"/>
    <mergeCell ref="C20:F20"/>
    <mergeCell ref="G20:H20"/>
    <mergeCell ref="C18:F18"/>
    <mergeCell ref="G18:H18"/>
    <mergeCell ref="C21:F21"/>
    <mergeCell ref="G21:H21"/>
    <mergeCell ref="C23:F23"/>
    <mergeCell ref="G23:H23"/>
    <mergeCell ref="B6:R6"/>
    <mergeCell ref="B7:R7"/>
    <mergeCell ref="G16:H16"/>
    <mergeCell ref="G15:H15"/>
    <mergeCell ref="C22:F22"/>
    <mergeCell ref="G22:H22"/>
    <mergeCell ref="B2:B4"/>
    <mergeCell ref="C16:F16"/>
    <mergeCell ref="C19:F19"/>
    <mergeCell ref="G19:H19"/>
    <mergeCell ref="C17:F17"/>
    <mergeCell ref="G17:H17"/>
    <mergeCell ref="C15:F15"/>
    <mergeCell ref="C2:P4"/>
    <mergeCell ref="Q2:R4"/>
    <mergeCell ref="B9:R9"/>
    <mergeCell ref="B8:R8"/>
    <mergeCell ref="B10:R10"/>
    <mergeCell ref="C26:F26"/>
    <mergeCell ref="G26:H26"/>
    <mergeCell ref="C27:F27"/>
    <mergeCell ref="G27:H27"/>
    <mergeCell ref="C28:F28"/>
    <mergeCell ref="G28:H28"/>
    <mergeCell ref="C24:F24"/>
    <mergeCell ref="G24:H24"/>
    <mergeCell ref="C49:E49"/>
    <mergeCell ref="G30:H30"/>
    <mergeCell ref="C48:E48"/>
    <mergeCell ref="G47:H47"/>
    <mergeCell ref="G48:H48"/>
    <mergeCell ref="G29:H29"/>
    <mergeCell ref="C30:F30"/>
    <mergeCell ref="H34:I34"/>
    <mergeCell ref="C32:F32"/>
    <mergeCell ref="H32:K32"/>
    <mergeCell ref="C29:F29"/>
    <mergeCell ref="I42:K42"/>
    <mergeCell ref="G49:H49"/>
    <mergeCell ref="I49:K49"/>
    <mergeCell ref="G31:H31"/>
    <mergeCell ref="I48:K48"/>
    <mergeCell ref="N33:P33"/>
    <mergeCell ref="N34:O34"/>
    <mergeCell ref="N35:O35"/>
    <mergeCell ref="C36:E36"/>
    <mergeCell ref="H36:I36"/>
    <mergeCell ref="J36:K36"/>
    <mergeCell ref="J33:K33"/>
    <mergeCell ref="C34:E34"/>
    <mergeCell ref="J35:K35"/>
    <mergeCell ref="N36:O36"/>
    <mergeCell ref="J34:K34"/>
    <mergeCell ref="C35:E35"/>
    <mergeCell ref="H35:I35"/>
    <mergeCell ref="N41:O41"/>
    <mergeCell ref="N42:O42"/>
    <mergeCell ref="L41:M41"/>
    <mergeCell ref="L42:M42"/>
    <mergeCell ref="N37:O37"/>
    <mergeCell ref="N38:O38"/>
    <mergeCell ref="P41:Q41"/>
    <mergeCell ref="P42:Q42"/>
    <mergeCell ref="L43:M43"/>
    <mergeCell ref="C40:Q40"/>
    <mergeCell ref="G43:H43"/>
    <mergeCell ref="B33:B38"/>
    <mergeCell ref="C33:E33"/>
    <mergeCell ref="H33:I33"/>
    <mergeCell ref="C45:E45"/>
    <mergeCell ref="C46:E46"/>
    <mergeCell ref="C47:E47"/>
    <mergeCell ref="C41:F41"/>
    <mergeCell ref="C42:F42"/>
    <mergeCell ref="I47:K47"/>
    <mergeCell ref="C37:E37"/>
    <mergeCell ref="C38:E38"/>
    <mergeCell ref="H38:I38"/>
    <mergeCell ref="J38:K38"/>
    <mergeCell ref="C43:E44"/>
    <mergeCell ref="J37:K37"/>
    <mergeCell ref="F43:F44"/>
    <mergeCell ref="H37:I37"/>
    <mergeCell ref="G41:H41"/>
    <mergeCell ref="G42:H42"/>
    <mergeCell ref="I41:K41"/>
    <mergeCell ref="I46:K46"/>
    <mergeCell ref="G44:H44"/>
    <mergeCell ref="G45:H45"/>
    <mergeCell ref="N49:O49"/>
    <mergeCell ref="G46:H46"/>
    <mergeCell ref="P45:Q45"/>
    <mergeCell ref="P46:Q46"/>
    <mergeCell ref="I43:K43"/>
    <mergeCell ref="P44:Q44"/>
    <mergeCell ref="N43:O43"/>
    <mergeCell ref="P43:Q43"/>
    <mergeCell ref="P47:Q47"/>
    <mergeCell ref="P48:Q48"/>
    <mergeCell ref="L49:M49"/>
    <mergeCell ref="L47:M47"/>
    <mergeCell ref="L44:M44"/>
    <mergeCell ref="P49:Q49"/>
    <mergeCell ref="N44:O44"/>
    <mergeCell ref="N45:O45"/>
    <mergeCell ref="N46:O46"/>
    <mergeCell ref="N47:O47"/>
    <mergeCell ref="N48:O48"/>
    <mergeCell ref="L48:M48"/>
    <mergeCell ref="L45:M45"/>
    <mergeCell ref="L46:M46"/>
    <mergeCell ref="I44:K44"/>
    <mergeCell ref="I45:K45"/>
  </mergeCells>
  <conditionalFormatting sqref="J16:K30">
    <cfRule type="expression" dxfId="14" priority="46" stopIfTrue="1">
      <formula>"""bajo"""</formula>
    </cfRule>
  </conditionalFormatting>
  <conditionalFormatting sqref="L16:L30">
    <cfRule type="cellIs" dxfId="13" priority="41" stopIfTrue="1" operator="equal">
      <formula>"EXTREMO"</formula>
    </cfRule>
    <cfRule type="cellIs" dxfId="12" priority="42" stopIfTrue="1" operator="equal">
      <formula>"ALTO"</formula>
    </cfRule>
    <cfRule type="cellIs" dxfId="11" priority="43" stopIfTrue="1" operator="equal">
      <formula>"MEDIO"</formula>
    </cfRule>
    <cfRule type="cellIs" dxfId="10" priority="44" stopIfTrue="1" operator="equal">
      <formula>"BAJO"</formula>
    </cfRule>
  </conditionalFormatting>
  <conditionalFormatting sqref="M16:Q30">
    <cfRule type="expression" dxfId="9" priority="1" stopIfTrue="1">
      <formula>"""bajo"""</formula>
    </cfRule>
  </conditionalFormatting>
  <conditionalFormatting sqref="R19:R23">
    <cfRule type="expression" dxfId="8" priority="7"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2"/>
  <sheetViews>
    <sheetView showGridLines="0" tabSelected="1" view="pageBreakPreview" topLeftCell="B21" zoomScale="70" zoomScaleNormal="70" zoomScaleSheetLayoutView="70" zoomScalePageLayoutView="70" workbookViewId="0">
      <selection activeCell="K37" sqref="K37"/>
    </sheetView>
  </sheetViews>
  <sheetFormatPr baseColWidth="10" defaultColWidth="11.44140625" defaultRowHeight="13.8" x14ac:dyDescent="0.25"/>
  <cols>
    <col min="1" max="1" width="4.33203125" style="15" customWidth="1"/>
    <col min="2" max="2" width="48.88671875" style="15" customWidth="1"/>
    <col min="3" max="3" width="42" style="15" customWidth="1"/>
    <col min="4" max="4" width="17.6640625" style="15" customWidth="1"/>
    <col min="5" max="5" width="22.5546875" style="15" customWidth="1"/>
    <col min="6" max="6" width="15.109375" style="15" customWidth="1"/>
    <col min="7" max="7" width="17.44140625" style="15" customWidth="1"/>
    <col min="8" max="8" width="5.109375" style="15" customWidth="1"/>
    <col min="9" max="9" width="4.33203125" style="15" customWidth="1"/>
    <col min="10" max="10" width="5.88671875" style="15" customWidth="1"/>
    <col min="11" max="11" width="5.33203125" style="15" customWidth="1"/>
    <col min="12" max="12" width="14.109375" style="15" customWidth="1"/>
    <col min="13" max="13" width="5.33203125" style="15" customWidth="1"/>
    <col min="14" max="14" width="18" style="15" customWidth="1"/>
    <col min="15" max="15" width="5.6640625" style="15" customWidth="1"/>
    <col min="16" max="16" width="6.44140625" style="15" customWidth="1"/>
    <col min="17" max="17" width="8.44140625" style="15" customWidth="1"/>
    <col min="18" max="18" width="6" style="15" customWidth="1"/>
    <col min="19" max="19" width="9.6640625" style="15" customWidth="1"/>
    <col min="20" max="20" width="12.88671875" style="15" customWidth="1"/>
    <col min="21" max="21" width="11.44140625" style="15"/>
    <col min="22" max="22" width="10.88671875" style="15" customWidth="1"/>
    <col min="23" max="23" width="15.6640625" style="15" customWidth="1"/>
    <col min="24" max="24" width="13.88671875" style="15" customWidth="1"/>
    <col min="25" max="16384" width="11.44140625" style="15"/>
  </cols>
  <sheetData>
    <row r="1" spans="2:24" s="13" customFormat="1" x14ac:dyDescent="0.25">
      <c r="S1" s="14"/>
    </row>
    <row r="2" spans="2:24" s="13" customFormat="1" ht="54" customHeight="1" x14ac:dyDescent="0.25">
      <c r="B2" s="147"/>
      <c r="C2" s="148" t="s">
        <v>94</v>
      </c>
      <c r="D2" s="148"/>
      <c r="E2" s="148"/>
      <c r="F2" s="148"/>
      <c r="G2" s="148"/>
      <c r="H2" s="148"/>
      <c r="I2" s="148"/>
      <c r="J2" s="148"/>
      <c r="K2" s="148"/>
      <c r="L2" s="148"/>
      <c r="M2" s="148"/>
      <c r="N2" s="148"/>
      <c r="O2" s="148"/>
      <c r="P2" s="148"/>
      <c r="Q2" s="148"/>
      <c r="R2" s="148"/>
      <c r="S2" s="148"/>
      <c r="T2" s="148"/>
      <c r="U2" s="148"/>
      <c r="V2" s="148"/>
      <c r="W2" s="125" t="s">
        <v>110</v>
      </c>
      <c r="X2" s="126"/>
    </row>
    <row r="3" spans="2:24" s="13" customFormat="1" ht="31.5" customHeight="1" x14ac:dyDescent="0.25">
      <c r="B3" s="147"/>
      <c r="C3" s="148"/>
      <c r="D3" s="148"/>
      <c r="E3" s="148"/>
      <c r="F3" s="148"/>
      <c r="G3" s="148"/>
      <c r="H3" s="148"/>
      <c r="I3" s="148"/>
      <c r="J3" s="148"/>
      <c r="K3" s="148"/>
      <c r="L3" s="148"/>
      <c r="M3" s="148"/>
      <c r="N3" s="148"/>
      <c r="O3" s="148"/>
      <c r="P3" s="148"/>
      <c r="Q3" s="148"/>
      <c r="R3" s="148"/>
      <c r="S3" s="148"/>
      <c r="T3" s="148"/>
      <c r="U3" s="148"/>
      <c r="V3" s="148"/>
      <c r="W3" s="127"/>
      <c r="X3" s="128"/>
    </row>
    <row r="4" spans="2:24" s="13" customFormat="1" ht="47.25" customHeight="1" x14ac:dyDescent="0.25">
      <c r="B4" s="147"/>
      <c r="C4" s="148"/>
      <c r="D4" s="148"/>
      <c r="E4" s="148"/>
      <c r="F4" s="148"/>
      <c r="G4" s="148"/>
      <c r="H4" s="148"/>
      <c r="I4" s="148"/>
      <c r="J4" s="148"/>
      <c r="K4" s="148"/>
      <c r="L4" s="148"/>
      <c r="M4" s="148"/>
      <c r="N4" s="148"/>
      <c r="O4" s="148"/>
      <c r="P4" s="148"/>
      <c r="Q4" s="148"/>
      <c r="R4" s="148"/>
      <c r="S4" s="148"/>
      <c r="T4" s="148"/>
      <c r="U4" s="148"/>
      <c r="V4" s="148"/>
      <c r="W4" s="129"/>
      <c r="X4" s="130"/>
    </row>
    <row r="5" spans="2:24" s="13" customFormat="1" ht="32.25" customHeight="1" thickBot="1" x14ac:dyDescent="0.3">
      <c r="B5" s="36"/>
      <c r="C5" s="36"/>
      <c r="D5" s="36"/>
      <c r="E5" s="36"/>
      <c r="F5" s="36"/>
      <c r="G5" s="36"/>
      <c r="H5" s="36"/>
      <c r="I5" s="36"/>
      <c r="J5" s="36"/>
      <c r="K5" s="36"/>
      <c r="L5" s="36"/>
      <c r="M5" s="36"/>
      <c r="N5" s="36"/>
      <c r="O5" s="36"/>
      <c r="P5" s="36"/>
      <c r="Q5" s="36"/>
      <c r="R5" s="36"/>
      <c r="S5" s="37"/>
      <c r="T5" s="36"/>
      <c r="U5" s="36"/>
      <c r="V5" s="36"/>
      <c r="W5" s="36"/>
      <c r="X5" s="36"/>
    </row>
    <row r="6" spans="2:24" ht="91.5" customHeight="1" x14ac:dyDescent="0.25">
      <c r="B6" s="160" t="str">
        <f>+EVALUACION!B6</f>
        <v xml:space="preserve">Objeto Contractual: “Prestar los servicios técnicos y administrativos para el suministro   Dispositivos de Asistencia Personas - ayudas técnicas, que no se encuentren previstas o cubiertas dentro del Plan Obligatorio de Salud POS, acorde a las características y necesidades individuales de las personas con discapacidad de la Localidad de Ciudad Bolívar, bajo el marco del proyecto 2243 salud publica integrada e integral. </v>
      </c>
      <c r="C6" s="161"/>
      <c r="D6" s="161"/>
      <c r="E6" s="161"/>
      <c r="F6" s="161"/>
      <c r="G6" s="161"/>
      <c r="H6" s="161"/>
      <c r="I6" s="161"/>
      <c r="J6" s="161"/>
      <c r="K6" s="161"/>
      <c r="L6" s="161"/>
      <c r="M6" s="161"/>
      <c r="N6" s="161"/>
      <c r="O6" s="161"/>
      <c r="P6" s="161"/>
      <c r="Q6" s="161"/>
      <c r="R6" s="161"/>
      <c r="S6" s="161"/>
      <c r="T6" s="161"/>
      <c r="U6" s="161"/>
      <c r="V6" s="161"/>
      <c r="W6" s="161"/>
      <c r="X6" s="162"/>
    </row>
    <row r="7" spans="2:24" ht="26.25" customHeight="1" x14ac:dyDescent="0.25">
      <c r="B7" s="131" t="s">
        <v>88</v>
      </c>
      <c r="C7" s="132"/>
      <c r="D7" s="132"/>
      <c r="E7" s="132"/>
      <c r="F7" s="132"/>
      <c r="G7" s="132"/>
      <c r="H7" s="132"/>
      <c r="I7" s="132"/>
      <c r="J7" s="132"/>
      <c r="K7" s="132"/>
      <c r="L7" s="132"/>
      <c r="M7" s="132"/>
      <c r="N7" s="132"/>
      <c r="O7" s="132"/>
      <c r="P7" s="132"/>
      <c r="Q7" s="132"/>
      <c r="R7" s="132"/>
      <c r="S7" s="132"/>
      <c r="T7" s="132"/>
      <c r="U7" s="132"/>
      <c r="V7" s="132"/>
      <c r="W7" s="132"/>
      <c r="X7" s="133"/>
    </row>
    <row r="8" spans="2:24" ht="20.25" customHeight="1" x14ac:dyDescent="0.25">
      <c r="B8" s="131"/>
      <c r="C8" s="132"/>
      <c r="D8" s="132"/>
      <c r="E8" s="132"/>
      <c r="F8" s="132"/>
      <c r="G8" s="132"/>
      <c r="H8" s="132"/>
      <c r="I8" s="132"/>
      <c r="J8" s="132"/>
      <c r="K8" s="132"/>
      <c r="L8" s="132"/>
      <c r="M8" s="132"/>
      <c r="N8" s="132"/>
      <c r="O8" s="132"/>
      <c r="P8" s="132"/>
      <c r="Q8" s="132"/>
      <c r="R8" s="132"/>
      <c r="S8" s="132"/>
      <c r="T8" s="132"/>
      <c r="U8" s="132"/>
      <c r="V8" s="132"/>
      <c r="W8" s="132"/>
      <c r="X8" s="133"/>
    </row>
    <row r="9" spans="2:24" ht="24.75" customHeight="1" thickBot="1" x14ac:dyDescent="0.3">
      <c r="B9" s="158"/>
      <c r="C9" s="159"/>
      <c r="D9" s="159"/>
      <c r="E9" s="159"/>
      <c r="F9" s="159"/>
      <c r="G9" s="159"/>
      <c r="H9" s="159"/>
      <c r="I9" s="159"/>
      <c r="J9" s="159"/>
      <c r="K9" s="159"/>
      <c r="L9" s="159"/>
      <c r="M9" s="159"/>
      <c r="N9" s="159"/>
      <c r="O9" s="159"/>
      <c r="P9" s="159"/>
      <c r="Q9" s="159"/>
      <c r="R9" s="159"/>
      <c r="X9" s="46"/>
    </row>
    <row r="10" spans="2:24" ht="106.5" customHeight="1" thickBot="1" x14ac:dyDescent="0.3">
      <c r="B10" s="27" t="s">
        <v>52</v>
      </c>
      <c r="C10" s="28" t="s">
        <v>56</v>
      </c>
      <c r="D10" s="29" t="s">
        <v>55</v>
      </c>
      <c r="E10" s="29" t="s">
        <v>53</v>
      </c>
      <c r="F10" s="29" t="s">
        <v>54</v>
      </c>
      <c r="G10" s="28" t="s">
        <v>57</v>
      </c>
      <c r="H10" s="29" t="s">
        <v>2</v>
      </c>
      <c r="I10" s="29" t="s">
        <v>3</v>
      </c>
      <c r="J10" s="29" t="s">
        <v>58</v>
      </c>
      <c r="K10" s="29" t="s">
        <v>59</v>
      </c>
      <c r="L10" s="29" t="s">
        <v>60</v>
      </c>
      <c r="M10" s="28" t="s">
        <v>4</v>
      </c>
      <c r="N10" s="28" t="s">
        <v>61</v>
      </c>
      <c r="O10" s="29" t="s">
        <v>2</v>
      </c>
      <c r="P10" s="29" t="s">
        <v>3</v>
      </c>
      <c r="Q10" s="29" t="s">
        <v>58</v>
      </c>
      <c r="R10" s="29" t="s">
        <v>59</v>
      </c>
      <c r="S10" s="28" t="s">
        <v>63</v>
      </c>
      <c r="T10" s="28" t="s">
        <v>64</v>
      </c>
      <c r="U10" s="28" t="s">
        <v>65</v>
      </c>
      <c r="V10" s="28" t="s">
        <v>66</v>
      </c>
      <c r="W10" s="28" t="s">
        <v>67</v>
      </c>
      <c r="X10" s="30" t="s">
        <v>68</v>
      </c>
    </row>
    <row r="11" spans="2:24" ht="106.5" customHeight="1" thickBot="1" x14ac:dyDescent="0.3">
      <c r="B11" s="31">
        <v>1</v>
      </c>
      <c r="C11" s="32" t="str">
        <f>+'EVALUACION CON CONTROLES'!C16:F16</f>
        <v>Inadecuada escogencia de la modalidad de contratación</v>
      </c>
      <c r="D11" s="33" t="str">
        <f>+'EVALUACION CON CONTROLES'!B16</f>
        <v>PLANEACIÓN</v>
      </c>
      <c r="E11" s="33" t="str">
        <f>VLOOKUP(C11,'IDENTIFICACION Y ANALISIS'!$B$19:$F$37,3,FALSE)</f>
        <v>Especifico</v>
      </c>
      <c r="F11" s="33" t="str">
        <f>VLOOKUP(C11,'IDENTIFICACION Y ANALISIS'!$B$19:$F$37,4,FALSE)</f>
        <v>Interno</v>
      </c>
      <c r="G11" s="32" t="str">
        <f>+EVALUACION!H17</f>
        <v xml:space="preserve">No inversión del Rubro presupuestal </v>
      </c>
      <c r="H11" s="32">
        <f>+EVALUACION!I17</f>
        <v>3</v>
      </c>
      <c r="I11" s="32">
        <f>+EVALUACION!J17</f>
        <v>5</v>
      </c>
      <c r="J11" s="32">
        <f>+EVALUACION!K17</f>
        <v>8</v>
      </c>
      <c r="K11" s="33" t="str">
        <f>+EVALUACION!L17</f>
        <v>EXTREMO</v>
      </c>
      <c r="L11" s="32" t="s">
        <v>91</v>
      </c>
      <c r="M11" s="33">
        <v>100</v>
      </c>
      <c r="N11" s="32" t="str">
        <f>+'EVALUACION CON CONTROLES'!G16</f>
        <v>Los profesionales designados por el alcalde local para estructurar y adelantar el proceso de contratación, previo al momento de iniciar la estructuración de los estudios previos se reunirán y establecerán la modalidad de contratación de acuerdo con aspectos como presupuesto, actividades, objeto, entre otras. Como evidencia de la ejecución del control quedará el formato acta de reunión GDI-GPD-F029</v>
      </c>
      <c r="O11" s="32">
        <f>+'EVALUACION CON CONTROLES'!I16</f>
        <v>3</v>
      </c>
      <c r="P11" s="32">
        <f>+'EVALUACION CON CONTROLES'!J16</f>
        <v>5</v>
      </c>
      <c r="Q11" s="32">
        <f>+'EVALUACION CON CONTROLES'!K16</f>
        <v>8</v>
      </c>
      <c r="R11" s="33" t="str">
        <f>+'EVALUACION CON CONTROLES'!L16</f>
        <v>EXTREMO</v>
      </c>
      <c r="S11" s="32" t="str">
        <f>+'EVALUACION CON CONTROLES'!M16</f>
        <v>SI</v>
      </c>
      <c r="T11" s="32" t="str">
        <f>+'EVALUACION CON CONTROLES'!N16</f>
        <v xml:space="preserve">Profesionales designados por el alcalde local para la estructuración y contratación </v>
      </c>
      <c r="U11" s="32" t="str">
        <f>+'EVALUACION CON CONTROLES'!O16</f>
        <v xml:space="preserve">Previo a estructuración de documentos </v>
      </c>
      <c r="V11" s="32" t="str">
        <f>+'EVALUACION CON CONTROLES'!P16</f>
        <v>publicación del proceso en plataforma secop II</v>
      </c>
      <c r="W11" s="32" t="str">
        <f>+'EVALUACION CON CONTROLES'!Q16</f>
        <v xml:space="preserve"> formato acta de reunión GDI-GPD-F029 o los correos electrónicos</v>
      </c>
      <c r="X11" s="34" t="str">
        <f>+'EVALUACION CON CONTROLES'!R16</f>
        <v xml:space="preserve">antes de la estructuracion de los documentos </v>
      </c>
    </row>
    <row r="12" spans="2:24" ht="106.5" customHeight="1" thickBot="1" x14ac:dyDescent="0.3">
      <c r="B12" s="16">
        <v>2</v>
      </c>
      <c r="C12" s="18" t="str">
        <f>+'EVALUACION CON CONTROLES'!C17:F17</f>
        <v>Inadecuado análisis  económico estimativo del valor del contrato</v>
      </c>
      <c r="D12" s="17" t="str">
        <f>+'EVALUACION CON CONTROLES'!B17</f>
        <v>PLANEACIÓN</v>
      </c>
      <c r="E12" s="17" t="str">
        <f>VLOOKUP(C12,'IDENTIFICACION Y ANALISIS'!$B$19:$F$37,3,FALSE)</f>
        <v>Especifico</v>
      </c>
      <c r="F12" s="17" t="str">
        <f>VLOOKUP(C12,'IDENTIFICACION Y ANALISIS'!$B$19:$F$37,4,FALSE)</f>
        <v>Interno</v>
      </c>
      <c r="G12" s="18" t="str">
        <f>+EVALUACION!H18</f>
        <v xml:space="preserve">Ineficiencia en el uso del recurso para la vigencia </v>
      </c>
      <c r="H12" s="18">
        <f>+EVALUACION!I18</f>
        <v>3</v>
      </c>
      <c r="I12" s="18">
        <f>+EVALUACION!J18</f>
        <v>3</v>
      </c>
      <c r="J12" s="18">
        <f>+EVALUACION!K18</f>
        <v>6</v>
      </c>
      <c r="K12" s="17" t="str">
        <f>+EVALUACION!L18</f>
        <v>ALTO</v>
      </c>
      <c r="L12" s="32" t="s">
        <v>91</v>
      </c>
      <c r="M12" s="33">
        <v>100</v>
      </c>
      <c r="N12" s="18" t="str">
        <f>+'EVALUACION CON CONTROLES'!G17</f>
        <v>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estudis del mercado y del sector. Como evidencia de la ejecución del control quedará el formato acta de reunión GDI-GPD-F029</v>
      </c>
      <c r="O12" s="18">
        <f>+'EVALUACION CON CONTROLES'!I17</f>
        <v>3</v>
      </c>
      <c r="P12" s="18">
        <f>+'EVALUACION CON CONTROLES'!J17</f>
        <v>3</v>
      </c>
      <c r="Q12" s="18">
        <f>+'EVALUACION CON CONTROLES'!K17</f>
        <v>6</v>
      </c>
      <c r="R12" s="17" t="str">
        <f>+'EVALUACION CON CONTROLES'!L17</f>
        <v>ALTO</v>
      </c>
      <c r="S12" s="18" t="str">
        <f>+'EVALUACION CON CONTROLES'!M17</f>
        <v>SI</v>
      </c>
      <c r="T12" s="18" t="str">
        <f>+'EVALUACION CON CONTROLES'!N17</f>
        <v xml:space="preserve">Profesionales designados por el alcalde local para la estructuración y contratación </v>
      </c>
      <c r="U12" s="18" t="str">
        <f>+'EVALUACION CON CONTROLES'!O17</f>
        <v xml:space="preserve">Previo a estructuración de documentos </v>
      </c>
      <c r="V12" s="18" t="str">
        <f>+'EVALUACION CON CONTROLES'!P17</f>
        <v xml:space="preserve">previo al comité de contratación </v>
      </c>
      <c r="W12" s="18" t="str">
        <f>+'EVALUACION CON CONTROLES'!Q17</f>
        <v xml:space="preserve">formato acta de reunión GDI-GPD-F029, analisis del sector y de mercado </v>
      </c>
      <c r="X12" s="19" t="str">
        <f>+'EVALUACION CON CONTROLES'!R17</f>
        <v xml:space="preserve">previo al comité de contratación </v>
      </c>
    </row>
    <row r="13" spans="2:24" ht="106.5" customHeight="1" thickBot="1" x14ac:dyDescent="0.3">
      <c r="B13" s="16">
        <v>3</v>
      </c>
      <c r="C13" s="18" t="str">
        <f>+'EVALUACION CON CONTROLES'!C18:F18</f>
        <v xml:space="preserve">Inadecuada  descripción del bien o servicio requerido </v>
      </c>
      <c r="D13" s="17" t="str">
        <f>+'EVALUACION CON CONTROLES'!B18</f>
        <v>PLANEACIÓN</v>
      </c>
      <c r="E13" s="17" t="str">
        <f>VLOOKUP(C13,'IDENTIFICACION Y ANALISIS'!$B$19:$F$37,3,FALSE)</f>
        <v>Especifico</v>
      </c>
      <c r="F13" s="17" t="str">
        <f>VLOOKUP(C13,'IDENTIFICACION Y ANALISIS'!$B$19:$F$37,4,FALSE)</f>
        <v>Interno</v>
      </c>
      <c r="G13" s="18" t="str">
        <f>+EVALUACION!H19</f>
        <v xml:space="preserve">Incumplimiento en la ejecución del proyecto </v>
      </c>
      <c r="H13" s="18">
        <f>+EVALUACION!I19</f>
        <v>4</v>
      </c>
      <c r="I13" s="18">
        <f>+EVALUACION!J19</f>
        <v>2</v>
      </c>
      <c r="J13" s="18">
        <f>+EVALUACION!K19</f>
        <v>6</v>
      </c>
      <c r="K13" s="17" t="str">
        <f>+EVALUACION!L19</f>
        <v>ALTO</v>
      </c>
      <c r="L13" s="32" t="s">
        <v>91</v>
      </c>
      <c r="M13" s="33">
        <v>100</v>
      </c>
      <c r="N13" s="18" t="str">
        <f>+'EVALUACION CON CONTROLES'!G18</f>
        <v>El equipo técnico de  formulación  designado por el alcalde local,  debe describir y enviar para revisión al profesional designado por el alcalde local antes del comité de contratación   el documento anexo técnico  con la descripción de todos los bienes y servicios requeridos  para garantizar la adecuada estructuración del proceso, así mismo se debe dejar como evidencia de estos controles en la planeación, el formato acta de reunión GDI-GPD-F029 o los correos electrónicos</v>
      </c>
      <c r="O13" s="18">
        <f>+'EVALUACION CON CONTROLES'!I18</f>
        <v>4</v>
      </c>
      <c r="P13" s="18">
        <f>+'EVALUACION CON CONTROLES'!J18</f>
        <v>2</v>
      </c>
      <c r="Q13" s="18">
        <f>+'EVALUACION CON CONTROLES'!K18</f>
        <v>6</v>
      </c>
      <c r="R13" s="17" t="str">
        <f>+'EVALUACION CON CONTROLES'!L18</f>
        <v>ALTO</v>
      </c>
      <c r="S13" s="18" t="str">
        <f>+'EVALUACION CON CONTROLES'!M18</f>
        <v>NO</v>
      </c>
      <c r="T13" s="18" t="str">
        <f>+'EVALUACION CON CONTROLES'!N18</f>
        <v>El equipo técnico de  formulación  designado por el alcalde local</v>
      </c>
      <c r="U13" s="18" t="str">
        <f>+'EVALUACION CON CONTROLES'!O18</f>
        <v xml:space="preserve">Previo al comité de contratación </v>
      </c>
      <c r="V13" s="18" t="str">
        <f>+'EVALUACION CON CONTROLES'!P18</f>
        <v>Una vez publicados los documentos del porceso en SECOP II</v>
      </c>
      <c r="W13" s="18" t="str">
        <f>+'EVALUACION CON CONTROLES'!Q18</f>
        <v xml:space="preserve">  formato acta de reunión GDI-GPD-F029 o los correos electrónicos </v>
      </c>
      <c r="X13" s="19" t="str">
        <f>+'EVALUACION CON CONTROLES'!R18</f>
        <v xml:space="preserve">previo al comité de contratación </v>
      </c>
    </row>
    <row r="14" spans="2:24" ht="106.5" customHeight="1" thickBot="1" x14ac:dyDescent="0.3">
      <c r="B14" s="16">
        <v>5</v>
      </c>
      <c r="C14" s="18" t="str">
        <f>+'EVALUACION CON CONTROLES'!C19:F19</f>
        <v>Inadecuada evaluación de las ofertas y/o verificación de requisitos habilitantes</v>
      </c>
      <c r="D14" s="17" t="str">
        <f>+'EVALUACION CON CONTROLES'!B19</f>
        <v>SELECCIÓN</v>
      </c>
      <c r="E14" s="17" t="str">
        <f>VLOOKUP(C14,'IDENTIFICACION Y ANALISIS'!$B$19:$F$37,3,FALSE)</f>
        <v>Especifico</v>
      </c>
      <c r="F14" s="17" t="str">
        <f>VLOOKUP(C14,'IDENTIFICACION Y ANALISIS'!$B$19:$F$37,4,FALSE)</f>
        <v>Interno</v>
      </c>
      <c r="G14" s="18" t="str">
        <f>+EVALUACION!H20</f>
        <v>Demoras en la ejecución y riesgo  de no firma del convenio</v>
      </c>
      <c r="H14" s="18">
        <f>+EVALUACION!I20</f>
        <v>2</v>
      </c>
      <c r="I14" s="18">
        <f>+EVALUACION!J20</f>
        <v>2</v>
      </c>
      <c r="J14" s="18">
        <f>+EVALUACION!K20</f>
        <v>4</v>
      </c>
      <c r="K14" s="17" t="str">
        <f>+EVALUACION!L20</f>
        <v>BAJO</v>
      </c>
      <c r="L14" s="32" t="s">
        <v>91</v>
      </c>
      <c r="M14" s="17">
        <v>100</v>
      </c>
      <c r="N14" s="18" t="str">
        <f>+'EVALUACION CON CONTROLES'!G19</f>
        <v>El profesional designado por el alcalde local realizará una revisión a todos los actos administrativos del proceso de contratación antes que se suban a la plataforma SECOP 2. Como ejecución del control quedará el formato acta de reunión GDI-GPD-F029 y/o las comunicaciones que evidencien las revisiones como correos electrónicos.</v>
      </c>
      <c r="O14" s="18">
        <f>+'EVALUACION CON CONTROLES'!I19</f>
        <v>2</v>
      </c>
      <c r="P14" s="18">
        <f>+'EVALUACION CON CONTROLES'!J19</f>
        <v>2</v>
      </c>
      <c r="Q14" s="18">
        <f>+'EVALUACION CON CONTROLES'!K19</f>
        <v>4</v>
      </c>
      <c r="R14" s="17" t="str">
        <f>+'EVALUACION CON CONTROLES'!L19</f>
        <v>BAJO</v>
      </c>
      <c r="S14" s="18" t="str">
        <f>+'EVALUACION CON CONTROLES'!M19</f>
        <v>NO</v>
      </c>
      <c r="T14" s="18" t="str">
        <f>+'EVALUACION CON CONTROLES'!N19</f>
        <v xml:space="preserve">Profesional designado por el alcalde local </v>
      </c>
      <c r="U14" s="18" t="str">
        <f>+'EVALUACION CON CONTROLES'!O19</f>
        <v>Antes del cargue de documentos a plataforma  SECOP 2</v>
      </c>
      <c r="V14" s="18" t="str">
        <f>+'EVALUACION CON CONTROLES'!P19</f>
        <v xml:space="preserve">Cuando se firme el contrato </v>
      </c>
      <c r="W14" s="18" t="str">
        <f>+'EVALUACION CON CONTROLES'!Q19</f>
        <v xml:space="preserve"> formato acta de reunión GDI-GPD-F029 o los correos electrónicos</v>
      </c>
      <c r="X14" s="19" t="str">
        <f>+'EVALUACION CON CONTROLES'!R19</f>
        <v>Antes del cargue de documentos a plataforma  SECOP 2</v>
      </c>
    </row>
    <row r="15" spans="2:24" ht="106.5" customHeight="1" thickBot="1" x14ac:dyDescent="0.3">
      <c r="B15" s="16">
        <v>7</v>
      </c>
      <c r="C15" s="18" t="str">
        <f>+'EVALUACION CON CONTROLES'!C20:F20</f>
        <v>Contestación inoportuna a todas las observaciones formuladas a los documentos de la contratación</v>
      </c>
      <c r="D15" s="17" t="str">
        <f>+'EVALUACION CON CONTROLES'!B20</f>
        <v>SELECCIÓN</v>
      </c>
      <c r="E15" s="17" t="str">
        <f>VLOOKUP(C15,'IDENTIFICACION Y ANALISIS'!$B$19:$F$37,3,FALSE)</f>
        <v>General</v>
      </c>
      <c r="F15" s="17" t="str">
        <f>VLOOKUP(C15,'IDENTIFICACION Y ANALISIS'!$B$19:$F$37,4,FALSE)</f>
        <v>Externo</v>
      </c>
      <c r="G15" s="18" t="str">
        <f>+EVALUACION!H21</f>
        <v xml:space="preserve">Demoras en la selección y adjudicación del ejecutor </v>
      </c>
      <c r="H15" s="18">
        <f>+EVALUACION!I21</f>
        <v>1</v>
      </c>
      <c r="I15" s="18">
        <f>+EVALUACION!J21</f>
        <v>2</v>
      </c>
      <c r="J15" s="18">
        <f>+EVALUACION!K21</f>
        <v>3</v>
      </c>
      <c r="K15" s="17" t="str">
        <f>+EVALUACION!L21</f>
        <v>BAJO</v>
      </c>
      <c r="L15" s="32" t="s">
        <v>91</v>
      </c>
      <c r="M15" s="17">
        <v>100</v>
      </c>
      <c r="N15" s="18" t="str">
        <f>+'EVALUACION CON CONTROLES'!G20</f>
        <v>El abogado de contratación designado por el alcalde local para adelantar el proceso de contratación junto con el profesional designado por el alcalde local realizarán un seguimiento para dar curso a la contratación directa y la firma del contrato interadministrativo, en donde cualquier duda, inquietud y/o solicitud que haga la otra parte sea resuelta de manera oportuna. Como evidencia de la ejecución del control quedarán las comunicaciones y/o el formato acta de reunión GDI-GPD-F029. Así mismo, quedará como evidencia la trazabilidad del proceso en la plataforma SECOP 2</v>
      </c>
      <c r="O15" s="18">
        <f>+'EVALUACION CON CONTROLES'!I20</f>
        <v>1</v>
      </c>
      <c r="P15" s="18">
        <f>+'EVALUACION CON CONTROLES'!J20</f>
        <v>2</v>
      </c>
      <c r="Q15" s="18">
        <f>+'EVALUACION CON CONTROLES'!K20</f>
        <v>3</v>
      </c>
      <c r="R15" s="17" t="str">
        <f>+'EVALUACION CON CONTROLES'!L20</f>
        <v>BAJO</v>
      </c>
      <c r="S15" s="18" t="str">
        <f>+'EVALUACION CON CONTROLES'!M20</f>
        <v>NO</v>
      </c>
      <c r="T15" s="18" t="str">
        <f>+'EVALUACION CON CONTROLES'!N20</f>
        <v>Equipo contratación, formulación y financiero FDLCB</v>
      </c>
      <c r="U15" s="18" t="str">
        <f>+'EVALUACION CON CONTROLES'!O20</f>
        <v xml:space="preserve">durante la puplicacion de los documentos definitvos </v>
      </c>
      <c r="V15" s="18" t="str">
        <f>+'EVALUACION CON CONTROLES'!P20</f>
        <v xml:space="preserve">cuando se firme el contrato </v>
      </c>
      <c r="W15" s="18" t="str">
        <f>+'EVALUACION CON CONTROLES'!Q20</f>
        <v xml:space="preserve">se debe dejar la trazabilidad del proceso en la plataforma transaccional SECOP II </v>
      </c>
      <c r="X15" s="19" t="str">
        <f>+'EVALUACION CON CONTROLES'!R20</f>
        <v xml:space="preserve">durante la puplicacion de los documentos definitvos </v>
      </c>
    </row>
    <row r="16" spans="2:24" ht="106.5" customHeight="1" x14ac:dyDescent="0.25">
      <c r="B16" s="16">
        <v>8</v>
      </c>
      <c r="C16" s="18" t="str">
        <f>+'EVALUACION CON CONTROLES'!C21:F21</f>
        <v xml:space="preserve">Riesgo de que no se firme el contrato. </v>
      </c>
      <c r="D16" s="17" t="str">
        <f>+'EVALUACION CON CONTROLES'!B21</f>
        <v>CONTRATACIÓN</v>
      </c>
      <c r="E16" s="17" t="str">
        <f>VLOOKUP(C16,'IDENTIFICACION Y ANALISIS'!$B$19:$F$37,3,FALSE)</f>
        <v>Especifico</v>
      </c>
      <c r="F16" s="17" t="str">
        <f>VLOOKUP(C16,'IDENTIFICACION Y ANALISIS'!$B$19:$F$37,4,FALSE)</f>
        <v>Externo</v>
      </c>
      <c r="G16" s="18" t="str">
        <f>+EVALUACION!H22</f>
        <v xml:space="preserve">No ejecución del rubro presupuestal </v>
      </c>
      <c r="H16" s="18">
        <f>+EVALUACION!I22</f>
        <v>3</v>
      </c>
      <c r="I16" s="18">
        <f>+EVALUACION!J22</f>
        <v>2</v>
      </c>
      <c r="J16" s="18">
        <f>+EVALUACION!K22</f>
        <v>5</v>
      </c>
      <c r="K16" s="17" t="str">
        <f>+EVALUACION!L22</f>
        <v>MEDIO</v>
      </c>
      <c r="L16" s="32" t="s">
        <v>91</v>
      </c>
      <c r="M16" s="17">
        <v>100</v>
      </c>
      <c r="N16" s="18" t="str">
        <f>+'EVALUACION CON CONTROLES'!G21</f>
        <v>El abogado de contratación designado por el alcalde local para adelantar el proceso contractual realizará una revisión integral a las garantías presentadas por el contratista y en caso que sean aprobadas, se generará la aprobación en plataforma SECOP 2, en caso contrario requerirá al contratista para que subsane. Como evidencia de la ejecución del control quedará el registro en la plataforma SECOP 2 y/o las comunicaciones por correo electrónico requiriendo al contratista</v>
      </c>
      <c r="O16" s="18">
        <f>+'EVALUACION CON CONTROLES'!I21</f>
        <v>3</v>
      </c>
      <c r="P16" s="18">
        <f>+'EVALUACION CON CONTROLES'!J21</f>
        <v>2</v>
      </c>
      <c r="Q16" s="18">
        <f>+'EVALUACION CON CONTROLES'!K21</f>
        <v>5</v>
      </c>
      <c r="R16" s="17" t="str">
        <f>+'EVALUACION CON CONTROLES'!L21</f>
        <v>MEDIO</v>
      </c>
      <c r="S16" s="18" t="str">
        <f>+'EVALUACION CON CONTROLES'!M21</f>
        <v>NO</v>
      </c>
      <c r="T16" s="18" t="str">
        <f>+'EVALUACION CON CONTROLES'!N21</f>
        <v>El equipo de contratación y profesional del Despacho FDLCB</v>
      </c>
      <c r="U16" s="18" t="str">
        <f>+'EVALUACION CON CONTROLES'!O21</f>
        <v>Durante la publicación y aceptacion del contrato en la plataforma SECOP 2</v>
      </c>
      <c r="V16" s="18" t="str">
        <f>+'EVALUACION CON CONTROLES'!P21</f>
        <v xml:space="preserve">cuando se logre firme el contrato </v>
      </c>
      <c r="W16" s="18" t="str">
        <f>+'EVALUACION CON CONTROLES'!Q21</f>
        <v>comunicaciones y/o el formato acta de reunión GDI-GPD-F029. Así mismo, quedará como evidencia la trazabilidad del proceso en la plataforma SECOP 2</v>
      </c>
      <c r="X16" s="19" t="str">
        <f>+'EVALUACION CON CONTROLES'!R21</f>
        <v>Durante la publicación y aceptacion del contrato en la plataforma SECOP 2</v>
      </c>
    </row>
    <row r="17" spans="2:24" ht="106.5" customHeight="1" thickBot="1" x14ac:dyDescent="0.3">
      <c r="B17" s="16">
        <v>9</v>
      </c>
      <c r="C17" s="18" t="str">
        <f>+'EVALUACION CON CONTROLES'!C23:F23</f>
        <v>Falta de constitución o constitución tardía de la garantía única. Aceptación de garantías que no se ajustan a lo contemplado en el contrato</v>
      </c>
      <c r="D17" s="17" t="str">
        <f>+'EVALUACION CON CONTROLES'!B23</f>
        <v>CONTRATACIÓN</v>
      </c>
      <c r="E17" s="17" t="str">
        <f>VLOOKUP(C17,'IDENTIFICACION Y ANALISIS'!$B$19:$F$37,3,FALSE)</f>
        <v>Especifico</v>
      </c>
      <c r="F17" s="17" t="str">
        <f>VLOOKUP(C17,'IDENTIFICACION Y ANALISIS'!$B$19:$F$37,4,FALSE)</f>
        <v>Externo</v>
      </c>
      <c r="G17" s="18" t="str">
        <f>+EVALUACION!H24</f>
        <v>No amparo de ejecución  y cumplimiento con calidad  del contrato</v>
      </c>
      <c r="H17" s="18">
        <f>+EVALUACION!I24</f>
        <v>3</v>
      </c>
      <c r="I17" s="18">
        <f>+EVALUACION!J24</f>
        <v>3</v>
      </c>
      <c r="J17" s="18">
        <f>+EVALUACION!K24</f>
        <v>6</v>
      </c>
      <c r="K17" s="17" t="str">
        <f>+EVALUACION!L24</f>
        <v>ALTO</v>
      </c>
      <c r="L17" s="18" t="s">
        <v>92</v>
      </c>
      <c r="M17" s="17">
        <v>100</v>
      </c>
      <c r="N17" s="18" t="str">
        <f>+'EVALUACION CON CONTROLES'!G23</f>
        <v>El abogado de contratación designado por el alcalde local para adelantar el proceso de contratación, después de la sesión del comité de contratación donde se debata el proceso, diligenciará la lista de chequeo según la modalidad del proceso de contratación para verificar que no haga falta ningún documento. Como evidencia de la ejecución del control quedará el formato de lista de chequeo diligenciado</v>
      </c>
      <c r="O17" s="18">
        <f>+'EVALUACION CON CONTROLES'!I23</f>
        <v>3</v>
      </c>
      <c r="P17" s="18">
        <f>+'EVALUACION CON CONTROLES'!J23</f>
        <v>3</v>
      </c>
      <c r="Q17" s="18">
        <f>+'EVALUACION CON CONTROLES'!K23</f>
        <v>6</v>
      </c>
      <c r="R17" s="17" t="str">
        <f>+'EVALUACION CON CONTROLES'!L23</f>
        <v>ALTO</v>
      </c>
      <c r="S17" s="18" t="str">
        <f>+'EVALUACION CON CONTROLES'!M23</f>
        <v>NO</v>
      </c>
      <c r="T17" s="18" t="str">
        <f>+'EVALUACION CON CONTROLES'!N23</f>
        <v>El abogado de contratación designado por el alcalde local</v>
      </c>
      <c r="U17" s="18" t="str">
        <f>+'EVALUACION CON CONTROLES'!O23</f>
        <v xml:space="preserve">posterior a la firma del contrato </v>
      </c>
      <c r="V17" s="18" t="str">
        <f>+'EVALUACION CON CONTROLES'!P23</f>
        <v xml:space="preserve">una vez aceptadas las polizas </v>
      </c>
      <c r="W17" s="18" t="str">
        <f>+'EVALUACION CON CONTROLES'!Q23</f>
        <v>Como evidencia de la ejecución del control quedará el registro en la plataforma SECOP 2 y/o las comunicaciones por correo electrónico requiriendo al contratista</v>
      </c>
      <c r="X17" s="19" t="str">
        <f>+'EVALUACION CON CONTROLES'!R23</f>
        <v xml:space="preserve">posterior a la firma del contrato </v>
      </c>
    </row>
    <row r="18" spans="2:24" ht="106.5" customHeight="1" x14ac:dyDescent="0.25">
      <c r="B18" s="16">
        <v>11</v>
      </c>
      <c r="C18" s="18" t="str">
        <f>+'EVALUACION CON CONTROLES'!C24:F24</f>
        <v>Variación de los precios del mercado</v>
      </c>
      <c r="D18" s="17" t="str">
        <f>+'EVALUACION CON CONTROLES'!B24</f>
        <v>EJECUCIÓN</v>
      </c>
      <c r="E18" s="17" t="str">
        <f>VLOOKUP(C18,'IDENTIFICACION Y ANALISIS'!$B$19:$F$37,3,FALSE)</f>
        <v>General</v>
      </c>
      <c r="F18" s="17" t="str">
        <f>VLOOKUP(C18,'IDENTIFICACION Y ANALISIS'!$B$19:$F$37,4,FALSE)</f>
        <v>Externo</v>
      </c>
      <c r="G18" s="18" t="str">
        <f>+EVALUACION!H25</f>
        <v>Retraso en la firma del contrato</v>
      </c>
      <c r="H18" s="18">
        <f>+EVALUACION!I25</f>
        <v>3</v>
      </c>
      <c r="I18" s="18">
        <f>+EVALUACION!J25</f>
        <v>2</v>
      </c>
      <c r="J18" s="18">
        <f>+EVALUACION!K25</f>
        <v>5</v>
      </c>
      <c r="K18" s="17" t="str">
        <f>+EVALUACION!L25</f>
        <v>MEDIO</v>
      </c>
      <c r="L18" s="32" t="s">
        <v>92</v>
      </c>
      <c r="M18" s="17">
        <v>100</v>
      </c>
      <c r="N18" s="18" t="str">
        <f>+'EVALUACION CON CONTROLES'!G24</f>
        <v>El comité técnico de seguimiento del proyecto realizará un monitoreo periódico  mensual,  a los precios de los bienes y servicios adquiridos por la Entidad para garantizar que en caso que hayan cambios abruptos en los precios en el mercado, se tomen los correctivos necesarios de manera oportuna. Como evidencia de la ejecución del control quedará el formato acta de reunión GDI-GPD-F029</v>
      </c>
      <c r="O18" s="18">
        <f>+'EVALUACION CON CONTROLES'!I24</f>
        <v>3</v>
      </c>
      <c r="P18" s="18">
        <f>+'EVALUACION CON CONTROLES'!J24</f>
        <v>2</v>
      </c>
      <c r="Q18" s="18">
        <f>+'EVALUACION CON CONTROLES'!K24</f>
        <v>5</v>
      </c>
      <c r="R18" s="17" t="str">
        <f>+'EVALUACION CON CONTROLES'!L24</f>
        <v>MEDIO</v>
      </c>
      <c r="S18" s="18" t="str">
        <f>+'EVALUACION CON CONTROLES'!M24</f>
        <v>SI</v>
      </c>
      <c r="T18" s="18" t="str">
        <f>+'EVALUACION CON CONTROLES'!N24</f>
        <v>El comité técnico de seguimiento</v>
      </c>
      <c r="U18" s="18" t="str">
        <f>+'EVALUACION CON CONTROLES'!O24</f>
        <v xml:space="preserve">desde el inicio del proceso de adquisición de elementos </v>
      </c>
      <c r="V18" s="18" t="str">
        <f>+'EVALUACION CON CONTROLES'!P24</f>
        <v xml:space="preserve">una vez se finalice la ejecución del contrato </v>
      </c>
      <c r="W18" s="18" t="str">
        <f>+'EVALUACION CON CONTROLES'!Q24</f>
        <v>Como evidencia de la ejecución del control quedará el formato acta de reunión GDI-GPD-F029</v>
      </c>
      <c r="X18" s="19" t="str">
        <f>+'EVALUACION CON CONTROLES'!R24</f>
        <v xml:space="preserve">mensual </v>
      </c>
    </row>
    <row r="19" spans="2:24" ht="106.5" customHeight="1" x14ac:dyDescent="0.25">
      <c r="B19" s="16">
        <v>12</v>
      </c>
      <c r="C19" s="18" t="str">
        <f>+'EVALUACION CON CONTROLES'!C26:F26</f>
        <v>Cancelación de pedidos.</v>
      </c>
      <c r="D19" s="17" t="str">
        <f>+'EVALUACION CON CONTROLES'!B26</f>
        <v>EJECUCIÓN</v>
      </c>
      <c r="E19" s="17" t="str">
        <f>VLOOKUP(C19,'IDENTIFICACION Y ANALISIS'!$B$19:$F$37,3,FALSE)</f>
        <v>Estatal</v>
      </c>
      <c r="F19" s="17" t="str">
        <f>VLOOKUP(C19,'IDENTIFICACION Y ANALISIS'!$B$19:$F$37,4,FALSE)</f>
        <v>Externo</v>
      </c>
      <c r="G19" s="18" t="str">
        <f>+EVALUACION!H27</f>
        <v xml:space="preserve">Disminución de la oferta y la demanda de elementos necesarios para la ejecución del poryecto </v>
      </c>
      <c r="H19" s="18">
        <f>+EVALUACION!I27</f>
        <v>3</v>
      </c>
      <c r="I19" s="18">
        <f>+EVALUACION!J27</f>
        <v>2</v>
      </c>
      <c r="J19" s="18">
        <f>+EVALUACION!K27</f>
        <v>5</v>
      </c>
      <c r="K19" s="17" t="str">
        <f>+EVALUACION!L27</f>
        <v>MEDIO</v>
      </c>
      <c r="L19" s="18" t="s">
        <v>92</v>
      </c>
      <c r="M19" s="17">
        <v>100</v>
      </c>
      <c r="N19" s="18" t="str">
        <f>+'EVALUACION CON CONTROLES'!G26</f>
        <v>El comité técnico de seguimiento del proyecto realizará la revisión y aprobación del cronograma de trabajo en donde se estipule de manera clara las fechas de entrega de los bienes y servicios adquiridos por la Entidad, así mismo le hará un monitoreo periódico  mensual, al cronograma para garantizar que en caso que  hayan dificultades se tomen las medidas necesarias de manera oportuna. Como evidencia de la ejecución del control quedará el formato acta de reunión GDI-GPD-F029</v>
      </c>
      <c r="O19" s="18">
        <f>+'EVALUACION CON CONTROLES'!I26</f>
        <v>3</v>
      </c>
      <c r="P19" s="18">
        <f>+'EVALUACION CON CONTROLES'!J26</f>
        <v>2</v>
      </c>
      <c r="Q19" s="18">
        <f>+'EVALUACION CON CONTROLES'!K26</f>
        <v>5</v>
      </c>
      <c r="R19" s="17" t="str">
        <f>+'EVALUACION CON CONTROLES'!L26</f>
        <v>MEDIO</v>
      </c>
      <c r="S19" s="18" t="str">
        <f>+'EVALUACION CON CONTROLES'!M26</f>
        <v>SI</v>
      </c>
      <c r="T19" s="18" t="str">
        <f>+'EVALUACION CON CONTROLES'!N26</f>
        <v>El comité técnico de seguimiento</v>
      </c>
      <c r="U19" s="18" t="str">
        <f>+'EVALUACION CON CONTROLES'!O26</f>
        <v xml:space="preserve">desde el inicio del proceso de adquisición de elementos </v>
      </c>
      <c r="V19" s="18" t="str">
        <f>+'EVALUACION CON CONTROLES'!P26</f>
        <v xml:space="preserve">una vez se finalice la ejecución del contrato </v>
      </c>
      <c r="W19" s="18" t="str">
        <f>+'EVALUACION CON CONTROLES'!Q26</f>
        <v>Como evidencia de la ejecución del control quedará el formato acta de reunión GDI-GPD-F029</v>
      </c>
      <c r="X19" s="19" t="str">
        <f>+'EVALUACION CON CONTROLES'!R26</f>
        <v xml:space="preserve">mensual </v>
      </c>
    </row>
    <row r="20" spans="2:24" ht="106.5" customHeight="1" x14ac:dyDescent="0.25">
      <c r="B20" s="16">
        <v>13</v>
      </c>
      <c r="C20" s="18" t="str">
        <f>+'EVALUACION CON CONTROLES'!C27:F27</f>
        <v xml:space="preserve">valor insuficiente o mal administrado  para compra de dispositivos  de asistencia personal </v>
      </c>
      <c r="D20" s="17" t="str">
        <f>+'EVALUACION CON CONTROLES'!B27</f>
        <v>EJECUCIÓN</v>
      </c>
      <c r="E20" s="17" t="str">
        <f>VLOOKUP(C20,'IDENTIFICACION Y ANALISIS'!$B$19:$F$37,3,FALSE)</f>
        <v>General</v>
      </c>
      <c r="F20" s="17" t="str">
        <f>VLOOKUP(C20,'IDENTIFICACION Y ANALISIS'!$B$19:$F$37,4,FALSE)</f>
        <v>Externo</v>
      </c>
      <c r="G20" s="18" t="str">
        <f>+EVALUACION!H28</f>
        <v xml:space="preserve">incumplimiento de la meta por mala administracion de recurso </v>
      </c>
      <c r="H20" s="18">
        <f>+EVALUACION!I28</f>
        <v>5</v>
      </c>
      <c r="I20" s="18">
        <f>+EVALUACION!J28</f>
        <v>3</v>
      </c>
      <c r="J20" s="18">
        <f>+EVALUACION!K28</f>
        <v>8</v>
      </c>
      <c r="K20" s="17" t="str">
        <f>+EVALUACION!L28</f>
        <v>EXTREMO</v>
      </c>
      <c r="L20" s="18" t="s">
        <v>93</v>
      </c>
      <c r="M20" s="17" t="s">
        <v>120</v>
      </c>
      <c r="N20" s="18" t="str">
        <f>+'EVALUACION CON CONTROLES'!G27</f>
        <v>el supervisor/apoyo a la supervisión garantizarán que el contratista  presente en comite de aprobacion los usuarios y valores correspondientes por cada dispositivo de asistencia personal a entregar y llevara una base de satos unica que permitira ir visualisando los valores para la compra de dispositivos de asistencia personal  En caso de evidenciar un incumplimiento se deberá requerir al contratista mediante comunicación oficial. En caso que el contratista reitere en su incumplimiento se deberá notificar al Alcalde Local para que desde el Despacho se estudie la declaratoria de incumplimiento. Como evidencia de la ejecución del control quedarán las comunicaciones oficiales remitidas al contratista y/o el formato acta de reunión GDI-GPD-F029</v>
      </c>
      <c r="O20" s="18">
        <f>+'EVALUACION CON CONTROLES'!I27</f>
        <v>5</v>
      </c>
      <c r="P20" s="18">
        <f>+'EVALUACION CON CONTROLES'!J27</f>
        <v>3</v>
      </c>
      <c r="Q20" s="18">
        <f>+'EVALUACION CON CONTROLES'!K27</f>
        <v>8</v>
      </c>
      <c r="R20" s="17" t="str">
        <f>+'EVALUACION CON CONTROLES'!L27</f>
        <v>EXTREMO</v>
      </c>
      <c r="S20" s="18" t="str">
        <f>+'EVALUACION CON CONTROLES'!M27</f>
        <v>SI</v>
      </c>
      <c r="T20" s="18" t="str">
        <f>+'EVALUACION CON CONTROLES'!N27</f>
        <v xml:space="preserve">El  supervisor /apoyo a la supervisión  profesional del Despacho </v>
      </c>
      <c r="U20" s="18" t="str">
        <f>+'EVALUACION CON CONTROLES'!O27</f>
        <v xml:space="preserve">durante todo el contrato </v>
      </c>
      <c r="V20" s="18" t="str">
        <f>+'EVALUACION CON CONTROLES'!P27</f>
        <v xml:space="preserve">una vez se finalice la ejecución del contrato </v>
      </c>
      <c r="W20" s="18" t="str">
        <f>+'EVALUACION CON CONTROLES'!Q27</f>
        <v>comunicaciones oficiales remitidas al contratista y/o el formato acta de reunión GDI-GPD-F029</v>
      </c>
      <c r="X20" s="19" t="str">
        <f>+'EVALUACION CON CONTROLES'!R27</f>
        <v xml:space="preserve">durante todo el tiempo de ejecución </v>
      </c>
    </row>
    <row r="21" spans="2:24" ht="106.5" customHeight="1" x14ac:dyDescent="0.25">
      <c r="B21" s="16">
        <v>14</v>
      </c>
      <c r="C21" s="18" t="str">
        <f>+'EVALUACION CON CONTROLES'!C28:F28</f>
        <v>Incumplimiento de la administración en los pagos.</v>
      </c>
      <c r="D21" s="17" t="str">
        <f>+'EVALUACION CON CONTROLES'!B28</f>
        <v>EJECUCIÓN</v>
      </c>
      <c r="E21" s="17" t="str">
        <f>VLOOKUP(C21,'IDENTIFICACION Y ANALISIS'!$B$19:$F$37,3,FALSE)</f>
        <v>General</v>
      </c>
      <c r="F21" s="17" t="str">
        <f>VLOOKUP(C21,'IDENTIFICACION Y ANALISIS'!$B$19:$F$37,4,FALSE)</f>
        <v>Interno</v>
      </c>
      <c r="G21" s="18" t="str">
        <f>+EVALUACION!H30</f>
        <v xml:space="preserve">No ejecución de las actividades contratadas para el cumplimiento con calidad  del contrato </v>
      </c>
      <c r="H21" s="18">
        <f>+EVALUACION!I30</f>
        <v>2</v>
      </c>
      <c r="I21" s="18">
        <f>+EVALUACION!J30</f>
        <v>3</v>
      </c>
      <c r="J21" s="18">
        <f>+EVALUACION!K30</f>
        <v>5</v>
      </c>
      <c r="K21" s="17" t="str">
        <f>+EVALUACION!L30</f>
        <v>MEDIO</v>
      </c>
      <c r="L21" s="18" t="s">
        <v>92</v>
      </c>
      <c r="M21" s="17">
        <v>100</v>
      </c>
      <c r="N21" s="18" t="str">
        <f>+'EVALUACION CON CONTROLES'!G28</f>
        <v>Previo al inicio de la ejecución del contrato o en sus primeros días de ejecución, el supervisor/apoyo a la supervisión realizarán junto con el contratista un cronograma de pagos y de acuerdo con ello, se programará el respectivo PAC para los desembolsos. En caso que se generen retrasos en el cronograma el supervisor/apoyo a la supervisión realizará la respectiva reprogramación del PAC. Como evidencia de la ejecución del control quedarán las actas de reunión GDI-GPD-F029, comunicaciones oficiales y el cronograma de pagos</v>
      </c>
      <c r="O21" s="18">
        <f>+'EVALUACION CON CONTROLES'!I28</f>
        <v>2</v>
      </c>
      <c r="P21" s="18">
        <f>+'EVALUACION CON CONTROLES'!J28</f>
        <v>3</v>
      </c>
      <c r="Q21" s="18">
        <f>+'EVALUACION CON CONTROLES'!K28</f>
        <v>5</v>
      </c>
      <c r="R21" s="17" t="str">
        <f>+'EVALUACION CON CONTROLES'!L28</f>
        <v>MEDIO</v>
      </c>
      <c r="S21" s="18" t="str">
        <f>+'EVALUACION CON CONTROLES'!M28</f>
        <v>SI</v>
      </c>
      <c r="T21" s="18" t="str">
        <f>+'EVALUACION CON CONTROLES'!N28</f>
        <v xml:space="preserve">El  supervisor /apoyo a la supervisión  y contratista </v>
      </c>
      <c r="U21" s="18" t="str">
        <f>+'EVALUACION CON CONTROLES'!O28</f>
        <v xml:space="preserve">previo al inicio de la ejecución del contrato </v>
      </c>
      <c r="V21" s="18" t="str">
        <f>+'EVALUACION CON CONTROLES'!P28</f>
        <v xml:space="preserve">una vez se finalice la ejecución del contrato </v>
      </c>
      <c r="W21" s="18" t="str">
        <f>+'EVALUACION CON CONTROLES'!Q28</f>
        <v>ctas de reunión GDI-GPD-F029, comunicaciones oficiales y el cronograma de pagos</v>
      </c>
      <c r="X21" s="19" t="str">
        <f>+'EVALUACION CON CONTROLES'!R28</f>
        <v xml:space="preserve">Al inicio de la ejecución </v>
      </c>
    </row>
    <row r="22" spans="2:24" ht="106.5" customHeight="1" x14ac:dyDescent="0.25">
      <c r="B22" s="16">
        <v>15</v>
      </c>
      <c r="C22" s="18" t="str">
        <f>+'EVALUACION CON CONTROLES'!C29:F29</f>
        <v xml:space="preserve">vencimiento de prescipciones y falleciemiento de usuarios </v>
      </c>
      <c r="D22" s="17" t="str">
        <f>+'EVALUACION CON CONTROLES'!B29</f>
        <v>EJECUCIÓN</v>
      </c>
      <c r="E22" s="17" t="s">
        <v>127</v>
      </c>
      <c r="F22" s="17" t="s">
        <v>50</v>
      </c>
      <c r="G22" s="18" t="str">
        <f>+EVALUACION!H31</f>
        <v xml:space="preserve">No cumplimiento de la meta programada </v>
      </c>
      <c r="H22" s="18">
        <f>+EVALUACION!I31</f>
        <v>3</v>
      </c>
      <c r="I22" s="18">
        <f>+EVALUACION!J31</f>
        <v>2</v>
      </c>
      <c r="J22" s="18">
        <f>+EVALUACION!K31</f>
        <v>5</v>
      </c>
      <c r="K22" s="17" t="str">
        <f>+EVALUACION!L31</f>
        <v>MEDIO</v>
      </c>
      <c r="L22" s="18" t="s">
        <v>92</v>
      </c>
      <c r="M22" s="17">
        <v>100</v>
      </c>
      <c r="N22" s="18" t="str">
        <f>+'EVALUACION CON CONTROLES'!G29</f>
        <v>el supervisor/apoyo a la supervisión garantizarán que el contratista  una vez ejecute la visita de vulnerabilidad y prescripcion de los dispositivos de asitencia personal tendra 45 dias calendario para la entrega de los mismos. evitando con esto el vencimiento de las prescripciones.   En caso de evidenciar un incumplimiento se deberá requerir al contratista mediante comunicación oficial. En caso que el contratista reitere en su incumplimiento se deberá notificar al Alcalde Local para que desde el Despacho se estudie la declaratoria de incumplimiento. Como evidencia de la ejecución del control quedarán las comunicaciones oficiales remitidas al contratista y/o el formato acta de reunión GDI-GPD-F029</v>
      </c>
      <c r="O22" s="18">
        <f>+'EVALUACION CON CONTROLES'!I29</f>
        <v>3</v>
      </c>
      <c r="P22" s="18">
        <f>+'EVALUACION CON CONTROLES'!J29</f>
        <v>2</v>
      </c>
      <c r="Q22" s="18">
        <f>+'EVALUACION CON CONTROLES'!K29</f>
        <v>5</v>
      </c>
      <c r="R22" s="17" t="str">
        <f>+'EVALUACION CON CONTROLES'!L29</f>
        <v>MEDIO</v>
      </c>
      <c r="S22" s="18" t="str">
        <f>+'EVALUACION CON CONTROLES'!M29</f>
        <v>SI</v>
      </c>
      <c r="T22" s="18" t="str">
        <f>+'EVALUACION CON CONTROLES'!N29</f>
        <v xml:space="preserve">El  supervisor /apoyo a la supervisión  profesional del Despacho </v>
      </c>
      <c r="U22" s="18" t="str">
        <f>+'EVALUACION CON CONTROLES'!O29</f>
        <v xml:space="preserve">durante todo el contrato </v>
      </c>
      <c r="V22" s="18" t="str">
        <f>+'EVALUACION CON CONTROLES'!P29</f>
        <v xml:space="preserve">una vez se finalice la ejecución del contrato </v>
      </c>
      <c r="W22" s="18" t="str">
        <f>+'EVALUACION CON CONTROLES'!Q29</f>
        <v>comunicaciones oficiales remitidas al contratista y/o el formato acta de reunión GDI-GPD-F029</v>
      </c>
      <c r="X22" s="19" t="str">
        <f>+'EVALUACION CON CONTROLES'!R29</f>
        <v xml:space="preserve">durante todo el tiempo de ejecución </v>
      </c>
    </row>
    <row r="23" spans="2:24" ht="106.5" customHeight="1" x14ac:dyDescent="0.25">
      <c r="B23" s="16">
        <v>16</v>
      </c>
      <c r="C23" s="18" t="str">
        <f>+'EVALUACION CON CONTROLES'!C30:F30</f>
        <v>Eventos naturales tales como lluvias, inundaciones y sequias entre otros</v>
      </c>
      <c r="D23" s="17" t="str">
        <f>+'EVALUACION CON CONTROLES'!B30</f>
        <v>EJECUCIÓN</v>
      </c>
      <c r="E23" s="17" t="str">
        <f>VLOOKUP(C23,'IDENTIFICACION Y ANALISIS'!$B$19:$F$37,3,FALSE)</f>
        <v>General</v>
      </c>
      <c r="F23" s="17" t="str">
        <f>VLOOKUP(C23,'IDENTIFICACION Y ANALISIS'!$B$19:$F$37,4,FALSE)</f>
        <v>Externo</v>
      </c>
      <c r="G23" s="18" t="str">
        <f>+EVALUACION!H32</f>
        <v xml:space="preserve">Cancelación de actividades. </v>
      </c>
      <c r="H23" s="18">
        <f>+EVALUACION!I32</f>
        <v>2</v>
      </c>
      <c r="I23" s="18">
        <f>+EVALUACION!J32</f>
        <v>2</v>
      </c>
      <c r="J23" s="18">
        <f>+EVALUACION!K32</f>
        <v>4</v>
      </c>
      <c r="K23" s="17" t="str">
        <f>+EVALUACION!L32</f>
        <v>BAJO</v>
      </c>
      <c r="L23" s="18" t="s">
        <v>93</v>
      </c>
      <c r="M23" s="17" t="s">
        <v>120</v>
      </c>
      <c r="N23" s="18" t="str">
        <f>+'EVALUACION CON CONTROLES'!G30</f>
        <v>El comité técnico de seguimiento del proyecto realizará un monitoreo periódico mensual, del cronograma de actividades para analizar posibles contratiempos a las actividades que puedan ser afectadas por el clima y tomar las medidas necesarias con oportunidad. Como evidencia de la ejecución del control quedarán las actas de reunión GDI-GPD-F029</v>
      </c>
      <c r="O23" s="18">
        <f>+'EVALUACION CON CONTROLES'!I30</f>
        <v>2</v>
      </c>
      <c r="P23" s="18">
        <f>+'EVALUACION CON CONTROLES'!J30</f>
        <v>2</v>
      </c>
      <c r="Q23" s="18">
        <f>+'EVALUACION CON CONTROLES'!K30</f>
        <v>4</v>
      </c>
      <c r="R23" s="17" t="str">
        <f>+'EVALUACION CON CONTROLES'!L30</f>
        <v>BAJO</v>
      </c>
      <c r="S23" s="18" t="str">
        <f>+'EVALUACION CON CONTROLES'!M30</f>
        <v>NO</v>
      </c>
      <c r="T23" s="18" t="str">
        <f>+'EVALUACION CON CONTROLES'!N30</f>
        <v>EJECUTOR Y FDLCB</v>
      </c>
      <c r="U23" s="18" t="str">
        <f>+'EVALUACION CON CONTROLES'!O30</f>
        <v xml:space="preserve">DURANTE LA EJECUCION </v>
      </c>
      <c r="V23" s="18" t="str">
        <f>+'EVALUACION CON CONTROLES'!P30</f>
        <v xml:space="preserve">DURANTE LA EJECUCION </v>
      </c>
      <c r="W23" s="18" t="str">
        <f>+'EVALUACION CON CONTROLES'!Q30</f>
        <v xml:space="preserve">REVISION DE CRONOGRAMA DE ACTIVIDADES MENSUAL </v>
      </c>
      <c r="X23" s="19" t="str">
        <f>+'EVALUACION CON CONTROLES'!R30</f>
        <v xml:space="preserve">CADA MES </v>
      </c>
    </row>
    <row r="24" spans="2:24" ht="13.5" customHeight="1" x14ac:dyDescent="0.25">
      <c r="B24" s="45"/>
      <c r="X24" s="46"/>
    </row>
    <row r="25" spans="2:24" ht="13.5" customHeight="1" x14ac:dyDescent="0.25">
      <c r="B25" s="45"/>
      <c r="E25" s="13"/>
      <c r="F25" s="163" t="s">
        <v>87</v>
      </c>
      <c r="G25" s="163"/>
      <c r="H25" s="13"/>
      <c r="I25" s="13"/>
      <c r="J25" s="146" t="s">
        <v>19</v>
      </c>
      <c r="K25" s="146"/>
      <c r="L25" s="146"/>
      <c r="M25" s="146"/>
      <c r="X25" s="46"/>
    </row>
    <row r="26" spans="2:24" ht="13.5" customHeight="1" x14ac:dyDescent="0.25">
      <c r="B26" s="45"/>
      <c r="E26" s="153" t="s">
        <v>2</v>
      </c>
      <c r="F26" s="41" t="s">
        <v>13</v>
      </c>
      <c r="G26" s="41" t="s">
        <v>12</v>
      </c>
      <c r="H26" s="13"/>
      <c r="I26" s="13"/>
      <c r="J26" s="142" t="s">
        <v>18</v>
      </c>
      <c r="K26" s="143"/>
      <c r="L26" s="142" t="s">
        <v>12</v>
      </c>
      <c r="M26" s="143"/>
      <c r="X26" s="46"/>
    </row>
    <row r="27" spans="2:24" ht="13.5" customHeight="1" x14ac:dyDescent="0.25">
      <c r="B27" s="45"/>
      <c r="E27" s="153"/>
      <c r="F27" s="18" t="s">
        <v>7</v>
      </c>
      <c r="G27" s="18">
        <v>1</v>
      </c>
      <c r="H27" s="13"/>
      <c r="I27" s="13"/>
      <c r="J27" s="144" t="s">
        <v>15</v>
      </c>
      <c r="K27" s="145"/>
      <c r="L27" s="132">
        <v>1</v>
      </c>
      <c r="M27" s="132"/>
      <c r="X27" s="46"/>
    </row>
    <row r="28" spans="2:24" ht="13.5" customHeight="1" x14ac:dyDescent="0.25">
      <c r="B28" s="45"/>
      <c r="E28" s="153"/>
      <c r="F28" s="18" t="s">
        <v>8</v>
      </c>
      <c r="G28" s="18">
        <v>2</v>
      </c>
      <c r="H28" s="13"/>
      <c r="I28" s="13"/>
      <c r="J28" s="144" t="s">
        <v>16</v>
      </c>
      <c r="K28" s="145"/>
      <c r="L28" s="132">
        <v>2</v>
      </c>
      <c r="M28" s="132"/>
      <c r="X28" s="46"/>
    </row>
    <row r="29" spans="2:24" ht="13.5" customHeight="1" x14ac:dyDescent="0.25">
      <c r="B29" s="45"/>
      <c r="E29" s="153"/>
      <c r="F29" s="18" t="s">
        <v>9</v>
      </c>
      <c r="G29" s="18">
        <v>3</v>
      </c>
      <c r="H29" s="13"/>
      <c r="I29" s="13"/>
      <c r="J29" s="144" t="s">
        <v>1</v>
      </c>
      <c r="K29" s="145"/>
      <c r="L29" s="132">
        <v>3</v>
      </c>
      <c r="M29" s="132"/>
      <c r="X29" s="46"/>
    </row>
    <row r="30" spans="2:24" ht="13.5" customHeight="1" x14ac:dyDescent="0.25">
      <c r="B30" s="45"/>
      <c r="E30" s="153"/>
      <c r="F30" s="18" t="s">
        <v>10</v>
      </c>
      <c r="G30" s="18">
        <v>4</v>
      </c>
      <c r="H30" s="13"/>
      <c r="I30" s="13"/>
      <c r="J30" s="144" t="s">
        <v>17</v>
      </c>
      <c r="K30" s="145"/>
      <c r="L30" s="132">
        <v>4</v>
      </c>
      <c r="M30" s="132"/>
      <c r="X30" s="46"/>
    </row>
    <row r="31" spans="2:24" ht="13.5" customHeight="1" x14ac:dyDescent="0.25">
      <c r="B31" s="45"/>
      <c r="E31" s="153"/>
      <c r="F31" s="18" t="s">
        <v>11</v>
      </c>
      <c r="G31" s="18">
        <v>5</v>
      </c>
      <c r="H31" s="13"/>
      <c r="I31" s="13"/>
      <c r="J31" s="144" t="s">
        <v>0</v>
      </c>
      <c r="K31" s="145"/>
      <c r="L31" s="132">
        <v>5</v>
      </c>
      <c r="M31" s="132"/>
      <c r="X31" s="46"/>
    </row>
    <row r="32" spans="2:24" ht="13.5" customHeight="1" x14ac:dyDescent="0.25">
      <c r="B32" s="45"/>
      <c r="D32" s="13"/>
      <c r="E32" s="13"/>
      <c r="F32" s="13"/>
      <c r="G32" s="13"/>
      <c r="H32" s="13"/>
      <c r="I32" s="13"/>
      <c r="J32" s="13"/>
      <c r="K32" s="13"/>
      <c r="L32" s="13"/>
      <c r="M32" s="13"/>
      <c r="X32" s="46"/>
    </row>
    <row r="33" spans="2:24" ht="13.5" customHeight="1" x14ac:dyDescent="0.25">
      <c r="B33" s="45"/>
      <c r="D33" s="146" t="s">
        <v>20</v>
      </c>
      <c r="E33" s="146"/>
      <c r="F33" s="146"/>
      <c r="G33" s="146"/>
      <c r="H33" s="146"/>
      <c r="I33" s="146"/>
      <c r="J33" s="146"/>
      <c r="K33" s="146"/>
      <c r="X33" s="46"/>
    </row>
    <row r="34" spans="2:24" ht="13.5" customHeight="1" x14ac:dyDescent="0.25">
      <c r="B34" s="45"/>
      <c r="D34" s="149" t="s">
        <v>13</v>
      </c>
      <c r="E34" s="149" t="s">
        <v>12</v>
      </c>
      <c r="F34" s="137" t="s">
        <v>15</v>
      </c>
      <c r="G34" s="137"/>
      <c r="H34" s="164" t="s">
        <v>16</v>
      </c>
      <c r="I34" s="165"/>
      <c r="J34" s="42" t="s">
        <v>1</v>
      </c>
      <c r="K34" s="42" t="s">
        <v>17</v>
      </c>
      <c r="L34" s="41" t="s">
        <v>0</v>
      </c>
      <c r="P34" s="146" t="s">
        <v>14</v>
      </c>
      <c r="Q34" s="146"/>
      <c r="R34" s="146"/>
      <c r="S34" s="146"/>
      <c r="T34" s="146"/>
      <c r="X34" s="46"/>
    </row>
    <row r="35" spans="2:24" ht="13.5" customHeight="1" x14ac:dyDescent="0.25">
      <c r="B35" s="45"/>
      <c r="D35" s="149"/>
      <c r="E35" s="149"/>
      <c r="F35" s="152">
        <v>1</v>
      </c>
      <c r="G35" s="152"/>
      <c r="H35" s="150">
        <v>2</v>
      </c>
      <c r="I35" s="151"/>
      <c r="J35" s="43">
        <v>3</v>
      </c>
      <c r="K35" s="43">
        <v>4</v>
      </c>
      <c r="L35" s="43">
        <v>5</v>
      </c>
      <c r="P35" s="137" t="s">
        <v>20</v>
      </c>
      <c r="Q35" s="137"/>
      <c r="R35" s="137"/>
      <c r="S35" s="137" t="s">
        <v>21</v>
      </c>
      <c r="T35" s="137"/>
      <c r="X35" s="46"/>
    </row>
    <row r="36" spans="2:24" ht="13.5" customHeight="1" x14ac:dyDescent="0.25">
      <c r="B36" s="45"/>
      <c r="D36" s="18" t="s">
        <v>7</v>
      </c>
      <c r="E36" s="20">
        <v>1</v>
      </c>
      <c r="F36" s="140">
        <v>2</v>
      </c>
      <c r="G36" s="140"/>
      <c r="H36" s="138">
        <v>3</v>
      </c>
      <c r="I36" s="139"/>
      <c r="J36" s="39">
        <v>4</v>
      </c>
      <c r="K36" s="44">
        <v>5</v>
      </c>
      <c r="L36" s="38">
        <v>6</v>
      </c>
      <c r="P36" s="157" t="s">
        <v>22</v>
      </c>
      <c r="Q36" s="157"/>
      <c r="R36" s="157"/>
      <c r="S36" s="154" t="s">
        <v>23</v>
      </c>
      <c r="T36" s="154"/>
      <c r="X36" s="46"/>
    </row>
    <row r="37" spans="2:24" ht="13.5" customHeight="1" x14ac:dyDescent="0.25">
      <c r="B37" s="45"/>
      <c r="D37" s="18" t="s">
        <v>8</v>
      </c>
      <c r="E37" s="20">
        <v>2</v>
      </c>
      <c r="F37" s="140">
        <v>3</v>
      </c>
      <c r="G37" s="140"/>
      <c r="H37" s="138">
        <v>4</v>
      </c>
      <c r="I37" s="139"/>
      <c r="J37" s="44">
        <v>5</v>
      </c>
      <c r="K37" s="38">
        <v>6</v>
      </c>
      <c r="L37" s="38">
        <v>7</v>
      </c>
      <c r="P37" s="134" t="s">
        <v>24</v>
      </c>
      <c r="Q37" s="134"/>
      <c r="R37" s="134"/>
      <c r="S37" s="154" t="s">
        <v>25</v>
      </c>
      <c r="T37" s="154"/>
      <c r="X37" s="46"/>
    </row>
    <row r="38" spans="2:24" ht="13.5" customHeight="1" x14ac:dyDescent="0.25">
      <c r="B38" s="45"/>
      <c r="D38" s="18" t="s">
        <v>9</v>
      </c>
      <c r="E38" s="20">
        <v>3</v>
      </c>
      <c r="F38" s="140">
        <v>4</v>
      </c>
      <c r="G38" s="140"/>
      <c r="H38" s="155">
        <v>5</v>
      </c>
      <c r="I38" s="156"/>
      <c r="J38" s="38">
        <v>6</v>
      </c>
      <c r="K38" s="38">
        <v>7</v>
      </c>
      <c r="L38" s="40">
        <v>8</v>
      </c>
      <c r="P38" s="141">
        <v>5</v>
      </c>
      <c r="Q38" s="141"/>
      <c r="R38" s="141"/>
      <c r="S38" s="154" t="s">
        <v>26</v>
      </c>
      <c r="T38" s="154"/>
      <c r="X38" s="46"/>
    </row>
    <row r="39" spans="2:24" ht="13.5" customHeight="1" x14ac:dyDescent="0.25">
      <c r="B39" s="45"/>
      <c r="D39" s="18" t="s">
        <v>10</v>
      </c>
      <c r="E39" s="20">
        <v>4</v>
      </c>
      <c r="F39" s="141">
        <v>5</v>
      </c>
      <c r="G39" s="141"/>
      <c r="H39" s="135">
        <v>6</v>
      </c>
      <c r="I39" s="136"/>
      <c r="J39" s="38">
        <v>7</v>
      </c>
      <c r="K39" s="40">
        <v>8</v>
      </c>
      <c r="L39" s="40">
        <v>9</v>
      </c>
      <c r="P39" s="140" t="s">
        <v>27</v>
      </c>
      <c r="Q39" s="140"/>
      <c r="R39" s="140"/>
      <c r="S39" s="154" t="s">
        <v>28</v>
      </c>
      <c r="T39" s="154"/>
      <c r="X39" s="46"/>
    </row>
    <row r="40" spans="2:24" ht="13.5" customHeight="1" x14ac:dyDescent="0.25">
      <c r="B40" s="45"/>
      <c r="D40" s="18" t="s">
        <v>11</v>
      </c>
      <c r="E40" s="20">
        <v>5</v>
      </c>
      <c r="F40" s="134">
        <v>6</v>
      </c>
      <c r="G40" s="134"/>
      <c r="H40" s="135">
        <v>7</v>
      </c>
      <c r="I40" s="136"/>
      <c r="J40" s="40">
        <v>8</v>
      </c>
      <c r="K40" s="40">
        <v>9</v>
      </c>
      <c r="L40" s="40">
        <v>10</v>
      </c>
      <c r="X40" s="46"/>
    </row>
    <row r="41" spans="2:24" ht="13.5" customHeight="1" thickBot="1" x14ac:dyDescent="0.3">
      <c r="B41" s="21"/>
      <c r="C41" s="22"/>
      <c r="D41" s="23"/>
      <c r="E41" s="23"/>
      <c r="F41" s="23"/>
      <c r="G41" s="23"/>
      <c r="H41" s="23"/>
      <c r="I41" s="23"/>
      <c r="J41" s="23"/>
      <c r="K41" s="23"/>
      <c r="L41" s="23"/>
      <c r="M41" s="23"/>
      <c r="N41" s="22"/>
      <c r="O41" s="22"/>
      <c r="P41" s="22"/>
      <c r="Q41" s="22"/>
      <c r="R41" s="22"/>
      <c r="S41" s="22"/>
      <c r="T41" s="22"/>
      <c r="U41" s="22"/>
      <c r="V41" s="22"/>
      <c r="W41" s="22"/>
      <c r="X41" s="24"/>
    </row>
    <row r="42" spans="2:24" ht="16.5" customHeight="1" x14ac:dyDescent="0.25">
      <c r="D42" s="13"/>
      <c r="F42" s="13"/>
      <c r="G42" s="13"/>
      <c r="H42" s="13"/>
      <c r="I42" s="13"/>
      <c r="J42" s="13"/>
      <c r="K42" s="13"/>
      <c r="L42" s="13"/>
      <c r="M42" s="13"/>
      <c r="N42" s="13"/>
      <c r="O42" s="13"/>
      <c r="P42" s="13"/>
      <c r="Q42" s="13"/>
      <c r="R42" s="13"/>
    </row>
    <row r="43" spans="2:24" ht="16.5" customHeight="1" x14ac:dyDescent="0.25">
      <c r="D43" s="13"/>
      <c r="F43" s="13"/>
      <c r="G43" s="13"/>
      <c r="H43" s="13"/>
      <c r="I43" s="13"/>
      <c r="J43" s="13"/>
      <c r="K43" s="13"/>
      <c r="L43" s="13"/>
      <c r="M43" s="13"/>
      <c r="N43" s="13"/>
      <c r="O43" s="13"/>
      <c r="P43" s="13"/>
      <c r="Q43" s="13"/>
      <c r="R43" s="13"/>
    </row>
    <row r="44" spans="2:24" ht="12.75" customHeight="1" x14ac:dyDescent="0.25">
      <c r="D44" s="13"/>
      <c r="F44" s="13"/>
      <c r="G44" s="13"/>
      <c r="H44" s="13"/>
      <c r="I44" s="13"/>
      <c r="J44" s="13"/>
      <c r="K44" s="13"/>
      <c r="L44" s="13"/>
      <c r="M44" s="13"/>
      <c r="N44" s="13"/>
      <c r="O44" s="13"/>
      <c r="P44" s="13"/>
      <c r="Q44" s="13"/>
      <c r="R44" s="13"/>
    </row>
    <row r="45" spans="2:24" hidden="1" x14ac:dyDescent="0.25">
      <c r="B45" s="15" t="s">
        <v>92</v>
      </c>
      <c r="D45" s="13"/>
      <c r="F45" s="13"/>
      <c r="G45" s="13"/>
      <c r="H45" s="13"/>
      <c r="I45" s="13"/>
      <c r="J45" s="13"/>
      <c r="K45" s="13"/>
      <c r="L45" s="13"/>
      <c r="M45" s="13"/>
      <c r="N45" s="13"/>
      <c r="O45" s="13"/>
      <c r="P45" s="13"/>
      <c r="Q45" s="13"/>
      <c r="R45" s="13"/>
    </row>
    <row r="46" spans="2:24" hidden="1" x14ac:dyDescent="0.25">
      <c r="B46" s="15" t="s">
        <v>91</v>
      </c>
      <c r="D46" s="25"/>
      <c r="F46" s="13"/>
      <c r="G46" s="25"/>
      <c r="H46" s="25"/>
      <c r="I46" s="25"/>
      <c r="J46" s="25"/>
      <c r="K46" s="25"/>
      <c r="L46" s="25"/>
      <c r="M46" s="25"/>
      <c r="N46" s="25"/>
      <c r="O46" s="25"/>
      <c r="P46" s="25"/>
      <c r="Q46" s="25"/>
      <c r="R46" s="25"/>
    </row>
    <row r="47" spans="2:24" hidden="1" x14ac:dyDescent="0.25">
      <c r="B47" s="15" t="s">
        <v>93</v>
      </c>
      <c r="D47" s="13"/>
      <c r="F47" s="13"/>
      <c r="G47" s="13"/>
      <c r="H47" s="13"/>
      <c r="I47" s="13"/>
      <c r="J47" s="13"/>
      <c r="K47" s="13"/>
      <c r="L47" s="13"/>
      <c r="M47" s="13"/>
      <c r="N47" s="13"/>
      <c r="O47" s="13"/>
      <c r="P47" s="13"/>
      <c r="Q47" s="13"/>
      <c r="R47" s="13"/>
    </row>
    <row r="48" spans="2:24" x14ac:dyDescent="0.25">
      <c r="D48" s="13"/>
      <c r="F48" s="13"/>
      <c r="G48" s="13"/>
      <c r="H48" s="13"/>
      <c r="I48" s="13"/>
      <c r="J48" s="13"/>
      <c r="K48" s="13"/>
      <c r="L48" s="13"/>
      <c r="M48" s="13"/>
      <c r="N48" s="13"/>
      <c r="O48" s="13"/>
      <c r="P48" s="13"/>
      <c r="Q48" s="13"/>
      <c r="R48" s="13"/>
    </row>
    <row r="49" spans="4:18" x14ac:dyDescent="0.25">
      <c r="D49" s="13"/>
      <c r="F49" s="13"/>
      <c r="G49" s="13"/>
      <c r="H49" s="13"/>
      <c r="I49" s="13"/>
      <c r="J49" s="13"/>
      <c r="K49" s="13"/>
      <c r="L49" s="13"/>
      <c r="M49" s="13"/>
      <c r="N49" s="13"/>
      <c r="O49" s="13"/>
      <c r="P49" s="13"/>
      <c r="Q49" s="13"/>
      <c r="R49" s="13"/>
    </row>
    <row r="50" spans="4:18" x14ac:dyDescent="0.25">
      <c r="D50" s="13"/>
      <c r="F50" s="13"/>
      <c r="G50" s="13"/>
      <c r="H50" s="13"/>
      <c r="I50" s="13"/>
      <c r="J50" s="13"/>
      <c r="K50" s="13"/>
      <c r="L50" s="13"/>
      <c r="M50" s="13"/>
      <c r="N50" s="13"/>
      <c r="O50" s="13"/>
      <c r="P50" s="13"/>
      <c r="Q50" s="13"/>
      <c r="R50" s="13"/>
    </row>
    <row r="51" spans="4:18" ht="12.75" customHeight="1" x14ac:dyDescent="0.25">
      <c r="D51" s="13"/>
    </row>
    <row r="52" spans="4:18" x14ac:dyDescent="0.25">
      <c r="D52" s="13"/>
    </row>
  </sheetData>
  <mergeCells count="49">
    <mergeCell ref="S39:T39"/>
    <mergeCell ref="P39:R39"/>
    <mergeCell ref="P36:R36"/>
    <mergeCell ref="B9:R9"/>
    <mergeCell ref="B6:X6"/>
    <mergeCell ref="F25:G25"/>
    <mergeCell ref="J25:M25"/>
    <mergeCell ref="H34:I34"/>
    <mergeCell ref="J27:K27"/>
    <mergeCell ref="J28:K28"/>
    <mergeCell ref="L29:M29"/>
    <mergeCell ref="L30:M30"/>
    <mergeCell ref="D33:K33"/>
    <mergeCell ref="F34:G34"/>
    <mergeCell ref="L27:M27"/>
    <mergeCell ref="L28:M28"/>
    <mergeCell ref="S36:T36"/>
    <mergeCell ref="F36:G36"/>
    <mergeCell ref="S37:T37"/>
    <mergeCell ref="S38:T38"/>
    <mergeCell ref="H38:I38"/>
    <mergeCell ref="F37:G37"/>
    <mergeCell ref="J30:K30"/>
    <mergeCell ref="P34:T34"/>
    <mergeCell ref="B2:B4"/>
    <mergeCell ref="C2:V4"/>
    <mergeCell ref="E34:E35"/>
    <mergeCell ref="H35:I35"/>
    <mergeCell ref="J31:K31"/>
    <mergeCell ref="L31:M31"/>
    <mergeCell ref="D34:D35"/>
    <mergeCell ref="F35:G35"/>
    <mergeCell ref="E26:E31"/>
    <mergeCell ref="W2:X4"/>
    <mergeCell ref="B7:X8"/>
    <mergeCell ref="F40:G40"/>
    <mergeCell ref="H40:I40"/>
    <mergeCell ref="P35:R35"/>
    <mergeCell ref="H37:I37"/>
    <mergeCell ref="H36:I36"/>
    <mergeCell ref="F38:G38"/>
    <mergeCell ref="F39:G39"/>
    <mergeCell ref="P38:R38"/>
    <mergeCell ref="H39:I39"/>
    <mergeCell ref="P37:R37"/>
    <mergeCell ref="L26:M26"/>
    <mergeCell ref="J26:K26"/>
    <mergeCell ref="J29:K29"/>
    <mergeCell ref="S35:T35"/>
  </mergeCells>
  <phoneticPr fontId="1" type="noConversion"/>
  <conditionalFormatting sqref="K11:K23">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3">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3" xr:uid="{00000000-0002-0000-0400-000000000000}">
      <formula1>OPCIONES</formula1>
    </dataValidation>
  </dataValidations>
  <printOptions horizontalCentered="1" verticalCentered="1"/>
  <pageMargins left="0.25" right="0.25" top="0.75" bottom="0.75" header="0.3" footer="0.3"/>
  <pageSetup scale="41" orientation="landscape" verticalDpi="4294967295" r:id="rId1"/>
  <headerFooter alignWithMargins="0"/>
  <rowBreaks count="1" manualBreakCount="1">
    <brk id="15"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Milena Pérez Cépedes</cp:lastModifiedBy>
  <cp:lastPrinted>2024-12-05T16:35:04Z</cp:lastPrinted>
  <dcterms:created xsi:type="dcterms:W3CDTF">2007-06-14T01:55:06Z</dcterms:created>
  <dcterms:modified xsi:type="dcterms:W3CDTF">2026-09-01T00:35:55Z</dcterms:modified>
</cp:coreProperties>
</file>