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sena4-my.sharepoint.com/personal/masotomayor_sena_edu_co/Documents/2026/BIENES Y SERVICIOS 2026/PROCESO 3 MATERIALES DE FORMACIÓN/ANEXOS/"/>
    </mc:Choice>
  </mc:AlternateContent>
  <xr:revisionPtr revIDLastSave="247" documentId="11_596FFD73F5A0072285BA4DBAAFEA51065B7F10EF" xr6:coauthVersionLast="47" xr6:coauthVersionMax="47" xr10:uidLastSave="{4A497AE2-7B30-4802-B011-15631A073CEA}"/>
  <bookViews>
    <workbookView xWindow="-108" yWindow="-108" windowWidth="23256" windowHeight="13896" tabRatio="601" firstSheet="1" activeTab="1" xr2:uid="{00000000-000D-0000-FFFF-FFFF00000000}"/>
  </bookViews>
  <sheets>
    <sheet name="SOFTWARE - AJUSTE DE CANTIDADES" sheetId="3" state="hidden" r:id="rId1"/>
    <sheet name="FORMATO OFERTA ECONÓMICA LOTE 2" sheetId="5" r:id="rId2"/>
  </sheets>
  <definedNames>
    <definedName name="_xlnm.Print_Area" localSheetId="1">'FORMATO OFERTA ECONÓMICA LOTE 2'!$B$3:$G$90</definedName>
    <definedName name="_xlnm.Print_Area" localSheetId="0">'SOFTWARE - AJUSTE DE CANTIDADES'!$B$3:$J$34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90" i="5" l="1"/>
  <c r="K90" i="5" l="1"/>
  <c r="L34" i="3" l="1"/>
  <c r="H34" i="3"/>
  <c r="N33" i="3"/>
  <c r="O33" i="3" s="1"/>
  <c r="M33" i="3"/>
  <c r="J33" i="3"/>
  <c r="K33" i="3" s="1"/>
  <c r="I33" i="3"/>
  <c r="N32" i="3"/>
  <c r="O32" i="3" s="1"/>
  <c r="M32" i="3"/>
  <c r="J32" i="3"/>
  <c r="K32" i="3" s="1"/>
  <c r="Q32" i="3" s="1"/>
  <c r="I32" i="3"/>
  <c r="N31" i="3"/>
  <c r="O31" i="3" s="1"/>
  <c r="M31" i="3"/>
  <c r="J31" i="3"/>
  <c r="K31" i="3" s="1"/>
  <c r="I31" i="3"/>
  <c r="N30" i="3"/>
  <c r="O30" i="3" s="1"/>
  <c r="M30" i="3"/>
  <c r="J30" i="3"/>
  <c r="K30" i="3" s="1"/>
  <c r="I30" i="3"/>
  <c r="N29" i="3"/>
  <c r="O29" i="3" s="1"/>
  <c r="M29" i="3"/>
  <c r="J29" i="3"/>
  <c r="K29" i="3" s="1"/>
  <c r="I29" i="3"/>
  <c r="N28" i="3"/>
  <c r="O28" i="3" s="1"/>
  <c r="M28" i="3"/>
  <c r="J28" i="3"/>
  <c r="K28" i="3" s="1"/>
  <c r="Q28" i="3" s="1"/>
  <c r="I28" i="3"/>
  <c r="N27" i="3"/>
  <c r="O27" i="3" s="1"/>
  <c r="M27" i="3"/>
  <c r="J27" i="3"/>
  <c r="K27" i="3" s="1"/>
  <c r="I27" i="3"/>
  <c r="N26" i="3"/>
  <c r="O26" i="3" s="1"/>
  <c r="M26" i="3"/>
  <c r="J26" i="3"/>
  <c r="K26" i="3" s="1"/>
  <c r="I26" i="3"/>
  <c r="N25" i="3"/>
  <c r="O25" i="3" s="1"/>
  <c r="M25" i="3"/>
  <c r="J25" i="3"/>
  <c r="K25" i="3" s="1"/>
  <c r="I25" i="3"/>
  <c r="N24" i="3"/>
  <c r="O24" i="3" s="1"/>
  <c r="M24" i="3"/>
  <c r="J24" i="3"/>
  <c r="K24" i="3" s="1"/>
  <c r="Q24" i="3" s="1"/>
  <c r="I24" i="3"/>
  <c r="N23" i="3"/>
  <c r="O23" i="3" s="1"/>
  <c r="M23" i="3"/>
  <c r="J23" i="3"/>
  <c r="K23" i="3" s="1"/>
  <c r="I23" i="3"/>
  <c r="N22" i="3"/>
  <c r="O22" i="3" s="1"/>
  <c r="M22" i="3"/>
  <c r="J22" i="3"/>
  <c r="K22" i="3" s="1"/>
  <c r="I22" i="3"/>
  <c r="N21" i="3"/>
  <c r="O21" i="3" s="1"/>
  <c r="M21" i="3"/>
  <c r="J21" i="3"/>
  <c r="K21" i="3" s="1"/>
  <c r="I21" i="3"/>
  <c r="N20" i="3"/>
  <c r="O20" i="3" s="1"/>
  <c r="M20" i="3"/>
  <c r="J20" i="3"/>
  <c r="K20" i="3" s="1"/>
  <c r="Q20" i="3" s="1"/>
  <c r="I20" i="3"/>
  <c r="N19" i="3"/>
  <c r="O19" i="3" s="1"/>
  <c r="M19" i="3"/>
  <c r="J19" i="3"/>
  <c r="K19" i="3" s="1"/>
  <c r="I19" i="3"/>
  <c r="N18" i="3"/>
  <c r="O18" i="3" s="1"/>
  <c r="M18" i="3"/>
  <c r="J18" i="3"/>
  <c r="K18" i="3" s="1"/>
  <c r="Q18" i="3" s="1"/>
  <c r="I18" i="3"/>
  <c r="N17" i="3"/>
  <c r="O17" i="3" s="1"/>
  <c r="M17" i="3"/>
  <c r="J17" i="3"/>
  <c r="I17" i="3"/>
  <c r="N16" i="3"/>
  <c r="O16" i="3" s="1"/>
  <c r="M16" i="3"/>
  <c r="J16" i="3"/>
  <c r="K16" i="3" s="1"/>
  <c r="I16" i="3"/>
  <c r="N15" i="3"/>
  <c r="O15" i="3" s="1"/>
  <c r="M15" i="3"/>
  <c r="J15" i="3"/>
  <c r="K15" i="3" s="1"/>
  <c r="I15" i="3"/>
  <c r="N14" i="3"/>
  <c r="M14" i="3"/>
  <c r="J14" i="3"/>
  <c r="K14" i="3" s="1"/>
  <c r="I14" i="3"/>
  <c r="N13" i="3"/>
  <c r="O13" i="3" s="1"/>
  <c r="M13" i="3"/>
  <c r="J13" i="3"/>
  <c r="P13" i="3" s="1"/>
  <c r="I13" i="3"/>
  <c r="N12" i="3"/>
  <c r="O12" i="3" s="1"/>
  <c r="M12" i="3"/>
  <c r="J12" i="3"/>
  <c r="I12" i="3"/>
  <c r="N11" i="3"/>
  <c r="O11" i="3" s="1"/>
  <c r="M11" i="3"/>
  <c r="J11" i="3"/>
  <c r="I11" i="3"/>
  <c r="N10" i="3"/>
  <c r="M10" i="3"/>
  <c r="J10" i="3"/>
  <c r="K10" i="3" s="1"/>
  <c r="I10" i="3"/>
  <c r="N9" i="3"/>
  <c r="O9" i="3" s="1"/>
  <c r="M9" i="3"/>
  <c r="J9" i="3"/>
  <c r="P9" i="3" s="1"/>
  <c r="I9" i="3"/>
  <c r="N8" i="3"/>
  <c r="M8" i="3"/>
  <c r="J8" i="3"/>
  <c r="P8" i="3" s="1"/>
  <c r="I8" i="3"/>
  <c r="P12" i="3" l="1"/>
  <c r="K12" i="3"/>
  <c r="P14" i="3"/>
  <c r="K17" i="3"/>
  <c r="P17" i="3"/>
  <c r="P10" i="3"/>
  <c r="J34" i="3"/>
  <c r="P11" i="3"/>
  <c r="K8" i="3"/>
  <c r="Q16" i="3"/>
  <c r="Q12" i="3"/>
  <c r="P15" i="3"/>
  <c r="P19" i="3"/>
  <c r="P21" i="3"/>
  <c r="P23" i="3"/>
  <c r="P25" i="3"/>
  <c r="P27" i="3"/>
  <c r="P29" i="3"/>
  <c r="P31" i="3"/>
  <c r="P33" i="3"/>
  <c r="M34" i="3"/>
  <c r="O10" i="3"/>
  <c r="Q10" i="3" s="1"/>
  <c r="K11" i="3"/>
  <c r="Q11" i="3" s="1"/>
  <c r="O14" i="3"/>
  <c r="Q14" i="3" s="1"/>
  <c r="I34" i="3"/>
  <c r="N34" i="3"/>
  <c r="P16" i="3"/>
  <c r="P18" i="3"/>
  <c r="P20" i="3"/>
  <c r="P22" i="3"/>
  <c r="P24" i="3"/>
  <c r="P26" i="3"/>
  <c r="P28" i="3"/>
  <c r="P30" i="3"/>
  <c r="P32" i="3"/>
  <c r="O8" i="3"/>
  <c r="K9" i="3"/>
  <c r="Q9" i="3" s="1"/>
  <c r="K13" i="3"/>
  <c r="Q13" i="3" s="1"/>
  <c r="Q17" i="3"/>
  <c r="Q25" i="3"/>
  <c r="Q29" i="3"/>
  <c r="Q33" i="3"/>
  <c r="Q21" i="3"/>
  <c r="Q15" i="3"/>
  <c r="Q19" i="3"/>
  <c r="Q23" i="3"/>
  <c r="Q27" i="3"/>
  <c r="Q31" i="3"/>
  <c r="Q22" i="3"/>
  <c r="Q26" i="3"/>
  <c r="Q30" i="3"/>
  <c r="Q8" i="3" l="1"/>
  <c r="K34" i="3"/>
  <c r="O34" i="3"/>
  <c r="Q34" i="3" s="1"/>
</calcChain>
</file>

<file path=xl/sharedStrings.xml><?xml version="1.0" encoding="utf-8"?>
<sst xmlns="http://schemas.openxmlformats.org/spreadsheetml/2006/main" count="378" uniqueCount="252">
  <si>
    <t>CENTRO DE INDUSTRIA Y CONSTRUCCIÓN - SENA REGIONAL TOLIMA</t>
  </si>
  <si>
    <t>FORMATO No. 11
PRECOTIZACIONES</t>
  </si>
  <si>
    <t>EVENTO DE COTIZACIÓN No. SI-RT-9226-007-2025 - AJUSTE DE CANTIDADES</t>
  </si>
  <si>
    <r>
      <rPr>
        <b/>
        <sz val="12"/>
        <color theme="1"/>
        <rFont val="Arial"/>
        <family val="2"/>
      </rPr>
      <t xml:space="preserve">OBJETO: </t>
    </r>
    <r>
      <rPr>
        <sz val="12"/>
        <color theme="1"/>
        <rFont val="Arial"/>
        <family val="2"/>
      </rPr>
      <t xml:space="preserve"> Contratar la compra de materiales de formación para el área de Software y Sistemas Teleinformáticos del Centro de Industria y Construcción en la vigencia 2025</t>
    </r>
  </si>
  <si>
    <t>N°</t>
  </si>
  <si>
    <t>CODIGO NACIONES UNIDAS</t>
  </si>
  <si>
    <t>NOMBRE DEL BIEN</t>
  </si>
  <si>
    <t>DESCRIPCIÓN DETALLADA DEL BIEN</t>
  </si>
  <si>
    <t>CANTIDAD</t>
  </si>
  <si>
    <t>UNIDAD DE MEDIDA</t>
  </si>
  <si>
    <t>PROVEEDOR TICS TECNOEXPERTOS
NIT:65780854-5</t>
  </si>
  <si>
    <t>PROVEEDOR GARNICA INVERSIONES LOGISTICA Y SUMINISTROS SAS
Nit. 901.224.654-7</t>
  </si>
  <si>
    <t>VALORES PROMEDIO</t>
  </si>
  <si>
    <t>PRECIO UNITARIO</t>
  </si>
  <si>
    <t xml:space="preserve">
% IVA
</t>
  </si>
  <si>
    <t>PRECIO UNIT INCLUIDO IVA</t>
  </si>
  <si>
    <t>VALOR TOTAL PROVEEDOR IVA INCLUIDO</t>
  </si>
  <si>
    <t>VALOR  UNITARIO PROMEDIO CON IVA</t>
  </si>
  <si>
    <t>VALOR TOTAL PROMEDIO CON IVA</t>
  </si>
  <si>
    <t>Impresoras láser</t>
  </si>
  <si>
    <t>Impresora multifunción monocromática  LaserJet M141w con wifi 110V</t>
  </si>
  <si>
    <t>Unidad</t>
  </si>
  <si>
    <t>Suministros para impresora, fax y fotocopiadora (papel carta)</t>
  </si>
  <si>
    <t>Caja De 10 Resmas Tamaño Carta Color Blanco.</t>
  </si>
  <si>
    <t>Caja</t>
  </si>
  <si>
    <t xml:space="preserve">Impresoras de cinta térmica </t>
  </si>
  <si>
    <t>Impresora Térmica Pos-9210 Alta Velocidad De 110mm</t>
  </si>
  <si>
    <t>Suministros para impresora, fax y fotocopiadora (papel)</t>
  </si>
  <si>
    <t>Rollo Térmico 80x60 Caja X 60 Unidades Para Pos-fabricantes</t>
  </si>
  <si>
    <t>Pantallas o Monitores led</t>
  </si>
  <si>
    <t>Pantalla Ips 14.0 30 Pines Para Portatil  440 G6</t>
  </si>
  <si>
    <t>Equipo de lectura de código de barras, QR</t>
  </si>
  <si>
    <t>Lector inalámbrico de códigos de barras y códigos QR Pdv, cable USB de color EAN, negro, tipo de conector 110 V/220 V</t>
  </si>
  <si>
    <t>Brazos o soportes para monitores</t>
  </si>
  <si>
    <t>Soporte Dos Brazo Monitor Doble  F160 17 A 27 Color Negro</t>
  </si>
  <si>
    <t>Candados de números huellas pilas</t>
  </si>
  <si>
    <t xml:space="preserve">Candado de seguridad detector de huella digital </t>
  </si>
  <si>
    <t>Cámaras de seguridad wifi micro sd</t>
  </si>
  <si>
    <t>Cámara de seguridad  C200 V1 + MicroSD 64GB con resolución 2MP visión nocturna incluida color blanco</t>
  </si>
  <si>
    <t>Unidad de estado sólido ssd interno</t>
  </si>
  <si>
    <t>Disco sólido SSD interno 2TB  WD Green WDS200T2G0A negro 545MBS</t>
  </si>
  <si>
    <t>Proyectores de video</t>
  </si>
  <si>
    <t>Proyector mini HY320 Proyector 4K HY320 Hy320 12000lm negro 110V</t>
  </si>
  <si>
    <t>Pantalla activa lcd</t>
  </si>
  <si>
    <t>Monitor Yxk Usb 15.6 Fhd 1080p Portátil Negro</t>
  </si>
  <si>
    <t>Máquina de huellas para control de tiempo y de acceso</t>
  </si>
  <si>
    <t>Control Acceso Huellero Asistencia Empleados Huella</t>
  </si>
  <si>
    <t>Baterías recargables(aaa)</t>
  </si>
  <si>
    <t>Pilas Recargable Tamaño Aaa Gp 4 Piezas 650 Mah  Nimh</t>
  </si>
  <si>
    <t>Paquete</t>
  </si>
  <si>
    <t>Baterías recargables(cargador)</t>
  </si>
  <si>
    <t>Cargador  Aa / Aaa Y 9v + 4 Baterias Aa 2700 Mah</t>
  </si>
  <si>
    <t>Equipos de identificación biométrica</t>
  </si>
  <si>
    <t>Terminal Wifi De Reconocimiento Facial Ultra Rápido</t>
  </si>
  <si>
    <t>Cargadores de baterías portatiles</t>
  </si>
  <si>
    <t>Cargador Para Computador Portátil  240 G6</t>
  </si>
  <si>
    <t>Kits de limpieza de computadores o equipos de oficina</t>
  </si>
  <si>
    <t>Kit limpiador mantenimiento 3 piezas</t>
  </si>
  <si>
    <t>Probador de cable de red</t>
  </si>
  <si>
    <t>Kit Herramientas De Red. Profesional 9 En 1. Para Rj45 Rj11</t>
  </si>
  <si>
    <t>Sopladores o secadores</t>
  </si>
  <si>
    <t>Sopladora Aspiradora Blower Pc 700 Watt 13000r/min 110v</t>
  </si>
  <si>
    <t xml:space="preserve">Rj-45 Para Incrustar Cat 6 </t>
  </si>
  <si>
    <t>Conector De Red Rj45 Cat6 Bolsa 1000 Unidades Terminal Rj45</t>
  </si>
  <si>
    <t>Bolsa</t>
  </si>
  <si>
    <t>Cableado eléctrico o conductos de cables (Canaletas)</t>
  </si>
  <si>
    <t xml:space="preserve">Canaleta Adhesiva 20x12mm x 2m </t>
  </si>
  <si>
    <t>caja  Cable UTP CAT 6. 305 mts</t>
  </si>
  <si>
    <t>Cable Utp Cat 6 Exterior 100% Cobre - Caja X 305 Metros</t>
  </si>
  <si>
    <t>Paneles de conexión de puertos (face plate)</t>
  </si>
  <si>
    <t>Faceplate Datos Blanco - 2 Puertos Rj45</t>
  </si>
  <si>
    <t>Cajas de interruptores periféricos (caja tomacorriente)</t>
  </si>
  <si>
    <t>Toma Doble P/T  Blanco</t>
  </si>
  <si>
    <t>Conectores de cables eléctricos (clavijas)</t>
  </si>
  <si>
    <t>Clavija caucho polo tierra 15a</t>
  </si>
  <si>
    <t>TOTALES</t>
  </si>
  <si>
    <r>
      <rPr>
        <b/>
        <sz val="12"/>
        <color theme="1"/>
        <rFont val="Arial"/>
        <family val="2"/>
      </rPr>
      <t>OBSERVACIONES:</t>
    </r>
    <r>
      <rPr>
        <sz val="12"/>
        <color theme="1"/>
        <rFont val="Arial"/>
        <family val="2"/>
      </rPr>
      <t xml:space="preserve">Con las 2 cotizaciones recibidas se logra: I. Establecer el valor promedio unitario de la totalidad de ítems a contratar y la necesidad a satisfacerse por valor de </t>
    </r>
    <r>
      <rPr>
        <b/>
        <sz val="12"/>
        <color theme="1"/>
        <rFont val="Arial"/>
        <family val="2"/>
      </rPr>
      <t>$40.032.829,40</t>
    </r>
    <r>
      <rPr>
        <sz val="12"/>
        <color theme="1"/>
        <rFont val="Arial"/>
        <family val="2"/>
      </rPr>
      <t xml:space="preserve">. II. El valor promedio de los items a contratar </t>
    </r>
    <r>
      <rPr>
        <b/>
        <sz val="12"/>
        <color theme="1"/>
        <rFont val="Arial"/>
        <family val="2"/>
      </rPr>
      <t xml:space="preserve">supera </t>
    </r>
    <r>
      <rPr>
        <sz val="12"/>
        <color theme="1"/>
        <rFont val="Arial"/>
        <family val="2"/>
      </rPr>
      <t xml:space="preserve">el presupuesto de la entidad el cual corresponde a </t>
    </r>
    <r>
      <rPr>
        <b/>
        <sz val="12"/>
        <color theme="1"/>
        <rFont val="Arial"/>
        <family val="2"/>
      </rPr>
      <t xml:space="preserve">$35,000,000. </t>
    </r>
    <r>
      <rPr>
        <sz val="12"/>
        <color theme="1"/>
        <rFont val="Arial"/>
        <family val="2"/>
      </rPr>
      <t>III. Resulta necesario que el área técnica reduzca cantidades para adecuar la necesidad al presupuesto de la entidad.</t>
    </r>
  </si>
  <si>
    <t>Firma de quienes elaboran el analisis,</t>
  </si>
  <si>
    <t>MIGUEL ANGEL SOTOMAYOR SEGRERA</t>
  </si>
  <si>
    <t>JHON EDWARD VAQUIRO LEAL</t>
  </si>
  <si>
    <t>Jorge Yesid Vásquez Rey</t>
  </si>
  <si>
    <t>PROFESIONAL G09 - GESTIÓN CONTRACTUAL</t>
  </si>
  <si>
    <t>INSTRUCTOR G20</t>
  </si>
  <si>
    <t>INSTRUCTOR G19</t>
  </si>
  <si>
    <t xml:space="preserve">LISTA DE PRECIOS REFERENCIA PARA OFERTA ECONÓMICA </t>
  </si>
  <si>
    <t>PRECIOS DE LA OFERTA</t>
  </si>
  <si>
    <t>VALOR UNITARIO IVA INCLUIDO OFERTADO</t>
  </si>
  <si>
    <t>VALOR TOTAL IVA INCLUIDO OFERTADO</t>
  </si>
  <si>
    <t>FIRMA</t>
  </si>
  <si>
    <t>NOMBRE DE LA EMPRESA</t>
  </si>
  <si>
    <t>NIT</t>
  </si>
  <si>
    <t>NOMBRE REPRESENTANTE LEGAL</t>
  </si>
  <si>
    <t>NUMERO DE IDENTIFICACION REPRESENTANTE LEGAL</t>
  </si>
  <si>
    <t>EMULSIÓN ACRÍLICA</t>
  </si>
  <si>
    <t>AKRONAL 50% SOLIDOS, GALÓN</t>
  </si>
  <si>
    <t>BALDOSA</t>
  </si>
  <si>
    <t>BALDOSA 30X30 BLANCO CAJA X 1M2</t>
  </si>
  <si>
    <t>BANDEJA</t>
  </si>
  <si>
    <t>BANDEJA DE PINTURA</t>
  </si>
  <si>
    <t>BROCHA</t>
  </si>
  <si>
    <t>BROCHA 5"</t>
  </si>
  <si>
    <t>BROCHA 3"</t>
  </si>
  <si>
    <t>BROCHAS 1"</t>
  </si>
  <si>
    <t>CINTA ENMASCARAR</t>
  </si>
  <si>
    <t>CINTA DE ENMASCARAR TIPO TESA DE 1"</t>
  </si>
  <si>
    <t>LIJA AGUA</t>
  </si>
  <si>
    <t>LIJA DE AGUA C-91 P220   GRANO: CARBURO DE SILICIO-C.</t>
  </si>
  <si>
    <t xml:space="preserve">LIJA DE AGUA C-91 P150   GRANO: CARBURO DE SILICIO-C. </t>
  </si>
  <si>
    <t>LIJADORA MANUAL</t>
  </si>
  <si>
    <t>LIJADORA ARTICULADA MANUAL PARA PARED</t>
  </si>
  <si>
    <t>DISOLVENTE PINTURA</t>
  </si>
  <si>
    <t>DISOLVENTE PARA PINTURA SINTÉTICA EXTERIOR O ESMALTADA</t>
  </si>
  <si>
    <t>ESPÁTULA PLÁSTICA</t>
  </si>
  <si>
    <t>ESPÁTULA 4" PLÁSTICA</t>
  </si>
  <si>
    <t>ESPÁTULA ACERO</t>
  </si>
  <si>
    <t>ESPÁTULA 4" EN ACERO</t>
  </si>
  <si>
    <t>ESTUCO USO</t>
  </si>
  <si>
    <t>ESTUCO - (PARA USO EN PAÑETES, FRISOS Y REPELLOS DE CONSTRUCCIÓN) PRESENTACIÓN BOLSA POR 25KG</t>
  </si>
  <si>
    <t>ESTUCO PLÁSTICO</t>
  </si>
  <si>
    <t>ESTUCO PLÁSTICO DE RELLENO X 30 KG</t>
  </si>
  <si>
    <t xml:space="preserve">FLEXÓMETRO    </t>
  </si>
  <si>
    <t>FLEXÓMETRO MAGNÉTICO DE 8 M CONTRA IMPACTO</t>
  </si>
  <si>
    <t>IMPERMEABILIZANTE GRIS</t>
  </si>
  <si>
    <t>IMPERMEABILIZANTE POWER GRIS</t>
  </si>
  <si>
    <t>RODILLO FELPA</t>
  </si>
  <si>
    <t>RODILLO DE FELPA 9" X 3/8"</t>
  </si>
  <si>
    <t xml:space="preserve">RODILLO DE FELPA 4" </t>
  </si>
  <si>
    <t>PINTURA PRESENTACIÓN</t>
  </si>
  <si>
    <t>PINTURA ACRÍLICA PRESENTACIÓN CUÑETE</t>
  </si>
  <si>
    <t xml:space="preserve">PINTURA     </t>
  </si>
  <si>
    <t xml:space="preserve">PINTURA ESMALTADA PARA EXTERIOR </t>
  </si>
  <si>
    <t>PINTURA EXTERIOR</t>
  </si>
  <si>
    <t>PINTURA PARA EXTERIOR TIPO KORAZA X CUÑETE DE 5 GAL.</t>
  </si>
  <si>
    <t>LLANAS MADERA</t>
  </si>
  <si>
    <t>LLANAS DE MADERA (BUCETO) 10CM X 15CM</t>
  </si>
  <si>
    <t>BISTURÍ</t>
  </si>
  <si>
    <t xml:space="preserve">BISTURÍ PROFESIONAL CON MANGO PLÁSTICO ALMA METÁLICA 18 MM </t>
  </si>
  <si>
    <t xml:space="preserve">LLANAS </t>
  </si>
  <si>
    <t>LLANA METÁLICA LISA DE 11 X 5 PULGADAS CON MANGO PLÁSTICO</t>
  </si>
  <si>
    <t>PALUSTRE</t>
  </si>
  <si>
    <t>PALUSTRE 10 PULGADAS MANGO MADERA</t>
  </si>
  <si>
    <t>PALUSTRE 5 PULGADAS MANGO PLÁSTICO</t>
  </si>
  <si>
    <t>PALUSTRE 7 PULGADAS MANGO MADERA</t>
  </si>
  <si>
    <t>PEGANTE</t>
  </si>
  <si>
    <t xml:space="preserve">PEGANTE PARA TODO TIPO DE ENCHAPES. USO INTERIOR Y EXTERIOR. COLOR: BLANCO PRESENTACIÓN: SACO X 50KG </t>
  </si>
  <si>
    <t>PORCELANA</t>
  </si>
  <si>
    <t>PISO PORCELÁNICO 60X60 BLANCO CAJA 1,44 M²</t>
  </si>
  <si>
    <t xml:space="preserve">BALDOSA  </t>
  </si>
  <si>
    <t>BALDOSA 30X30 GRIS CAJA X 1M2</t>
  </si>
  <si>
    <t>LLANA DENTADA</t>
  </si>
  <si>
    <t>LLANA DENTADA 28CM X13CM</t>
  </si>
  <si>
    <t>CRUCETA PLÁSTICA</t>
  </si>
  <si>
    <t>CRUCETAS PLÁSTICAS JUNTAS 2MMX300 UNID</t>
  </si>
  <si>
    <t>MAZO DE GOMA</t>
  </si>
  <si>
    <t>MAZO DE GOMA (CHIPOTE PARA PISO)</t>
  </si>
  <si>
    <t>BALDE DE MEZCLA</t>
  </si>
  <si>
    <t xml:space="preserve">BALDES PARA MEZCLA </t>
  </si>
  <si>
    <t>CEMENTO GRIS</t>
  </si>
  <si>
    <t>CEMENTO GRIS X 50 KG</t>
  </si>
  <si>
    <t>BLOQUE #4</t>
  </si>
  <si>
    <t>BLOQUE # 4 ESTÁNDAR</t>
  </si>
  <si>
    <t xml:space="preserve">ARENA </t>
  </si>
  <si>
    <t>ARENA DE RIO X 40 KG</t>
  </si>
  <si>
    <t>CARRETILLA</t>
  </si>
  <si>
    <t>COLOR NEGRO CON CAPACIDAD DE LEVANTE: 6 FT
DE TOLVA DE 6 FT, MATERIAL DE LA TOLVA PLÁSTICA, RIN METÁLICO, RUDA ANTIPINCHAZOS</t>
  </si>
  <si>
    <t>PALA PUNTA REDONDA</t>
  </si>
  <si>
    <t>PALAS REDONDA</t>
  </si>
  <si>
    <t>ZARANDA</t>
  </si>
  <si>
    <t xml:space="preserve">MALLA TIPO ZARANDA PARA ARENA 5X5 </t>
  </si>
  <si>
    <t>NIVEL MANUAL</t>
  </si>
  <si>
    <t>NIVEL DE MANO</t>
  </si>
  <si>
    <t>BOQUILLERA</t>
  </si>
  <si>
    <t>BOQUILLERA, TUBO RECTANGULAR 40 X 20 X 1.1MM C18 X 6M</t>
  </si>
  <si>
    <t>PLOMADA</t>
  </si>
  <si>
    <t>PLOMADA DE LATÓN DE 454 GR PARA TOPOGRAFÍA Y CONSTRUCCIÓN</t>
  </si>
  <si>
    <t xml:space="preserve">CIMBRA </t>
  </si>
  <si>
    <t>CIMBRA ALBAÑIL DE MANO PARA TRAZO DE LÍNEAS RECTAS CUENTA CON UNA CUERDA TRENZADA QUE RETIENE EL POLVO TRAZADOR EN DIVERSAS SUPERFICIES Y MATERIALES COMO ESTANTERÍAS, PAREDES, PISOS, TECHOS, PILARES DE LADRILLOS, CARRETERAS, CAMPOS ABIERTOS.</t>
  </si>
  <si>
    <t>MACETA</t>
  </si>
  <si>
    <t>MACETA CON CABO MANGO MADERA DE 16 LB</t>
  </si>
  <si>
    <t>MARTILLO METÁLICO</t>
  </si>
  <si>
    <t>MARTILLO UÑA 20OZ MANGO GRAFITO</t>
  </si>
  <si>
    <t>EXTENSIONES ELÉCTRICA</t>
  </si>
  <si>
    <t>EXTENSIÓN USO PESADO POL CAL14 1SAL 15M</t>
  </si>
  <si>
    <t>NYLON</t>
  </si>
  <si>
    <t>NYLON 1 MM X 100 METROS</t>
  </si>
  <si>
    <t>PERFIL EN ALUMINIO</t>
  </si>
  <si>
    <t>PERFIL EN ALUMINO DE LA PARTE SUPERIOR DEL MARCO REF: 5020 X 6 METROS</t>
  </si>
  <si>
    <t>RODACHINAS</t>
  </si>
  <si>
    <t>RODAMIENTOS PARA LA HOJA EN LA PARTE INFERIOR REF: 5020</t>
  </si>
  <si>
    <t>GUIAS</t>
  </si>
  <si>
    <t>GUIA PARA LA HOJA DE LA PARTE INFERIOR REF: 5020</t>
  </si>
  <si>
    <t>EMPAQUE</t>
  </si>
  <si>
    <t>EMPAQUE PARA VIDRIO 4MM X 10 METROS</t>
  </si>
  <si>
    <t>SEGURO</t>
  </si>
  <si>
    <t xml:space="preserve">CERROJO MEDIA LUNA PARA LAS HOJAS DE LA VENTANA REF: 5020 </t>
  </si>
  <si>
    <t xml:space="preserve">PERFIL EN ALUMINIO </t>
  </si>
  <si>
    <t>PERFIL EN ALUMINIO DE LA PARTE INFERIOR DEL MARCO REF: 744 X 6 METROS</t>
  </si>
  <si>
    <t>RODAMIENTOS PARA LA HOJA EN LA PARTE INFERIOR REF: 744</t>
  </si>
  <si>
    <t>GUIA PARA LA HOJA DE LA PARTE SUPERIOR REF: 744</t>
  </si>
  <si>
    <t>GUIA PARA LA HOJA DE LA PARTE INFERIOR REF: 744</t>
  </si>
  <si>
    <t>CERROJO DUMMY PARA LAS HOJAS DE LA VENTANA REF: 744</t>
  </si>
  <si>
    <t>PERFIL DIVISION DE BAÑO</t>
  </si>
  <si>
    <t>PERFIL DE LA PARTE SUPERIOR DEL MARCO DE LA DIVISION DE BAÑO X 6 METROS</t>
  </si>
  <si>
    <t>MANIJA</t>
  </si>
  <si>
    <t>PERFIL MANIJA DIVISION DE BAÑO X 3 METROS</t>
  </si>
  <si>
    <t>RODAMIENTOS PARA LA HOJA EN LA PARTE SUPERIOR DE LA DIVISION DE BAÑO</t>
  </si>
  <si>
    <t>EMPAQUE PARA LA NAVE QUE SE COLOCA CON EL ACRILICO PARA ENSAMBLAR CON EL PERFIL X 10 METROS</t>
  </si>
  <si>
    <t>ACRILICO</t>
  </si>
  <si>
    <t>LAMINA DE ACRILICO REF: ADRI O ARABESCO DE MEDIDA  1,00 DE ANCHO X 1,80 ALTO</t>
  </si>
  <si>
    <t>PINZA DE MANO</t>
  </si>
  <si>
    <t xml:space="preserve">PRENSA EN C METALICA </t>
  </si>
  <si>
    <t xml:space="preserve">ALICATE </t>
  </si>
  <si>
    <t>HERRAMIENTA MENOR ALICATE</t>
  </si>
  <si>
    <t>PRENSA MESA</t>
  </si>
  <si>
    <t>PRENSA METALICA DE SOBREPONER EN BANCO</t>
  </si>
  <si>
    <t>PRENSA MANUAL</t>
  </si>
  <si>
    <t>PRENSA PLASTICA PARA ALUMINIO</t>
  </si>
  <si>
    <t>CORTAFRIO</t>
  </si>
  <si>
    <t>ELEMENTO DE CORTE PARA CABLES</t>
  </si>
  <si>
    <t>LIMA PLANA ALUMINIO</t>
  </si>
  <si>
    <t xml:space="preserve">HERRAMIENTA MENOR DE PULIR </t>
  </si>
  <si>
    <t>LIMA PLANA SEMICIRCULAR</t>
  </si>
  <si>
    <t>HERRAMIENTA MENOR DE PULIR</t>
  </si>
  <si>
    <t>LIMA REDONDA</t>
  </si>
  <si>
    <t>CINTA METRICA</t>
  </si>
  <si>
    <t xml:space="preserve">HERRAMIENTA DE MEDIDA X 8 METROS </t>
  </si>
  <si>
    <t>ESCUADRA</t>
  </si>
  <si>
    <t>ESCUADRA METALICA DE 90°</t>
  </si>
  <si>
    <t>JUEGO DE DESTORNILLADORES</t>
  </si>
  <si>
    <t>JUEGO CON 6 ATORNILLADORES DE PALA Y 6  DE ESTRELLA DE DIFERENTES DIAMETROS</t>
  </si>
  <si>
    <t>MARTILLO</t>
  </si>
  <si>
    <t>MARTILLO METALICO DE UÑA</t>
  </si>
  <si>
    <t>MARTILLO DE CAUCHO</t>
  </si>
  <si>
    <t>HERRAMIENTA MENOR CON MANGO METALICO Y MASO EN CAUCHO</t>
  </si>
  <si>
    <t>REMACHADORA</t>
  </si>
  <si>
    <t>REMACHADORA METALICA PARA ALUMINIO</t>
  </si>
  <si>
    <t>TALADRO ATORNILLADOR REVERSIBLE</t>
  </si>
  <si>
    <t>TALADRO MANUAL CON 2 BATERIAS, CARGADOR, PERCUTOR REVERSIBLE HASTA DE 3/8</t>
  </si>
  <si>
    <t>CORTADOR DE VIDRIO</t>
  </si>
  <si>
    <t xml:space="preserve">CORTADOR METALICO PROFESIONAL DE RODAJA CON LUBRICANTE </t>
  </si>
  <si>
    <t>SIERRA INGLETEADORA</t>
  </si>
  <si>
    <t>SIERRA DE SOBREPONER EN BANCO ELECTRICA A 110W</t>
  </si>
  <si>
    <t>CABLE DE EXTENSION ELECTRICA</t>
  </si>
  <si>
    <t xml:space="preserve">CABLE CON POLO A TIERRA, CLAVIJA HEMBRA  No 12 </t>
  </si>
  <si>
    <t>UNIDAD</t>
  </si>
  <si>
    <t>PAQUETE</t>
  </si>
  <si>
    <t>GALON</t>
  </si>
  <si>
    <t>CUÑETE</t>
  </si>
  <si>
    <t>BULTO</t>
  </si>
  <si>
    <t>CAJA</t>
  </si>
  <si>
    <t>PROCESO DE MÍNIMA CUANTÍA No MC-CIC-9226-424-2026 - LOTE 2 - CONSTRUCCIÓN, GUADUA Y ALUMINIO.</t>
  </si>
  <si>
    <r>
      <rPr>
        <b/>
        <sz val="11"/>
        <color theme="1"/>
        <rFont val="Calibri"/>
        <family val="2"/>
      </rPr>
      <t>OBJETO</t>
    </r>
    <r>
      <rPr>
        <sz val="11"/>
        <color theme="1"/>
        <rFont val="Calibri"/>
        <family val="2"/>
      </rPr>
      <t>:Adquisición de materiales de formación para los programas de titulación regular y complementaria CAMPESENA Y ECONOMÍA POPULAR (Lote I. Confección, Lote II. Construcción, Guadua y Aluminio); Lote III. Tics: y Lote IV. Ambiental y Seguridad Alimentaria) del Centro de Industria y Construcción SENA Regional Tolima para la vigencia 2026.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</si>
</sst>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  <numFmt numFmtId="165" formatCode="\$\ #,##0.00"/>
    <numFmt numFmtId="166" formatCode="\$\ #,##0"/>
  </numFmts>
  <fonts count="19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6"/>
      <color theme="1"/>
      <name val="Aptos Narrow"/>
      <family val="2"/>
      <scheme val="minor"/>
    </font>
    <font>
      <b/>
      <sz val="11"/>
      <color theme="1"/>
      <name val="Arial Narrow"/>
      <family val="2"/>
    </font>
    <font>
      <sz val="12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2"/>
      <name val="Arial"/>
      <family val="2"/>
    </font>
    <font>
      <sz val="12"/>
      <color rgb="FF000000"/>
      <name val="Arial"/>
      <family val="2"/>
    </font>
    <font>
      <sz val="10"/>
      <color rgb="FF000000"/>
      <name val="Arial"/>
      <family val="2"/>
    </font>
    <font>
      <sz val="11"/>
      <color rgb="FF000000"/>
      <name val="Calibri"/>
      <family val="2"/>
    </font>
    <font>
      <sz val="9"/>
      <color rgb="FF000000"/>
      <name val="Microsoft Sans Serif"/>
      <family val="2"/>
    </font>
    <font>
      <sz val="11"/>
      <name val="Calibri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sz val="11"/>
      <name val="Calibri"/>
      <family val="2"/>
    </font>
    <font>
      <sz val="11"/>
      <name val="Arial"/>
      <family val="2"/>
    </font>
    <font>
      <sz val="11"/>
      <color rgb="FF000000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79998168889431442"/>
        <bgColor rgb="FFEAF1DD"/>
      </patternFill>
    </fill>
    <fill>
      <patternFill patternType="solid">
        <fgColor theme="2"/>
        <bgColor indexed="64"/>
      </patternFill>
    </fill>
    <fill>
      <patternFill patternType="solid">
        <fgColor theme="4"/>
        <bgColor rgb="FFEAF1DD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rgb="FFEAF1DD"/>
      </patternFill>
    </fill>
    <fill>
      <patternFill patternType="solid">
        <fgColor rgb="FF92D050"/>
        <bgColor indexed="64"/>
      </patternFill>
    </fill>
  </fills>
  <borders count="3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</cellStyleXfs>
  <cellXfs count="106">
    <xf numFmtId="0" fontId="0" fillId="0" borderId="0" xfId="0"/>
    <xf numFmtId="1" fontId="0" fillId="0" borderId="0" xfId="0" applyNumberFormat="1" applyAlignment="1">
      <alignment wrapText="1"/>
    </xf>
    <xf numFmtId="42" fontId="0" fillId="0" borderId="0" xfId="2" applyFont="1" applyAlignment="1">
      <alignment wrapText="1"/>
    </xf>
    <xf numFmtId="44" fontId="3" fillId="0" borderId="0" xfId="0" applyNumberFormat="1" applyFont="1"/>
    <xf numFmtId="0" fontId="2" fillId="0" borderId="0" xfId="0" applyFont="1" applyAlignment="1">
      <alignment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0" xfId="0" applyAlignment="1">
      <alignment vertical="top"/>
    </xf>
    <xf numFmtId="0" fontId="4" fillId="0" borderId="0" xfId="0" applyFont="1"/>
    <xf numFmtId="164" fontId="6" fillId="9" borderId="14" xfId="0" applyNumberFormat="1" applyFont="1" applyFill="1" applyBorder="1"/>
    <xf numFmtId="44" fontId="6" fillId="0" borderId="11" xfId="0" applyNumberFormat="1" applyFont="1" applyBorder="1"/>
    <xf numFmtId="0" fontId="7" fillId="0" borderId="0" xfId="0" applyFont="1"/>
    <xf numFmtId="42" fontId="7" fillId="0" borderId="0" xfId="2" applyFont="1" applyAlignment="1">
      <alignment wrapText="1"/>
    </xf>
    <xf numFmtId="0" fontId="6" fillId="0" borderId="0" xfId="0" applyFont="1"/>
    <xf numFmtId="1" fontId="7" fillId="0" borderId="0" xfId="0" applyNumberFormat="1" applyFont="1" applyAlignment="1">
      <alignment horizontal="center" wrapText="1"/>
    </xf>
    <xf numFmtId="3" fontId="8" fillId="6" borderId="11" xfId="0" applyNumberFormat="1" applyFont="1" applyFill="1" applyBorder="1" applyAlignment="1">
      <alignment horizontal="center" vertical="center" wrapText="1"/>
    </xf>
    <xf numFmtId="164" fontId="9" fillId="5" borderId="16" xfId="1" applyNumberFormat="1" applyFont="1" applyFill="1" applyBorder="1" applyAlignment="1">
      <alignment horizontal="center" vertical="center" shrinkToFit="1"/>
    </xf>
    <xf numFmtId="164" fontId="9" fillId="7" borderId="16" xfId="1" applyNumberFormat="1" applyFont="1" applyFill="1" applyBorder="1" applyAlignment="1">
      <alignment horizontal="center" vertical="center" shrinkToFit="1"/>
    </xf>
    <xf numFmtId="164" fontId="8" fillId="8" borderId="11" xfId="1" applyNumberFormat="1" applyFont="1" applyFill="1" applyBorder="1" applyAlignment="1">
      <alignment horizontal="center" vertical="center" wrapText="1"/>
    </xf>
    <xf numFmtId="164" fontId="9" fillId="5" borderId="17" xfId="1" applyNumberFormat="1" applyFont="1" applyFill="1" applyBorder="1" applyAlignment="1">
      <alignment horizontal="center" vertical="center" shrinkToFit="1"/>
    </xf>
    <xf numFmtId="1" fontId="7" fillId="0" borderId="0" xfId="0" applyNumberFormat="1" applyFont="1" applyAlignment="1">
      <alignment wrapText="1"/>
    </xf>
    <xf numFmtId="0" fontId="7" fillId="0" borderId="0" xfId="0" applyFont="1" applyAlignment="1">
      <alignment horizontal="justify" vertical="justify"/>
    </xf>
    <xf numFmtId="164" fontId="6" fillId="0" borderId="14" xfId="0" applyNumberFormat="1" applyFont="1" applyBorder="1"/>
    <xf numFmtId="44" fontId="6" fillId="10" borderId="11" xfId="0" applyNumberFormat="1" applyFont="1" applyFill="1" applyBorder="1"/>
    <xf numFmtId="0" fontId="10" fillId="0" borderId="11" xfId="0" applyFont="1" applyBorder="1" applyAlignment="1">
      <alignment horizontal="left" vertical="center" wrapText="1"/>
    </xf>
    <xf numFmtId="0" fontId="9" fillId="0" borderId="11" xfId="0" applyFont="1" applyBorder="1" applyAlignment="1">
      <alignment horizontal="center" vertical="center" wrapText="1"/>
    </xf>
    <xf numFmtId="3" fontId="8" fillId="6" borderId="15" xfId="0" applyNumberFormat="1" applyFont="1" applyFill="1" applyBorder="1" applyAlignment="1">
      <alignment horizontal="center" vertical="center" wrapText="1"/>
    </xf>
    <xf numFmtId="0" fontId="9" fillId="0" borderId="28" xfId="0" applyFont="1" applyBorder="1" applyAlignment="1">
      <alignment horizontal="center" vertical="center" wrapText="1"/>
    </xf>
    <xf numFmtId="0" fontId="10" fillId="0" borderId="30" xfId="0" applyFont="1" applyBorder="1" applyAlignment="1">
      <alignment horizontal="left" vertical="center" wrapText="1"/>
    </xf>
    <xf numFmtId="0" fontId="9" fillId="0" borderId="30" xfId="0" applyFont="1" applyBorder="1" applyAlignment="1">
      <alignment horizontal="center" vertical="center" wrapText="1"/>
    </xf>
    <xf numFmtId="0" fontId="9" fillId="0" borderId="31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/>
    </xf>
    <xf numFmtId="0" fontId="8" fillId="0" borderId="29" xfId="0" applyFont="1" applyBorder="1" applyAlignment="1">
      <alignment horizontal="center" vertical="center"/>
    </xf>
    <xf numFmtId="165" fontId="11" fillId="0" borderId="16" xfId="0" applyNumberFormat="1" applyFont="1" applyBorder="1" applyAlignment="1">
      <alignment horizontal="center" vertical="center" shrinkToFit="1"/>
    </xf>
    <xf numFmtId="165" fontId="11" fillId="0" borderId="16" xfId="0" applyNumberFormat="1" applyFont="1" applyBorder="1" applyAlignment="1">
      <alignment horizontal="center" vertical="top" shrinkToFit="1"/>
    </xf>
    <xf numFmtId="165" fontId="11" fillId="0" borderId="19" xfId="0" applyNumberFormat="1" applyFont="1" applyBorder="1" applyAlignment="1">
      <alignment horizontal="center" vertical="center" shrinkToFit="1"/>
    </xf>
    <xf numFmtId="165" fontId="11" fillId="0" borderId="19" xfId="0" applyNumberFormat="1" applyFont="1" applyBorder="1" applyAlignment="1">
      <alignment horizontal="center" vertical="top" shrinkToFit="1"/>
    </xf>
    <xf numFmtId="166" fontId="12" fillId="0" borderId="16" xfId="0" applyNumberFormat="1" applyFont="1" applyBorder="1" applyAlignment="1">
      <alignment horizontal="right" vertical="top" shrinkToFit="1"/>
    </xf>
    <xf numFmtId="0" fontId="14" fillId="0" borderId="0" xfId="0" applyFont="1" applyAlignment="1">
      <alignment wrapText="1"/>
    </xf>
    <xf numFmtId="1" fontId="14" fillId="0" borderId="0" xfId="0" applyNumberFormat="1" applyFont="1" applyAlignment="1">
      <alignment wrapText="1"/>
    </xf>
    <xf numFmtId="0" fontId="14" fillId="0" borderId="0" xfId="0" applyFont="1" applyAlignment="1">
      <alignment horizontal="center" vertical="center" wrapText="1"/>
    </xf>
    <xf numFmtId="0" fontId="15" fillId="0" borderId="0" xfId="0" applyFont="1" applyAlignment="1">
      <alignment wrapText="1"/>
    </xf>
    <xf numFmtId="0" fontId="16" fillId="12" borderId="11" xfId="0" applyFont="1" applyFill="1" applyBorder="1" applyAlignment="1">
      <alignment horizontal="center" vertical="center" wrapText="1"/>
    </xf>
    <xf numFmtId="0" fontId="13" fillId="0" borderId="11" xfId="0" applyFont="1" applyBorder="1" applyAlignment="1">
      <alignment wrapText="1"/>
    </xf>
    <xf numFmtId="3" fontId="16" fillId="6" borderId="11" xfId="0" applyNumberFormat="1" applyFont="1" applyFill="1" applyBorder="1" applyAlignment="1">
      <alignment horizontal="center" vertical="center" wrapText="1"/>
    </xf>
    <xf numFmtId="44" fontId="13" fillId="6" borderId="11" xfId="1" applyFont="1" applyFill="1" applyBorder="1" applyAlignment="1">
      <alignment horizontal="center" vertical="center" wrapText="1"/>
    </xf>
    <xf numFmtId="164" fontId="16" fillId="0" borderId="11" xfId="1" applyNumberFormat="1" applyFont="1" applyFill="1" applyBorder="1" applyAlignment="1">
      <alignment horizontal="center" vertical="center" wrapText="1"/>
    </xf>
    <xf numFmtId="44" fontId="16" fillId="11" borderId="11" xfId="1" applyFont="1" applyFill="1" applyBorder="1" applyAlignment="1">
      <alignment horizontal="center" vertical="center" wrapText="1"/>
    </xf>
    <xf numFmtId="0" fontId="14" fillId="0" borderId="11" xfId="0" applyFont="1" applyBorder="1" applyAlignment="1">
      <alignment wrapText="1"/>
    </xf>
    <xf numFmtId="164" fontId="16" fillId="11" borderId="11" xfId="1" applyNumberFormat="1" applyFont="1" applyFill="1" applyBorder="1" applyAlignment="1">
      <alignment horizontal="center" vertical="center" wrapText="1"/>
    </xf>
    <xf numFmtId="1" fontId="15" fillId="0" borderId="0" xfId="0" applyNumberFormat="1" applyFont="1" applyAlignment="1">
      <alignment wrapText="1"/>
    </xf>
    <xf numFmtId="1" fontId="15" fillId="0" borderId="0" xfId="0" applyNumberFormat="1" applyFont="1" applyAlignment="1">
      <alignment horizontal="center" vertical="center" wrapText="1"/>
    </xf>
    <xf numFmtId="0" fontId="9" fillId="3" borderId="11" xfId="0" applyFont="1" applyFill="1" applyBorder="1" applyAlignment="1">
      <alignment horizontal="center" vertical="center" wrapText="1"/>
    </xf>
    <xf numFmtId="0" fontId="17" fillId="0" borderId="16" xfId="0" applyFont="1" applyBorder="1" applyAlignment="1">
      <alignment horizontal="center" vertical="center" wrapText="1"/>
    </xf>
    <xf numFmtId="0" fontId="18" fillId="0" borderId="16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20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7" fillId="3" borderId="24" xfId="0" applyFont="1" applyFill="1" applyBorder="1" applyAlignment="1">
      <alignment horizontal="center" vertical="top" wrapText="1"/>
    </xf>
    <xf numFmtId="0" fontId="7" fillId="3" borderId="9" xfId="0" applyFont="1" applyFill="1" applyBorder="1" applyAlignment="1">
      <alignment horizontal="center" vertical="top" wrapText="1"/>
    </xf>
    <xf numFmtId="0" fontId="7" fillId="3" borderId="10" xfId="0" applyFont="1" applyFill="1" applyBorder="1" applyAlignment="1">
      <alignment horizontal="center" vertical="top" wrapText="1"/>
    </xf>
    <xf numFmtId="49" fontId="8" fillId="4" borderId="1" xfId="0" applyNumberFormat="1" applyFont="1" applyFill="1" applyBorder="1" applyAlignment="1">
      <alignment horizontal="center" vertical="center"/>
    </xf>
    <xf numFmtId="0" fontId="5" fillId="0" borderId="26" xfId="0" applyFont="1" applyBorder="1"/>
    <xf numFmtId="1" fontId="8" fillId="4" borderId="2" xfId="0" applyNumberFormat="1" applyFont="1" applyFill="1" applyBorder="1" applyAlignment="1">
      <alignment horizontal="center" vertical="center" wrapText="1"/>
    </xf>
    <xf numFmtId="1" fontId="5" fillId="0" borderId="22" xfId="0" applyNumberFormat="1" applyFont="1" applyBorder="1" applyAlignment="1">
      <alignment wrapText="1"/>
    </xf>
    <xf numFmtId="1" fontId="8" fillId="4" borderId="21" xfId="0" applyNumberFormat="1" applyFont="1" applyFill="1" applyBorder="1" applyAlignment="1">
      <alignment horizontal="center" vertical="center" wrapText="1"/>
    </xf>
    <xf numFmtId="1" fontId="8" fillId="4" borderId="23" xfId="0" applyNumberFormat="1" applyFont="1" applyFill="1" applyBorder="1" applyAlignment="1">
      <alignment horizontal="center" vertical="center" wrapText="1"/>
    </xf>
    <xf numFmtId="1" fontId="8" fillId="4" borderId="25" xfId="0" applyNumberFormat="1" applyFont="1" applyFill="1" applyBorder="1" applyAlignment="1">
      <alignment horizontal="center" vertical="center"/>
    </xf>
    <xf numFmtId="1" fontId="8" fillId="4" borderId="13" xfId="0" applyNumberFormat="1" applyFont="1" applyFill="1" applyBorder="1" applyAlignment="1">
      <alignment horizontal="center" vertical="center"/>
    </xf>
    <xf numFmtId="1" fontId="8" fillId="4" borderId="3" xfId="0" applyNumberFormat="1" applyFont="1" applyFill="1" applyBorder="1" applyAlignment="1">
      <alignment horizontal="center" vertical="center" wrapText="1"/>
    </xf>
    <xf numFmtId="1" fontId="5" fillId="0" borderId="27" xfId="0" applyNumberFormat="1" applyFont="1" applyBorder="1" applyAlignment="1">
      <alignment wrapText="1"/>
    </xf>
    <xf numFmtId="42" fontId="8" fillId="5" borderId="11" xfId="2" applyFont="1" applyFill="1" applyBorder="1" applyAlignment="1">
      <alignment horizontal="center" vertical="center" wrapText="1"/>
    </xf>
    <xf numFmtId="0" fontId="6" fillId="0" borderId="12" xfId="0" applyFont="1" applyBorder="1" applyAlignment="1">
      <alignment horizontal="right"/>
    </xf>
    <xf numFmtId="0" fontId="7" fillId="0" borderId="7" xfId="0" applyFont="1" applyBorder="1" applyAlignment="1">
      <alignment horizontal="justify" vertical="justify"/>
    </xf>
    <xf numFmtId="0" fontId="7" fillId="0" borderId="8" xfId="0" applyFont="1" applyBorder="1" applyAlignment="1">
      <alignment horizontal="justify" vertical="justify"/>
    </xf>
    <xf numFmtId="0" fontId="7" fillId="0" borderId="18" xfId="0" applyFont="1" applyBorder="1" applyAlignment="1">
      <alignment horizontal="justify" vertical="justify"/>
    </xf>
    <xf numFmtId="0" fontId="2" fillId="0" borderId="0" xfId="0" applyFont="1" applyAlignment="1">
      <alignment horizontal="center" vertical="center"/>
    </xf>
    <xf numFmtId="1" fontId="2" fillId="0" borderId="0" xfId="0" applyNumberFormat="1" applyFont="1" applyAlignment="1">
      <alignment horizontal="center" wrapText="1"/>
    </xf>
    <xf numFmtId="0" fontId="0" fillId="0" borderId="0" xfId="0" applyAlignment="1">
      <alignment horizontal="center" vertical="center"/>
    </xf>
    <xf numFmtId="42" fontId="0" fillId="0" borderId="0" xfId="2" applyFont="1" applyAlignment="1">
      <alignment horizontal="left" wrapText="1"/>
    </xf>
    <xf numFmtId="42" fontId="8" fillId="5" borderId="5" xfId="2" applyFont="1" applyFill="1" applyBorder="1" applyAlignment="1">
      <alignment horizontal="center" vertical="center" wrapText="1"/>
    </xf>
    <xf numFmtId="42" fontId="8" fillId="5" borderId="15" xfId="2" applyFont="1" applyFill="1" applyBorder="1" applyAlignment="1">
      <alignment horizontal="center" vertical="center" wrapText="1"/>
    </xf>
    <xf numFmtId="42" fontId="8" fillId="5" borderId="14" xfId="2" applyFont="1" applyFill="1" applyBorder="1" applyAlignment="1">
      <alignment horizontal="center" vertical="center" wrapText="1"/>
    </xf>
    <xf numFmtId="0" fontId="16" fillId="12" borderId="11" xfId="0" applyFont="1" applyFill="1" applyBorder="1" applyAlignment="1">
      <alignment horizontal="center" vertical="center" wrapText="1"/>
    </xf>
    <xf numFmtId="42" fontId="16" fillId="5" borderId="11" xfId="2" applyFont="1" applyFill="1" applyBorder="1" applyAlignment="1">
      <alignment horizontal="center" vertical="center" wrapText="1"/>
    </xf>
    <xf numFmtId="0" fontId="15" fillId="0" borderId="11" xfId="0" applyFont="1" applyBorder="1" applyAlignment="1">
      <alignment horizontal="right" wrapText="1"/>
    </xf>
    <xf numFmtId="0" fontId="15" fillId="2" borderId="1" xfId="0" applyFont="1" applyFill="1" applyBorder="1" applyAlignment="1">
      <alignment horizontal="center" vertical="center" wrapText="1"/>
    </xf>
    <xf numFmtId="0" fontId="15" fillId="2" borderId="20" xfId="0" applyFont="1" applyFill="1" applyBorder="1" applyAlignment="1">
      <alignment horizontal="center" vertical="center" wrapText="1"/>
    </xf>
    <xf numFmtId="0" fontId="15" fillId="2" borderId="2" xfId="0" applyFont="1" applyFill="1" applyBorder="1" applyAlignment="1">
      <alignment horizontal="center" vertical="center" wrapText="1"/>
    </xf>
    <xf numFmtId="0" fontId="15" fillId="2" borderId="3" xfId="0" applyFont="1" applyFill="1" applyBorder="1" applyAlignment="1">
      <alignment horizontal="center" vertical="center" wrapText="1"/>
    </xf>
    <xf numFmtId="0" fontId="15" fillId="2" borderId="4" xfId="0" applyFont="1" applyFill="1" applyBorder="1" applyAlignment="1">
      <alignment horizontal="center" vertical="center" wrapText="1"/>
    </xf>
    <xf numFmtId="0" fontId="15" fillId="2" borderId="5" xfId="0" applyFont="1" applyFill="1" applyBorder="1" applyAlignment="1">
      <alignment horizontal="center" vertical="center" wrapText="1"/>
    </xf>
    <xf numFmtId="0" fontId="15" fillId="2" borderId="6" xfId="0" applyFont="1" applyFill="1" applyBorder="1" applyAlignment="1">
      <alignment horizontal="center" vertical="center" wrapText="1"/>
    </xf>
    <xf numFmtId="0" fontId="14" fillId="3" borderId="32" xfId="0" applyFont="1" applyFill="1" applyBorder="1" applyAlignment="1">
      <alignment horizontal="center" vertical="center" wrapText="1"/>
    </xf>
    <xf numFmtId="0" fontId="14" fillId="3" borderId="22" xfId="0" applyFont="1" applyFill="1" applyBorder="1" applyAlignment="1">
      <alignment horizontal="center" vertical="center" wrapText="1"/>
    </xf>
    <xf numFmtId="0" fontId="14" fillId="3" borderId="27" xfId="0" applyFont="1" applyFill="1" applyBorder="1" applyAlignment="1">
      <alignment horizontal="center" vertical="center" wrapText="1"/>
    </xf>
    <xf numFmtId="49" fontId="16" fillId="4" borderId="11" xfId="0" applyNumberFormat="1" applyFont="1" applyFill="1" applyBorder="1" applyAlignment="1">
      <alignment horizontal="center" vertical="center" wrapText="1"/>
    </xf>
    <xf numFmtId="0" fontId="13" fillId="0" borderId="11" xfId="0" applyFont="1" applyBorder="1" applyAlignment="1">
      <alignment wrapText="1"/>
    </xf>
    <xf numFmtId="1" fontId="16" fillId="4" borderId="11" xfId="0" applyNumberFormat="1" applyFont="1" applyFill="1" applyBorder="1" applyAlignment="1">
      <alignment horizontal="center" vertical="center" wrapText="1"/>
    </xf>
    <xf numFmtId="1" fontId="13" fillId="0" borderId="11" xfId="0" applyNumberFormat="1" applyFont="1" applyBorder="1" applyAlignment="1">
      <alignment wrapText="1"/>
    </xf>
  </cellXfs>
  <cellStyles count="3">
    <cellStyle name="Moneda" xfId="1" builtinId="4"/>
    <cellStyle name="Moneda [0]" xfId="2" builtinId="7"/>
    <cellStyle name="Normal" xfId="0" builtinId="0"/>
  </cellStyles>
  <dxfs count="14"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Q45"/>
  <sheetViews>
    <sheetView topLeftCell="A11" zoomScaleNormal="100" workbookViewId="0">
      <selection activeCell="C5" sqref="C5:I5"/>
    </sheetView>
  </sheetViews>
  <sheetFormatPr baseColWidth="10" defaultColWidth="11.44140625" defaultRowHeight="14.4" x14ac:dyDescent="0.3"/>
  <cols>
    <col min="1" max="1" width="5.44140625" customWidth="1"/>
    <col min="2" max="2" width="4.88671875" customWidth="1"/>
    <col min="3" max="3" width="15.44140625" style="1" customWidth="1"/>
    <col min="4" max="4" width="28.44140625" style="1" customWidth="1"/>
    <col min="5" max="5" width="45.88671875" style="1" customWidth="1"/>
    <col min="6" max="6" width="14.44140625" style="1" customWidth="1"/>
    <col min="7" max="7" width="13.44140625" style="1" customWidth="1"/>
    <col min="8" max="8" width="18.44140625" style="2" customWidth="1"/>
    <col min="9" max="9" width="17.88671875" style="2" customWidth="1"/>
    <col min="10" max="10" width="20" style="2" customWidth="1"/>
    <col min="11" max="11" width="24.44140625" style="2" customWidth="1"/>
    <col min="12" max="12" width="17.44140625" customWidth="1"/>
    <col min="13" max="13" width="16.5546875" customWidth="1"/>
    <col min="14" max="14" width="22.44140625" customWidth="1"/>
    <col min="15" max="15" width="18.44140625" customWidth="1"/>
    <col min="16" max="16" width="19.109375" customWidth="1"/>
    <col min="17" max="17" width="20.44140625" customWidth="1"/>
  </cols>
  <sheetData>
    <row r="1" spans="2:17" ht="15" thickBot="1" x14ac:dyDescent="0.35"/>
    <row r="2" spans="2:17" ht="33.75" customHeight="1" x14ac:dyDescent="0.3">
      <c r="B2" s="12"/>
      <c r="C2" s="57" t="s">
        <v>0</v>
      </c>
      <c r="D2" s="58"/>
      <c r="E2" s="59"/>
      <c r="F2" s="59"/>
      <c r="G2" s="59"/>
      <c r="H2" s="59"/>
      <c r="I2" s="60"/>
      <c r="J2" s="13"/>
      <c r="K2" s="13"/>
      <c r="L2" s="12"/>
      <c r="M2" s="12"/>
      <c r="N2" s="12"/>
      <c r="O2" s="12"/>
      <c r="P2" s="12"/>
      <c r="Q2" s="12"/>
    </row>
    <row r="3" spans="2:17" ht="37.5" customHeight="1" x14ac:dyDescent="0.3">
      <c r="B3" s="12"/>
      <c r="C3" s="61" t="s">
        <v>1</v>
      </c>
      <c r="D3" s="62"/>
      <c r="E3" s="62"/>
      <c r="F3" s="62"/>
      <c r="G3" s="62"/>
      <c r="H3" s="62"/>
      <c r="I3" s="63"/>
      <c r="J3" s="13"/>
      <c r="K3" s="13"/>
      <c r="L3" s="12"/>
      <c r="M3" s="12"/>
      <c r="N3" s="12"/>
      <c r="O3" s="12"/>
      <c r="P3" s="12"/>
      <c r="Q3" s="12"/>
    </row>
    <row r="4" spans="2:17" ht="18.75" customHeight="1" thickBot="1" x14ac:dyDescent="0.35">
      <c r="B4" s="14"/>
      <c r="C4" s="61" t="s">
        <v>2</v>
      </c>
      <c r="D4" s="62"/>
      <c r="E4" s="62"/>
      <c r="F4" s="62"/>
      <c r="G4" s="62"/>
      <c r="H4" s="62"/>
      <c r="I4" s="63"/>
      <c r="J4" s="15"/>
      <c r="K4" s="15"/>
      <c r="L4" s="12"/>
      <c r="M4" s="12"/>
      <c r="N4" s="12"/>
      <c r="O4" s="12"/>
      <c r="P4" s="12"/>
      <c r="Q4" s="12"/>
    </row>
    <row r="5" spans="2:17" ht="35.25" customHeight="1" thickBot="1" x14ac:dyDescent="0.35">
      <c r="B5" s="12"/>
      <c r="C5" s="64" t="s">
        <v>3</v>
      </c>
      <c r="D5" s="65"/>
      <c r="E5" s="65"/>
      <c r="F5" s="65"/>
      <c r="G5" s="65"/>
      <c r="H5" s="65"/>
      <c r="I5" s="66"/>
      <c r="J5" s="13"/>
      <c r="K5" s="13"/>
      <c r="L5" s="12"/>
      <c r="M5" s="12"/>
      <c r="N5" s="12"/>
      <c r="O5" s="12"/>
      <c r="P5" s="12"/>
      <c r="Q5" s="12"/>
    </row>
    <row r="6" spans="2:17" ht="15" customHeight="1" x14ac:dyDescent="0.3">
      <c r="B6" s="67" t="s">
        <v>4</v>
      </c>
      <c r="C6" s="69" t="s">
        <v>5</v>
      </c>
      <c r="D6" s="71" t="s">
        <v>6</v>
      </c>
      <c r="E6" s="73" t="s">
        <v>7</v>
      </c>
      <c r="F6" s="69" t="s">
        <v>8</v>
      </c>
      <c r="G6" s="75" t="s">
        <v>9</v>
      </c>
      <c r="H6" s="86" t="s">
        <v>10</v>
      </c>
      <c r="I6" s="86"/>
      <c r="J6" s="86"/>
      <c r="K6" s="87"/>
      <c r="L6" s="88" t="s">
        <v>11</v>
      </c>
      <c r="M6" s="86"/>
      <c r="N6" s="86"/>
      <c r="O6" s="87"/>
      <c r="P6" s="77" t="s">
        <v>12</v>
      </c>
      <c r="Q6" s="77"/>
    </row>
    <row r="7" spans="2:17" ht="62.4" x14ac:dyDescent="0.3">
      <c r="B7" s="68"/>
      <c r="C7" s="70"/>
      <c r="D7" s="72"/>
      <c r="E7" s="74"/>
      <c r="F7" s="70"/>
      <c r="G7" s="76"/>
      <c r="H7" s="27" t="s">
        <v>13</v>
      </c>
      <c r="I7" s="16" t="s">
        <v>14</v>
      </c>
      <c r="J7" s="16" t="s">
        <v>15</v>
      </c>
      <c r="K7" s="16" t="s">
        <v>16</v>
      </c>
      <c r="L7" s="16" t="s">
        <v>13</v>
      </c>
      <c r="M7" s="16" t="s">
        <v>14</v>
      </c>
      <c r="N7" s="16" t="s">
        <v>15</v>
      </c>
      <c r="O7" s="16" t="s">
        <v>16</v>
      </c>
      <c r="P7" s="16" t="s">
        <v>17</v>
      </c>
      <c r="Q7" s="16" t="s">
        <v>18</v>
      </c>
    </row>
    <row r="8" spans="2:17" ht="30" customHeight="1" x14ac:dyDescent="0.3">
      <c r="B8" s="33">
        <v>1</v>
      </c>
      <c r="C8" s="32">
        <v>43212105</v>
      </c>
      <c r="D8" s="25" t="s">
        <v>19</v>
      </c>
      <c r="E8" s="25" t="s">
        <v>20</v>
      </c>
      <c r="F8" s="26">
        <v>1</v>
      </c>
      <c r="G8" s="28" t="s">
        <v>21</v>
      </c>
      <c r="H8" s="35">
        <v>929880</v>
      </c>
      <c r="I8" s="17">
        <f>H8*19/100</f>
        <v>176677.2</v>
      </c>
      <c r="J8" s="18">
        <f>H8</f>
        <v>929880</v>
      </c>
      <c r="K8" s="19">
        <f>J8*F8</f>
        <v>929880</v>
      </c>
      <c r="L8" s="39">
        <v>1006600</v>
      </c>
      <c r="M8" s="17">
        <f>L8*19/100</f>
        <v>191254</v>
      </c>
      <c r="N8" s="18">
        <f>L8</f>
        <v>1006600</v>
      </c>
      <c r="O8" s="19">
        <f>N8*F8</f>
        <v>1006600</v>
      </c>
      <c r="P8" s="19">
        <f>AVERAGE(J8,N8)</f>
        <v>968240</v>
      </c>
      <c r="Q8" s="19">
        <f>AVERAGE(K8,O8)</f>
        <v>968240</v>
      </c>
    </row>
    <row r="9" spans="2:17" ht="26.4" x14ac:dyDescent="0.3">
      <c r="B9" s="33">
        <v>2</v>
      </c>
      <c r="C9" s="32">
        <v>44103101</v>
      </c>
      <c r="D9" s="25" t="s">
        <v>22</v>
      </c>
      <c r="E9" s="25" t="s">
        <v>23</v>
      </c>
      <c r="F9" s="26">
        <v>10</v>
      </c>
      <c r="G9" s="28" t="s">
        <v>24</v>
      </c>
      <c r="H9" s="35">
        <v>225493.2</v>
      </c>
      <c r="I9" s="17">
        <f t="shared" ref="I9:I28" si="0">H9*19/100</f>
        <v>42843.707999999999</v>
      </c>
      <c r="J9" s="18">
        <f t="shared" ref="J9:J33" si="1">H9</f>
        <v>225493.2</v>
      </c>
      <c r="K9" s="19">
        <f t="shared" ref="K9:K28" si="2">J9*F9</f>
        <v>2254932</v>
      </c>
      <c r="L9" s="39">
        <v>191695</v>
      </c>
      <c r="M9" s="17">
        <f t="shared" ref="M9:M33" si="3">L9*19/100</f>
        <v>36422.050000000003</v>
      </c>
      <c r="N9" s="18">
        <f t="shared" ref="N9:N33" si="4">L9</f>
        <v>191695</v>
      </c>
      <c r="O9" s="19">
        <f t="shared" ref="O9:O28" si="5">N9*F9</f>
        <v>1916950</v>
      </c>
      <c r="P9" s="19">
        <f t="shared" ref="P9:Q28" si="6">AVERAGE(J9,N9)</f>
        <v>208594.1</v>
      </c>
      <c r="Q9" s="19">
        <f t="shared" si="6"/>
        <v>2085941</v>
      </c>
    </row>
    <row r="10" spans="2:17" ht="30.75" customHeight="1" x14ac:dyDescent="0.3">
      <c r="B10" s="33">
        <v>3</v>
      </c>
      <c r="C10" s="32">
        <v>43212108</v>
      </c>
      <c r="D10" s="25" t="s">
        <v>25</v>
      </c>
      <c r="E10" s="25" t="s">
        <v>26</v>
      </c>
      <c r="F10" s="26">
        <v>1</v>
      </c>
      <c r="G10" s="28" t="s">
        <v>21</v>
      </c>
      <c r="H10" s="36">
        <v>357754.8</v>
      </c>
      <c r="I10" s="17">
        <f t="shared" si="0"/>
        <v>67973.411999999997</v>
      </c>
      <c r="J10" s="18">
        <f t="shared" si="1"/>
        <v>357754.8</v>
      </c>
      <c r="K10" s="19">
        <f t="shared" si="2"/>
        <v>357754.8</v>
      </c>
      <c r="L10" s="39">
        <v>425460</v>
      </c>
      <c r="M10" s="17">
        <f t="shared" si="3"/>
        <v>80837.399999999994</v>
      </c>
      <c r="N10" s="18">
        <f t="shared" si="4"/>
        <v>425460</v>
      </c>
      <c r="O10" s="19">
        <f t="shared" si="5"/>
        <v>425460</v>
      </c>
      <c r="P10" s="19">
        <f t="shared" si="6"/>
        <v>391607.4</v>
      </c>
      <c r="Q10" s="19">
        <f t="shared" si="6"/>
        <v>391607.4</v>
      </c>
    </row>
    <row r="11" spans="2:17" ht="26.4" x14ac:dyDescent="0.3">
      <c r="B11" s="33">
        <v>4</v>
      </c>
      <c r="C11" s="32">
        <v>44103101</v>
      </c>
      <c r="D11" s="25" t="s">
        <v>27</v>
      </c>
      <c r="E11" s="25" t="s">
        <v>28</v>
      </c>
      <c r="F11" s="26">
        <v>2</v>
      </c>
      <c r="G11" s="28" t="s">
        <v>24</v>
      </c>
      <c r="H11" s="35">
        <v>297600</v>
      </c>
      <c r="I11" s="17">
        <f t="shared" si="0"/>
        <v>56544</v>
      </c>
      <c r="J11" s="18">
        <f t="shared" si="1"/>
        <v>297600</v>
      </c>
      <c r="K11" s="19">
        <f t="shared" si="2"/>
        <v>595200</v>
      </c>
      <c r="L11" s="39">
        <v>278600</v>
      </c>
      <c r="M11" s="17">
        <f t="shared" si="3"/>
        <v>52934</v>
      </c>
      <c r="N11" s="18">
        <f t="shared" si="4"/>
        <v>278600</v>
      </c>
      <c r="O11" s="19">
        <f t="shared" si="5"/>
        <v>557200</v>
      </c>
      <c r="P11" s="19">
        <f t="shared" si="6"/>
        <v>288100</v>
      </c>
      <c r="Q11" s="19">
        <f t="shared" si="6"/>
        <v>576200</v>
      </c>
    </row>
    <row r="12" spans="2:17" ht="15.6" x14ac:dyDescent="0.3">
      <c r="B12" s="33">
        <v>5</v>
      </c>
      <c r="C12" s="32">
        <v>43211902</v>
      </c>
      <c r="D12" s="25" t="s">
        <v>29</v>
      </c>
      <c r="E12" s="25" t="s">
        <v>30</v>
      </c>
      <c r="F12" s="26">
        <v>10</v>
      </c>
      <c r="G12" s="28" t="s">
        <v>21</v>
      </c>
      <c r="H12" s="35">
        <v>282000</v>
      </c>
      <c r="I12" s="17">
        <f t="shared" si="0"/>
        <v>53580</v>
      </c>
      <c r="J12" s="18">
        <f t="shared" si="1"/>
        <v>282000</v>
      </c>
      <c r="K12" s="19">
        <f t="shared" si="2"/>
        <v>2820000</v>
      </c>
      <c r="L12" s="39">
        <v>322000</v>
      </c>
      <c r="M12" s="17">
        <f t="shared" si="3"/>
        <v>61180</v>
      </c>
      <c r="N12" s="18">
        <f t="shared" si="4"/>
        <v>322000</v>
      </c>
      <c r="O12" s="19">
        <f t="shared" si="5"/>
        <v>3220000</v>
      </c>
      <c r="P12" s="19">
        <f t="shared" si="6"/>
        <v>302000</v>
      </c>
      <c r="Q12" s="19">
        <f t="shared" si="6"/>
        <v>3020000</v>
      </c>
    </row>
    <row r="13" spans="2:17" ht="39.6" x14ac:dyDescent="0.3">
      <c r="B13" s="33">
        <v>6</v>
      </c>
      <c r="C13" s="32">
        <v>43211701</v>
      </c>
      <c r="D13" s="25" t="s">
        <v>31</v>
      </c>
      <c r="E13" s="25" t="s">
        <v>32</v>
      </c>
      <c r="F13" s="26">
        <v>5</v>
      </c>
      <c r="G13" s="28" t="s">
        <v>21</v>
      </c>
      <c r="H13" s="37">
        <v>191904</v>
      </c>
      <c r="I13" s="17">
        <f t="shared" si="0"/>
        <v>36461.760000000002</v>
      </c>
      <c r="J13" s="18">
        <f t="shared" si="1"/>
        <v>191904</v>
      </c>
      <c r="K13" s="19">
        <f t="shared" si="2"/>
        <v>959520</v>
      </c>
      <c r="L13" s="39">
        <v>231000</v>
      </c>
      <c r="M13" s="17">
        <f t="shared" si="3"/>
        <v>43890</v>
      </c>
      <c r="N13" s="18">
        <f t="shared" si="4"/>
        <v>231000</v>
      </c>
      <c r="O13" s="19">
        <f t="shared" si="5"/>
        <v>1155000</v>
      </c>
      <c r="P13" s="19">
        <f t="shared" si="6"/>
        <v>211452</v>
      </c>
      <c r="Q13" s="19">
        <f t="shared" si="6"/>
        <v>1057260</v>
      </c>
    </row>
    <row r="14" spans="2:17" ht="26.4" x14ac:dyDescent="0.3">
      <c r="B14" s="33">
        <v>7</v>
      </c>
      <c r="C14" s="32">
        <v>43212002</v>
      </c>
      <c r="D14" s="25" t="s">
        <v>33</v>
      </c>
      <c r="E14" s="25" t="s">
        <v>34</v>
      </c>
      <c r="F14" s="26">
        <v>10</v>
      </c>
      <c r="G14" s="28" t="s">
        <v>21</v>
      </c>
      <c r="H14" s="35">
        <v>227880</v>
      </c>
      <c r="I14" s="17">
        <f t="shared" si="0"/>
        <v>43297.2</v>
      </c>
      <c r="J14" s="18">
        <f t="shared" si="1"/>
        <v>227880</v>
      </c>
      <c r="K14" s="19">
        <f t="shared" si="2"/>
        <v>2278800</v>
      </c>
      <c r="L14" s="39">
        <v>280000</v>
      </c>
      <c r="M14" s="17">
        <f t="shared" si="3"/>
        <v>53200</v>
      </c>
      <c r="N14" s="18">
        <f t="shared" si="4"/>
        <v>280000</v>
      </c>
      <c r="O14" s="19">
        <f t="shared" si="5"/>
        <v>2800000</v>
      </c>
      <c r="P14" s="19">
        <f t="shared" si="6"/>
        <v>253940</v>
      </c>
      <c r="Q14" s="19">
        <f t="shared" si="6"/>
        <v>2539400</v>
      </c>
    </row>
    <row r="15" spans="2:17" ht="26.4" x14ac:dyDescent="0.3">
      <c r="B15" s="33">
        <v>8</v>
      </c>
      <c r="C15" s="32">
        <v>46171508</v>
      </c>
      <c r="D15" s="25" t="s">
        <v>35</v>
      </c>
      <c r="E15" s="25" t="s">
        <v>36</v>
      </c>
      <c r="F15" s="26">
        <v>10</v>
      </c>
      <c r="G15" s="28" t="s">
        <v>21</v>
      </c>
      <c r="H15" s="36">
        <v>72000</v>
      </c>
      <c r="I15" s="17">
        <f t="shared" si="0"/>
        <v>13680</v>
      </c>
      <c r="J15" s="18">
        <f t="shared" si="1"/>
        <v>72000</v>
      </c>
      <c r="K15" s="19">
        <f t="shared" si="2"/>
        <v>720000</v>
      </c>
      <c r="L15" s="39">
        <v>83860</v>
      </c>
      <c r="M15" s="17">
        <f t="shared" si="3"/>
        <v>15933.4</v>
      </c>
      <c r="N15" s="18">
        <f t="shared" si="4"/>
        <v>83860</v>
      </c>
      <c r="O15" s="19">
        <f t="shared" si="5"/>
        <v>838600</v>
      </c>
      <c r="P15" s="19">
        <f t="shared" si="6"/>
        <v>77930</v>
      </c>
      <c r="Q15" s="19">
        <f t="shared" si="6"/>
        <v>779300</v>
      </c>
    </row>
    <row r="16" spans="2:17" ht="26.4" x14ac:dyDescent="0.3">
      <c r="B16" s="33">
        <v>9</v>
      </c>
      <c r="C16" s="32">
        <v>46171610</v>
      </c>
      <c r="D16" s="25" t="s">
        <v>37</v>
      </c>
      <c r="E16" s="25" t="s">
        <v>38</v>
      </c>
      <c r="F16" s="26">
        <v>10</v>
      </c>
      <c r="G16" s="28" t="s">
        <v>21</v>
      </c>
      <c r="H16" s="35">
        <v>152743.20000000001</v>
      </c>
      <c r="I16" s="17">
        <f t="shared" si="0"/>
        <v>29021.208000000002</v>
      </c>
      <c r="J16" s="18">
        <f t="shared" si="1"/>
        <v>152743.20000000001</v>
      </c>
      <c r="K16" s="19">
        <f t="shared" si="2"/>
        <v>1527432</v>
      </c>
      <c r="L16" s="39">
        <v>273000</v>
      </c>
      <c r="M16" s="17">
        <f t="shared" si="3"/>
        <v>51870</v>
      </c>
      <c r="N16" s="18">
        <f t="shared" si="4"/>
        <v>273000</v>
      </c>
      <c r="O16" s="19">
        <f t="shared" si="5"/>
        <v>2730000</v>
      </c>
      <c r="P16" s="19">
        <f t="shared" si="6"/>
        <v>212871.6</v>
      </c>
      <c r="Q16" s="19">
        <f t="shared" si="6"/>
        <v>2128716</v>
      </c>
    </row>
    <row r="17" spans="2:17" ht="26.4" x14ac:dyDescent="0.3">
      <c r="B17" s="33">
        <v>10</v>
      </c>
      <c r="C17" s="32">
        <v>43201830</v>
      </c>
      <c r="D17" s="25" t="s">
        <v>39</v>
      </c>
      <c r="E17" s="25" t="s">
        <v>40</v>
      </c>
      <c r="F17" s="26">
        <v>8</v>
      </c>
      <c r="G17" s="28" t="s">
        <v>21</v>
      </c>
      <c r="H17" s="35">
        <v>587880</v>
      </c>
      <c r="I17" s="17">
        <f t="shared" si="0"/>
        <v>111697.2</v>
      </c>
      <c r="J17" s="18">
        <f t="shared" si="1"/>
        <v>587880</v>
      </c>
      <c r="K17" s="19">
        <f t="shared" si="2"/>
        <v>4703040</v>
      </c>
      <c r="L17" s="39">
        <v>640000</v>
      </c>
      <c r="M17" s="17">
        <f t="shared" si="3"/>
        <v>121600</v>
      </c>
      <c r="N17" s="18">
        <f t="shared" si="4"/>
        <v>640000</v>
      </c>
      <c r="O17" s="19">
        <f t="shared" si="5"/>
        <v>5120000</v>
      </c>
      <c r="P17" s="19">
        <f t="shared" si="6"/>
        <v>613940</v>
      </c>
      <c r="Q17" s="19">
        <f t="shared" si="6"/>
        <v>4911520</v>
      </c>
    </row>
    <row r="18" spans="2:17" ht="26.4" x14ac:dyDescent="0.3">
      <c r="B18" s="33">
        <v>11</v>
      </c>
      <c r="C18" s="32">
        <v>45111616</v>
      </c>
      <c r="D18" s="25" t="s">
        <v>41</v>
      </c>
      <c r="E18" s="25" t="s">
        <v>42</v>
      </c>
      <c r="F18" s="26">
        <v>5</v>
      </c>
      <c r="G18" s="28" t="s">
        <v>21</v>
      </c>
      <c r="H18" s="36">
        <v>394680</v>
      </c>
      <c r="I18" s="17">
        <f t="shared" si="0"/>
        <v>74989.2</v>
      </c>
      <c r="J18" s="18">
        <f t="shared" si="1"/>
        <v>394680</v>
      </c>
      <c r="K18" s="19">
        <f t="shared" si="2"/>
        <v>1973400</v>
      </c>
      <c r="L18" s="39">
        <v>486472</v>
      </c>
      <c r="M18" s="17">
        <f t="shared" si="3"/>
        <v>92429.68</v>
      </c>
      <c r="N18" s="18">
        <f t="shared" si="4"/>
        <v>486472</v>
      </c>
      <c r="O18" s="19">
        <f t="shared" si="5"/>
        <v>2432360</v>
      </c>
      <c r="P18" s="19">
        <f t="shared" si="6"/>
        <v>440576</v>
      </c>
      <c r="Q18" s="19">
        <f t="shared" si="6"/>
        <v>2202880</v>
      </c>
    </row>
    <row r="19" spans="2:17" ht="15.6" x14ac:dyDescent="0.3">
      <c r="B19" s="33">
        <v>12</v>
      </c>
      <c r="C19" s="32">
        <v>43211913</v>
      </c>
      <c r="D19" s="25" t="s">
        <v>43</v>
      </c>
      <c r="E19" s="25" t="s">
        <v>44</v>
      </c>
      <c r="F19" s="26">
        <v>5</v>
      </c>
      <c r="G19" s="28" t="s">
        <v>21</v>
      </c>
      <c r="H19" s="37">
        <v>360000</v>
      </c>
      <c r="I19" s="17">
        <f t="shared" si="0"/>
        <v>68400</v>
      </c>
      <c r="J19" s="18">
        <f t="shared" si="1"/>
        <v>360000</v>
      </c>
      <c r="K19" s="19">
        <f t="shared" si="2"/>
        <v>1800000</v>
      </c>
      <c r="L19" s="39">
        <v>490000</v>
      </c>
      <c r="M19" s="17">
        <f t="shared" si="3"/>
        <v>93100</v>
      </c>
      <c r="N19" s="18">
        <f t="shared" si="4"/>
        <v>490000</v>
      </c>
      <c r="O19" s="19">
        <f t="shared" si="5"/>
        <v>2450000</v>
      </c>
      <c r="P19" s="19">
        <f t="shared" si="6"/>
        <v>425000</v>
      </c>
      <c r="Q19" s="19">
        <f t="shared" si="6"/>
        <v>2125000</v>
      </c>
    </row>
    <row r="20" spans="2:17" ht="29.25" customHeight="1" x14ac:dyDescent="0.3">
      <c r="B20" s="33">
        <v>13</v>
      </c>
      <c r="C20" s="32">
        <v>44103206</v>
      </c>
      <c r="D20" s="25" t="s">
        <v>45</v>
      </c>
      <c r="E20" s="25" t="s">
        <v>46</v>
      </c>
      <c r="F20" s="26">
        <v>5</v>
      </c>
      <c r="G20" s="28" t="s">
        <v>21</v>
      </c>
      <c r="H20" s="35">
        <v>216000</v>
      </c>
      <c r="I20" s="17">
        <f t="shared" si="0"/>
        <v>41040</v>
      </c>
      <c r="J20" s="18">
        <f t="shared" si="1"/>
        <v>216000</v>
      </c>
      <c r="K20" s="19">
        <f t="shared" si="2"/>
        <v>1080000</v>
      </c>
      <c r="L20" s="39">
        <v>280000</v>
      </c>
      <c r="M20" s="17">
        <f t="shared" si="3"/>
        <v>53200</v>
      </c>
      <c r="N20" s="18">
        <f t="shared" si="4"/>
        <v>280000</v>
      </c>
      <c r="O20" s="19">
        <f t="shared" si="5"/>
        <v>1400000</v>
      </c>
      <c r="P20" s="19">
        <f t="shared" si="6"/>
        <v>248000</v>
      </c>
      <c r="Q20" s="19">
        <f t="shared" si="6"/>
        <v>1240000</v>
      </c>
    </row>
    <row r="21" spans="2:17" ht="33.75" customHeight="1" x14ac:dyDescent="0.3">
      <c r="B21" s="33">
        <v>14</v>
      </c>
      <c r="C21" s="32">
        <v>26111701</v>
      </c>
      <c r="D21" s="25" t="s">
        <v>47</v>
      </c>
      <c r="E21" s="25" t="s">
        <v>48</v>
      </c>
      <c r="F21" s="26">
        <v>50</v>
      </c>
      <c r="G21" s="28" t="s">
        <v>49</v>
      </c>
      <c r="H21" s="36">
        <v>29428.799999999999</v>
      </c>
      <c r="I21" s="17">
        <f t="shared" si="0"/>
        <v>5591.4719999999998</v>
      </c>
      <c r="J21" s="18">
        <f t="shared" si="1"/>
        <v>29428.799999999999</v>
      </c>
      <c r="K21" s="19">
        <f t="shared" si="2"/>
        <v>1471440</v>
      </c>
      <c r="L21" s="39">
        <v>42000</v>
      </c>
      <c r="M21" s="17">
        <f t="shared" si="3"/>
        <v>7980</v>
      </c>
      <c r="N21" s="18">
        <f t="shared" si="4"/>
        <v>42000</v>
      </c>
      <c r="O21" s="19">
        <f t="shared" si="5"/>
        <v>2100000</v>
      </c>
      <c r="P21" s="19">
        <f t="shared" si="6"/>
        <v>35714.400000000001</v>
      </c>
      <c r="Q21" s="19">
        <f t="shared" si="6"/>
        <v>1785720</v>
      </c>
    </row>
    <row r="22" spans="2:17" ht="27.75" customHeight="1" x14ac:dyDescent="0.3">
      <c r="B22" s="33">
        <v>15</v>
      </c>
      <c r="C22" s="32">
        <v>26111701</v>
      </c>
      <c r="D22" s="25" t="s">
        <v>50</v>
      </c>
      <c r="E22" s="25" t="s">
        <v>51</v>
      </c>
      <c r="F22" s="26">
        <v>10</v>
      </c>
      <c r="G22" s="28" t="s">
        <v>21</v>
      </c>
      <c r="H22" s="36">
        <v>72120</v>
      </c>
      <c r="I22" s="17">
        <f t="shared" si="0"/>
        <v>13702.8</v>
      </c>
      <c r="J22" s="18">
        <f t="shared" si="1"/>
        <v>72120</v>
      </c>
      <c r="K22" s="19">
        <f t="shared" si="2"/>
        <v>721200</v>
      </c>
      <c r="L22" s="39">
        <v>66640</v>
      </c>
      <c r="M22" s="17">
        <f t="shared" si="3"/>
        <v>12661.6</v>
      </c>
      <c r="N22" s="18">
        <f t="shared" si="4"/>
        <v>66640</v>
      </c>
      <c r="O22" s="19">
        <f t="shared" si="5"/>
        <v>666400</v>
      </c>
      <c r="P22" s="19">
        <f t="shared" si="6"/>
        <v>69380</v>
      </c>
      <c r="Q22" s="19">
        <f t="shared" si="6"/>
        <v>693800</v>
      </c>
    </row>
    <row r="23" spans="2:17" ht="36" customHeight="1" x14ac:dyDescent="0.3">
      <c r="B23" s="33">
        <v>16</v>
      </c>
      <c r="C23" s="32">
        <v>43211714</v>
      </c>
      <c r="D23" s="25" t="s">
        <v>52</v>
      </c>
      <c r="E23" s="25" t="s">
        <v>53</v>
      </c>
      <c r="F23" s="26">
        <v>2</v>
      </c>
      <c r="G23" s="28" t="s">
        <v>21</v>
      </c>
      <c r="H23" s="35">
        <v>983880</v>
      </c>
      <c r="I23" s="17">
        <f t="shared" si="0"/>
        <v>186937.2</v>
      </c>
      <c r="J23" s="18">
        <f t="shared" si="1"/>
        <v>983880</v>
      </c>
      <c r="K23" s="19">
        <f t="shared" si="2"/>
        <v>1967760</v>
      </c>
      <c r="L23" s="39">
        <v>663600</v>
      </c>
      <c r="M23" s="17">
        <f t="shared" si="3"/>
        <v>126084</v>
      </c>
      <c r="N23" s="18">
        <f t="shared" si="4"/>
        <v>663600</v>
      </c>
      <c r="O23" s="19">
        <f t="shared" si="5"/>
        <v>1327200</v>
      </c>
      <c r="P23" s="19">
        <f t="shared" si="6"/>
        <v>823740</v>
      </c>
      <c r="Q23" s="19">
        <f t="shared" si="6"/>
        <v>1647480</v>
      </c>
    </row>
    <row r="24" spans="2:17" ht="33.75" customHeight="1" x14ac:dyDescent="0.3">
      <c r="B24" s="33">
        <v>17</v>
      </c>
      <c r="C24" s="32">
        <v>26111704</v>
      </c>
      <c r="D24" s="25" t="s">
        <v>54</v>
      </c>
      <c r="E24" s="25" t="s">
        <v>55</v>
      </c>
      <c r="F24" s="26">
        <v>50</v>
      </c>
      <c r="G24" s="28" t="s">
        <v>21</v>
      </c>
      <c r="H24" s="35">
        <v>57018</v>
      </c>
      <c r="I24" s="17">
        <f t="shared" si="0"/>
        <v>10833.42</v>
      </c>
      <c r="J24" s="18">
        <f t="shared" si="1"/>
        <v>57018</v>
      </c>
      <c r="K24" s="19">
        <f t="shared" si="2"/>
        <v>2850900</v>
      </c>
      <c r="L24" s="39">
        <v>72520</v>
      </c>
      <c r="M24" s="17">
        <f t="shared" si="3"/>
        <v>13778.8</v>
      </c>
      <c r="N24" s="18">
        <f t="shared" si="4"/>
        <v>72520</v>
      </c>
      <c r="O24" s="19">
        <f t="shared" si="5"/>
        <v>3626000</v>
      </c>
      <c r="P24" s="19">
        <f t="shared" si="6"/>
        <v>64769</v>
      </c>
      <c r="Q24" s="19">
        <f t="shared" si="6"/>
        <v>3238450</v>
      </c>
    </row>
    <row r="25" spans="2:17" ht="39.6" x14ac:dyDescent="0.3">
      <c r="B25" s="33">
        <v>18</v>
      </c>
      <c r="C25" s="32">
        <v>44102906</v>
      </c>
      <c r="D25" s="25" t="s">
        <v>56</v>
      </c>
      <c r="E25" s="25" t="s">
        <v>57</v>
      </c>
      <c r="F25" s="26">
        <v>20</v>
      </c>
      <c r="G25" s="28" t="s">
        <v>21</v>
      </c>
      <c r="H25" s="35">
        <v>70800</v>
      </c>
      <c r="I25" s="17">
        <f t="shared" si="0"/>
        <v>13452</v>
      </c>
      <c r="J25" s="18">
        <f t="shared" si="1"/>
        <v>70800</v>
      </c>
      <c r="K25" s="19">
        <f t="shared" si="2"/>
        <v>1416000</v>
      </c>
      <c r="L25" s="39">
        <v>82600</v>
      </c>
      <c r="M25" s="17">
        <f t="shared" si="3"/>
        <v>15694</v>
      </c>
      <c r="N25" s="18">
        <f t="shared" si="4"/>
        <v>82600</v>
      </c>
      <c r="O25" s="19">
        <f t="shared" si="5"/>
        <v>1652000</v>
      </c>
      <c r="P25" s="19">
        <f t="shared" si="6"/>
        <v>76700</v>
      </c>
      <c r="Q25" s="19">
        <f t="shared" si="6"/>
        <v>1534000</v>
      </c>
    </row>
    <row r="26" spans="2:17" ht="26.4" x14ac:dyDescent="0.3">
      <c r="B26" s="33">
        <v>19</v>
      </c>
      <c r="C26" s="32">
        <v>43222643</v>
      </c>
      <c r="D26" s="25" t="s">
        <v>58</v>
      </c>
      <c r="E26" s="25" t="s">
        <v>59</v>
      </c>
      <c r="F26" s="26">
        <v>5</v>
      </c>
      <c r="G26" s="28" t="s">
        <v>21</v>
      </c>
      <c r="H26" s="35">
        <v>113886</v>
      </c>
      <c r="I26" s="17">
        <f t="shared" si="0"/>
        <v>21638.34</v>
      </c>
      <c r="J26" s="18">
        <f t="shared" si="1"/>
        <v>113886</v>
      </c>
      <c r="K26" s="19">
        <f t="shared" si="2"/>
        <v>569430</v>
      </c>
      <c r="L26" s="39">
        <v>126000</v>
      </c>
      <c r="M26" s="17">
        <f t="shared" si="3"/>
        <v>23940</v>
      </c>
      <c r="N26" s="18">
        <f t="shared" si="4"/>
        <v>126000</v>
      </c>
      <c r="O26" s="19">
        <f t="shared" si="5"/>
        <v>630000</v>
      </c>
      <c r="P26" s="19">
        <f t="shared" si="6"/>
        <v>119943</v>
      </c>
      <c r="Q26" s="19">
        <f t="shared" si="6"/>
        <v>599715</v>
      </c>
    </row>
    <row r="27" spans="2:17" ht="26.4" x14ac:dyDescent="0.3">
      <c r="B27" s="33">
        <v>20</v>
      </c>
      <c r="C27" s="32">
        <v>23151601</v>
      </c>
      <c r="D27" s="25" t="s">
        <v>60</v>
      </c>
      <c r="E27" s="25" t="s">
        <v>61</v>
      </c>
      <c r="F27" s="26">
        <v>5</v>
      </c>
      <c r="G27" s="28" t="s">
        <v>21</v>
      </c>
      <c r="H27" s="36">
        <v>106680</v>
      </c>
      <c r="I27" s="17">
        <f t="shared" si="0"/>
        <v>20269.2</v>
      </c>
      <c r="J27" s="18">
        <f t="shared" si="1"/>
        <v>106680</v>
      </c>
      <c r="K27" s="19">
        <f t="shared" si="2"/>
        <v>533400</v>
      </c>
      <c r="L27" s="39">
        <v>180600</v>
      </c>
      <c r="M27" s="17">
        <f t="shared" si="3"/>
        <v>34314</v>
      </c>
      <c r="N27" s="18">
        <f t="shared" si="4"/>
        <v>180600</v>
      </c>
      <c r="O27" s="19">
        <f t="shared" si="5"/>
        <v>903000</v>
      </c>
      <c r="P27" s="19">
        <f t="shared" si="6"/>
        <v>143640</v>
      </c>
      <c r="Q27" s="19">
        <f t="shared" si="6"/>
        <v>718200</v>
      </c>
    </row>
    <row r="28" spans="2:17" ht="26.4" x14ac:dyDescent="0.3">
      <c r="B28" s="33">
        <v>21</v>
      </c>
      <c r="C28" s="32">
        <v>39121462</v>
      </c>
      <c r="D28" s="25" t="s">
        <v>62</v>
      </c>
      <c r="E28" s="25" t="s">
        <v>63</v>
      </c>
      <c r="F28" s="26">
        <v>10</v>
      </c>
      <c r="G28" s="28" t="s">
        <v>64</v>
      </c>
      <c r="H28" s="38">
        <v>179880</v>
      </c>
      <c r="I28" s="20">
        <f t="shared" si="0"/>
        <v>34177.199999999997</v>
      </c>
      <c r="J28" s="18">
        <f t="shared" si="1"/>
        <v>179880</v>
      </c>
      <c r="K28" s="19">
        <f t="shared" si="2"/>
        <v>1798800</v>
      </c>
      <c r="L28" s="39">
        <v>163800</v>
      </c>
      <c r="M28" s="17">
        <f t="shared" si="3"/>
        <v>31122</v>
      </c>
      <c r="N28" s="18">
        <f t="shared" si="4"/>
        <v>163800</v>
      </c>
      <c r="O28" s="19">
        <f t="shared" si="5"/>
        <v>1638000</v>
      </c>
      <c r="P28" s="19">
        <f t="shared" si="6"/>
        <v>171840</v>
      </c>
      <c r="Q28" s="19">
        <f t="shared" si="6"/>
        <v>1718400</v>
      </c>
    </row>
    <row r="29" spans="2:17" ht="42" customHeight="1" x14ac:dyDescent="0.3">
      <c r="B29" s="33">
        <v>22</v>
      </c>
      <c r="C29" s="32">
        <v>39131709</v>
      </c>
      <c r="D29" s="25" t="s">
        <v>65</v>
      </c>
      <c r="E29" s="25" t="s">
        <v>66</v>
      </c>
      <c r="F29" s="26">
        <v>10</v>
      </c>
      <c r="G29" s="28" t="s">
        <v>21</v>
      </c>
      <c r="H29" s="36">
        <v>11880</v>
      </c>
      <c r="I29" s="17">
        <f>H29*19/100</f>
        <v>2257.1999999999998</v>
      </c>
      <c r="J29" s="18">
        <f t="shared" si="1"/>
        <v>11880</v>
      </c>
      <c r="K29" s="19">
        <f>J29*F29</f>
        <v>118800</v>
      </c>
      <c r="L29" s="39">
        <v>16660</v>
      </c>
      <c r="M29" s="17">
        <f t="shared" si="3"/>
        <v>3165.4</v>
      </c>
      <c r="N29" s="18">
        <f t="shared" si="4"/>
        <v>16660</v>
      </c>
      <c r="O29" s="19">
        <f>N29*F29</f>
        <v>166600</v>
      </c>
      <c r="P29" s="19">
        <f>AVERAGE(J29,N29)</f>
        <v>14270</v>
      </c>
      <c r="Q29" s="19">
        <f>AVERAGE(K29,O29)</f>
        <v>142700</v>
      </c>
    </row>
    <row r="30" spans="2:17" ht="27" customHeight="1" x14ac:dyDescent="0.3">
      <c r="B30" s="33">
        <v>23</v>
      </c>
      <c r="C30" s="32">
        <v>26121616</v>
      </c>
      <c r="D30" s="25" t="s">
        <v>67</v>
      </c>
      <c r="E30" s="25" t="s">
        <v>68</v>
      </c>
      <c r="F30" s="26">
        <v>1</v>
      </c>
      <c r="G30" s="28" t="s">
        <v>24</v>
      </c>
      <c r="H30" s="35">
        <v>738000</v>
      </c>
      <c r="I30" s="17">
        <f t="shared" ref="I30:I33" si="7">H30*19/100</f>
        <v>140220</v>
      </c>
      <c r="J30" s="18">
        <f t="shared" si="1"/>
        <v>738000</v>
      </c>
      <c r="K30" s="19">
        <f t="shared" ref="K30:K33" si="8">J30*F30</f>
        <v>738000</v>
      </c>
      <c r="L30" s="39">
        <v>880600</v>
      </c>
      <c r="M30" s="17">
        <f t="shared" si="3"/>
        <v>167314</v>
      </c>
      <c r="N30" s="18">
        <f t="shared" si="4"/>
        <v>880600</v>
      </c>
      <c r="O30" s="19">
        <f t="shared" ref="O30:O33" si="9">N30*F30</f>
        <v>880600</v>
      </c>
      <c r="P30" s="19">
        <f t="shared" ref="P30:Q34" si="10">AVERAGE(J30,N30)</f>
        <v>809300</v>
      </c>
      <c r="Q30" s="19">
        <f t="shared" si="10"/>
        <v>809300</v>
      </c>
    </row>
    <row r="31" spans="2:17" ht="26.4" x14ac:dyDescent="0.3">
      <c r="B31" s="33">
        <v>24</v>
      </c>
      <c r="C31" s="32">
        <v>43222819</v>
      </c>
      <c r="D31" s="25" t="s">
        <v>69</v>
      </c>
      <c r="E31" s="25" t="s">
        <v>70</v>
      </c>
      <c r="F31" s="26">
        <v>100</v>
      </c>
      <c r="G31" s="28" t="s">
        <v>21</v>
      </c>
      <c r="H31" s="35">
        <v>14280</v>
      </c>
      <c r="I31" s="17">
        <f t="shared" si="7"/>
        <v>2713.2</v>
      </c>
      <c r="J31" s="18">
        <f t="shared" si="1"/>
        <v>14280</v>
      </c>
      <c r="K31" s="19">
        <f t="shared" si="8"/>
        <v>1428000</v>
      </c>
      <c r="L31" s="39">
        <v>3290</v>
      </c>
      <c r="M31" s="17">
        <f t="shared" si="3"/>
        <v>625.1</v>
      </c>
      <c r="N31" s="18">
        <f t="shared" si="4"/>
        <v>3290</v>
      </c>
      <c r="O31" s="19">
        <f t="shared" si="9"/>
        <v>329000</v>
      </c>
      <c r="P31" s="19">
        <f t="shared" si="10"/>
        <v>8785</v>
      </c>
      <c r="Q31" s="19">
        <f t="shared" si="10"/>
        <v>878500</v>
      </c>
    </row>
    <row r="32" spans="2:17" ht="26.4" x14ac:dyDescent="0.3">
      <c r="B32" s="33">
        <v>25</v>
      </c>
      <c r="C32" s="32">
        <v>43211604</v>
      </c>
      <c r="D32" s="25" t="s">
        <v>71</v>
      </c>
      <c r="E32" s="25" t="s">
        <v>72</v>
      </c>
      <c r="F32" s="26">
        <v>100</v>
      </c>
      <c r="G32" s="28" t="s">
        <v>21</v>
      </c>
      <c r="H32" s="36">
        <v>19080</v>
      </c>
      <c r="I32" s="17">
        <f t="shared" si="7"/>
        <v>3625.2</v>
      </c>
      <c r="J32" s="18">
        <f t="shared" si="1"/>
        <v>19080</v>
      </c>
      <c r="K32" s="19">
        <f t="shared" si="8"/>
        <v>1908000</v>
      </c>
      <c r="L32" s="39">
        <v>7700</v>
      </c>
      <c r="M32" s="17">
        <f t="shared" si="3"/>
        <v>1463</v>
      </c>
      <c r="N32" s="18">
        <f t="shared" si="4"/>
        <v>7700</v>
      </c>
      <c r="O32" s="19">
        <f t="shared" si="9"/>
        <v>770000</v>
      </c>
      <c r="P32" s="19">
        <f t="shared" si="10"/>
        <v>13390</v>
      </c>
      <c r="Q32" s="19">
        <f t="shared" si="10"/>
        <v>1339000</v>
      </c>
    </row>
    <row r="33" spans="2:17" ht="29.25" customHeight="1" thickBot="1" x14ac:dyDescent="0.35">
      <c r="B33" s="34">
        <v>26</v>
      </c>
      <c r="C33" s="32">
        <v>39121409</v>
      </c>
      <c r="D33" s="29" t="s">
        <v>73</v>
      </c>
      <c r="E33" s="29" t="s">
        <v>74</v>
      </c>
      <c r="F33" s="30">
        <v>100</v>
      </c>
      <c r="G33" s="31" t="s">
        <v>21</v>
      </c>
      <c r="H33" s="36">
        <v>10680</v>
      </c>
      <c r="I33" s="17">
        <f t="shared" si="7"/>
        <v>2029.2</v>
      </c>
      <c r="J33" s="18">
        <f t="shared" si="1"/>
        <v>10680</v>
      </c>
      <c r="K33" s="19">
        <f t="shared" si="8"/>
        <v>1068000</v>
      </c>
      <c r="L33" s="39">
        <v>7350</v>
      </c>
      <c r="M33" s="17">
        <f t="shared" si="3"/>
        <v>1396.5</v>
      </c>
      <c r="N33" s="18">
        <f t="shared" si="4"/>
        <v>7350</v>
      </c>
      <c r="O33" s="19">
        <f t="shared" si="9"/>
        <v>735000</v>
      </c>
      <c r="P33" s="19">
        <f t="shared" si="10"/>
        <v>9015</v>
      </c>
      <c r="Q33" s="19">
        <f t="shared" si="10"/>
        <v>901500</v>
      </c>
    </row>
    <row r="34" spans="2:17" ht="35.25" customHeight="1" x14ac:dyDescent="0.3">
      <c r="B34" s="78" t="s">
        <v>75</v>
      </c>
      <c r="C34" s="78"/>
      <c r="D34" s="78"/>
      <c r="E34" s="78"/>
      <c r="F34" s="78"/>
      <c r="G34" s="78"/>
      <c r="H34" s="23">
        <f t="shared" ref="H34:O34" si="11">SUM(H8:H33)</f>
        <v>6703428</v>
      </c>
      <c r="I34" s="23">
        <f t="shared" si="11"/>
        <v>1273651.3199999996</v>
      </c>
      <c r="J34" s="23">
        <f t="shared" si="11"/>
        <v>6703428</v>
      </c>
      <c r="K34" s="10">
        <f t="shared" si="11"/>
        <v>38589688.799999997</v>
      </c>
      <c r="L34" s="23">
        <f t="shared" si="11"/>
        <v>7302047</v>
      </c>
      <c r="M34" s="23">
        <f t="shared" si="11"/>
        <v>1387388.93</v>
      </c>
      <c r="N34" s="23">
        <f t="shared" si="11"/>
        <v>7302047</v>
      </c>
      <c r="O34" s="10">
        <f t="shared" si="11"/>
        <v>41475970</v>
      </c>
      <c r="P34" s="11"/>
      <c r="Q34" s="24">
        <f t="shared" si="10"/>
        <v>40032829.399999999</v>
      </c>
    </row>
    <row r="35" spans="2:17" ht="23.25" customHeight="1" thickBot="1" x14ac:dyDescent="0.35">
      <c r="B35" s="12"/>
      <c r="C35" s="21"/>
      <c r="D35" s="21"/>
      <c r="E35" s="21"/>
      <c r="F35" s="21"/>
      <c r="G35" s="21"/>
      <c r="H35" s="13"/>
      <c r="I35" s="13"/>
      <c r="J35" s="13"/>
      <c r="K35" s="13"/>
      <c r="L35" s="12"/>
      <c r="M35" s="12"/>
      <c r="N35" s="12"/>
      <c r="O35" s="12"/>
      <c r="P35" s="12"/>
      <c r="Q35" s="12"/>
    </row>
    <row r="36" spans="2:17" ht="48" customHeight="1" thickBot="1" x14ac:dyDescent="0.35">
      <c r="B36" s="79" t="s">
        <v>76</v>
      </c>
      <c r="C36" s="80"/>
      <c r="D36" s="80"/>
      <c r="E36" s="80"/>
      <c r="F36" s="80"/>
      <c r="G36" s="80"/>
      <c r="H36" s="80"/>
      <c r="I36" s="80"/>
      <c r="J36" s="81"/>
      <c r="K36" s="22"/>
      <c r="L36" s="12"/>
      <c r="M36" s="12"/>
      <c r="N36" s="12"/>
      <c r="O36" s="12"/>
      <c r="P36" s="12"/>
      <c r="Q36" s="12"/>
    </row>
    <row r="37" spans="2:17" ht="21" x14ac:dyDescent="0.4">
      <c r="M37" s="3"/>
    </row>
    <row r="38" spans="2:17" ht="21" x14ac:dyDescent="0.4">
      <c r="M38" s="3"/>
    </row>
    <row r="39" spans="2:17" x14ac:dyDescent="0.3">
      <c r="E39" s="4" t="s">
        <v>77</v>
      </c>
      <c r="F39" s="5"/>
      <c r="G39" s="6"/>
    </row>
    <row r="40" spans="2:17" ht="23.25" customHeight="1" x14ac:dyDescent="0.3">
      <c r="C40" s="7"/>
      <c r="D40" s="7"/>
      <c r="E40" s="8"/>
      <c r="F40" s="5"/>
      <c r="G40" s="6"/>
    </row>
    <row r="41" spans="2:17" x14ac:dyDescent="0.3">
      <c r="C41" s="7"/>
      <c r="D41" s="7"/>
      <c r="E41" s="8"/>
      <c r="F41" s="5"/>
      <c r="G41" s="6"/>
    </row>
    <row r="42" spans="2:17" x14ac:dyDescent="0.3">
      <c r="C42" s="7"/>
      <c r="D42" s="7"/>
      <c r="E42" s="8"/>
      <c r="F42" s="5"/>
      <c r="G42" s="6"/>
    </row>
    <row r="43" spans="2:17" x14ac:dyDescent="0.3">
      <c r="C43" s="7"/>
      <c r="D43" s="7"/>
      <c r="E43" s="8"/>
      <c r="F43" s="5"/>
      <c r="G43" s="6"/>
    </row>
    <row r="44" spans="2:17" ht="24" customHeight="1" x14ac:dyDescent="0.3">
      <c r="C44" s="82" t="s">
        <v>78</v>
      </c>
      <c r="D44" s="82"/>
      <c r="F44" s="83" t="s">
        <v>79</v>
      </c>
      <c r="G44" s="83"/>
      <c r="H44" s="1"/>
      <c r="I44" s="83" t="s">
        <v>80</v>
      </c>
      <c r="J44" s="83"/>
      <c r="K44" s="9"/>
      <c r="L44" s="9"/>
      <c r="M44" s="9"/>
    </row>
    <row r="45" spans="2:17" x14ac:dyDescent="0.3">
      <c r="C45" s="84" t="s">
        <v>81</v>
      </c>
      <c r="D45" s="84"/>
      <c r="E45" s="8"/>
      <c r="F45" s="84" t="s">
        <v>82</v>
      </c>
      <c r="G45" s="84"/>
      <c r="I45" s="84" t="s">
        <v>83</v>
      </c>
      <c r="J45" s="84"/>
      <c r="M45" s="85"/>
      <c r="N45" s="85"/>
    </row>
  </sheetData>
  <mergeCells count="22">
    <mergeCell ref="C45:D45"/>
    <mergeCell ref="F45:G45"/>
    <mergeCell ref="I45:J45"/>
    <mergeCell ref="M45:N45"/>
    <mergeCell ref="H6:K6"/>
    <mergeCell ref="L6:O6"/>
    <mergeCell ref="P6:Q6"/>
    <mergeCell ref="B34:G34"/>
    <mergeCell ref="B36:J36"/>
    <mergeCell ref="C44:D44"/>
    <mergeCell ref="F44:G44"/>
    <mergeCell ref="I44:J44"/>
    <mergeCell ref="C2:I2"/>
    <mergeCell ref="C3:I3"/>
    <mergeCell ref="C4:I4"/>
    <mergeCell ref="C5:I5"/>
    <mergeCell ref="B6:B7"/>
    <mergeCell ref="C6:C7"/>
    <mergeCell ref="D6:D7"/>
    <mergeCell ref="E6:E7"/>
    <mergeCell ref="F6:F7"/>
    <mergeCell ref="G6:G7"/>
  </mergeCells>
  <conditionalFormatting sqref="B6:D6 B7:C7 F7:Q7 B8:B33">
    <cfRule type="cellIs" dxfId="13" priority="10" operator="equal">
      <formula>53333</formula>
    </cfRule>
  </conditionalFormatting>
  <conditionalFormatting sqref="F8:G9">
    <cfRule type="cellIs" dxfId="12" priority="4" operator="equal">
      <formula>53333</formula>
    </cfRule>
  </conditionalFormatting>
  <conditionalFormatting sqref="F29:G30">
    <cfRule type="cellIs" dxfId="11" priority="6" operator="equal">
      <formula>53333</formula>
    </cfRule>
  </conditionalFormatting>
  <conditionalFormatting sqref="F6:H6">
    <cfRule type="cellIs" dxfId="10" priority="9" operator="equal">
      <formula>53333</formula>
    </cfRule>
  </conditionalFormatting>
  <conditionalFormatting sqref="G10:G28">
    <cfRule type="cellIs" dxfId="9" priority="3" operator="lessThanOrEqual">
      <formula>0</formula>
    </cfRule>
  </conditionalFormatting>
  <conditionalFormatting sqref="G31:G33">
    <cfRule type="cellIs" dxfId="8" priority="5" operator="lessThanOrEqual">
      <formula>0</formula>
    </cfRule>
  </conditionalFormatting>
  <conditionalFormatting sqref="H8:Q33">
    <cfRule type="cellIs" dxfId="7" priority="1" operator="equal">
      <formula>53333</formula>
    </cfRule>
  </conditionalFormatting>
  <conditionalFormatting sqref="L6">
    <cfRule type="cellIs" dxfId="6" priority="7" operator="equal">
      <formula>53333</formula>
    </cfRule>
  </conditionalFormatting>
  <conditionalFormatting sqref="P6">
    <cfRule type="cellIs" dxfId="5" priority="8" operator="equal">
      <formula>53333</formula>
    </cfRule>
  </conditionalFormatting>
  <pageMargins left="0.7" right="0.7" top="0.75" bottom="0.75" header="0.3" footer="0.3"/>
  <pageSetup paperSize="120" scale="43" orientation="landscape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B1:K124"/>
  <sheetViews>
    <sheetView tabSelected="1" zoomScale="70" zoomScaleNormal="70" workbookViewId="0">
      <selection activeCell="C5" sqref="C5:G5"/>
    </sheetView>
  </sheetViews>
  <sheetFormatPr baseColWidth="10" defaultColWidth="11.44140625" defaultRowHeight="14.4" x14ac:dyDescent="0.3"/>
  <cols>
    <col min="1" max="1" width="5.44140625" style="40" customWidth="1"/>
    <col min="2" max="2" width="4.88671875" style="40" customWidth="1"/>
    <col min="3" max="3" width="15.44140625" style="41" customWidth="1"/>
    <col min="4" max="4" width="35.109375" style="41" customWidth="1"/>
    <col min="5" max="5" width="52.44140625" style="41" customWidth="1"/>
    <col min="6" max="6" width="17" style="41" customWidth="1"/>
    <col min="7" max="7" width="17.33203125" style="41" customWidth="1"/>
    <col min="8" max="8" width="20.44140625" style="42" customWidth="1"/>
    <col min="9" max="9" width="24.6640625" style="42" customWidth="1"/>
    <col min="10" max="10" width="24.33203125" style="40" customWidth="1"/>
    <col min="11" max="11" width="23.5546875" style="40" customWidth="1"/>
    <col min="12" max="12" width="17.33203125" style="40" customWidth="1"/>
    <col min="13" max="16384" width="11.44140625" style="40"/>
  </cols>
  <sheetData>
    <row r="1" spans="2:11" ht="15" thickBot="1" x14ac:dyDescent="0.35"/>
    <row r="2" spans="2:11" ht="33.75" customHeight="1" x14ac:dyDescent="0.3">
      <c r="C2" s="92" t="s">
        <v>0</v>
      </c>
      <c r="D2" s="93"/>
      <c r="E2" s="94"/>
      <c r="F2" s="94"/>
      <c r="G2" s="95"/>
    </row>
    <row r="3" spans="2:11" ht="37.5" customHeight="1" x14ac:dyDescent="0.3">
      <c r="C3" s="96" t="s">
        <v>84</v>
      </c>
      <c r="D3" s="97"/>
      <c r="E3" s="97"/>
      <c r="F3" s="97"/>
      <c r="G3" s="98"/>
    </row>
    <row r="4" spans="2:11" ht="18.75" customHeight="1" x14ac:dyDescent="0.3">
      <c r="B4" s="43"/>
      <c r="C4" s="96" t="s">
        <v>250</v>
      </c>
      <c r="D4" s="97"/>
      <c r="E4" s="97"/>
      <c r="F4" s="97"/>
      <c r="G4" s="98"/>
    </row>
    <row r="5" spans="2:11" ht="61.5" customHeight="1" x14ac:dyDescent="0.3">
      <c r="C5" s="99" t="s">
        <v>251</v>
      </c>
      <c r="D5" s="100"/>
      <c r="E5" s="100"/>
      <c r="F5" s="100"/>
      <c r="G5" s="101"/>
    </row>
    <row r="6" spans="2:11" ht="38.4" customHeight="1" x14ac:dyDescent="0.3">
      <c r="B6" s="102" t="s">
        <v>4</v>
      </c>
      <c r="C6" s="104" t="s">
        <v>5</v>
      </c>
      <c r="D6" s="104" t="s">
        <v>6</v>
      </c>
      <c r="E6" s="104" t="s">
        <v>7</v>
      </c>
      <c r="F6" s="104" t="s">
        <v>8</v>
      </c>
      <c r="G6" s="104" t="s">
        <v>9</v>
      </c>
      <c r="H6" s="90" t="s">
        <v>12</v>
      </c>
      <c r="I6" s="90"/>
      <c r="J6" s="89" t="s">
        <v>85</v>
      </c>
      <c r="K6" s="89"/>
    </row>
    <row r="7" spans="2:11" ht="82.95" customHeight="1" x14ac:dyDescent="0.3">
      <c r="B7" s="103"/>
      <c r="C7" s="105"/>
      <c r="D7" s="104"/>
      <c r="E7" s="104"/>
      <c r="F7" s="105"/>
      <c r="G7" s="104"/>
      <c r="H7" s="46" t="s">
        <v>17</v>
      </c>
      <c r="I7" s="46" t="s">
        <v>18</v>
      </c>
      <c r="J7" s="44" t="s">
        <v>86</v>
      </c>
      <c r="K7" s="44" t="s">
        <v>87</v>
      </c>
    </row>
    <row r="8" spans="2:11" ht="82.95" customHeight="1" x14ac:dyDescent="0.3">
      <c r="B8" s="45">
        <v>1</v>
      </c>
      <c r="C8" s="54">
        <v>13111064</v>
      </c>
      <c r="D8" s="54" t="s">
        <v>93</v>
      </c>
      <c r="E8" s="54" t="s">
        <v>94</v>
      </c>
      <c r="F8" s="55">
        <v>6</v>
      </c>
      <c r="G8" s="56" t="s">
        <v>244</v>
      </c>
      <c r="H8" s="47">
        <v>69750</v>
      </c>
      <c r="I8" s="47">
        <v>418500</v>
      </c>
      <c r="J8" s="44"/>
      <c r="K8" s="44"/>
    </row>
    <row r="9" spans="2:11" ht="82.95" customHeight="1" x14ac:dyDescent="0.3">
      <c r="B9" s="45">
        <v>2</v>
      </c>
      <c r="C9" s="54">
        <v>30121708</v>
      </c>
      <c r="D9" s="54" t="s">
        <v>95</v>
      </c>
      <c r="E9" s="54" t="s">
        <v>96</v>
      </c>
      <c r="F9" s="55">
        <v>10</v>
      </c>
      <c r="G9" s="56" t="s">
        <v>244</v>
      </c>
      <c r="H9" s="47">
        <v>91575</v>
      </c>
      <c r="I9" s="47">
        <v>915750</v>
      </c>
      <c r="J9" s="44"/>
      <c r="K9" s="44"/>
    </row>
    <row r="10" spans="2:11" ht="82.95" customHeight="1" x14ac:dyDescent="0.3">
      <c r="B10" s="45">
        <v>3</v>
      </c>
      <c r="C10" s="54">
        <v>31211916</v>
      </c>
      <c r="D10" s="54" t="s">
        <v>97</v>
      </c>
      <c r="E10" s="54" t="s">
        <v>98</v>
      </c>
      <c r="F10" s="55">
        <v>16</v>
      </c>
      <c r="G10" s="56" t="s">
        <v>244</v>
      </c>
      <c r="H10" s="47">
        <v>16875</v>
      </c>
      <c r="I10" s="47">
        <v>270000</v>
      </c>
      <c r="J10" s="44"/>
      <c r="K10" s="44"/>
    </row>
    <row r="11" spans="2:11" ht="82.95" customHeight="1" x14ac:dyDescent="0.3">
      <c r="B11" s="45">
        <v>4</v>
      </c>
      <c r="C11" s="54">
        <v>31211904</v>
      </c>
      <c r="D11" s="54" t="s">
        <v>99</v>
      </c>
      <c r="E11" s="54" t="s">
        <v>100</v>
      </c>
      <c r="F11" s="55">
        <v>16</v>
      </c>
      <c r="G11" s="56" t="s">
        <v>244</v>
      </c>
      <c r="H11" s="47">
        <v>19125</v>
      </c>
      <c r="I11" s="47">
        <v>306000</v>
      </c>
      <c r="J11" s="44"/>
      <c r="K11" s="44"/>
    </row>
    <row r="12" spans="2:11" ht="82.95" customHeight="1" x14ac:dyDescent="0.3">
      <c r="B12" s="45">
        <v>5</v>
      </c>
      <c r="C12" s="54">
        <v>31211904</v>
      </c>
      <c r="D12" s="54" t="s">
        <v>99</v>
      </c>
      <c r="E12" s="54" t="s">
        <v>101</v>
      </c>
      <c r="F12" s="55">
        <v>16</v>
      </c>
      <c r="G12" s="56" t="s">
        <v>244</v>
      </c>
      <c r="H12" s="47">
        <v>9575</v>
      </c>
      <c r="I12" s="47">
        <v>153200</v>
      </c>
      <c r="J12" s="44"/>
      <c r="K12" s="44"/>
    </row>
    <row r="13" spans="2:11" ht="82.95" customHeight="1" x14ac:dyDescent="0.3">
      <c r="B13" s="45">
        <v>6</v>
      </c>
      <c r="C13" s="54">
        <v>31211904</v>
      </c>
      <c r="D13" s="54" t="s">
        <v>99</v>
      </c>
      <c r="E13" s="54" t="s">
        <v>102</v>
      </c>
      <c r="F13" s="55">
        <v>16</v>
      </c>
      <c r="G13" s="56" t="s">
        <v>244</v>
      </c>
      <c r="H13" s="47">
        <v>4000</v>
      </c>
      <c r="I13" s="47">
        <v>64000</v>
      </c>
      <c r="J13" s="44"/>
      <c r="K13" s="44"/>
    </row>
    <row r="14" spans="2:11" ht="82.95" customHeight="1" x14ac:dyDescent="0.3">
      <c r="B14" s="45">
        <v>7</v>
      </c>
      <c r="C14" s="54">
        <v>31201503</v>
      </c>
      <c r="D14" s="54" t="s">
        <v>103</v>
      </c>
      <c r="E14" s="54" t="s">
        <v>104</v>
      </c>
      <c r="F14" s="55">
        <v>16</v>
      </c>
      <c r="G14" s="56" t="s">
        <v>244</v>
      </c>
      <c r="H14" s="47">
        <v>12150</v>
      </c>
      <c r="I14" s="47">
        <v>194400</v>
      </c>
      <c r="J14" s="44"/>
      <c r="K14" s="44"/>
    </row>
    <row r="15" spans="2:11" ht="82.95" customHeight="1" x14ac:dyDescent="0.3">
      <c r="B15" s="45">
        <v>8</v>
      </c>
      <c r="C15" s="54">
        <v>27111918</v>
      </c>
      <c r="D15" s="54" t="s">
        <v>105</v>
      </c>
      <c r="E15" s="54" t="s">
        <v>106</v>
      </c>
      <c r="F15" s="55">
        <v>160</v>
      </c>
      <c r="G15" s="56" t="s">
        <v>244</v>
      </c>
      <c r="H15" s="47">
        <v>3375</v>
      </c>
      <c r="I15" s="47">
        <v>540000</v>
      </c>
      <c r="J15" s="44"/>
      <c r="K15" s="44"/>
    </row>
    <row r="16" spans="2:11" ht="82.95" customHeight="1" x14ac:dyDescent="0.3">
      <c r="B16" s="45">
        <v>9</v>
      </c>
      <c r="C16" s="54">
        <v>27111918</v>
      </c>
      <c r="D16" s="54" t="s">
        <v>105</v>
      </c>
      <c r="E16" s="54" t="s">
        <v>107</v>
      </c>
      <c r="F16" s="55">
        <v>120</v>
      </c>
      <c r="G16" s="56" t="s">
        <v>244</v>
      </c>
      <c r="H16" s="47">
        <v>3375</v>
      </c>
      <c r="I16" s="47">
        <v>405000</v>
      </c>
      <c r="J16" s="44"/>
      <c r="K16" s="44"/>
    </row>
    <row r="17" spans="2:11" ht="82.95" customHeight="1" x14ac:dyDescent="0.3">
      <c r="B17" s="45">
        <v>10</v>
      </c>
      <c r="C17" s="54">
        <v>27111918</v>
      </c>
      <c r="D17" s="54" t="s">
        <v>108</v>
      </c>
      <c r="E17" s="54" t="s">
        <v>109</v>
      </c>
      <c r="F17" s="55">
        <v>6</v>
      </c>
      <c r="G17" s="56" t="s">
        <v>244</v>
      </c>
      <c r="H17" s="47">
        <v>47450</v>
      </c>
      <c r="I17" s="47">
        <v>284700</v>
      </c>
      <c r="J17" s="44"/>
      <c r="K17" s="44"/>
    </row>
    <row r="18" spans="2:11" ht="82.95" customHeight="1" x14ac:dyDescent="0.3">
      <c r="B18" s="45">
        <v>11</v>
      </c>
      <c r="C18" s="54">
        <v>41104210</v>
      </c>
      <c r="D18" s="54" t="s">
        <v>110</v>
      </c>
      <c r="E18" s="54" t="s">
        <v>111</v>
      </c>
      <c r="F18" s="55">
        <v>10</v>
      </c>
      <c r="G18" s="56" t="s">
        <v>244</v>
      </c>
      <c r="H18" s="47">
        <v>56250</v>
      </c>
      <c r="I18" s="47">
        <v>562500</v>
      </c>
      <c r="J18" s="44"/>
      <c r="K18" s="44"/>
    </row>
    <row r="19" spans="2:11" ht="82.95" customHeight="1" x14ac:dyDescent="0.3">
      <c r="B19" s="45">
        <v>12</v>
      </c>
      <c r="C19" s="54">
        <v>27111909</v>
      </c>
      <c r="D19" s="54" t="s">
        <v>112</v>
      </c>
      <c r="E19" s="54" t="s">
        <v>113</v>
      </c>
      <c r="F19" s="55">
        <v>20</v>
      </c>
      <c r="G19" s="56" t="s">
        <v>244</v>
      </c>
      <c r="H19" s="47">
        <v>4050</v>
      </c>
      <c r="I19" s="47">
        <v>81000</v>
      </c>
      <c r="J19" s="44"/>
      <c r="K19" s="44"/>
    </row>
    <row r="20" spans="2:11" ht="82.95" customHeight="1" x14ac:dyDescent="0.3">
      <c r="B20" s="45">
        <v>13</v>
      </c>
      <c r="C20" s="54">
        <v>27111909</v>
      </c>
      <c r="D20" s="54" t="s">
        <v>114</v>
      </c>
      <c r="E20" s="54" t="s">
        <v>115</v>
      </c>
      <c r="F20" s="55">
        <v>10</v>
      </c>
      <c r="G20" s="56" t="s">
        <v>244</v>
      </c>
      <c r="H20" s="47">
        <v>24875</v>
      </c>
      <c r="I20" s="47">
        <v>248750</v>
      </c>
      <c r="J20" s="44"/>
      <c r="K20" s="44"/>
    </row>
    <row r="21" spans="2:11" ht="82.95" customHeight="1" x14ac:dyDescent="0.3">
      <c r="B21" s="45">
        <v>14</v>
      </c>
      <c r="C21" s="54">
        <v>60124320</v>
      </c>
      <c r="D21" s="54" t="s">
        <v>116</v>
      </c>
      <c r="E21" s="54" t="s">
        <v>117</v>
      </c>
      <c r="F21" s="55">
        <v>18</v>
      </c>
      <c r="G21" s="56" t="s">
        <v>245</v>
      </c>
      <c r="H21" s="47">
        <v>59300</v>
      </c>
      <c r="I21" s="47">
        <v>1067400</v>
      </c>
      <c r="J21" s="44"/>
      <c r="K21" s="44"/>
    </row>
    <row r="22" spans="2:11" ht="82.95" customHeight="1" x14ac:dyDescent="0.3">
      <c r="B22" s="45">
        <v>15</v>
      </c>
      <c r="C22" s="54">
        <v>60124320</v>
      </c>
      <c r="D22" s="54" t="s">
        <v>118</v>
      </c>
      <c r="E22" s="54" t="s">
        <v>119</v>
      </c>
      <c r="F22" s="55">
        <v>13</v>
      </c>
      <c r="G22" s="56" t="s">
        <v>245</v>
      </c>
      <c r="H22" s="47">
        <v>168750</v>
      </c>
      <c r="I22" s="47">
        <v>2193750</v>
      </c>
      <c r="J22" s="44"/>
      <c r="K22" s="44"/>
    </row>
    <row r="23" spans="2:11" ht="82.95" customHeight="1" x14ac:dyDescent="0.3">
      <c r="B23" s="45">
        <v>16</v>
      </c>
      <c r="C23" s="54">
        <v>41114201</v>
      </c>
      <c r="D23" s="54" t="s">
        <v>120</v>
      </c>
      <c r="E23" s="54" t="s">
        <v>121</v>
      </c>
      <c r="F23" s="55">
        <v>16</v>
      </c>
      <c r="G23" s="56" t="s">
        <v>244</v>
      </c>
      <c r="H23" s="47">
        <v>41200</v>
      </c>
      <c r="I23" s="47">
        <v>659200</v>
      </c>
      <c r="J23" s="44"/>
      <c r="K23" s="44"/>
    </row>
    <row r="24" spans="2:11" ht="82.95" customHeight="1" x14ac:dyDescent="0.3">
      <c r="B24" s="45">
        <v>17</v>
      </c>
      <c r="C24" s="54">
        <v>12164903</v>
      </c>
      <c r="D24" s="54" t="s">
        <v>122</v>
      </c>
      <c r="E24" s="54" t="s">
        <v>123</v>
      </c>
      <c r="F24" s="55">
        <v>6</v>
      </c>
      <c r="G24" s="56" t="s">
        <v>246</v>
      </c>
      <c r="H24" s="47">
        <v>168750</v>
      </c>
      <c r="I24" s="47">
        <v>1012500</v>
      </c>
      <c r="J24" s="44"/>
      <c r="K24" s="44"/>
    </row>
    <row r="25" spans="2:11" ht="82.95" customHeight="1" x14ac:dyDescent="0.3">
      <c r="B25" s="45">
        <v>18</v>
      </c>
      <c r="C25" s="54">
        <v>31211906</v>
      </c>
      <c r="D25" s="54" t="s">
        <v>124</v>
      </c>
      <c r="E25" s="54" t="s">
        <v>125</v>
      </c>
      <c r="F25" s="55">
        <v>30</v>
      </c>
      <c r="G25" s="56" t="s">
        <v>244</v>
      </c>
      <c r="H25" s="47">
        <v>10125</v>
      </c>
      <c r="I25" s="47">
        <v>303750</v>
      </c>
      <c r="J25" s="44"/>
      <c r="K25" s="44"/>
    </row>
    <row r="26" spans="2:11" ht="82.95" customHeight="1" x14ac:dyDescent="0.3">
      <c r="B26" s="45">
        <v>19</v>
      </c>
      <c r="C26" s="54">
        <v>31211906</v>
      </c>
      <c r="D26" s="54" t="s">
        <v>124</v>
      </c>
      <c r="E26" s="54" t="s">
        <v>126</v>
      </c>
      <c r="F26" s="55">
        <v>30</v>
      </c>
      <c r="G26" s="56" t="s">
        <v>244</v>
      </c>
      <c r="H26" s="47">
        <v>6900</v>
      </c>
      <c r="I26" s="47">
        <v>207000</v>
      </c>
      <c r="J26" s="44"/>
      <c r="K26" s="44"/>
    </row>
    <row r="27" spans="2:11" ht="82.95" customHeight="1" x14ac:dyDescent="0.3">
      <c r="B27" s="45">
        <v>20</v>
      </c>
      <c r="C27" s="54">
        <v>31211508</v>
      </c>
      <c r="D27" s="54" t="s">
        <v>127</v>
      </c>
      <c r="E27" s="54" t="s">
        <v>128</v>
      </c>
      <c r="F27" s="55">
        <v>7</v>
      </c>
      <c r="G27" s="56" t="s">
        <v>247</v>
      </c>
      <c r="H27" s="47">
        <v>648000</v>
      </c>
      <c r="I27" s="47">
        <v>4536000</v>
      </c>
      <c r="J27" s="44"/>
      <c r="K27" s="44"/>
    </row>
    <row r="28" spans="2:11" ht="82.95" customHeight="1" x14ac:dyDescent="0.3">
      <c r="B28" s="45">
        <v>21</v>
      </c>
      <c r="C28" s="54">
        <v>60121001</v>
      </c>
      <c r="D28" s="54" t="s">
        <v>129</v>
      </c>
      <c r="E28" s="54" t="s">
        <v>130</v>
      </c>
      <c r="F28" s="55">
        <v>20</v>
      </c>
      <c r="G28" s="56" t="s">
        <v>246</v>
      </c>
      <c r="H28" s="47">
        <v>106000</v>
      </c>
      <c r="I28" s="47">
        <v>2120000</v>
      </c>
      <c r="J28" s="44"/>
      <c r="K28" s="44"/>
    </row>
    <row r="29" spans="2:11" ht="82.95" customHeight="1" x14ac:dyDescent="0.3">
      <c r="B29" s="45">
        <v>22</v>
      </c>
      <c r="C29" s="54">
        <v>60121001</v>
      </c>
      <c r="D29" s="54" t="s">
        <v>131</v>
      </c>
      <c r="E29" s="54" t="s">
        <v>132</v>
      </c>
      <c r="F29" s="55">
        <v>6</v>
      </c>
      <c r="G29" s="56" t="s">
        <v>247</v>
      </c>
      <c r="H29" s="47">
        <v>760000</v>
      </c>
      <c r="I29" s="47">
        <v>4560000</v>
      </c>
      <c r="J29" s="44"/>
      <c r="K29" s="44"/>
    </row>
    <row r="30" spans="2:11" ht="82.95" customHeight="1" x14ac:dyDescent="0.3">
      <c r="B30" s="45">
        <v>23</v>
      </c>
      <c r="C30" s="54">
        <v>27112202</v>
      </c>
      <c r="D30" s="54" t="s">
        <v>133</v>
      </c>
      <c r="E30" s="54" t="s">
        <v>134</v>
      </c>
      <c r="F30" s="55">
        <v>20</v>
      </c>
      <c r="G30" s="56" t="s">
        <v>244</v>
      </c>
      <c r="H30" s="47">
        <v>23375</v>
      </c>
      <c r="I30" s="47">
        <v>467500</v>
      </c>
      <c r="J30" s="44"/>
      <c r="K30" s="44"/>
    </row>
    <row r="31" spans="2:11" ht="82.95" customHeight="1" x14ac:dyDescent="0.3">
      <c r="B31" s="45">
        <v>24</v>
      </c>
      <c r="C31" s="54">
        <v>23151901</v>
      </c>
      <c r="D31" s="54" t="s">
        <v>135</v>
      </c>
      <c r="E31" s="54" t="s">
        <v>136</v>
      </c>
      <c r="F31" s="55">
        <v>20</v>
      </c>
      <c r="G31" s="56" t="s">
        <v>244</v>
      </c>
      <c r="H31" s="47">
        <v>61200</v>
      </c>
      <c r="I31" s="47">
        <v>1224000</v>
      </c>
      <c r="J31" s="44"/>
      <c r="K31" s="44"/>
    </row>
    <row r="32" spans="2:11" ht="82.95" customHeight="1" x14ac:dyDescent="0.3">
      <c r="B32" s="45">
        <v>25</v>
      </c>
      <c r="C32" s="54">
        <v>27112202</v>
      </c>
      <c r="D32" s="54" t="s">
        <v>137</v>
      </c>
      <c r="E32" s="54" t="s">
        <v>138</v>
      </c>
      <c r="F32" s="55">
        <v>16</v>
      </c>
      <c r="G32" s="56" t="s">
        <v>244</v>
      </c>
      <c r="H32" s="47">
        <v>26000</v>
      </c>
      <c r="I32" s="47">
        <v>416000</v>
      </c>
      <c r="J32" s="44"/>
      <c r="K32" s="44"/>
    </row>
    <row r="33" spans="2:11" ht="82.95" customHeight="1" x14ac:dyDescent="0.3">
      <c r="B33" s="45">
        <v>26</v>
      </c>
      <c r="C33" s="54">
        <v>27112202</v>
      </c>
      <c r="D33" s="54" t="s">
        <v>139</v>
      </c>
      <c r="E33" s="54" t="s">
        <v>140</v>
      </c>
      <c r="F33" s="55">
        <v>12</v>
      </c>
      <c r="G33" s="56" t="s">
        <v>244</v>
      </c>
      <c r="H33" s="47">
        <v>17000</v>
      </c>
      <c r="I33" s="47">
        <v>204000</v>
      </c>
      <c r="J33" s="44"/>
      <c r="K33" s="44"/>
    </row>
    <row r="34" spans="2:11" ht="82.95" customHeight="1" x14ac:dyDescent="0.3">
      <c r="B34" s="45">
        <v>27</v>
      </c>
      <c r="C34" s="54">
        <v>27112202</v>
      </c>
      <c r="D34" s="54" t="s">
        <v>139</v>
      </c>
      <c r="E34" s="54" t="s">
        <v>141</v>
      </c>
      <c r="F34" s="55">
        <v>15</v>
      </c>
      <c r="G34" s="56" t="s">
        <v>244</v>
      </c>
      <c r="H34" s="47">
        <v>15750</v>
      </c>
      <c r="I34" s="47">
        <v>236250</v>
      </c>
      <c r="J34" s="44"/>
      <c r="K34" s="44"/>
    </row>
    <row r="35" spans="2:11" ht="82.95" customHeight="1" x14ac:dyDescent="0.3">
      <c r="B35" s="45">
        <v>28</v>
      </c>
      <c r="C35" s="54">
        <v>27112202</v>
      </c>
      <c r="D35" s="54" t="s">
        <v>139</v>
      </c>
      <c r="E35" s="54" t="s">
        <v>142</v>
      </c>
      <c r="F35" s="55">
        <v>10</v>
      </c>
      <c r="G35" s="56" t="s">
        <v>244</v>
      </c>
      <c r="H35" s="47">
        <v>20050</v>
      </c>
      <c r="I35" s="47">
        <v>200500</v>
      </c>
      <c r="J35" s="44"/>
      <c r="K35" s="44"/>
    </row>
    <row r="36" spans="2:11" ht="82.95" customHeight="1" x14ac:dyDescent="0.3">
      <c r="B36" s="45">
        <v>29</v>
      </c>
      <c r="C36" s="54">
        <v>42143509</v>
      </c>
      <c r="D36" s="54" t="s">
        <v>143</v>
      </c>
      <c r="E36" s="54" t="s">
        <v>144</v>
      </c>
      <c r="F36" s="55">
        <v>20</v>
      </c>
      <c r="G36" s="56" t="s">
        <v>248</v>
      </c>
      <c r="H36" s="47">
        <v>43000</v>
      </c>
      <c r="I36" s="47">
        <v>860000</v>
      </c>
      <c r="J36" s="44"/>
      <c r="K36" s="44"/>
    </row>
    <row r="37" spans="2:11" ht="82.95" customHeight="1" x14ac:dyDescent="0.3">
      <c r="B37" s="45">
        <v>30</v>
      </c>
      <c r="C37" s="54">
        <v>30161706</v>
      </c>
      <c r="D37" s="54" t="s">
        <v>145</v>
      </c>
      <c r="E37" s="54" t="s">
        <v>146</v>
      </c>
      <c r="F37" s="55">
        <v>18</v>
      </c>
      <c r="G37" s="56" t="s">
        <v>249</v>
      </c>
      <c r="H37" s="47">
        <v>102250</v>
      </c>
      <c r="I37" s="47">
        <v>1840500</v>
      </c>
      <c r="J37" s="44"/>
      <c r="K37" s="44"/>
    </row>
    <row r="38" spans="2:11" ht="82.95" customHeight="1" x14ac:dyDescent="0.3">
      <c r="B38" s="45">
        <v>31</v>
      </c>
      <c r="C38" s="54">
        <v>30121708</v>
      </c>
      <c r="D38" s="54" t="s">
        <v>147</v>
      </c>
      <c r="E38" s="54" t="s">
        <v>148</v>
      </c>
      <c r="F38" s="55">
        <v>20</v>
      </c>
      <c r="G38" s="56" t="s">
        <v>244</v>
      </c>
      <c r="H38" s="47">
        <v>90000</v>
      </c>
      <c r="I38" s="47">
        <v>1800000</v>
      </c>
      <c r="J38" s="44"/>
      <c r="K38" s="44"/>
    </row>
    <row r="39" spans="2:11" ht="82.95" customHeight="1" x14ac:dyDescent="0.3">
      <c r="B39" s="45">
        <v>32</v>
      </c>
      <c r="C39" s="54">
        <v>27112202</v>
      </c>
      <c r="D39" s="54" t="s">
        <v>149</v>
      </c>
      <c r="E39" s="54" t="s">
        <v>150</v>
      </c>
      <c r="F39" s="55">
        <v>12</v>
      </c>
      <c r="G39" s="56" t="s">
        <v>244</v>
      </c>
      <c r="H39" s="47">
        <v>26000</v>
      </c>
      <c r="I39" s="47">
        <v>312000</v>
      </c>
      <c r="J39" s="44"/>
      <c r="K39" s="44"/>
    </row>
    <row r="40" spans="2:11" ht="82.95" customHeight="1" x14ac:dyDescent="0.3">
      <c r="B40" s="45">
        <v>33</v>
      </c>
      <c r="C40" s="54">
        <v>39122106</v>
      </c>
      <c r="D40" s="54" t="s">
        <v>151</v>
      </c>
      <c r="E40" s="54" t="s">
        <v>152</v>
      </c>
      <c r="F40" s="55">
        <v>20</v>
      </c>
      <c r="G40" s="56" t="s">
        <v>244</v>
      </c>
      <c r="H40" s="47">
        <v>17000</v>
      </c>
      <c r="I40" s="47">
        <v>340000</v>
      </c>
      <c r="J40" s="44"/>
      <c r="K40" s="44"/>
    </row>
    <row r="41" spans="2:11" ht="82.95" customHeight="1" x14ac:dyDescent="0.3">
      <c r="B41" s="45">
        <v>34</v>
      </c>
      <c r="C41" s="54">
        <v>27111621</v>
      </c>
      <c r="D41" s="54" t="s">
        <v>153</v>
      </c>
      <c r="E41" s="54" t="s">
        <v>154</v>
      </c>
      <c r="F41" s="55">
        <v>6</v>
      </c>
      <c r="G41" s="56" t="s">
        <v>244</v>
      </c>
      <c r="H41" s="47">
        <v>44050</v>
      </c>
      <c r="I41" s="47">
        <v>264300</v>
      </c>
      <c r="J41" s="44"/>
      <c r="K41" s="44"/>
    </row>
    <row r="42" spans="2:11" ht="82.95" customHeight="1" x14ac:dyDescent="0.3">
      <c r="B42" s="45">
        <v>35</v>
      </c>
      <c r="C42" s="54">
        <v>47121804</v>
      </c>
      <c r="D42" s="54" t="s">
        <v>155</v>
      </c>
      <c r="E42" s="54" t="s">
        <v>156</v>
      </c>
      <c r="F42" s="55">
        <v>6</v>
      </c>
      <c r="G42" s="56" t="s">
        <v>244</v>
      </c>
      <c r="H42" s="47">
        <v>11250</v>
      </c>
      <c r="I42" s="47">
        <v>67500</v>
      </c>
      <c r="J42" s="44"/>
      <c r="K42" s="44"/>
    </row>
    <row r="43" spans="2:11" ht="82.95" customHeight="1" x14ac:dyDescent="0.3">
      <c r="B43" s="45">
        <v>36</v>
      </c>
      <c r="C43" s="54">
        <v>30111601</v>
      </c>
      <c r="D43" s="54" t="s">
        <v>157</v>
      </c>
      <c r="E43" s="54" t="s">
        <v>158</v>
      </c>
      <c r="F43" s="55">
        <v>50</v>
      </c>
      <c r="G43" s="56" t="s">
        <v>244</v>
      </c>
      <c r="H43" s="47">
        <v>43000</v>
      </c>
      <c r="I43" s="47">
        <v>2150000</v>
      </c>
      <c r="J43" s="44"/>
      <c r="K43" s="44"/>
    </row>
    <row r="44" spans="2:11" ht="82.95" customHeight="1" x14ac:dyDescent="0.3">
      <c r="B44" s="45">
        <v>37</v>
      </c>
      <c r="C44" s="54">
        <v>60141006</v>
      </c>
      <c r="D44" s="54" t="s">
        <v>159</v>
      </c>
      <c r="E44" s="54" t="s">
        <v>160</v>
      </c>
      <c r="F44" s="55">
        <v>600</v>
      </c>
      <c r="G44" s="56" t="s">
        <v>244</v>
      </c>
      <c r="H44" s="47">
        <v>2650</v>
      </c>
      <c r="I44" s="47">
        <v>1590000</v>
      </c>
      <c r="J44" s="44"/>
      <c r="K44" s="44"/>
    </row>
    <row r="45" spans="2:11" ht="82.95" customHeight="1" x14ac:dyDescent="0.3">
      <c r="B45" s="45">
        <v>38</v>
      </c>
      <c r="C45" s="54">
        <v>11111701</v>
      </c>
      <c r="D45" s="54" t="s">
        <v>161</v>
      </c>
      <c r="E45" s="54" t="s">
        <v>162</v>
      </c>
      <c r="F45" s="55">
        <v>25</v>
      </c>
      <c r="G45" s="56" t="s">
        <v>244</v>
      </c>
      <c r="H45" s="47">
        <v>13500</v>
      </c>
      <c r="I45" s="47">
        <v>337500</v>
      </c>
      <c r="J45" s="44"/>
      <c r="K45" s="44"/>
    </row>
    <row r="46" spans="2:11" ht="82.95" customHeight="1" x14ac:dyDescent="0.3">
      <c r="B46" s="45">
        <v>39</v>
      </c>
      <c r="C46" s="54">
        <v>24101507</v>
      </c>
      <c r="D46" s="54" t="s">
        <v>163</v>
      </c>
      <c r="E46" s="54" t="s">
        <v>164</v>
      </c>
      <c r="F46" s="55">
        <v>4</v>
      </c>
      <c r="G46" s="56" t="s">
        <v>244</v>
      </c>
      <c r="H46" s="47">
        <v>337500</v>
      </c>
      <c r="I46" s="47">
        <v>1350000</v>
      </c>
      <c r="J46" s="44"/>
      <c r="K46" s="44"/>
    </row>
    <row r="47" spans="2:11" ht="82.95" customHeight="1" x14ac:dyDescent="0.3">
      <c r="B47" s="45">
        <v>40</v>
      </c>
      <c r="C47" s="54">
        <v>27112004</v>
      </c>
      <c r="D47" s="54" t="s">
        <v>165</v>
      </c>
      <c r="E47" s="54" t="s">
        <v>166</v>
      </c>
      <c r="F47" s="55">
        <v>8</v>
      </c>
      <c r="G47" s="56" t="s">
        <v>244</v>
      </c>
      <c r="H47" s="47">
        <v>46450</v>
      </c>
      <c r="I47" s="47">
        <v>371600</v>
      </c>
      <c r="J47" s="44"/>
      <c r="K47" s="44"/>
    </row>
    <row r="48" spans="2:11" ht="82.95" customHeight="1" x14ac:dyDescent="0.3">
      <c r="B48" s="45">
        <v>41</v>
      </c>
      <c r="C48" s="54">
        <v>30111903</v>
      </c>
      <c r="D48" s="54" t="s">
        <v>167</v>
      </c>
      <c r="E48" s="54" t="s">
        <v>168</v>
      </c>
      <c r="F48" s="55">
        <v>2</v>
      </c>
      <c r="G48" s="56" t="s">
        <v>244</v>
      </c>
      <c r="H48" s="47">
        <v>367500</v>
      </c>
      <c r="I48" s="47">
        <v>735000</v>
      </c>
      <c r="J48" s="44"/>
      <c r="K48" s="44"/>
    </row>
    <row r="49" spans="2:11" ht="82.95" customHeight="1" x14ac:dyDescent="0.3">
      <c r="B49" s="45">
        <v>42</v>
      </c>
      <c r="C49" s="54">
        <v>41112407</v>
      </c>
      <c r="D49" s="54" t="s">
        <v>169</v>
      </c>
      <c r="E49" s="54" t="s">
        <v>170</v>
      </c>
      <c r="F49" s="55">
        <v>6</v>
      </c>
      <c r="G49" s="56" t="s">
        <v>244</v>
      </c>
      <c r="H49" s="47">
        <v>53000</v>
      </c>
      <c r="I49" s="47">
        <v>318000</v>
      </c>
      <c r="J49" s="44"/>
      <c r="K49" s="44"/>
    </row>
    <row r="50" spans="2:11" ht="82.95" customHeight="1" x14ac:dyDescent="0.3">
      <c r="B50" s="45">
        <v>43</v>
      </c>
      <c r="C50" s="54">
        <v>40183105</v>
      </c>
      <c r="D50" s="54" t="s">
        <v>171</v>
      </c>
      <c r="E50" s="54" t="s">
        <v>172</v>
      </c>
      <c r="F50" s="55">
        <v>6</v>
      </c>
      <c r="G50" s="56" t="s">
        <v>244</v>
      </c>
      <c r="H50" s="47">
        <v>62000</v>
      </c>
      <c r="I50" s="47">
        <v>372000</v>
      </c>
      <c r="J50" s="44"/>
      <c r="K50" s="44"/>
    </row>
    <row r="51" spans="2:11" ht="82.95" customHeight="1" x14ac:dyDescent="0.3">
      <c r="B51" s="45">
        <v>44</v>
      </c>
      <c r="C51" s="54">
        <v>27111804</v>
      </c>
      <c r="D51" s="54" t="s">
        <v>173</v>
      </c>
      <c r="E51" s="54" t="s">
        <v>174</v>
      </c>
      <c r="F51" s="55">
        <v>6</v>
      </c>
      <c r="G51" s="56" t="s">
        <v>244</v>
      </c>
      <c r="H51" s="47">
        <v>86250</v>
      </c>
      <c r="I51" s="47">
        <v>517500</v>
      </c>
      <c r="J51" s="44"/>
      <c r="K51" s="44"/>
    </row>
    <row r="52" spans="2:11" ht="82.95" customHeight="1" x14ac:dyDescent="0.3">
      <c r="B52" s="45">
        <v>45</v>
      </c>
      <c r="C52" s="54">
        <v>27111818</v>
      </c>
      <c r="D52" s="54" t="s">
        <v>175</v>
      </c>
      <c r="E52" s="54" t="s">
        <v>176</v>
      </c>
      <c r="F52" s="55">
        <v>6</v>
      </c>
      <c r="G52" s="56" t="s">
        <v>244</v>
      </c>
      <c r="H52" s="47">
        <v>31250</v>
      </c>
      <c r="I52" s="47">
        <v>187500</v>
      </c>
      <c r="J52" s="44"/>
      <c r="K52" s="44"/>
    </row>
    <row r="53" spans="2:11" ht="82.95" customHeight="1" x14ac:dyDescent="0.3">
      <c r="B53" s="45">
        <v>46</v>
      </c>
      <c r="C53" s="54">
        <v>27111621</v>
      </c>
      <c r="D53" s="54" t="s">
        <v>177</v>
      </c>
      <c r="E53" s="54" t="s">
        <v>178</v>
      </c>
      <c r="F53" s="55">
        <v>2</v>
      </c>
      <c r="G53" s="56" t="s">
        <v>244</v>
      </c>
      <c r="H53" s="47">
        <v>439500</v>
      </c>
      <c r="I53" s="47">
        <v>879000</v>
      </c>
      <c r="J53" s="44"/>
      <c r="K53" s="44"/>
    </row>
    <row r="54" spans="2:11" ht="82.95" customHeight="1" x14ac:dyDescent="0.3">
      <c r="B54" s="45">
        <v>47</v>
      </c>
      <c r="C54" s="54">
        <v>27111622</v>
      </c>
      <c r="D54" s="54" t="s">
        <v>179</v>
      </c>
      <c r="E54" s="54" t="s">
        <v>180</v>
      </c>
      <c r="F54" s="55">
        <v>6</v>
      </c>
      <c r="G54" s="56" t="s">
        <v>244</v>
      </c>
      <c r="H54" s="47">
        <v>40500</v>
      </c>
      <c r="I54" s="47">
        <v>243000</v>
      </c>
      <c r="J54" s="44"/>
      <c r="K54" s="44"/>
    </row>
    <row r="55" spans="2:11" ht="82.95" customHeight="1" x14ac:dyDescent="0.3">
      <c r="B55" s="45">
        <v>48</v>
      </c>
      <c r="C55" s="54">
        <v>39121320</v>
      </c>
      <c r="D55" s="54" t="s">
        <v>181</v>
      </c>
      <c r="E55" s="54" t="s">
        <v>182</v>
      </c>
      <c r="F55" s="55">
        <v>1</v>
      </c>
      <c r="G55" s="56" t="s">
        <v>244</v>
      </c>
      <c r="H55" s="47">
        <v>219500</v>
      </c>
      <c r="I55" s="47">
        <v>219500</v>
      </c>
      <c r="J55" s="44"/>
      <c r="K55" s="44"/>
    </row>
    <row r="56" spans="2:11" ht="82.95" customHeight="1" x14ac:dyDescent="0.3">
      <c r="B56" s="45">
        <v>49</v>
      </c>
      <c r="C56" s="54">
        <v>31152102</v>
      </c>
      <c r="D56" s="54" t="s">
        <v>183</v>
      </c>
      <c r="E56" s="54" t="s">
        <v>184</v>
      </c>
      <c r="F56" s="55">
        <v>6</v>
      </c>
      <c r="G56" s="56" t="s">
        <v>244</v>
      </c>
      <c r="H56" s="47">
        <v>39375</v>
      </c>
      <c r="I56" s="47">
        <v>236250</v>
      </c>
      <c r="J56" s="44"/>
      <c r="K56" s="44"/>
    </row>
    <row r="57" spans="2:11" ht="82.95" customHeight="1" x14ac:dyDescent="0.3">
      <c r="B57" s="45">
        <v>50</v>
      </c>
      <c r="C57" s="54">
        <v>30102306</v>
      </c>
      <c r="D57" s="54" t="s">
        <v>185</v>
      </c>
      <c r="E57" s="54" t="s">
        <v>186</v>
      </c>
      <c r="F57" s="55">
        <v>6</v>
      </c>
      <c r="G57" s="56" t="s">
        <v>244</v>
      </c>
      <c r="H57" s="47">
        <v>84250</v>
      </c>
      <c r="I57" s="47">
        <v>505500</v>
      </c>
      <c r="J57" s="44"/>
      <c r="K57" s="44"/>
    </row>
    <row r="58" spans="2:11" ht="82.95" customHeight="1" x14ac:dyDescent="0.3">
      <c r="B58" s="45">
        <v>51</v>
      </c>
      <c r="C58" s="54">
        <v>31162701</v>
      </c>
      <c r="D58" s="54" t="s">
        <v>187</v>
      </c>
      <c r="E58" s="54" t="s">
        <v>188</v>
      </c>
      <c r="F58" s="55">
        <v>4</v>
      </c>
      <c r="G58" s="56" t="s">
        <v>244</v>
      </c>
      <c r="H58" s="47">
        <v>96000</v>
      </c>
      <c r="I58" s="47">
        <v>384000</v>
      </c>
      <c r="J58" s="44"/>
      <c r="K58" s="44"/>
    </row>
    <row r="59" spans="2:11" ht="82.95" customHeight="1" x14ac:dyDescent="0.3">
      <c r="B59" s="45">
        <v>52</v>
      </c>
      <c r="C59" s="54">
        <v>23153020</v>
      </c>
      <c r="D59" s="54" t="s">
        <v>189</v>
      </c>
      <c r="E59" s="54" t="s">
        <v>190</v>
      </c>
      <c r="F59" s="55">
        <v>6</v>
      </c>
      <c r="G59" s="56" t="s">
        <v>244</v>
      </c>
      <c r="H59" s="47">
        <v>600</v>
      </c>
      <c r="I59" s="47">
        <v>3600</v>
      </c>
      <c r="J59" s="44"/>
      <c r="K59" s="44"/>
    </row>
    <row r="60" spans="2:11" ht="82.95" customHeight="1" x14ac:dyDescent="0.3">
      <c r="B60" s="45">
        <v>53</v>
      </c>
      <c r="C60" s="54">
        <v>31181701</v>
      </c>
      <c r="D60" s="54" t="s">
        <v>191</v>
      </c>
      <c r="E60" s="54" t="s">
        <v>192</v>
      </c>
      <c r="F60" s="55">
        <v>3</v>
      </c>
      <c r="G60" s="56" t="s">
        <v>244</v>
      </c>
      <c r="H60" s="47">
        <v>153000</v>
      </c>
      <c r="I60" s="47">
        <v>459000</v>
      </c>
      <c r="J60" s="44"/>
      <c r="K60" s="44"/>
    </row>
    <row r="61" spans="2:11" ht="82.95" customHeight="1" x14ac:dyDescent="0.3">
      <c r="B61" s="45">
        <v>54</v>
      </c>
      <c r="C61" s="54">
        <v>31161606</v>
      </c>
      <c r="D61" s="54" t="s">
        <v>193</v>
      </c>
      <c r="E61" s="54" t="s">
        <v>194</v>
      </c>
      <c r="F61" s="55">
        <v>6</v>
      </c>
      <c r="G61" s="56" t="s">
        <v>244</v>
      </c>
      <c r="H61" s="47">
        <v>22500</v>
      </c>
      <c r="I61" s="47">
        <v>135000</v>
      </c>
      <c r="J61" s="44"/>
      <c r="K61" s="44"/>
    </row>
    <row r="62" spans="2:11" ht="82.95" customHeight="1" x14ac:dyDescent="0.3">
      <c r="B62" s="45">
        <v>55</v>
      </c>
      <c r="C62" s="54">
        <v>30102306</v>
      </c>
      <c r="D62" s="54" t="s">
        <v>195</v>
      </c>
      <c r="E62" s="54" t="s">
        <v>196</v>
      </c>
      <c r="F62" s="55">
        <v>4</v>
      </c>
      <c r="G62" s="56" t="s">
        <v>244</v>
      </c>
      <c r="H62" s="47">
        <v>91750</v>
      </c>
      <c r="I62" s="47">
        <v>367000</v>
      </c>
      <c r="J62" s="44"/>
      <c r="K62" s="44"/>
    </row>
    <row r="63" spans="2:11" ht="82.95" customHeight="1" x14ac:dyDescent="0.3">
      <c r="B63" s="45">
        <v>56</v>
      </c>
      <c r="C63" s="54">
        <v>31162701</v>
      </c>
      <c r="D63" s="54" t="s">
        <v>187</v>
      </c>
      <c r="E63" s="54" t="s">
        <v>197</v>
      </c>
      <c r="F63" s="55">
        <v>6</v>
      </c>
      <c r="G63" s="56" t="s">
        <v>244</v>
      </c>
      <c r="H63" s="47">
        <v>14700</v>
      </c>
      <c r="I63" s="47">
        <v>88200</v>
      </c>
      <c r="J63" s="44"/>
      <c r="K63" s="44"/>
    </row>
    <row r="64" spans="2:11" ht="82.95" customHeight="1" x14ac:dyDescent="0.3">
      <c r="B64" s="45">
        <v>57</v>
      </c>
      <c r="C64" s="54">
        <v>23153020</v>
      </c>
      <c r="D64" s="54" t="s">
        <v>189</v>
      </c>
      <c r="E64" s="54" t="s">
        <v>198</v>
      </c>
      <c r="F64" s="55">
        <v>6</v>
      </c>
      <c r="G64" s="56" t="s">
        <v>244</v>
      </c>
      <c r="H64" s="47">
        <v>600</v>
      </c>
      <c r="I64" s="47">
        <v>3600</v>
      </c>
      <c r="J64" s="44"/>
      <c r="K64" s="44"/>
    </row>
    <row r="65" spans="2:11" ht="82.95" customHeight="1" x14ac:dyDescent="0.3">
      <c r="B65" s="45">
        <v>58</v>
      </c>
      <c r="C65" s="54">
        <v>23153020</v>
      </c>
      <c r="D65" s="54" t="s">
        <v>189</v>
      </c>
      <c r="E65" s="54" t="s">
        <v>199</v>
      </c>
      <c r="F65" s="55">
        <v>6</v>
      </c>
      <c r="G65" s="56" t="s">
        <v>244</v>
      </c>
      <c r="H65" s="47">
        <v>600</v>
      </c>
      <c r="I65" s="47">
        <v>3600</v>
      </c>
      <c r="J65" s="44"/>
      <c r="K65" s="44"/>
    </row>
    <row r="66" spans="2:11" ht="82.95" customHeight="1" x14ac:dyDescent="0.3">
      <c r="B66" s="45">
        <v>59</v>
      </c>
      <c r="C66" s="54">
        <v>31161606</v>
      </c>
      <c r="D66" s="54" t="s">
        <v>193</v>
      </c>
      <c r="E66" s="54" t="s">
        <v>200</v>
      </c>
      <c r="F66" s="55">
        <v>4</v>
      </c>
      <c r="G66" s="56" t="s">
        <v>244</v>
      </c>
      <c r="H66" s="47">
        <v>22500</v>
      </c>
      <c r="I66" s="47">
        <v>90000</v>
      </c>
      <c r="J66" s="44"/>
      <c r="K66" s="44"/>
    </row>
    <row r="67" spans="2:11" ht="82.95" customHeight="1" x14ac:dyDescent="0.3">
      <c r="B67" s="45">
        <v>60</v>
      </c>
      <c r="C67" s="54">
        <v>30102306</v>
      </c>
      <c r="D67" s="54" t="s">
        <v>201</v>
      </c>
      <c r="E67" s="54" t="s">
        <v>202</v>
      </c>
      <c r="F67" s="55">
        <v>3</v>
      </c>
      <c r="G67" s="56" t="s">
        <v>244</v>
      </c>
      <c r="H67" s="47">
        <v>325500</v>
      </c>
      <c r="I67" s="47">
        <v>976500</v>
      </c>
      <c r="J67" s="44"/>
      <c r="K67" s="44"/>
    </row>
    <row r="68" spans="2:11" ht="82.95" customHeight="1" x14ac:dyDescent="0.3">
      <c r="B68" s="45">
        <v>61</v>
      </c>
      <c r="C68" s="54">
        <v>30102306</v>
      </c>
      <c r="D68" s="54" t="s">
        <v>203</v>
      </c>
      <c r="E68" s="54" t="s">
        <v>204</v>
      </c>
      <c r="F68" s="55">
        <v>6</v>
      </c>
      <c r="G68" s="56" t="s">
        <v>244</v>
      </c>
      <c r="H68" s="47">
        <v>84250</v>
      </c>
      <c r="I68" s="47">
        <v>505500</v>
      </c>
      <c r="J68" s="44"/>
      <c r="K68" s="44"/>
    </row>
    <row r="69" spans="2:11" ht="82.95" customHeight="1" x14ac:dyDescent="0.3">
      <c r="B69" s="45">
        <v>62</v>
      </c>
      <c r="C69" s="54">
        <v>31162701</v>
      </c>
      <c r="D69" s="54" t="s">
        <v>187</v>
      </c>
      <c r="E69" s="54" t="s">
        <v>205</v>
      </c>
      <c r="F69" s="55">
        <v>4</v>
      </c>
      <c r="G69" s="56" t="s">
        <v>244</v>
      </c>
      <c r="H69" s="47">
        <v>50750</v>
      </c>
      <c r="I69" s="47">
        <v>203000</v>
      </c>
      <c r="J69" s="44"/>
      <c r="K69" s="44"/>
    </row>
    <row r="70" spans="2:11" ht="82.95" customHeight="1" x14ac:dyDescent="0.3">
      <c r="B70" s="45">
        <v>63</v>
      </c>
      <c r="C70" s="54">
        <v>31181701</v>
      </c>
      <c r="D70" s="54" t="s">
        <v>191</v>
      </c>
      <c r="E70" s="54" t="s">
        <v>206</v>
      </c>
      <c r="F70" s="55">
        <v>2</v>
      </c>
      <c r="G70" s="56" t="s">
        <v>244</v>
      </c>
      <c r="H70" s="47">
        <v>153000</v>
      </c>
      <c r="I70" s="47">
        <v>306000</v>
      </c>
      <c r="J70" s="44"/>
      <c r="K70" s="44"/>
    </row>
    <row r="71" spans="2:11" ht="82.95" customHeight="1" x14ac:dyDescent="0.3">
      <c r="B71" s="45">
        <v>64</v>
      </c>
      <c r="C71" s="54">
        <v>60121137</v>
      </c>
      <c r="D71" s="54" t="s">
        <v>207</v>
      </c>
      <c r="E71" s="54" t="s">
        <v>208</v>
      </c>
      <c r="F71" s="55">
        <v>2</v>
      </c>
      <c r="G71" s="56" t="s">
        <v>244</v>
      </c>
      <c r="H71" s="47">
        <v>400000</v>
      </c>
      <c r="I71" s="47">
        <v>800000</v>
      </c>
      <c r="J71" s="44"/>
      <c r="K71" s="44"/>
    </row>
    <row r="72" spans="2:11" ht="82.95" customHeight="1" x14ac:dyDescent="0.3">
      <c r="B72" s="45">
        <v>65</v>
      </c>
      <c r="C72" s="54">
        <v>27112016</v>
      </c>
      <c r="D72" s="54" t="s">
        <v>209</v>
      </c>
      <c r="E72" s="54" t="s">
        <v>210</v>
      </c>
      <c r="F72" s="55">
        <v>4</v>
      </c>
      <c r="G72" s="56" t="s">
        <v>244</v>
      </c>
      <c r="H72" s="47">
        <v>115150</v>
      </c>
      <c r="I72" s="47">
        <v>460600</v>
      </c>
      <c r="J72" s="44"/>
      <c r="K72" s="44"/>
    </row>
    <row r="73" spans="2:11" ht="82.95" customHeight="1" x14ac:dyDescent="0.3">
      <c r="B73" s="45">
        <v>66</v>
      </c>
      <c r="C73" s="54">
        <v>27112116</v>
      </c>
      <c r="D73" s="54" t="s">
        <v>211</v>
      </c>
      <c r="E73" s="54" t="s">
        <v>212</v>
      </c>
      <c r="F73" s="55">
        <v>4</v>
      </c>
      <c r="G73" s="56" t="s">
        <v>244</v>
      </c>
      <c r="H73" s="47">
        <v>28750</v>
      </c>
      <c r="I73" s="47">
        <v>115000</v>
      </c>
      <c r="J73" s="44"/>
      <c r="K73" s="44"/>
    </row>
    <row r="74" spans="2:11" ht="82.95" customHeight="1" x14ac:dyDescent="0.3">
      <c r="B74" s="45">
        <v>67</v>
      </c>
      <c r="C74" s="54">
        <v>27112123</v>
      </c>
      <c r="D74" s="54" t="s">
        <v>213</v>
      </c>
      <c r="E74" s="54" t="s">
        <v>214</v>
      </c>
      <c r="F74" s="55">
        <v>1</v>
      </c>
      <c r="G74" s="56" t="s">
        <v>244</v>
      </c>
      <c r="H74" s="47">
        <v>1248500</v>
      </c>
      <c r="I74" s="47">
        <v>1248500</v>
      </c>
      <c r="J74" s="44"/>
      <c r="K74" s="44"/>
    </row>
    <row r="75" spans="2:11" ht="82.95" customHeight="1" x14ac:dyDescent="0.3">
      <c r="B75" s="45">
        <v>68</v>
      </c>
      <c r="C75" s="54">
        <v>23251502</v>
      </c>
      <c r="D75" s="54" t="s">
        <v>215</v>
      </c>
      <c r="E75" s="54" t="s">
        <v>216</v>
      </c>
      <c r="F75" s="55">
        <v>4</v>
      </c>
      <c r="G75" s="56" t="s">
        <v>244</v>
      </c>
      <c r="H75" s="47">
        <v>152500</v>
      </c>
      <c r="I75" s="47">
        <v>610000</v>
      </c>
      <c r="J75" s="44"/>
      <c r="K75" s="44"/>
    </row>
    <row r="76" spans="2:11" ht="82.95" customHeight="1" x14ac:dyDescent="0.3">
      <c r="B76" s="45">
        <v>69</v>
      </c>
      <c r="C76" s="54">
        <v>27111901</v>
      </c>
      <c r="D76" s="54" t="s">
        <v>217</v>
      </c>
      <c r="E76" s="54" t="s">
        <v>218</v>
      </c>
      <c r="F76" s="55">
        <v>2</v>
      </c>
      <c r="G76" s="56" t="s">
        <v>244</v>
      </c>
      <c r="H76" s="47">
        <v>51950</v>
      </c>
      <c r="I76" s="47">
        <v>103900</v>
      </c>
      <c r="J76" s="44"/>
      <c r="K76" s="44"/>
    </row>
    <row r="77" spans="2:11" ht="82.95" customHeight="1" x14ac:dyDescent="0.3">
      <c r="B77" s="45">
        <v>70</v>
      </c>
      <c r="C77" s="54">
        <v>27111926</v>
      </c>
      <c r="D77" s="54" t="s">
        <v>219</v>
      </c>
      <c r="E77" s="54" t="s">
        <v>220</v>
      </c>
      <c r="F77" s="55">
        <v>6</v>
      </c>
      <c r="G77" s="56" t="s">
        <v>244</v>
      </c>
      <c r="H77" s="47">
        <v>28750</v>
      </c>
      <c r="I77" s="47">
        <v>172500</v>
      </c>
      <c r="J77" s="44"/>
      <c r="K77" s="44"/>
    </row>
    <row r="78" spans="2:11" ht="82.95" customHeight="1" x14ac:dyDescent="0.3">
      <c r="B78" s="45">
        <v>71</v>
      </c>
      <c r="C78" s="54">
        <v>27111927</v>
      </c>
      <c r="D78" s="54" t="s">
        <v>221</v>
      </c>
      <c r="E78" s="54" t="s">
        <v>222</v>
      </c>
      <c r="F78" s="55">
        <v>6</v>
      </c>
      <c r="G78" s="56" t="s">
        <v>244</v>
      </c>
      <c r="H78" s="47">
        <v>34800</v>
      </c>
      <c r="I78" s="47">
        <v>208800</v>
      </c>
      <c r="J78" s="44"/>
      <c r="K78" s="44"/>
    </row>
    <row r="79" spans="2:11" ht="82.95" customHeight="1" x14ac:dyDescent="0.3">
      <c r="B79" s="45">
        <v>72</v>
      </c>
      <c r="C79" s="54">
        <v>27111930</v>
      </c>
      <c r="D79" s="54" t="s">
        <v>223</v>
      </c>
      <c r="E79" s="54" t="s">
        <v>222</v>
      </c>
      <c r="F79" s="55">
        <v>6</v>
      </c>
      <c r="G79" s="56" t="s">
        <v>244</v>
      </c>
      <c r="H79" s="47">
        <v>20950</v>
      </c>
      <c r="I79" s="47">
        <v>125700</v>
      </c>
      <c r="J79" s="44"/>
      <c r="K79" s="44"/>
    </row>
    <row r="80" spans="2:11" ht="82.95" customHeight="1" x14ac:dyDescent="0.3">
      <c r="B80" s="45">
        <v>73</v>
      </c>
      <c r="C80" s="54">
        <v>27111801</v>
      </c>
      <c r="D80" s="54" t="s">
        <v>224</v>
      </c>
      <c r="E80" s="54" t="s">
        <v>225</v>
      </c>
      <c r="F80" s="55">
        <v>6</v>
      </c>
      <c r="G80" s="56" t="s">
        <v>244</v>
      </c>
      <c r="H80" s="47">
        <v>53800</v>
      </c>
      <c r="I80" s="47">
        <v>322800</v>
      </c>
      <c r="J80" s="44"/>
      <c r="K80" s="44"/>
    </row>
    <row r="81" spans="2:11" ht="82.95" customHeight="1" x14ac:dyDescent="0.3">
      <c r="B81" s="45">
        <v>74</v>
      </c>
      <c r="C81" s="54">
        <v>27111803</v>
      </c>
      <c r="D81" s="54" t="s">
        <v>226</v>
      </c>
      <c r="E81" s="54" t="s">
        <v>227</v>
      </c>
      <c r="F81" s="55">
        <v>6</v>
      </c>
      <c r="G81" s="56" t="s">
        <v>244</v>
      </c>
      <c r="H81" s="47">
        <v>62000</v>
      </c>
      <c r="I81" s="47">
        <v>372000</v>
      </c>
      <c r="J81" s="44"/>
      <c r="K81" s="44"/>
    </row>
    <row r="82" spans="2:11" ht="82.95" customHeight="1" x14ac:dyDescent="0.3">
      <c r="B82" s="45">
        <v>75</v>
      </c>
      <c r="C82" s="54">
        <v>27111728</v>
      </c>
      <c r="D82" s="54" t="s">
        <v>228</v>
      </c>
      <c r="E82" s="54" t="s">
        <v>229</v>
      </c>
      <c r="F82" s="55">
        <v>6</v>
      </c>
      <c r="G82" s="56" t="s">
        <v>244</v>
      </c>
      <c r="H82" s="47">
        <v>46000</v>
      </c>
      <c r="I82" s="47">
        <v>276000</v>
      </c>
      <c r="J82" s="44"/>
      <c r="K82" s="44"/>
    </row>
    <row r="83" spans="2:11" ht="82.95" customHeight="1" x14ac:dyDescent="0.3">
      <c r="B83" s="45">
        <v>76</v>
      </c>
      <c r="C83" s="54">
        <v>27111622</v>
      </c>
      <c r="D83" s="54" t="s">
        <v>230</v>
      </c>
      <c r="E83" s="54" t="s">
        <v>231</v>
      </c>
      <c r="F83" s="55">
        <v>6</v>
      </c>
      <c r="G83" s="56" t="s">
        <v>244</v>
      </c>
      <c r="H83" s="47">
        <v>36750</v>
      </c>
      <c r="I83" s="47">
        <v>220500</v>
      </c>
      <c r="J83" s="44"/>
      <c r="K83" s="44"/>
    </row>
    <row r="84" spans="2:11" ht="82.95" customHeight="1" x14ac:dyDescent="0.3">
      <c r="B84" s="45">
        <v>77</v>
      </c>
      <c r="C84" s="54">
        <v>27111617</v>
      </c>
      <c r="D84" s="54" t="s">
        <v>232</v>
      </c>
      <c r="E84" s="54" t="s">
        <v>233</v>
      </c>
      <c r="F84" s="55">
        <v>6</v>
      </c>
      <c r="G84" s="56" t="s">
        <v>244</v>
      </c>
      <c r="H84" s="47">
        <v>31500</v>
      </c>
      <c r="I84" s="47">
        <v>189000</v>
      </c>
      <c r="J84" s="44"/>
      <c r="K84" s="44"/>
    </row>
    <row r="85" spans="2:11" ht="82.95" customHeight="1" x14ac:dyDescent="0.3">
      <c r="B85" s="45">
        <v>78</v>
      </c>
      <c r="C85" s="54">
        <v>27112409</v>
      </c>
      <c r="D85" s="54" t="s">
        <v>234</v>
      </c>
      <c r="E85" s="54" t="s">
        <v>235</v>
      </c>
      <c r="F85" s="55">
        <v>6</v>
      </c>
      <c r="G85" s="56" t="s">
        <v>244</v>
      </c>
      <c r="H85" s="47">
        <v>66500</v>
      </c>
      <c r="I85" s="47">
        <v>399000</v>
      </c>
      <c r="J85" s="44"/>
      <c r="K85" s="44"/>
    </row>
    <row r="86" spans="2:11" ht="82.95" customHeight="1" x14ac:dyDescent="0.3">
      <c r="B86" s="45">
        <v>79</v>
      </c>
      <c r="C86" s="54">
        <v>27111515</v>
      </c>
      <c r="D86" s="54" t="s">
        <v>236</v>
      </c>
      <c r="E86" s="54" t="s">
        <v>237</v>
      </c>
      <c r="F86" s="55">
        <v>4</v>
      </c>
      <c r="G86" s="56" t="s">
        <v>244</v>
      </c>
      <c r="H86" s="47">
        <v>467000</v>
      </c>
      <c r="I86" s="47">
        <v>1868000</v>
      </c>
      <c r="J86" s="44"/>
      <c r="K86" s="44"/>
    </row>
    <row r="87" spans="2:11" ht="82.95" customHeight="1" x14ac:dyDescent="0.3">
      <c r="B87" s="45">
        <v>80</v>
      </c>
      <c r="C87" s="54">
        <v>27112748</v>
      </c>
      <c r="D87" s="54" t="s">
        <v>238</v>
      </c>
      <c r="E87" s="54" t="s">
        <v>239</v>
      </c>
      <c r="F87" s="55">
        <v>6</v>
      </c>
      <c r="G87" s="56" t="s">
        <v>244</v>
      </c>
      <c r="H87" s="47">
        <v>56250</v>
      </c>
      <c r="I87" s="47">
        <v>337500</v>
      </c>
      <c r="J87" s="44"/>
      <c r="K87" s="44"/>
    </row>
    <row r="88" spans="2:11" ht="82.95" customHeight="1" x14ac:dyDescent="0.3">
      <c r="B88" s="45">
        <v>81</v>
      </c>
      <c r="C88" s="54">
        <v>27112748</v>
      </c>
      <c r="D88" s="54" t="s">
        <v>240</v>
      </c>
      <c r="E88" s="54" t="s">
        <v>241</v>
      </c>
      <c r="F88" s="55">
        <v>2</v>
      </c>
      <c r="G88" s="56" t="s">
        <v>244</v>
      </c>
      <c r="H88" s="47">
        <v>4400000</v>
      </c>
      <c r="I88" s="47">
        <v>8800000</v>
      </c>
      <c r="J88" s="44"/>
      <c r="K88" s="44"/>
    </row>
    <row r="89" spans="2:11" ht="82.95" customHeight="1" x14ac:dyDescent="0.3">
      <c r="B89" s="45">
        <v>82</v>
      </c>
      <c r="C89" s="54">
        <v>39121440</v>
      </c>
      <c r="D89" s="54" t="s">
        <v>242</v>
      </c>
      <c r="E89" s="54" t="s">
        <v>243</v>
      </c>
      <c r="F89" s="55">
        <v>4</v>
      </c>
      <c r="G89" s="56" t="s">
        <v>244</v>
      </c>
      <c r="H89" s="47">
        <v>224000</v>
      </c>
      <c r="I89" s="47">
        <v>896000</v>
      </c>
      <c r="J89" s="44"/>
      <c r="K89" s="44"/>
    </row>
    <row r="90" spans="2:11" ht="35.25" customHeight="1" x14ac:dyDescent="0.3">
      <c r="B90" s="91" t="s">
        <v>75</v>
      </c>
      <c r="C90" s="91"/>
      <c r="D90" s="91"/>
      <c r="E90" s="91"/>
      <c r="F90" s="91"/>
      <c r="G90" s="91"/>
      <c r="H90" s="48"/>
      <c r="I90" s="49">
        <f>SUM(I8:I89)</f>
        <v>60399100</v>
      </c>
      <c r="J90" s="50"/>
      <c r="K90" s="51" t="e">
        <f>SUM(#REF!)</f>
        <v>#REF!</v>
      </c>
    </row>
    <row r="91" spans="2:11" ht="23.25" customHeight="1" x14ac:dyDescent="0.3"/>
    <row r="92" spans="2:11" ht="60" customHeight="1" x14ac:dyDescent="0.3">
      <c r="D92" s="52"/>
    </row>
    <row r="94" spans="2:11" x14ac:dyDescent="0.3">
      <c r="D94" s="40"/>
    </row>
    <row r="120" spans="5:5" x14ac:dyDescent="0.3">
      <c r="E120" s="53" t="s">
        <v>88</v>
      </c>
    </row>
    <row r="121" spans="5:5" x14ac:dyDescent="0.3">
      <c r="E121" s="53" t="s">
        <v>89</v>
      </c>
    </row>
    <row r="122" spans="5:5" x14ac:dyDescent="0.3">
      <c r="E122" s="53" t="s">
        <v>90</v>
      </c>
    </row>
    <row r="123" spans="5:5" x14ac:dyDescent="0.3">
      <c r="E123" s="53" t="s">
        <v>91</v>
      </c>
    </row>
    <row r="124" spans="5:5" x14ac:dyDescent="0.3">
      <c r="E124" s="53" t="s">
        <v>92</v>
      </c>
    </row>
  </sheetData>
  <mergeCells count="13">
    <mergeCell ref="J6:K6"/>
    <mergeCell ref="H6:I6"/>
    <mergeCell ref="B90:G90"/>
    <mergeCell ref="C2:G2"/>
    <mergeCell ref="C3:G3"/>
    <mergeCell ref="C4:G4"/>
    <mergeCell ref="C5:G5"/>
    <mergeCell ref="B6:B7"/>
    <mergeCell ref="C6:C7"/>
    <mergeCell ref="D6:D7"/>
    <mergeCell ref="E6:E7"/>
    <mergeCell ref="F6:F7"/>
    <mergeCell ref="G6:G7"/>
  </mergeCells>
  <conditionalFormatting sqref="B6:D6 B7:C7 H7:I90 B8:B89">
    <cfRule type="cellIs" dxfId="4" priority="10" operator="equal">
      <formula>53333</formula>
    </cfRule>
  </conditionalFormatting>
  <conditionalFormatting sqref="F6:G7">
    <cfRule type="cellIs" dxfId="3" priority="5" operator="equal">
      <formula>53333</formula>
    </cfRule>
  </conditionalFormatting>
  <conditionalFormatting sqref="G8:G89">
    <cfRule type="cellIs" dxfId="2" priority="1" operator="equal">
      <formula>53333</formula>
    </cfRule>
  </conditionalFormatting>
  <conditionalFormatting sqref="H6">
    <cfRule type="cellIs" dxfId="1" priority="8" operator="equal">
      <formula>53333</formula>
    </cfRule>
  </conditionalFormatting>
  <conditionalFormatting sqref="K90">
    <cfRule type="cellIs" dxfId="0" priority="4" operator="equal">
      <formula>53333</formula>
    </cfRule>
  </conditionalFormatting>
  <pageMargins left="0.7" right="0.7" top="0.75" bottom="0.75" header="0.3" footer="0.3"/>
  <pageSetup paperSize="120" scale="13" orientation="landscape" verticalDpi="3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8D3C7E1A789DD42B0D01DE322194289" ma:contentTypeVersion="18" ma:contentTypeDescription="Create a new document." ma:contentTypeScope="" ma:versionID="0a28723bba70a8c42e3089292ea44ec5">
  <xsd:schema xmlns:xsd="http://www.w3.org/2001/XMLSchema" xmlns:xs="http://www.w3.org/2001/XMLSchema" xmlns:p="http://schemas.microsoft.com/office/2006/metadata/properties" xmlns:ns1="http://schemas.microsoft.com/sharepoint/v3" xmlns:ns3="6ff9d430-27ed-4d4e-933b-8d6454c9cedd" xmlns:ns4="1e672739-98fa-4d9f-b8d6-46be201251a0" targetNamespace="http://schemas.microsoft.com/office/2006/metadata/properties" ma:root="true" ma:fieldsID="cc6cdabdd22796bb3ba6e90b4b8a0e80" ns1:_="" ns3:_="" ns4:_="">
    <xsd:import namespace="http://schemas.microsoft.com/sharepoint/v3"/>
    <xsd:import namespace="6ff9d430-27ed-4d4e-933b-8d6454c9cedd"/>
    <xsd:import namespace="1e672739-98fa-4d9f-b8d6-46be201251a0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LengthInSeconds" minOccurs="0"/>
                <xsd:element ref="ns3:_activity" minOccurs="0"/>
                <xsd:element ref="ns3:MediaServiceLocation" minOccurs="0"/>
                <xsd:element ref="ns3:MediaServiceObjectDetectorVersions" minOccurs="0"/>
                <xsd:element ref="ns1:_ip_UnifiedCompliancePolicyProperties" minOccurs="0"/>
                <xsd:element ref="ns1:_ip_UnifiedCompliancePolicyUIAction" minOccurs="0"/>
                <xsd:element ref="ns3:MediaServiceSystemTag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2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23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ff9d430-27ed-4d4e-933b-8d6454c9ced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  <xsd:element name="_activity" ma:index="19" nillable="true" ma:displayName="_activity" ma:hidden="true" ma:internalName="_activity">
      <xsd:simpleType>
        <xsd:restriction base="dms:Note"/>
      </xsd:simpleType>
    </xsd:element>
    <xsd:element name="MediaServiceLocation" ma:index="20" nillable="true" ma:displayName="Location" ma:indexed="true" ma:internalName="MediaServiceLocation" ma:readOnly="true">
      <xsd:simpleType>
        <xsd:restriction base="dms:Text"/>
      </xsd:simpleType>
    </xsd:element>
    <xsd:element name="MediaServiceObjectDetectorVersions" ma:index="2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24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e672739-98fa-4d9f-b8d6-46be201251a0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  <_activity xmlns="6ff9d430-27ed-4d4e-933b-8d6454c9cedd" xsi:nil="true"/>
  </documentManagement>
</p:properties>
</file>

<file path=customXml/itemProps1.xml><?xml version="1.0" encoding="utf-8"?>
<ds:datastoreItem xmlns:ds="http://schemas.openxmlformats.org/officeDocument/2006/customXml" ds:itemID="{729E9E88-57A6-4E71-A0C5-551DB48B596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6ff9d430-27ed-4d4e-933b-8d6454c9cedd"/>
    <ds:schemaRef ds:uri="1e672739-98fa-4d9f-b8d6-46be201251a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74DACFA-6F0F-4F75-A696-59E38251419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DEEF8D1-CEA0-43AB-BAF6-88A9A1ED6142}">
  <ds:schemaRefs>
    <ds:schemaRef ds:uri="http://schemas.microsoft.com/office/2006/metadata/properties"/>
    <ds:schemaRef ds:uri="http://schemas.microsoft.com/office/infopath/2007/PartnerControls"/>
    <ds:schemaRef ds:uri="http://schemas.microsoft.com/sharepoint/v3"/>
    <ds:schemaRef ds:uri="6ff9d430-27ed-4d4e-933b-8d6454c9ced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SOFTWARE - AJUSTE DE CANTIDADES</vt:lpstr>
      <vt:lpstr>FORMATO OFERTA ECONÓMICA LOTE 2</vt:lpstr>
      <vt:lpstr>'FORMATO OFERTA ECONÓMICA LOTE 2'!Área_de_impresión</vt:lpstr>
      <vt:lpstr>'SOFTWARE - AJUSTE DE CANTIDADES'!Área_de_impresión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Jairo Marcelo Rodriguez Rivera</dc:creator>
  <cp:keywords/>
  <dc:description/>
  <cp:lastModifiedBy>Miguel Angel Sotomayor Segrera</cp:lastModifiedBy>
  <cp:revision/>
  <dcterms:created xsi:type="dcterms:W3CDTF">2024-07-14T14:27:14Z</dcterms:created>
  <dcterms:modified xsi:type="dcterms:W3CDTF">2026-09-29T14:26:42Z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2024-07-14T14:28:11Z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cb1449bf-bf23-4821-ac07-a2a874b1556f</vt:lpwstr>
  </property>
  <property fmtid="{D5CDD505-2E9C-101B-9397-08002B2CF9AE}" pid="8" name="MSIP_Label_fc111285-cafa-4fc9-8a9a-bd902089b24f_ContentBits">
    <vt:lpwstr>0</vt:lpwstr>
  </property>
  <property fmtid="{D5CDD505-2E9C-101B-9397-08002B2CF9AE}" pid="9" name="ContentTypeId">
    <vt:lpwstr>0x010100D8D3C7E1A789DD42B0D01DE322194289</vt:lpwstr>
  </property>
</Properties>
</file>