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PROYECTO 2026\PAVIMENTO MIRAMAR\3 ESTUDIOS Y DISEÑOS PAVIMENTO MIRAMAR\CONVOCATORIA\05DT_Transp_MenorCuantia_TMenCV3\"/>
    </mc:Choice>
  </mc:AlternateContent>
  <bookViews>
    <workbookView xWindow="-120" yWindow="-120" windowWidth="29040" windowHeight="1572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(Entidad)'!$K$57</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(Entidad)'!$K$69</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(Entidad)'!$K$69</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(Entidad)'!$K$70</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workbook>
</file>

<file path=xl/calcChain.xml><?xml version="1.0" encoding="utf-8"?>
<calcChain xmlns="http://schemas.openxmlformats.org/spreadsheetml/2006/main">
  <c r="K64" i="265" l="1"/>
  <c r="K55" i="265"/>
  <c r="K53" i="265"/>
  <c r="K23" i="265"/>
  <c r="K37" i="265"/>
  <c r="K36" i="265"/>
  <c r="K35" i="265"/>
  <c r="I34" i="265"/>
  <c r="K34" i="265" s="1"/>
  <c r="I33" i="265"/>
  <c r="K33" i="265" s="1"/>
  <c r="K38" i="265" s="1"/>
  <c r="I30" i="265"/>
  <c r="K30" i="265" s="1"/>
  <c r="I29" i="265"/>
  <c r="K29" i="265" s="1"/>
  <c r="I28" i="265"/>
  <c r="K28" i="265" s="1"/>
  <c r="I26" i="265"/>
  <c r="K26" i="265" s="1"/>
  <c r="I25" i="265"/>
  <c r="I27" i="265" s="1"/>
  <c r="K27" i="265" s="1"/>
  <c r="K25" i="265" l="1"/>
  <c r="K31" i="265" s="1"/>
</calcChain>
</file>

<file path=xl/sharedStrings.xml><?xml version="1.0" encoding="utf-8"?>
<sst xmlns="http://schemas.openxmlformats.org/spreadsheetml/2006/main" count="227" uniqueCount="137">
  <si>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</si>
  <si>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</si>
  <si>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</si>
  <si>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</si>
  <si>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</si>
  <si>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</si>
  <si>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</si>
  <si>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</si>
  <si>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</si>
  <si>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</si>
  <si>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</si>
  <si>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</si>
  <si>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</si>
  <si>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</si>
  <si>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</si>
  <si>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</si>
  <si>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</si>
  <si>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</si>
  <si>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</si>
  <si>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</si>
  <si>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</si>
  <si>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</si>
  <si>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</si>
  <si>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</si>
  <si>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</si>
  <si>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</si>
  <si>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</si>
  <si>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</si>
  <si>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</si>
  <si>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</si>
  <si>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</si>
  <si>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</si>
  <si>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</si>
  <si>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</si>
  <si>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</si>
  <si>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</si>
  <si>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</si>
  <si>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</si>
  <si>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</si>
  <si>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</si>
  <si>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</si>
  <si>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</si>
  <si>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</si>
  <si>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</si>
  <si>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</si>
  <si>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</si>
  <si>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</si>
  <si>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</si>
  <si>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</si>
  <si>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</si>
  <si>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</si>
  <si>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</si>
  <si>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</si>
  <si>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</si>
  <si>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</si>
  <si>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</si>
  <si>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</si>
  <si>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</si>
  <si>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</si>
  <si>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</si>
  <si>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</si>
  <si>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</si>
  <si>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</si>
  <si>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</si>
  <si>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</si>
  <si>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</si>
  <si>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</si>
  <si>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</si>
  <si>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</si>
  <si>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</si>
  <si>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</si>
  <si>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</si>
  <si>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</si>
  <si>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</si>
  <si>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</si>
  <si>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</si>
  <si>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</si>
  <si>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</si>
  <si>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</si>
  <si>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</si>
  <si>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</si>
  <si>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</si>
  <si>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</si>
  <si>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</si>
  <si>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</si>
  <si>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</si>
  <si>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</si>
  <si>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</si>
  <si>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</si>
  <si>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</si>
  <si>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</si>
  <si>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</si>
  <si>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</si>
  <si>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</si>
  <si>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</si>
  <si>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LOCALIZACION-REPLANTEO VIAS URBANAS</t>
  </si>
  <si>
    <t>ML</t>
  </si>
  <si>
    <t>CAMPAMENTO 18 M2</t>
  </si>
  <si>
    <t>UND</t>
  </si>
  <si>
    <t>VALLA INFORMATIVA</t>
  </si>
  <si>
    <t>CINTA SEGURIDAD PREVENTIVA A=8CM-250MTS.</t>
  </si>
  <si>
    <t>CERRAMIENTO TELA FIB. TEJIDA H=2,10M</t>
  </si>
  <si>
    <t>DEMARCACION LINEAL</t>
  </si>
  <si>
    <t>DEMOLICION DE ESTRUCTURAS EXISTENTE</t>
  </si>
  <si>
    <t>M2</t>
  </si>
  <si>
    <t>SEÑALIZACIN VERTICAL LAMINA RETROREF 70*70</t>
  </si>
  <si>
    <t>EXCAVACION A MAQUINA RETRO - CARGADOR SIN RETIRO</t>
  </si>
  <si>
    <t>M3</t>
  </si>
  <si>
    <t>EXCAVACION EN CONGLOMERADO</t>
  </si>
  <si>
    <t>CARGUE Y RETIRO MATERIAL SOBRANTE EN VQTA, A
UN SITIO AUTORIADO DISTANCIA MENOR 10 KM</t>
  </si>
  <si>
    <t>RELLENO IMPORTADO BALASTRO COMPACTADO</t>
  </si>
  <si>
    <t>CONFORM.COMPACT.SUBRASANTE CBR=95</t>
  </si>
  <si>
    <t xml:space="preserve"> SUBBASE - COMPACT MATERIAL SELECCIONADO </t>
  </si>
  <si>
    <t>PAVIMENTO DE CONCRETO,MR:40 E= 0.20 INC. JUNTA</t>
  </si>
  <si>
    <t>ANDEN CONCRETO 10CM 3000 PSI</t>
  </si>
  <si>
    <t>SARDINEL EN CONCRETO 15X15 MAS HIERRO</t>
  </si>
  <si>
    <t>ACERO REFUERZO FLEJADO FY 4200 KG/CM (60,000PSI)</t>
  </si>
  <si>
    <t>KLS</t>
  </si>
  <si>
    <t>MALLA ELECTROSOLDADA</t>
  </si>
  <si>
    <t>SUMIDERO SENCILLO</t>
  </si>
  <si>
    <t>FILTRO FRANCES</t>
  </si>
  <si>
    <t>ARREGLO DE ACOMETIDAS HIDRAULICAS</t>
  </si>
  <si>
    <t>TUB PVC ALIGERADA RIB LOC 6"</t>
  </si>
  <si>
    <t>TUB PVC ALIGERADA RIB LOC 12"</t>
  </si>
  <si>
    <t>CODO 45x160MM NOVAFORT</t>
  </si>
  <si>
    <t>SILLA YEE RIB LOC 12" X 6"</t>
  </si>
  <si>
    <t>CAMARA INSPECCION TIPO B H=0-2.00 MTS</t>
  </si>
  <si>
    <t>CABEZAL DE ENTREGA TUBERIA DE 14" (3000 PSI)</t>
  </si>
  <si>
    <t>LOSA CAMARA DE INSPCCI.INCLUY.TAPA</t>
  </si>
  <si>
    <t>CAJA INSPECCION 60x 60 CM [CONCRETO]</t>
  </si>
  <si>
    <t>MURO  DE CONTENCION PERIMETRAL</t>
  </si>
  <si>
    <t>REALCE DE CAMARAS</t>
  </si>
  <si>
    <t>OBRAS COMPLEMENTARIAS</t>
  </si>
  <si>
    <t>PAVIMENTOS</t>
  </si>
  <si>
    <t>MOVIMIENTO DE TIERRA</t>
  </si>
  <si>
    <t>PRELIMINARES</t>
  </si>
  <si>
    <t>IVA SOBRE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</si>
</sst>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_-* #,##0_-;\-* #,##0_-;_-* &quot;-&quot;??_-;_-@_-"/>
    <numFmt numFmtId="207" formatCode="_-[$$-240A]* #,##0_-;\-[$$-240A]* #,##0_-;_-[$$-240A]*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Arial Narrow"/>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hair">
        <color indexed="64"/>
      </left>
      <right style="medium">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4" fontId="33" fillId="0" borderId="25" xfId="39" applyNumberFormat="1" applyFont="1" applyBorder="1" applyAlignment="1">
      <alignment vertical="center" wrapText="1"/>
    </xf>
    <xf numFmtId="167" fontId="33" fillId="0" borderId="66" xfId="62" applyNumberFormat="1" applyFont="1" applyBorder="1" applyAlignment="1">
      <alignment horizontal="right" vertical="center" wrapText="1"/>
    </xf>
    <xf numFmtId="0" fontId="61" fillId="0" borderId="0" xfId="0" applyFont="1" applyAlignment="1">
      <alignment wrapText="1"/>
    </xf>
    <xf numFmtId="0" fontId="62" fillId="0" borderId="0" xfId="0" applyFont="1" applyAlignment="1">
      <alignment horizontal="center" vertical="center"/>
    </xf>
    <xf numFmtId="204" fontId="62" fillId="0" borderId="0" xfId="34" applyNumberFormat="1" applyFont="1" applyAlignment="1">
      <alignment horizontal="center" vertical="center"/>
    </xf>
    <xf numFmtId="205" fontId="62" fillId="0" borderId="0" xfId="0" applyNumberFormat="1" applyFont="1" applyAlignment="1">
      <alignment horizontal="center" vertical="center"/>
    </xf>
    <xf numFmtId="0" fontId="33" fillId="0" borderId="88" xfId="0" applyFont="1" applyBorder="1" applyAlignment="1" applyProtection="1">
      <alignment vertical="top" wrapText="1"/>
      <protection hidden="1"/>
    </xf>
    <xf numFmtId="0" fontId="62" fillId="0" borderId="88" xfId="0" applyFont="1" applyBorder="1" applyAlignment="1" applyProtection="1">
      <alignment horizontal="center" vertical="top"/>
      <protection hidden="1"/>
    </xf>
    <xf numFmtId="0" fontId="62" fillId="0" borderId="88" xfId="0" applyFont="1" applyBorder="1" applyAlignment="1" applyProtection="1">
      <alignment horizontal="center" vertical="top"/>
      <protection locked="0"/>
    </xf>
    <xf numFmtId="204" fontId="62" fillId="0" borderId="88" xfId="204" applyNumberFormat="1" applyFont="1" applyFill="1" applyBorder="1" applyAlignment="1" applyProtection="1">
      <alignment horizontal="center" vertical="top"/>
      <protection hidden="1"/>
    </xf>
    <xf numFmtId="205" fontId="62" fillId="0" borderId="104" xfId="204" applyNumberFormat="1" applyFont="1" applyFill="1" applyBorder="1" applyAlignment="1" applyProtection="1">
      <alignment horizontal="center" vertical="top"/>
      <protection hidden="1"/>
    </xf>
    <xf numFmtId="2" fontId="62" fillId="0" borderId="88" xfId="0" applyNumberFormat="1" applyFont="1" applyBorder="1" applyAlignment="1" applyProtection="1">
      <alignment horizontal="center" vertical="top"/>
      <protection locked="0"/>
    </xf>
    <xf numFmtId="204" fontId="62" fillId="0" borderId="0" xfId="204" applyNumberFormat="1" applyFont="1" applyFill="1" applyBorder="1" applyAlignment="1" applyProtection="1">
      <alignment horizontal="center" vertical="top"/>
      <protection hidden="1"/>
    </xf>
    <xf numFmtId="173" fontId="62" fillId="0" borderId="88" xfId="204" applyFont="1" applyFill="1" applyBorder="1" applyAlignment="1" applyProtection="1">
      <alignment horizontal="center" vertical="top"/>
      <protection hidden="1"/>
    </xf>
    <xf numFmtId="185" fontId="62" fillId="0" borderId="104" xfId="204" applyNumberFormat="1" applyFont="1" applyFill="1" applyBorder="1" applyAlignment="1" applyProtection="1">
      <alignment horizontal="center" vertical="top"/>
      <protection hidden="1"/>
    </xf>
    <xf numFmtId="1" fontId="62" fillId="25" borderId="88" xfId="0" applyNumberFormat="1" applyFont="1" applyFill="1" applyBorder="1" applyAlignment="1" applyProtection="1">
      <alignment horizontal="center" vertical="top"/>
      <protection locked="0"/>
    </xf>
    <xf numFmtId="0" fontId="62" fillId="25" borderId="88" xfId="0" applyFont="1" applyFill="1" applyBorder="1" applyAlignment="1" applyProtection="1">
      <alignment horizontal="center" vertical="top"/>
      <protection locked="0"/>
    </xf>
    <xf numFmtId="9" fontId="33" fillId="25" borderId="40" xfId="95" applyFont="1" applyFill="1" applyBorder="1" applyAlignment="1">
      <alignment horizontal="center" vertical="center" wrapText="1"/>
    </xf>
    <xf numFmtId="0" fontId="30" fillId="25" borderId="60" xfId="130" applyFont="1" applyFill="1" applyBorder="1" applyAlignment="1">
      <alignment horizontal="left" vertical="center" wrapText="1"/>
    </xf>
    <xf numFmtId="0" fontId="30" fillId="25" borderId="31" xfId="130" applyFont="1" applyFill="1" applyBorder="1" applyAlignment="1">
      <alignment horizontal="left" vertical="center" wrapText="1"/>
    </xf>
    <xf numFmtId="0" fontId="30" fillId="25" borderId="28" xfId="130" applyFont="1" applyFill="1" applyBorder="1" applyAlignment="1">
      <alignment horizontal="left" vertical="center" wrapText="1"/>
    </xf>
    <xf numFmtId="207" fontId="30" fillId="24" borderId="42" xfId="73" applyNumberFormat="1" applyFont="1" applyFill="1" applyBorder="1" applyAlignment="1">
      <alignment vertic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sheetName val="AMOBLAMINETO"/>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_x0000_㈀㰰⌀_x0000_㈀㰮⌀_x0000_䰀଒v_x0000__x0000__x0000_頀"/>
      <sheetName val="sap"/>
      <sheetName val="P2"/>
      <sheetName val="P1"/>
      <sheetName val="31-05-18"/>
      <sheetName val="F-7857-308"/>
      <sheetName val="Equipo Menor"/>
      <sheetName val="ALQUILADO F-7857-308 "/>
      <sheetName val="Real Para tarifas"/>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 val="Patrimonio neto personal"/>
      <sheetName val="Cálculos"/>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LACION DE PRECIOS"/>
      <sheetName val="ACTA 5"/>
      <sheetName val="MODIF. 2"/>
      <sheetName val="MODIF. 3"/>
      <sheetName val="cant"/>
      <sheetName val="par mar19"/>
      <sheetName val="par"/>
      <sheetName val="REAJUSTESACTA1PROVI"/>
      <sheetName val="resum96"/>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sheetData sheetId="1108">
        <row r="2">
          <cell r="A2">
            <v>0</v>
          </cell>
        </row>
      </sheetData>
      <sheetData sheetId="1109" refreshError="1"/>
      <sheetData sheetId="1110" refreshError="1"/>
      <sheetData sheetId="1111" refreshError="1"/>
      <sheetData sheetId="1112" refreshError="1"/>
      <sheetData sheetId="1113" refreshError="1"/>
      <sheetData sheetId="1114" refreshError="1"/>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efreshError="1"/>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sheetData sheetId="1741"/>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sheetData sheetId="3384"/>
      <sheetData sheetId="3385"/>
      <sheetData sheetId="3386">
        <row r="2">
          <cell r="A2">
            <v>0</v>
          </cell>
        </row>
      </sheetData>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sheetData sheetId="3410"/>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sheetData sheetId="3940"/>
      <sheetData sheetId="3941">
        <row r="2">
          <cell r="A2">
            <v>0</v>
          </cell>
        </row>
      </sheetData>
      <sheetData sheetId="3942"/>
      <sheetData sheetId="3943">
        <row r="2">
          <cell r="A2">
            <v>0</v>
          </cell>
        </row>
      </sheetData>
      <sheetData sheetId="3944"/>
      <sheetData sheetId="3945"/>
      <sheetData sheetId="3946"/>
      <sheetData sheetId="3947"/>
      <sheetData sheetId="3948"/>
      <sheetData sheetId="3949"/>
      <sheetData sheetId="3950"/>
      <sheetData sheetId="3951">
        <row r="2">
          <cell r="A2">
            <v>0</v>
          </cell>
        </row>
      </sheetData>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row r="2">
          <cell r="A2">
            <v>0</v>
          </cell>
        </row>
      </sheetData>
      <sheetData sheetId="3967"/>
      <sheetData sheetId="3968"/>
      <sheetData sheetId="3969"/>
      <sheetData sheetId="3970"/>
      <sheetData sheetId="3971">
        <row r="2">
          <cell r="A2">
            <v>0</v>
          </cell>
        </row>
      </sheetData>
      <sheetData sheetId="3972"/>
      <sheetData sheetId="3973"/>
      <sheetData sheetId="3974"/>
      <sheetData sheetId="3975">
        <row r="2">
          <cell r="A2">
            <v>0</v>
          </cell>
        </row>
      </sheetData>
      <sheetData sheetId="3976">
        <row r="2">
          <cell r="A2">
            <v>0</v>
          </cell>
        </row>
      </sheetData>
      <sheetData sheetId="3977"/>
      <sheetData sheetId="3978">
        <row r="2">
          <cell r="A2">
            <v>0</v>
          </cell>
        </row>
      </sheetData>
      <sheetData sheetId="3979"/>
      <sheetData sheetId="3980">
        <row r="2">
          <cell r="A2">
            <v>0</v>
          </cell>
        </row>
      </sheetData>
      <sheetData sheetId="3981">
        <row r="2">
          <cell r="A2">
            <v>0</v>
          </cell>
        </row>
      </sheetData>
      <sheetData sheetId="3982"/>
      <sheetData sheetId="3983"/>
      <sheetData sheetId="3984"/>
      <sheetData sheetId="3985">
        <row r="2">
          <cell r="A2">
            <v>0</v>
          </cell>
        </row>
      </sheetData>
      <sheetData sheetId="3986">
        <row r="2">
          <cell r="A2">
            <v>0</v>
          </cell>
        </row>
      </sheetData>
      <sheetData sheetId="3987"/>
      <sheetData sheetId="3988"/>
      <sheetData sheetId="3989"/>
      <sheetData sheetId="3990">
        <row r="2">
          <cell r="A2">
            <v>0</v>
          </cell>
        </row>
      </sheetData>
      <sheetData sheetId="3991">
        <row r="2">
          <cell r="A2">
            <v>0</v>
          </cell>
        </row>
      </sheetData>
      <sheetData sheetId="3992"/>
      <sheetData sheetId="3993"/>
      <sheetData sheetId="3994"/>
      <sheetData sheetId="3995">
        <row r="2">
          <cell r="A2">
            <v>0</v>
          </cell>
        </row>
      </sheetData>
      <sheetData sheetId="3996">
        <row r="2">
          <cell r="A2">
            <v>0</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row r="2">
          <cell r="A2">
            <v>0</v>
          </cell>
        </row>
      </sheetData>
      <sheetData sheetId="4009">
        <row r="2">
          <cell r="A2">
            <v>0</v>
          </cell>
        </row>
      </sheetData>
      <sheetData sheetId="4010"/>
      <sheetData sheetId="4011"/>
      <sheetData sheetId="4012"/>
      <sheetData sheetId="4013">
        <row r="2">
          <cell r="A2">
            <v>0</v>
          </cell>
        </row>
      </sheetData>
      <sheetData sheetId="4014">
        <row r="2">
          <cell r="A2">
            <v>0</v>
          </cell>
        </row>
      </sheetData>
      <sheetData sheetId="4015"/>
      <sheetData sheetId="4016"/>
      <sheetData sheetId="4017"/>
      <sheetData sheetId="4018">
        <row r="2">
          <cell r="A2">
            <v>0</v>
          </cell>
        </row>
      </sheetData>
      <sheetData sheetId="4019">
        <row r="2">
          <cell r="A2">
            <v>0</v>
          </cell>
        </row>
      </sheetData>
      <sheetData sheetId="4020"/>
      <sheetData sheetId="4021"/>
      <sheetData sheetId="4022"/>
      <sheetData sheetId="4023">
        <row r="2">
          <cell r="A2">
            <v>0</v>
          </cell>
        </row>
      </sheetData>
      <sheetData sheetId="4024">
        <row r="2">
          <cell r="A2">
            <v>0</v>
          </cell>
        </row>
      </sheetData>
      <sheetData sheetId="4025"/>
      <sheetData sheetId="4026"/>
      <sheetData sheetId="4027"/>
      <sheetData sheetId="4028">
        <row r="2">
          <cell r="A2">
            <v>0</v>
          </cell>
        </row>
      </sheetData>
      <sheetData sheetId="4029">
        <row r="2">
          <cell r="A2">
            <v>0</v>
          </cell>
        </row>
      </sheetData>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row r="2">
          <cell r="A2">
            <v>0</v>
          </cell>
        </row>
      </sheetData>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row r="2">
          <cell r="A2">
            <v>0</v>
          </cell>
        </row>
      </sheetData>
      <sheetData sheetId="4116"/>
      <sheetData sheetId="4117">
        <row r="2">
          <cell r="A2">
            <v>0</v>
          </cell>
        </row>
      </sheetData>
      <sheetData sheetId="4118"/>
      <sheetData sheetId="4119"/>
      <sheetData sheetId="4120"/>
      <sheetData sheetId="4121"/>
      <sheetData sheetId="4122">
        <row r="2">
          <cell r="A2">
            <v>0</v>
          </cell>
        </row>
      </sheetData>
      <sheetData sheetId="4123"/>
      <sheetData sheetId="4124">
        <row r="2">
          <cell r="A2">
            <v>0</v>
          </cell>
        </row>
      </sheetData>
      <sheetData sheetId="4125"/>
      <sheetData sheetId="4126"/>
      <sheetData sheetId="4127">
        <row r="2">
          <cell r="A2">
            <v>0</v>
          </cell>
        </row>
      </sheetData>
      <sheetData sheetId="4128"/>
      <sheetData sheetId="4129"/>
      <sheetData sheetId="4130"/>
      <sheetData sheetId="4131"/>
      <sheetData sheetId="4132"/>
      <sheetData sheetId="4133"/>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row r="2">
          <cell r="A2">
            <v>0</v>
          </cell>
        </row>
      </sheetData>
      <sheetData sheetId="4151"/>
      <sheetData sheetId="4152"/>
      <sheetData sheetId="4153"/>
      <sheetData sheetId="4154"/>
      <sheetData sheetId="4155">
        <row r="2">
          <cell r="A2">
            <v>0</v>
          </cell>
        </row>
      </sheetData>
      <sheetData sheetId="4156"/>
      <sheetData sheetId="4157"/>
      <sheetData sheetId="4158"/>
      <sheetData sheetId="4159">
        <row r="2">
          <cell r="A2">
            <v>0</v>
          </cell>
        </row>
      </sheetData>
      <sheetData sheetId="4160">
        <row r="2">
          <cell r="A2">
            <v>0</v>
          </cell>
        </row>
      </sheetData>
      <sheetData sheetId="4161"/>
      <sheetData sheetId="4162"/>
      <sheetData sheetId="4163"/>
      <sheetData sheetId="4164">
        <row r="2">
          <cell r="A2">
            <v>0</v>
          </cell>
        </row>
      </sheetData>
      <sheetData sheetId="4165">
        <row r="2">
          <cell r="A2">
            <v>0</v>
          </cell>
        </row>
      </sheetData>
      <sheetData sheetId="4166"/>
      <sheetData sheetId="4167"/>
      <sheetData sheetId="4168"/>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row r="2">
          <cell r="A2">
            <v>0</v>
          </cell>
        </row>
      </sheetData>
      <sheetData sheetId="4302"/>
      <sheetData sheetId="4303"/>
      <sheetData sheetId="4304"/>
      <sheetData sheetId="4305"/>
      <sheetData sheetId="4306">
        <row r="2">
          <cell r="A2">
            <v>0</v>
          </cell>
        </row>
      </sheetData>
      <sheetData sheetId="4307"/>
      <sheetData sheetId="4308">
        <row r="2">
          <cell r="A2">
            <v>0</v>
          </cell>
        </row>
      </sheetData>
      <sheetData sheetId="4309">
        <row r="2">
          <cell r="A2">
            <v>0</v>
          </cell>
        </row>
      </sheetData>
      <sheetData sheetId="4310"/>
      <sheetData sheetId="4311">
        <row r="2">
          <cell r="A2">
            <v>0</v>
          </cell>
        </row>
      </sheetData>
      <sheetData sheetId="4312"/>
      <sheetData sheetId="4313"/>
      <sheetData sheetId="4314"/>
      <sheetData sheetId="4315"/>
      <sheetData sheetId="4316"/>
      <sheetData sheetId="4317"/>
      <sheetData sheetId="4318">
        <row r="2">
          <cell r="A2">
            <v>0</v>
          </cell>
        </row>
      </sheetData>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row r="2">
          <cell r="A2">
            <v>0</v>
          </cell>
        </row>
      </sheetData>
      <sheetData sheetId="4335"/>
      <sheetData sheetId="4336"/>
      <sheetData sheetId="4337"/>
      <sheetData sheetId="4338"/>
      <sheetData sheetId="4339">
        <row r="2">
          <cell r="A2">
            <v>0</v>
          </cell>
        </row>
      </sheetData>
      <sheetData sheetId="4340"/>
      <sheetData sheetId="4341"/>
      <sheetData sheetId="4342"/>
      <sheetData sheetId="4343"/>
      <sheetData sheetId="4344">
        <row r="2">
          <cell r="A2">
            <v>0</v>
          </cell>
        </row>
      </sheetData>
      <sheetData sheetId="4345"/>
      <sheetData sheetId="4346">
        <row r="2">
          <cell r="A2">
            <v>0</v>
          </cell>
        </row>
      </sheetData>
      <sheetData sheetId="4347"/>
      <sheetData sheetId="4348"/>
      <sheetData sheetId="4349">
        <row r="2">
          <cell r="A2">
            <v>0</v>
          </cell>
        </row>
      </sheetData>
      <sheetData sheetId="4350"/>
      <sheetData sheetId="4351"/>
      <sheetData sheetId="4352"/>
      <sheetData sheetId="4353"/>
      <sheetData sheetId="4354">
        <row r="2">
          <cell r="A2">
            <v>0</v>
          </cell>
        </row>
      </sheetData>
      <sheetData sheetId="4355"/>
      <sheetData sheetId="4356"/>
      <sheetData sheetId="4357"/>
      <sheetData sheetId="4358"/>
      <sheetData sheetId="4359">
        <row r="2">
          <cell r="A2">
            <v>0</v>
          </cell>
        </row>
      </sheetData>
      <sheetData sheetId="4360"/>
      <sheetData sheetId="4361"/>
      <sheetData sheetId="4362"/>
      <sheetData sheetId="4363"/>
      <sheetData sheetId="4364">
        <row r="2">
          <cell r="A2">
            <v>0</v>
          </cell>
        </row>
      </sheetData>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sheetData sheetId="4380"/>
      <sheetData sheetId="4381"/>
      <sheetData sheetId="4382">
        <row r="2">
          <cell r="A2">
            <v>0</v>
          </cell>
        </row>
      </sheetData>
      <sheetData sheetId="4383"/>
      <sheetData sheetId="4384"/>
      <sheetData sheetId="4385"/>
      <sheetData sheetId="4386"/>
      <sheetData sheetId="4387">
        <row r="2">
          <cell r="A2">
            <v>0</v>
          </cell>
        </row>
      </sheetData>
      <sheetData sheetId="4388"/>
      <sheetData sheetId="4389"/>
      <sheetData sheetId="4390">
        <row r="2">
          <cell r="A2">
            <v>0</v>
          </cell>
        </row>
      </sheetData>
      <sheetData sheetId="4391"/>
      <sheetData sheetId="4392">
        <row r="2">
          <cell r="A2">
            <v>0</v>
          </cell>
        </row>
      </sheetData>
      <sheetData sheetId="4393"/>
      <sheetData sheetId="4394"/>
      <sheetData sheetId="4395"/>
      <sheetData sheetId="4396"/>
      <sheetData sheetId="4397">
        <row r="2">
          <cell r="A2">
            <v>0</v>
          </cell>
        </row>
      </sheetData>
      <sheetData sheetId="4398"/>
      <sheetData sheetId="4399"/>
      <sheetData sheetId="4400">
        <row r="2">
          <cell r="A2">
            <v>0</v>
          </cell>
        </row>
      </sheetData>
      <sheetData sheetId="4401"/>
      <sheetData sheetId="4402"/>
      <sheetData sheetId="4403"/>
      <sheetData sheetId="4404"/>
      <sheetData sheetId="4405"/>
      <sheetData sheetId="4406"/>
      <sheetData sheetId="4407"/>
      <sheetData sheetId="4408"/>
      <sheetData sheetId="4409"/>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row r="2">
          <cell r="A2">
            <v>0</v>
          </cell>
        </row>
      </sheetData>
      <sheetData sheetId="4438"/>
      <sheetData sheetId="4439"/>
      <sheetData sheetId="4440"/>
      <sheetData sheetId="4441"/>
      <sheetData sheetId="4442"/>
      <sheetData sheetId="4443"/>
      <sheetData sheetId="4444"/>
      <sheetData sheetId="4445"/>
      <sheetData sheetId="4446">
        <row r="2">
          <cell r="A2">
            <v>0</v>
          </cell>
        </row>
      </sheetData>
      <sheetData sheetId="4447">
        <row r="2">
          <cell r="A2">
            <v>0</v>
          </cell>
        </row>
      </sheetData>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sheetData sheetId="4480"/>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sheetData sheetId="4548">
        <row r="2">
          <cell r="A2">
            <v>0</v>
          </cell>
        </row>
      </sheetData>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row r="2">
          <cell r="A2">
            <v>0</v>
          </cell>
        </row>
      </sheetData>
      <sheetData sheetId="4566"/>
      <sheetData sheetId="4567"/>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sheetData sheetId="4654"/>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efreshError="1"/>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sheetData sheetId="4739" refreshError="1"/>
      <sheetData sheetId="4740" refreshError="1"/>
      <sheetData sheetId="474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sheetData sheetId="4756"/>
      <sheetData sheetId="4757"/>
      <sheetData sheetId="4758"/>
      <sheetData sheetId="4759"/>
      <sheetData sheetId="4760"/>
      <sheetData sheetId="4761"/>
      <sheetData sheetId="4762" refreshError="1"/>
      <sheetData sheetId="4763" refreshError="1"/>
      <sheetData sheetId="4764"/>
      <sheetData sheetId="4765"/>
      <sheetData sheetId="4766" refreshError="1"/>
      <sheetData sheetId="4767" refreshError="1"/>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sheetData sheetId="4778"/>
      <sheetData sheetId="4779"/>
      <sheetData sheetId="4780"/>
      <sheetData sheetId="4781"/>
      <sheetData sheetId="4782"/>
      <sheetData sheetId="4783"/>
      <sheetData sheetId="4784"/>
      <sheetData sheetId="4785"/>
      <sheetData sheetId="4786" refreshError="1"/>
      <sheetData sheetId="4787" refreshError="1"/>
      <sheetData sheetId="4788" refreshError="1"/>
      <sheetData sheetId="4789" refreshError="1"/>
      <sheetData sheetId="4790" refreshError="1"/>
      <sheetData sheetId="4791"/>
      <sheetData sheetId="4792">
        <row r="2">
          <cell r="A2">
            <v>0</v>
          </cell>
        </row>
      </sheetData>
      <sheetData sheetId="4793">
        <row r="5">
          <cell r="A5" t="str">
            <v>OFERTA ECONÓMICA DETALLADA</v>
          </cell>
        </row>
      </sheetData>
      <sheetData sheetId="4794"/>
      <sheetData sheetId="4795"/>
      <sheetData sheetId="4796" refreshError="1"/>
      <sheetData sheetId="4797"/>
      <sheetData sheetId="4798"/>
      <sheetData sheetId="4799" refreshError="1"/>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sheetData sheetId="4817"/>
      <sheetData sheetId="4818"/>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row r="2">
          <cell r="A2">
            <v>0</v>
          </cell>
        </row>
      </sheetData>
      <sheetData sheetId="5087"/>
      <sheetData sheetId="5088"/>
      <sheetData sheetId="5089"/>
      <sheetData sheetId="5090"/>
      <sheetData sheetId="5091"/>
      <sheetData sheetId="5092"/>
      <sheetData sheetId="5093"/>
      <sheetData sheetId="5094"/>
      <sheetData sheetId="5095">
        <row r="2">
          <cell r="A2">
            <v>0</v>
          </cell>
        </row>
      </sheetData>
      <sheetData sheetId="5096">
        <row r="2">
          <cell r="A2">
            <v>0</v>
          </cell>
        </row>
      </sheetData>
      <sheetData sheetId="5097"/>
      <sheetData sheetId="5098"/>
      <sheetData sheetId="5099"/>
      <sheetData sheetId="5100"/>
      <sheetData sheetId="5101"/>
      <sheetData sheetId="5102"/>
      <sheetData sheetId="5103"/>
      <sheetData sheetId="5104"/>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row r="2">
          <cell r="A2">
            <v>0</v>
          </cell>
        </row>
      </sheetData>
      <sheetData sheetId="5226"/>
      <sheetData sheetId="5227"/>
      <sheetData sheetId="5228"/>
      <sheetData sheetId="5229"/>
      <sheetData sheetId="5230"/>
      <sheetData sheetId="5231"/>
      <sheetData sheetId="5232"/>
      <sheetData sheetId="5233"/>
      <sheetData sheetId="5234">
        <row r="2">
          <cell r="A2">
            <v>0</v>
          </cell>
        </row>
      </sheetData>
      <sheetData sheetId="5235">
        <row r="2">
          <cell r="A2">
            <v>0</v>
          </cell>
        </row>
      </sheetData>
      <sheetData sheetId="5236"/>
      <sheetData sheetId="5237"/>
      <sheetData sheetId="5238"/>
      <sheetData sheetId="5239"/>
      <sheetData sheetId="5240"/>
      <sheetData sheetId="5241"/>
      <sheetData sheetId="5242"/>
      <sheetData sheetId="5243"/>
      <sheetData sheetId="5244">
        <row r="2">
          <cell r="A2">
            <v>0</v>
          </cell>
        </row>
      </sheetData>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sheetData sheetId="5268"/>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ow r="2">
          <cell r="A2">
            <v>0</v>
          </cell>
        </row>
      </sheetData>
      <sheetData sheetId="5468" refreshError="1"/>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REF"/>
      <sheetName val="SEGUIM Y REPROG MES 1 (2)"/>
      <sheetName val="_a  aaInformación GRUPO 4_A MIn"/>
      <sheetName val="Hoja2"/>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sistema proteccion a tierra equ"/>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MATERIAL"/>
      <sheetName val="LISTADO "/>
      <sheetName val="M.O."/>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4"/>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T_ADI"/>
      <sheetName val="\Users\USUARIO\Downloads\MANTEN"/>
      <sheetName val="Formulario N° 4"/>
      <sheetName val="MATERIALES"/>
      <sheetName val="EQUIPO"/>
      <sheetName val="INDICMICROEMP"/>
      <sheetName val="INDICE"/>
      <sheetName val="Datos"/>
      <sheetName val="Cuadrillas"/>
      <sheetName val="Jornal"/>
      <sheetName val="#REF"/>
      <sheetName val="Fornato 6"/>
      <sheetName val="\G\I\MANTENIMIENTO RUTA 1001_MA"/>
      <sheetName val="\D\MANTENIMIENTO RUTA 1001_MARZ"/>
      <sheetName val="\G\D\MANTENIMIENTO RUTA 1001_MA"/>
      <sheetName val="\I\I\MANTENIMIENTO RUTA 1001_MA"/>
      <sheetName val="\Users\Personal\Downloads\MANTE"/>
      <sheetName val="TOTALES"/>
      <sheetName val="Concretos y morteros"/>
      <sheetName val="Datos iniciales "/>
      <sheetName val="Transporte"/>
      <sheetName val="[a  aaInformación]__cceficien_2"/>
      <sheetName val="M.O."/>
      <sheetName val="[a  aaInformación]//cceficiente"/>
      <sheetName val="[a  aaInformación]__cceficien_3"/>
      <sheetName val="precios-básicos2002"/>
      <sheetName val="[a  aaInformación]__cceficien_4"/>
      <sheetName val="[a  aaInformación]__cceficien_5"/>
      <sheetName val="[a  aaInformación]__cceficien_9"/>
      <sheetName val="[a  aaInformación]__cceficien_6"/>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Mat"/>
      <sheetName val="Equi"/>
      <sheetName val="Otros"/>
      <sheetName val="PREACTA"/>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CALC PROD MENSUAL"/>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sum"/>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BD100-45-P1"/>
      <sheetName val="STRSUMM0"/>
      <sheetName val="Tablas"/>
      <sheetName val="Form5__Pág__2"/>
      <sheetName val="DATA"/>
      <sheetName val="Form5__Pág__1"/>
      <sheetName val="Form5__Pág__21"/>
      <sheetName val="CALC_PROD_MENSUAL"/>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Resumen_Total"/>
      <sheetName val="Hoja_Resumen_Cantidades"/>
      <sheetName val="MEMORIAS_DE_CALCULO"/>
      <sheetName val="ANALISIS_DE_PRECIOS_UNITARIO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row r="2">
          <cell r="BZ2" t="str">
            <v xml:space="preserve">          ACERIA   M.C.C.</v>
          </cell>
        </row>
      </sheetData>
      <sheetData sheetId="156" refreshError="1"/>
      <sheetData sheetId="157" refreshError="1"/>
      <sheetData sheetId="158" refreshError="1"/>
      <sheetData sheetId="159">
        <row r="2">
          <cell r="BZ2" t="str">
            <v xml:space="preserve">          ACERIA   M.C.C.</v>
          </cell>
        </row>
      </sheetData>
      <sheetData sheetId="160" refreshError="1"/>
      <sheetData sheetId="161" refreshError="1"/>
      <sheetData sheetId="162" refreshError="1"/>
      <sheetData sheetId="163" refreshError="1"/>
      <sheetData sheetId="164" refreshError="1"/>
      <sheetData sheetId="165" refreshError="1"/>
      <sheetData sheetId="166">
        <row r="2">
          <cell r="BZ2" t="str">
            <v xml:space="preserve">          ACERIA   M.C.C.</v>
          </cell>
        </row>
      </sheetData>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ow r="2">
          <cell r="BZ2" t="str">
            <v xml:space="preserve">          ACERIA   M.C.C.</v>
          </cell>
        </row>
      </sheetData>
      <sheetData sheetId="187">
        <row r="2">
          <cell r="BZ2" t="str">
            <v xml:space="preserve">          ACERIA   M.C.C.</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ow r="2">
          <cell r="BZ2" t="str">
            <v xml:space="preserve">          ACERIA   M.C.C.</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PRECIOS"/>
      <sheetName val="PREACTA 6"/>
      <sheetName val="TABLA 2008"/>
      <sheetName val="PUNITARIOS%20PARA%20241201%202S"/>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Lp"/>
      <sheetName val="CLASIFICACION"/>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Bajadas"/>
      <sheetName val="NARIÑO"/>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 Liquidacion de Obra por Tramos"/>
      <sheetName val="SALARIOS"/>
      <sheetName val="APU NO PREVISTO"/>
      <sheetName val="PPTA (3)"/>
      <sheetName val="PPTA (2)"/>
      <sheetName val="PPTA"/>
      <sheetName val="Requisición1"/>
      <sheetName val="LISTA DE PRECIOS"/>
      <sheetName val="062"/>
      <sheetName val="Listado"/>
      <sheetName val="FINANC"/>
      <sheetName val="TODAS"/>
      <sheetName val="skj452"/>
      <sheetName val="ita878"/>
      <sheetName val="aea-944"/>
      <sheetName val="dub-823"/>
      <sheetName val="gpi 526"/>
      <sheetName val="xxj617"/>
      <sheetName val="sng_855"/>
      <sheetName val="vea 374"/>
      <sheetName val="hfb024"/>
      <sheetName val="paj825"/>
      <sheetName val="OCTUBRE"/>
      <sheetName val="2,2,6,1 Pilotes 0,30"/>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CONT_ADI"/>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Cuadr."/>
      <sheetName val="7.1.8.1.1"/>
      <sheetName val="Hoja2"/>
      <sheetName val="PREACTA_61"/>
      <sheetName val="A_P_U1"/>
      <sheetName val="A_P_U"/>
      <sheetName val="STRSUMM0"/>
      <sheetName val="TABLA_2008"/>
      <sheetName val="Excavación_Mat__Común_Estacione"/>
      <sheetName val="Demolición_Pavimento"/>
      <sheetName val="SUB_APU"/>
      <sheetName val="ESTADO_VÍA-CRIT_TECNICO"/>
      <sheetName val="c2_5y2_611"/>
      <sheetName val="RELACION_MES"/>
      <sheetName val="A__P__U_"/>
      <sheetName val="CRA_MODI"/>
      <sheetName val="K16+000_AL_K18+500"/>
      <sheetName val="K23+200_AL_K24+700"/>
      <sheetName val="k18+500_AL_K23+050"/>
      <sheetName val="Presupuesto_PUENTE"/>
      <sheetName val="VOLUMENES_(4)"/>
      <sheetName val="VOLUMENES_(4SA)"/>
      <sheetName val="PREACTA_Y_CONTRATISTAS"/>
      <sheetName val="5__ELECTRICO"/>
      <sheetName val="Tarifa_MT"/>
      <sheetName val="_Liquidacion_de_Obra_por_Tramos"/>
      <sheetName val="PUNITARIOS_PARA_241201_2S_xls"/>
      <sheetName val="LISTA_DE_PRECIOS"/>
      <sheetName val="PLAN_DE_INVERSION_ANTICIPO"/>
      <sheetName val="inv_mensual"/>
      <sheetName val="borrador_flujo_inv"/>
      <sheetName val="OBRAS_SES"/>
      <sheetName val="Cuadr_"/>
      <sheetName val="TABLA_20081"/>
      <sheetName val="Excavación_Mat__Común_Estacion1"/>
      <sheetName val="Demolición_Pavimento1"/>
      <sheetName val="SUB_APU1"/>
      <sheetName val="ESTADO_VÍA-CRIT_TECNICO1"/>
      <sheetName val="c2_5y2_612"/>
      <sheetName val="RELACION_MES1"/>
      <sheetName val="A__P__U_1"/>
      <sheetName val="CRA_MODI1"/>
      <sheetName val="K16+000_AL_K18+5001"/>
      <sheetName val="K23+200_AL_K24+7001"/>
      <sheetName val="k18+500_AL_K23+0501"/>
      <sheetName val="Presupuesto_PUENTE1"/>
      <sheetName val="VOLUMENES_(4)1"/>
      <sheetName val="VOLUMENES_(4SA)1"/>
      <sheetName val="PREACTA_Y_CONTRATISTAS1"/>
      <sheetName val="5__ELECTRICO1"/>
      <sheetName val="Tarifa_MT1"/>
      <sheetName val="_Liquidacion_de_Obra_por_Tramo1"/>
      <sheetName val="PUNITARIOS_PARA_241201_2S_xls1"/>
      <sheetName val="LISTA_DE_PRECIOS1"/>
      <sheetName val="PLAN_DE_INVERSION_ANTICIPO1"/>
      <sheetName val="inv_mensual1"/>
      <sheetName val="borrador_flujo_inv1"/>
      <sheetName val="OBRAS_SES1"/>
      <sheetName val="Cuadr_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row r="48">
          <cell r="E48">
            <v>0</v>
          </cell>
        </row>
      </sheetData>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74"/>
  <sheetViews>
    <sheetView showGridLines="0" tabSelected="1" view="pageBreakPreview" topLeftCell="H55" zoomScale="60" zoomScaleNormal="55" zoomScalePageLayoutView="70" workbookViewId="0">
      <selection activeCell="S68" sqref="S68"/>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35"/>
      <c r="C2" s="236"/>
      <c r="D2" s="236"/>
      <c r="E2" s="236"/>
      <c r="F2" s="236"/>
      <c r="G2" s="236"/>
      <c r="H2" s="236"/>
      <c r="I2" s="236"/>
      <c r="J2" s="236"/>
      <c r="K2" s="236"/>
      <c r="L2" s="237"/>
      <c r="M2" s="5"/>
    </row>
    <row r="3" spans="1:13" ht="30.75" customHeight="1">
      <c r="A3" s="5"/>
      <c r="B3" s="7"/>
      <c r="C3" s="232" t="s">
        <v>91</v>
      </c>
      <c r="D3" s="233"/>
      <c r="E3" s="233"/>
      <c r="F3" s="234"/>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29" t="s">
        <v>3</v>
      </c>
      <c r="D6" s="230"/>
      <c r="E6" s="230"/>
      <c r="F6" s="230"/>
      <c r="G6" s="230"/>
      <c r="H6" s="230"/>
      <c r="I6" s="230"/>
      <c r="J6" s="230"/>
      <c r="K6" s="231"/>
      <c r="L6" s="8"/>
      <c r="M6" s="5"/>
    </row>
    <row r="7" spans="1:13">
      <c r="A7" s="5"/>
      <c r="B7" s="198"/>
      <c r="C7" s="238" t="s">
        <v>4</v>
      </c>
      <c r="D7" s="238"/>
      <c r="E7" s="238"/>
      <c r="F7" s="238"/>
      <c r="G7" s="238"/>
      <c r="H7" s="238"/>
      <c r="I7" s="238"/>
      <c r="J7" s="238"/>
      <c r="K7" s="239"/>
      <c r="L7" s="8"/>
      <c r="M7" s="5"/>
    </row>
    <row r="8" spans="1:13" s="147" customFormat="1">
      <c r="A8" s="145"/>
      <c r="B8" s="199"/>
      <c r="C8" s="252" t="s">
        <v>92</v>
      </c>
      <c r="D8" s="253"/>
      <c r="E8" s="253"/>
      <c r="F8" s="253"/>
      <c r="G8" s="253"/>
      <c r="H8" s="253"/>
      <c r="I8" s="253"/>
      <c r="J8" s="253"/>
      <c r="K8" s="254"/>
      <c r="L8" s="148"/>
      <c r="M8" s="145"/>
    </row>
    <row r="9" spans="1:13">
      <c r="A9" s="5"/>
      <c r="B9" s="198"/>
      <c r="C9" s="252"/>
      <c r="D9" s="253"/>
      <c r="E9" s="253"/>
      <c r="F9" s="253"/>
      <c r="G9" s="253"/>
      <c r="H9" s="253"/>
      <c r="I9" s="253"/>
      <c r="J9" s="253"/>
      <c r="K9" s="254"/>
      <c r="L9" s="8"/>
      <c r="M9" s="5"/>
    </row>
    <row r="10" spans="1:13" ht="34.5" customHeight="1">
      <c r="A10" s="5"/>
      <c r="B10" s="198"/>
      <c r="C10" s="255" t="s">
        <v>5</v>
      </c>
      <c r="D10" s="256"/>
      <c r="E10" s="256"/>
      <c r="F10" s="256"/>
      <c r="G10" s="256"/>
      <c r="H10" s="256"/>
      <c r="I10" s="256"/>
      <c r="J10" s="256"/>
      <c r="K10" s="257"/>
      <c r="L10" s="8"/>
      <c r="M10" s="5"/>
    </row>
    <row r="11" spans="1:13" ht="30" customHeight="1" thickBot="1">
      <c r="A11" s="5"/>
      <c r="B11" s="7"/>
      <c r="C11" s="205"/>
      <c r="D11" s="206"/>
      <c r="E11" s="206"/>
      <c r="F11" s="206"/>
      <c r="G11" s="206"/>
      <c r="H11" s="206"/>
      <c r="I11" s="206"/>
      <c r="J11" s="206"/>
      <c r="K11" s="207"/>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v>1</v>
      </c>
      <c r="E14" s="11"/>
      <c r="F14" s="11"/>
      <c r="G14" s="11" t="s">
        <v>135</v>
      </c>
      <c r="H14" s="11"/>
      <c r="I14" s="11"/>
      <c r="J14" s="11"/>
      <c r="K14" s="12"/>
      <c r="L14" s="8"/>
      <c r="M14" s="5"/>
    </row>
    <row r="15" spans="1:13" ht="30" customHeight="1">
      <c r="A15" s="5"/>
      <c r="B15" s="7"/>
      <c r="C15" s="25">
        <v>1</v>
      </c>
      <c r="D15" s="27">
        <v>1.1000000000000001</v>
      </c>
      <c r="E15" s="27"/>
      <c r="F15" s="27"/>
      <c r="G15" s="28" t="s">
        <v>95</v>
      </c>
      <c r="H15" s="27" t="s">
        <v>96</v>
      </c>
      <c r="I15" s="17">
        <v>60</v>
      </c>
      <c r="J15" s="18">
        <v>5229</v>
      </c>
      <c r="K15" s="26">
        <v>313740</v>
      </c>
      <c r="L15" s="8"/>
      <c r="M15" s="5"/>
    </row>
    <row r="16" spans="1:13" ht="30" customHeight="1">
      <c r="A16" s="5"/>
      <c r="B16" s="7"/>
      <c r="C16" s="14">
        <v>2</v>
      </c>
      <c r="D16" s="27">
        <v>1.2</v>
      </c>
      <c r="E16" s="27"/>
      <c r="F16" s="27"/>
      <c r="G16" s="28" t="s">
        <v>97</v>
      </c>
      <c r="H16" s="27" t="s">
        <v>98</v>
      </c>
      <c r="I16" s="17">
        <v>1</v>
      </c>
      <c r="J16" s="18">
        <v>2344983</v>
      </c>
      <c r="K16" s="384">
        <v>2344983</v>
      </c>
      <c r="L16" s="8"/>
      <c r="M16" s="5"/>
    </row>
    <row r="17" spans="1:13" ht="30" customHeight="1">
      <c r="A17" s="5"/>
      <c r="B17" s="7"/>
      <c r="C17" s="25">
        <v>3</v>
      </c>
      <c r="D17" s="27">
        <v>1.3</v>
      </c>
      <c r="E17" s="27"/>
      <c r="F17" s="27"/>
      <c r="G17" s="28" t="s">
        <v>99</v>
      </c>
      <c r="H17" s="27" t="s">
        <v>98</v>
      </c>
      <c r="I17" s="17">
        <v>1</v>
      </c>
      <c r="J17" s="18">
        <v>1660229</v>
      </c>
      <c r="K17" s="384">
        <v>1660229</v>
      </c>
      <c r="L17" s="8"/>
      <c r="M17" s="5"/>
    </row>
    <row r="18" spans="1:13" ht="30" customHeight="1">
      <c r="A18" s="5"/>
      <c r="B18" s="7"/>
      <c r="C18" s="14">
        <v>4</v>
      </c>
      <c r="D18" s="27">
        <v>1.4</v>
      </c>
      <c r="E18" s="27"/>
      <c r="F18" s="27"/>
      <c r="G18" s="28" t="s">
        <v>100</v>
      </c>
      <c r="H18" s="27" t="s">
        <v>96</v>
      </c>
      <c r="I18" s="17">
        <v>36</v>
      </c>
      <c r="J18" s="18">
        <v>12402.764054264</v>
      </c>
      <c r="K18" s="384">
        <v>446500</v>
      </c>
      <c r="L18" s="8"/>
      <c r="M18" s="5"/>
    </row>
    <row r="19" spans="1:13" ht="30" customHeight="1">
      <c r="A19" s="5"/>
      <c r="B19" s="7"/>
      <c r="C19" s="25">
        <v>5</v>
      </c>
      <c r="D19" s="27">
        <v>1.5</v>
      </c>
      <c r="E19" s="27"/>
      <c r="F19" s="27"/>
      <c r="G19" s="28" t="s">
        <v>101</v>
      </c>
      <c r="H19" s="27" t="s">
        <v>96</v>
      </c>
      <c r="I19" s="17">
        <v>130.4</v>
      </c>
      <c r="J19" s="18">
        <v>10250</v>
      </c>
      <c r="K19" s="384">
        <v>1336600</v>
      </c>
      <c r="L19" s="8"/>
      <c r="M19" s="5"/>
    </row>
    <row r="20" spans="1:13" ht="30" customHeight="1">
      <c r="A20" s="5"/>
      <c r="B20" s="7"/>
      <c r="C20" s="14">
        <v>6</v>
      </c>
      <c r="D20" s="27">
        <v>1.6</v>
      </c>
      <c r="E20" s="27"/>
      <c r="F20" s="27"/>
      <c r="G20" s="28" t="s">
        <v>102</v>
      </c>
      <c r="H20" s="27" t="s">
        <v>96</v>
      </c>
      <c r="I20" s="17">
        <v>180</v>
      </c>
      <c r="J20" s="18">
        <v>5597.31</v>
      </c>
      <c r="K20" s="384">
        <v>1007516</v>
      </c>
      <c r="L20" s="8"/>
      <c r="M20" s="5"/>
    </row>
    <row r="21" spans="1:13" ht="30" customHeight="1">
      <c r="A21" s="5"/>
      <c r="B21" s="7"/>
      <c r="C21" s="25">
        <v>7</v>
      </c>
      <c r="D21" s="27">
        <v>1.7</v>
      </c>
      <c r="E21" s="27"/>
      <c r="F21" s="27"/>
      <c r="G21" s="28" t="s">
        <v>103</v>
      </c>
      <c r="H21" s="27" t="s">
        <v>104</v>
      </c>
      <c r="I21" s="17">
        <v>120</v>
      </c>
      <c r="J21" s="18">
        <v>8662</v>
      </c>
      <c r="K21" s="384">
        <v>1039440</v>
      </c>
      <c r="L21" s="8"/>
      <c r="M21" s="5"/>
    </row>
    <row r="22" spans="1:13" ht="30" customHeight="1">
      <c r="A22" s="5"/>
      <c r="B22" s="7"/>
      <c r="C22" s="14">
        <v>8</v>
      </c>
      <c r="D22" s="27">
        <v>1.8</v>
      </c>
      <c r="E22" s="27"/>
      <c r="F22" s="27"/>
      <c r="G22" s="28" t="s">
        <v>105</v>
      </c>
      <c r="H22" s="27" t="s">
        <v>98</v>
      </c>
      <c r="I22" s="17">
        <v>2</v>
      </c>
      <c r="J22" s="18">
        <v>338885</v>
      </c>
      <c r="K22" s="384">
        <v>677770</v>
      </c>
      <c r="L22" s="8"/>
      <c r="M22" s="5"/>
    </row>
    <row r="23" spans="1:13" ht="30" customHeight="1" thickBot="1">
      <c r="A23" s="5"/>
      <c r="B23" s="7"/>
      <c r="C23" s="20" t="s">
        <v>16</v>
      </c>
      <c r="D23" s="29"/>
      <c r="E23" s="29"/>
      <c r="F23" s="29"/>
      <c r="G23" s="30"/>
      <c r="H23" s="29"/>
      <c r="I23" s="383"/>
      <c r="J23" s="23"/>
      <c r="K23" s="24">
        <f>SUM(K15:K22)</f>
        <v>8826778</v>
      </c>
      <c r="L23" s="8"/>
      <c r="M23" s="5"/>
    </row>
    <row r="24" spans="1:13" ht="30" customHeight="1" thickBot="1">
      <c r="A24" s="5"/>
      <c r="B24" s="7"/>
      <c r="C24" s="10"/>
      <c r="D24" s="11">
        <v>2</v>
      </c>
      <c r="E24" s="11"/>
      <c r="F24" s="11"/>
      <c r="G24" s="11" t="s">
        <v>134</v>
      </c>
      <c r="H24" s="11"/>
      <c r="I24" s="11"/>
      <c r="J24" s="11"/>
      <c r="K24" s="12"/>
      <c r="L24" s="8"/>
      <c r="M24" s="5"/>
    </row>
    <row r="25" spans="1:13" ht="30" customHeight="1">
      <c r="A25" s="5"/>
      <c r="B25" s="7"/>
      <c r="C25" s="25">
        <v>9</v>
      </c>
      <c r="D25" s="27">
        <v>2.1</v>
      </c>
      <c r="E25" s="27"/>
      <c r="F25" s="27"/>
      <c r="G25" s="385" t="s">
        <v>106</v>
      </c>
      <c r="H25" s="386" t="s">
        <v>107</v>
      </c>
      <c r="I25" s="386">
        <f>60*5.2*0.45</f>
        <v>140.4</v>
      </c>
      <c r="J25" s="387">
        <v>10163</v>
      </c>
      <c r="K25" s="388">
        <f>I25*J25</f>
        <v>1426885.2</v>
      </c>
      <c r="L25" s="8"/>
      <c r="M25" s="5"/>
    </row>
    <row r="26" spans="1:13" ht="30" customHeight="1">
      <c r="A26" s="5"/>
      <c r="B26" s="7"/>
      <c r="C26" s="25">
        <v>10</v>
      </c>
      <c r="D26" s="27">
        <v>2.2000000000000002</v>
      </c>
      <c r="E26" s="27"/>
      <c r="F26" s="27"/>
      <c r="G26" s="389" t="s">
        <v>108</v>
      </c>
      <c r="H26" s="390" t="s">
        <v>107</v>
      </c>
      <c r="I26" s="391">
        <f>(60*1*0.2)*2</f>
        <v>24</v>
      </c>
      <c r="J26" s="392">
        <v>37717.33</v>
      </c>
      <c r="K26" s="393">
        <f>ROUND(I26*J26,0)</f>
        <v>905216</v>
      </c>
      <c r="L26" s="8"/>
      <c r="M26" s="5"/>
    </row>
    <row r="27" spans="1:13" ht="30" customHeight="1">
      <c r="A27" s="5"/>
      <c r="B27" s="7"/>
      <c r="C27" s="25">
        <v>11</v>
      </c>
      <c r="D27" s="27">
        <v>2.2999999999999998</v>
      </c>
      <c r="E27" s="27"/>
      <c r="F27" s="27"/>
      <c r="G27" s="389" t="s">
        <v>109</v>
      </c>
      <c r="H27" s="390" t="s">
        <v>107</v>
      </c>
      <c r="I27" s="391">
        <f>I25+I26</f>
        <v>164.4</v>
      </c>
      <c r="J27" s="392">
        <v>46000</v>
      </c>
      <c r="K27" s="393">
        <f t="shared" ref="K27:K28" si="0">ROUND(I27*J27,0)</f>
        <v>7562400</v>
      </c>
      <c r="L27" s="8"/>
      <c r="M27" s="5"/>
    </row>
    <row r="28" spans="1:13" ht="30" customHeight="1">
      <c r="A28" s="5"/>
      <c r="B28" s="7"/>
      <c r="C28" s="25">
        <v>12</v>
      </c>
      <c r="D28" s="27">
        <v>2.4</v>
      </c>
      <c r="E28" s="27"/>
      <c r="F28" s="27"/>
      <c r="G28" s="389" t="s">
        <v>110</v>
      </c>
      <c r="H28" s="390" t="s">
        <v>107</v>
      </c>
      <c r="I28" s="391">
        <f>60*5.2*0.25</f>
        <v>78</v>
      </c>
      <c r="J28" s="392">
        <v>70540</v>
      </c>
      <c r="K28" s="393">
        <f t="shared" si="0"/>
        <v>5502120</v>
      </c>
      <c r="L28" s="8"/>
      <c r="M28" s="5"/>
    </row>
    <row r="29" spans="1:13" s="5" customFormat="1" ht="30" customHeight="1">
      <c r="B29" s="7"/>
      <c r="C29" s="25">
        <v>13</v>
      </c>
      <c r="D29" s="27">
        <v>2.5</v>
      </c>
      <c r="E29" s="32"/>
      <c r="F29" s="32"/>
      <c r="G29" s="389" t="s">
        <v>111</v>
      </c>
      <c r="H29" s="390" t="s">
        <v>104</v>
      </c>
      <c r="I29" s="391">
        <f>60*4</f>
        <v>240</v>
      </c>
      <c r="J29" s="392">
        <v>8707.52</v>
      </c>
      <c r="K29" s="393">
        <f>+I29*J29</f>
        <v>2089804.8</v>
      </c>
      <c r="L29" s="8"/>
    </row>
    <row r="30" spans="1:13" ht="30" customHeight="1">
      <c r="B30" s="68"/>
      <c r="C30" s="25">
        <v>14</v>
      </c>
      <c r="D30" s="27">
        <v>2.6</v>
      </c>
      <c r="E30" s="27"/>
      <c r="F30" s="27"/>
      <c r="G30" s="389" t="s">
        <v>112</v>
      </c>
      <c r="H30" s="390" t="s">
        <v>107</v>
      </c>
      <c r="I30" s="394">
        <f>60*5.2*0.3</f>
        <v>93.6</v>
      </c>
      <c r="J30" s="395">
        <v>90757</v>
      </c>
      <c r="K30" s="393">
        <f>+I30*J30</f>
        <v>8494855.1999999993</v>
      </c>
      <c r="L30" s="69"/>
    </row>
    <row r="31" spans="1:13" ht="30" customHeight="1" thickBot="1">
      <c r="A31" s="5"/>
      <c r="B31" s="7"/>
      <c r="C31" s="20" t="s">
        <v>16</v>
      </c>
      <c r="D31" s="34"/>
      <c r="E31" s="35"/>
      <c r="F31" s="34"/>
      <c r="G31" s="34"/>
      <c r="H31" s="34"/>
      <c r="I31" s="17"/>
      <c r="J31" s="34"/>
      <c r="K31" s="24">
        <f>SUM(K25:K30)</f>
        <v>25981281.199999999</v>
      </c>
      <c r="L31" s="8"/>
      <c r="M31" s="5"/>
    </row>
    <row r="32" spans="1:13" ht="30" customHeight="1" thickBot="1">
      <c r="A32" s="5"/>
      <c r="B32" s="7"/>
      <c r="C32" s="10"/>
      <c r="D32" s="11">
        <v>3</v>
      </c>
      <c r="E32" s="11"/>
      <c r="F32" s="11"/>
      <c r="G32" s="11" t="s">
        <v>133</v>
      </c>
      <c r="H32" s="11"/>
      <c r="I32" s="11"/>
      <c r="J32" s="11"/>
      <c r="K32" s="12"/>
      <c r="L32" s="8"/>
      <c r="M32" s="5"/>
    </row>
    <row r="33" spans="1:13" ht="30" customHeight="1">
      <c r="A33" s="5"/>
      <c r="B33" s="7"/>
      <c r="C33" s="25">
        <v>15</v>
      </c>
      <c r="D33" s="14">
        <v>3.1</v>
      </c>
      <c r="E33" s="14"/>
      <c r="F33" s="14"/>
      <c r="G33" s="389" t="s">
        <v>113</v>
      </c>
      <c r="H33" s="390" t="s">
        <v>104</v>
      </c>
      <c r="I33" s="391">
        <f>60*4</f>
        <v>240</v>
      </c>
      <c r="J33" s="396">
        <v>207445</v>
      </c>
      <c r="K33" s="397">
        <f>+I33*J33</f>
        <v>49786800</v>
      </c>
      <c r="L33" s="8"/>
      <c r="M33" s="5"/>
    </row>
    <row r="34" spans="1:13" ht="30" customHeight="1">
      <c r="A34" s="5"/>
      <c r="B34" s="7"/>
      <c r="C34" s="25">
        <v>16</v>
      </c>
      <c r="D34" s="51">
        <v>3.2</v>
      </c>
      <c r="E34" s="51"/>
      <c r="F34" s="51"/>
      <c r="G34" s="389" t="s">
        <v>114</v>
      </c>
      <c r="H34" s="390" t="s">
        <v>104</v>
      </c>
      <c r="I34" s="391">
        <f>(60*1)*2</f>
        <v>120</v>
      </c>
      <c r="J34" s="396">
        <v>80325</v>
      </c>
      <c r="K34" s="397">
        <f>ROUND(I34*J34,0)</f>
        <v>9639000</v>
      </c>
      <c r="L34" s="8"/>
      <c r="M34" s="5"/>
    </row>
    <row r="35" spans="1:13" ht="30" customHeight="1">
      <c r="A35" s="5"/>
      <c r="B35" s="7"/>
      <c r="C35" s="25">
        <v>17</v>
      </c>
      <c r="D35" s="14">
        <v>3.3</v>
      </c>
      <c r="E35" s="14"/>
      <c r="F35" s="14"/>
      <c r="G35" s="389" t="s">
        <v>115</v>
      </c>
      <c r="H35" s="390" t="s">
        <v>96</v>
      </c>
      <c r="I35" s="391">
        <v>120</v>
      </c>
      <c r="J35" s="396">
        <v>47278</v>
      </c>
      <c r="K35" s="397">
        <f>ROUND(I35*J35,0)</f>
        <v>5673360</v>
      </c>
      <c r="L35" s="8"/>
      <c r="M35" s="5"/>
    </row>
    <row r="36" spans="1:13" s="5" customFormat="1" ht="30" customHeight="1">
      <c r="B36" s="7"/>
      <c r="C36" s="25">
        <v>18</v>
      </c>
      <c r="D36" s="51">
        <v>3.4</v>
      </c>
      <c r="E36" s="32"/>
      <c r="F36" s="32"/>
      <c r="G36" s="389" t="s">
        <v>116</v>
      </c>
      <c r="H36" s="390" t="s">
        <v>117</v>
      </c>
      <c r="I36" s="398">
        <v>2897.8766999999998</v>
      </c>
      <c r="J36" s="396">
        <v>10217.132</v>
      </c>
      <c r="K36" s="397">
        <f t="shared" ref="K36:K37" si="1">+I36*J36</f>
        <v>29607988.763624396</v>
      </c>
      <c r="L36" s="8"/>
    </row>
    <row r="37" spans="1:13" ht="30" customHeight="1">
      <c r="A37" s="5"/>
      <c r="B37" s="7"/>
      <c r="C37" s="25">
        <v>19</v>
      </c>
      <c r="D37" s="14">
        <v>3.5</v>
      </c>
      <c r="E37" s="14"/>
      <c r="F37" s="14"/>
      <c r="G37" s="389" t="s">
        <v>118</v>
      </c>
      <c r="H37" s="390" t="s">
        <v>117</v>
      </c>
      <c r="I37" s="399">
        <v>898</v>
      </c>
      <c r="J37" s="396">
        <v>16155</v>
      </c>
      <c r="K37" s="397">
        <f t="shared" si="1"/>
        <v>14507190</v>
      </c>
      <c r="L37" s="8"/>
      <c r="M37" s="5"/>
    </row>
    <row r="38" spans="1:13" ht="30" customHeight="1" thickBot="1">
      <c r="A38" s="5"/>
      <c r="B38" s="7"/>
      <c r="C38" s="37" t="s">
        <v>16</v>
      </c>
      <c r="D38" s="175"/>
      <c r="E38" s="175"/>
      <c r="F38" s="175"/>
      <c r="G38" s="176"/>
      <c r="H38" s="175"/>
      <c r="I38" s="17"/>
      <c r="J38" s="38"/>
      <c r="K38" s="39">
        <f>SUM(K33:K37)</f>
        <v>109214338.7636244</v>
      </c>
      <c r="L38" s="8"/>
      <c r="M38" s="5"/>
    </row>
    <row r="39" spans="1:13" ht="30" customHeight="1" thickBot="1">
      <c r="A39" s="5"/>
      <c r="B39" s="7"/>
      <c r="C39" s="10"/>
      <c r="D39" s="11">
        <v>4</v>
      </c>
      <c r="E39" s="11"/>
      <c r="F39" s="11"/>
      <c r="G39" s="11" t="s">
        <v>132</v>
      </c>
      <c r="H39" s="11"/>
      <c r="I39" s="11"/>
      <c r="J39" s="11"/>
      <c r="K39" s="12"/>
      <c r="L39" s="8"/>
      <c r="M39" s="5"/>
    </row>
    <row r="40" spans="1:13" ht="30" customHeight="1">
      <c r="A40" s="5"/>
      <c r="B40" s="7"/>
      <c r="C40" s="25">
        <v>20</v>
      </c>
      <c r="D40" s="14">
        <v>4.0999999999999996</v>
      </c>
      <c r="E40" s="14"/>
      <c r="F40" s="14"/>
      <c r="G40" s="15" t="s">
        <v>119</v>
      </c>
      <c r="H40" s="14" t="s">
        <v>98</v>
      </c>
      <c r="I40" s="17">
        <v>7</v>
      </c>
      <c r="J40" s="18">
        <v>839100.53001063096</v>
      </c>
      <c r="K40" s="19">
        <v>5873704</v>
      </c>
      <c r="L40" s="8"/>
      <c r="M40" s="5"/>
    </row>
    <row r="41" spans="1:13" ht="30" customHeight="1">
      <c r="A41" s="5"/>
      <c r="B41" s="7"/>
      <c r="C41" s="25">
        <v>21</v>
      </c>
      <c r="D41" s="14">
        <v>4.2</v>
      </c>
      <c r="E41" s="14"/>
      <c r="F41" s="14"/>
      <c r="G41" s="15" t="s">
        <v>120</v>
      </c>
      <c r="H41" s="14" t="s">
        <v>96</v>
      </c>
      <c r="I41" s="17">
        <v>80</v>
      </c>
      <c r="J41" s="18">
        <v>189400</v>
      </c>
      <c r="K41" s="19">
        <v>15152000</v>
      </c>
      <c r="L41" s="8"/>
      <c r="M41" s="5"/>
    </row>
    <row r="42" spans="1:13" ht="30" customHeight="1">
      <c r="A42" s="5"/>
      <c r="B42" s="7"/>
      <c r="C42" s="25">
        <v>22</v>
      </c>
      <c r="D42" s="14">
        <v>4.3</v>
      </c>
      <c r="E42" s="14"/>
      <c r="F42" s="14"/>
      <c r="G42" s="15" t="s">
        <v>121</v>
      </c>
      <c r="H42" s="14" t="s">
        <v>98</v>
      </c>
      <c r="I42" s="17">
        <v>16</v>
      </c>
      <c r="J42" s="18">
        <v>48538.45</v>
      </c>
      <c r="K42" s="19">
        <v>776615</v>
      </c>
      <c r="L42" s="8"/>
      <c r="M42" s="5"/>
    </row>
    <row r="43" spans="1:13" ht="30" customHeight="1">
      <c r="A43" s="5"/>
      <c r="B43" s="7"/>
      <c r="C43" s="25">
        <v>23</v>
      </c>
      <c r="D43" s="14">
        <v>4.4000000000000004</v>
      </c>
      <c r="E43" s="14"/>
      <c r="F43" s="14"/>
      <c r="G43" s="15" t="s">
        <v>122</v>
      </c>
      <c r="H43" s="14" t="s">
        <v>96</v>
      </c>
      <c r="I43" s="17">
        <v>162</v>
      </c>
      <c r="J43" s="18">
        <v>54632.710280373831</v>
      </c>
      <c r="K43" s="19">
        <v>8850499</v>
      </c>
      <c r="L43" s="8"/>
      <c r="M43" s="5"/>
    </row>
    <row r="44" spans="1:13" ht="30" customHeight="1">
      <c r="A44" s="5"/>
      <c r="B44" s="7"/>
      <c r="C44" s="25">
        <v>24</v>
      </c>
      <c r="D44" s="14">
        <v>4.5</v>
      </c>
      <c r="E44" s="14"/>
      <c r="F44" s="14"/>
      <c r="G44" s="15" t="s">
        <v>123</v>
      </c>
      <c r="H44" s="14" t="s">
        <v>96</v>
      </c>
      <c r="I44" s="17">
        <v>66</v>
      </c>
      <c r="J44" s="18">
        <v>130587.85046728973</v>
      </c>
      <c r="K44" s="19">
        <v>8618798</v>
      </c>
      <c r="L44" s="8"/>
      <c r="M44" s="5"/>
    </row>
    <row r="45" spans="1:13" ht="30" customHeight="1">
      <c r="A45" s="5"/>
      <c r="B45" s="7"/>
      <c r="C45" s="25">
        <v>25</v>
      </c>
      <c r="D45" s="14">
        <v>4.5999999999999996</v>
      </c>
      <c r="E45" s="14"/>
      <c r="F45" s="14"/>
      <c r="G45" s="15" t="s">
        <v>124</v>
      </c>
      <c r="H45" s="14" t="s">
        <v>98</v>
      </c>
      <c r="I45" s="17">
        <v>27</v>
      </c>
      <c r="J45" s="18">
        <v>39437.383177570096</v>
      </c>
      <c r="K45" s="19">
        <v>1064809</v>
      </c>
      <c r="L45" s="8"/>
      <c r="M45" s="5"/>
    </row>
    <row r="46" spans="1:13" ht="30" customHeight="1">
      <c r="A46" s="5"/>
      <c r="B46" s="7"/>
      <c r="C46" s="25">
        <v>26</v>
      </c>
      <c r="D46" s="14">
        <v>4.7</v>
      </c>
      <c r="E46" s="14"/>
      <c r="F46" s="14"/>
      <c r="G46" s="15" t="s">
        <v>125</v>
      </c>
      <c r="H46" s="14" t="s">
        <v>98</v>
      </c>
      <c r="I46" s="17">
        <v>27</v>
      </c>
      <c r="J46" s="18">
        <v>154707.47663551403</v>
      </c>
      <c r="K46" s="19">
        <v>4177102</v>
      </c>
      <c r="L46" s="8"/>
      <c r="M46" s="5"/>
    </row>
    <row r="47" spans="1:13" ht="30" customHeight="1">
      <c r="A47" s="5"/>
      <c r="B47" s="7"/>
      <c r="C47" s="25">
        <v>27</v>
      </c>
      <c r="D47" s="14">
        <v>4.8</v>
      </c>
      <c r="E47" s="14"/>
      <c r="F47" s="14"/>
      <c r="G47" s="15" t="s">
        <v>126</v>
      </c>
      <c r="H47" s="14" t="s">
        <v>98</v>
      </c>
      <c r="I47" s="17">
        <v>3</v>
      </c>
      <c r="J47" s="18">
        <v>2995214.0186915887</v>
      </c>
      <c r="K47" s="19">
        <v>8985642</v>
      </c>
      <c r="L47" s="8"/>
      <c r="M47" s="5"/>
    </row>
    <row r="48" spans="1:13" ht="30" customHeight="1">
      <c r="A48" s="5"/>
      <c r="B48" s="7"/>
      <c r="C48" s="25">
        <v>28</v>
      </c>
      <c r="D48" s="14">
        <v>4.9000000000000004</v>
      </c>
      <c r="E48" s="14"/>
      <c r="F48" s="14"/>
      <c r="G48" s="15" t="s">
        <v>127</v>
      </c>
      <c r="H48" s="14" t="s">
        <v>98</v>
      </c>
      <c r="I48" s="17">
        <v>1</v>
      </c>
      <c r="J48" s="18">
        <v>5816721.0480715167</v>
      </c>
      <c r="K48" s="19">
        <v>5816721</v>
      </c>
      <c r="L48" s="8"/>
      <c r="M48" s="5"/>
    </row>
    <row r="49" spans="1:13" ht="30" customHeight="1">
      <c r="A49" s="5"/>
      <c r="B49" s="7"/>
      <c r="C49" s="25">
        <v>29</v>
      </c>
      <c r="D49" s="14">
        <v>5</v>
      </c>
      <c r="E49" s="14"/>
      <c r="F49" s="14"/>
      <c r="G49" s="15" t="s">
        <v>128</v>
      </c>
      <c r="H49" s="14" t="s">
        <v>98</v>
      </c>
      <c r="I49" s="17">
        <v>3</v>
      </c>
      <c r="J49" s="18">
        <v>695224.29906542052</v>
      </c>
      <c r="K49" s="19">
        <v>2085673</v>
      </c>
      <c r="L49" s="8"/>
      <c r="M49" s="5"/>
    </row>
    <row r="50" spans="1:13" ht="30" customHeight="1">
      <c r="A50" s="5"/>
      <c r="B50" s="7"/>
      <c r="C50" s="25">
        <v>30</v>
      </c>
      <c r="D50" s="14">
        <v>5.1000000000000103</v>
      </c>
      <c r="E50" s="14"/>
      <c r="F50" s="14"/>
      <c r="G50" s="15" t="s">
        <v>129</v>
      </c>
      <c r="H50" s="14" t="s">
        <v>98</v>
      </c>
      <c r="I50" s="17">
        <v>14</v>
      </c>
      <c r="J50" s="18">
        <v>297584</v>
      </c>
      <c r="K50" s="19">
        <v>4166176</v>
      </c>
      <c r="L50" s="8"/>
      <c r="M50" s="5"/>
    </row>
    <row r="51" spans="1:13" ht="30" customHeight="1">
      <c r="A51" s="5"/>
      <c r="B51" s="7"/>
      <c r="C51" s="25">
        <v>31</v>
      </c>
      <c r="D51" s="14">
        <v>5.2000000000000099</v>
      </c>
      <c r="E51" s="14"/>
      <c r="F51" s="14"/>
      <c r="G51" s="15" t="s">
        <v>130</v>
      </c>
      <c r="H51" s="14" t="s">
        <v>96</v>
      </c>
      <c r="I51" s="17">
        <v>18</v>
      </c>
      <c r="J51" s="18">
        <v>807268</v>
      </c>
      <c r="K51" s="19">
        <v>14530824</v>
      </c>
      <c r="L51" s="8"/>
      <c r="M51" s="5"/>
    </row>
    <row r="52" spans="1:13" ht="30" customHeight="1">
      <c r="A52" s="5"/>
      <c r="B52" s="7"/>
      <c r="C52" s="25">
        <v>32</v>
      </c>
      <c r="D52" s="14">
        <v>5.3000000000000096</v>
      </c>
      <c r="E52" s="14"/>
      <c r="F52" s="14"/>
      <c r="G52" s="15" t="s">
        <v>131</v>
      </c>
      <c r="H52" s="14" t="s">
        <v>98</v>
      </c>
      <c r="I52" s="17">
        <v>2</v>
      </c>
      <c r="J52" s="18">
        <v>353580</v>
      </c>
      <c r="K52" s="19">
        <v>707160</v>
      </c>
      <c r="L52" s="8"/>
      <c r="M52" s="5"/>
    </row>
    <row r="53" spans="1:13" ht="30" customHeight="1" thickBot="1">
      <c r="A53" s="5"/>
      <c r="B53" s="7"/>
      <c r="C53" s="20" t="s">
        <v>16</v>
      </c>
      <c r="D53" s="40"/>
      <c r="E53" s="40"/>
      <c r="F53" s="40"/>
      <c r="G53" s="41"/>
      <c r="H53" s="21"/>
      <c r="I53" s="17"/>
      <c r="J53" s="23"/>
      <c r="K53" s="24">
        <f>SUM(K40:K52)</f>
        <v>80805723</v>
      </c>
      <c r="L53" s="8"/>
      <c r="M53" s="5"/>
    </row>
    <row r="54" spans="1:13" ht="30" customHeight="1" thickBot="1">
      <c r="A54" s="5"/>
      <c r="B54" s="7"/>
      <c r="C54" s="10"/>
      <c r="D54" s="11"/>
      <c r="E54" s="11"/>
      <c r="F54" s="11"/>
      <c r="G54" s="11"/>
      <c r="H54" s="11"/>
      <c r="I54" s="11"/>
      <c r="J54" s="11"/>
      <c r="K54" s="12"/>
      <c r="L54" s="8"/>
      <c r="M54" s="5"/>
    </row>
    <row r="55" spans="1:13" s="3" customFormat="1" ht="30" customHeight="1" thickBot="1">
      <c r="A55" s="42"/>
      <c r="B55" s="43"/>
      <c r="C55" s="208" t="s">
        <v>17</v>
      </c>
      <c r="D55" s="209"/>
      <c r="E55" s="209"/>
      <c r="F55" s="209"/>
      <c r="G55" s="209"/>
      <c r="H55" s="209"/>
      <c r="I55" s="209"/>
      <c r="J55" s="210"/>
      <c r="K55" s="44">
        <f>K23+K31+K38+K53</f>
        <v>224828120.96362442</v>
      </c>
      <c r="L55" s="45"/>
      <c r="M55" s="42"/>
    </row>
    <row r="56" spans="1:13" s="3" customFormat="1" thickBot="1">
      <c r="A56" s="42"/>
      <c r="B56" s="43"/>
      <c r="C56" s="177"/>
      <c r="D56" s="177"/>
      <c r="E56" s="177"/>
      <c r="F56" s="177"/>
      <c r="G56" s="177"/>
      <c r="H56" s="177"/>
      <c r="I56" s="177"/>
      <c r="J56" s="177"/>
      <c r="K56" s="178"/>
      <c r="L56" s="45"/>
      <c r="M56" s="42"/>
    </row>
    <row r="57" spans="1:13" s="3" customFormat="1" ht="30" customHeight="1">
      <c r="A57" s="42"/>
      <c r="B57" s="43"/>
      <c r="C57" s="179"/>
      <c r="D57" s="180"/>
      <c r="E57" s="179"/>
      <c r="F57" s="179"/>
      <c r="G57" s="240"/>
      <c r="H57" s="241"/>
      <c r="I57" s="242"/>
      <c r="J57" s="52"/>
      <c r="K57" s="53"/>
      <c r="L57" s="45"/>
      <c r="M57" s="42"/>
    </row>
    <row r="58" spans="1:13" s="3" customFormat="1" ht="30" customHeight="1">
      <c r="A58" s="42"/>
      <c r="B58" s="43"/>
      <c r="C58" s="179"/>
      <c r="D58" s="180"/>
      <c r="E58" s="179"/>
      <c r="F58" s="179"/>
      <c r="G58" s="47"/>
      <c r="H58" s="54"/>
      <c r="I58" s="55"/>
      <c r="J58" s="56"/>
      <c r="K58" s="57"/>
      <c r="L58" s="45"/>
      <c r="M58" s="42"/>
    </row>
    <row r="59" spans="1:13" s="3" customFormat="1" ht="30" customHeight="1">
      <c r="A59" s="42"/>
      <c r="B59" s="43"/>
      <c r="C59" s="179"/>
      <c r="D59" s="181"/>
      <c r="E59" s="181"/>
      <c r="F59" s="181"/>
      <c r="G59" s="47"/>
      <c r="H59" s="58"/>
      <c r="I59" s="59"/>
      <c r="J59" s="60"/>
      <c r="K59" s="57"/>
      <c r="L59" s="45"/>
      <c r="M59" s="42"/>
    </row>
    <row r="60" spans="1:13" s="3" customFormat="1" ht="30" customHeight="1">
      <c r="A60" s="42"/>
      <c r="B60" s="43"/>
      <c r="C60" s="179"/>
      <c r="D60" s="181"/>
      <c r="E60" s="181"/>
      <c r="F60" s="181"/>
      <c r="G60" s="61" t="s">
        <v>18</v>
      </c>
      <c r="H60" s="58"/>
      <c r="I60" s="59"/>
      <c r="J60" s="60"/>
      <c r="K60" s="62"/>
      <c r="L60" s="45"/>
      <c r="M60" s="42"/>
    </row>
    <row r="61" spans="1:13" s="3" customFormat="1" ht="30" customHeight="1">
      <c r="A61" s="42"/>
      <c r="B61" s="43"/>
      <c r="C61" s="179"/>
      <c r="D61" s="180"/>
      <c r="E61" s="179"/>
      <c r="F61" s="179"/>
      <c r="G61" s="47"/>
      <c r="H61" s="47"/>
      <c r="I61" s="47"/>
      <c r="J61" s="47"/>
      <c r="K61" s="57"/>
      <c r="L61" s="45"/>
      <c r="M61" s="42"/>
    </row>
    <row r="62" spans="1:13" s="3" customFormat="1" ht="30" customHeight="1">
      <c r="A62" s="42"/>
      <c r="B62" s="43"/>
      <c r="C62" s="179"/>
      <c r="D62" s="180"/>
      <c r="E62" s="179"/>
      <c r="F62" s="179"/>
      <c r="G62" s="70"/>
      <c r="H62" s="58"/>
      <c r="I62" s="59"/>
      <c r="J62" s="63"/>
      <c r="K62" s="57"/>
      <c r="L62" s="45"/>
      <c r="M62" s="42"/>
    </row>
    <row r="63" spans="1:13" s="3" customFormat="1" ht="30" customHeight="1" thickBot="1">
      <c r="A63" s="42"/>
      <c r="B63" s="43"/>
      <c r="C63" s="179"/>
      <c r="D63" s="180"/>
      <c r="E63" s="179"/>
      <c r="F63" s="152"/>
      <c r="G63" s="70"/>
      <c r="H63" s="58"/>
      <c r="I63" s="59"/>
      <c r="J63" s="63"/>
      <c r="K63" s="62"/>
      <c r="L63" s="45"/>
      <c r="M63" s="42"/>
    </row>
    <row r="64" spans="1:13" s="3" customFormat="1" ht="30" customHeight="1" thickBot="1">
      <c r="A64" s="42"/>
      <c r="B64" s="43"/>
      <c r="C64" s="179"/>
      <c r="D64" s="180"/>
      <c r="E64" s="179"/>
      <c r="F64" s="179"/>
      <c r="G64" s="64" t="s">
        <v>19</v>
      </c>
      <c r="H64" s="65"/>
      <c r="I64" s="66"/>
      <c r="J64" s="67"/>
      <c r="K64" s="404">
        <f>K55</f>
        <v>224828120.96362442</v>
      </c>
      <c r="L64" s="45"/>
      <c r="M64" s="42"/>
    </row>
    <row r="65" spans="1:13" s="3" customFormat="1" thickBot="1">
      <c r="A65" s="42"/>
      <c r="B65" s="43"/>
      <c r="C65" s="179"/>
      <c r="D65" s="180"/>
      <c r="E65" s="180"/>
      <c r="F65" s="180"/>
      <c r="G65" s="179"/>
      <c r="H65" s="179"/>
      <c r="I65" s="182"/>
      <c r="J65" s="183"/>
      <c r="K65" s="184"/>
      <c r="L65" s="45"/>
      <c r="M65" s="42"/>
    </row>
    <row r="66" spans="1:13" s="3" customFormat="1" ht="15.75">
      <c r="A66" s="42"/>
      <c r="B66" s="43"/>
      <c r="C66" s="48"/>
      <c r="D66" s="218"/>
      <c r="E66" s="218"/>
      <c r="F66" s="218"/>
      <c r="G66" s="218"/>
      <c r="H66" s="218"/>
      <c r="I66" s="218"/>
      <c r="J66" s="218"/>
      <c r="K66" s="219"/>
      <c r="L66" s="49"/>
      <c r="M66" s="42"/>
    </row>
    <row r="67" spans="1:13" s="3" customFormat="1" ht="46.5" customHeight="1">
      <c r="A67" s="42"/>
      <c r="B67" s="43"/>
      <c r="C67" s="203" t="s">
        <v>20</v>
      </c>
      <c r="D67" s="204"/>
      <c r="E67" s="204"/>
      <c r="F67" s="204"/>
      <c r="G67" s="204"/>
      <c r="H67" s="217" t="s">
        <v>9</v>
      </c>
      <c r="I67" s="217"/>
      <c r="J67" s="217"/>
      <c r="K67" s="150" t="s">
        <v>21</v>
      </c>
      <c r="L67" s="50"/>
      <c r="M67" s="42"/>
    </row>
    <row r="68" spans="1:13" s="3" customFormat="1" ht="32.25" customHeight="1">
      <c r="A68" s="42"/>
      <c r="B68" s="43"/>
      <c r="C68" s="203" t="s">
        <v>22</v>
      </c>
      <c r="D68" s="204"/>
      <c r="E68" s="204"/>
      <c r="F68" s="204"/>
      <c r="G68" s="204"/>
      <c r="H68" s="216" t="s">
        <v>23</v>
      </c>
      <c r="I68" s="216"/>
      <c r="J68" s="151" t="s">
        <v>24</v>
      </c>
      <c r="K68" s="149">
        <v>0.28000000000000003</v>
      </c>
      <c r="L68" s="50"/>
      <c r="M68" s="42"/>
    </row>
    <row r="69" spans="1:13" s="3" customFormat="1" ht="30" customHeight="1">
      <c r="A69" s="42"/>
      <c r="B69" s="43"/>
      <c r="C69" s="203" t="s">
        <v>25</v>
      </c>
      <c r="D69" s="204"/>
      <c r="E69" s="204"/>
      <c r="F69" s="204"/>
      <c r="G69" s="204"/>
      <c r="H69" s="213" t="s">
        <v>26</v>
      </c>
      <c r="I69" s="214"/>
      <c r="J69" s="151" t="s">
        <v>27</v>
      </c>
      <c r="K69" s="149">
        <v>0.01</v>
      </c>
      <c r="L69" s="50"/>
      <c r="M69" s="42"/>
    </row>
    <row r="70" spans="1:13" s="4" customFormat="1" ht="58.5" customHeight="1">
      <c r="A70" s="42"/>
      <c r="B70" s="43"/>
      <c r="C70" s="220"/>
      <c r="D70" s="221"/>
      <c r="E70" s="221"/>
      <c r="F70" s="221"/>
      <c r="G70" s="222"/>
      <c r="H70" s="215" t="s">
        <v>28</v>
      </c>
      <c r="I70" s="216"/>
      <c r="J70" s="151" t="s">
        <v>29</v>
      </c>
      <c r="K70" s="149">
        <v>0.04</v>
      </c>
      <c r="L70" s="45"/>
      <c r="M70" s="42"/>
    </row>
    <row r="71" spans="1:13" ht="39" customHeight="1">
      <c r="A71" s="5"/>
      <c r="B71" s="7"/>
      <c r="C71" s="223"/>
      <c r="D71" s="224"/>
      <c r="E71" s="224"/>
      <c r="F71" s="224"/>
      <c r="G71" s="225"/>
      <c r="H71" s="216" t="s">
        <v>30</v>
      </c>
      <c r="I71" s="216"/>
      <c r="J71" s="151" t="s">
        <v>31</v>
      </c>
      <c r="K71" s="149">
        <v>0.33</v>
      </c>
      <c r="L71" s="8"/>
      <c r="M71" s="5"/>
    </row>
    <row r="72" spans="1:13" ht="47.25" customHeight="1" thickBot="1">
      <c r="A72" s="5"/>
      <c r="B72" s="7"/>
      <c r="C72" s="226"/>
      <c r="D72" s="227"/>
      <c r="E72" s="227"/>
      <c r="F72" s="227"/>
      <c r="G72" s="228"/>
      <c r="H72" s="401" t="s">
        <v>136</v>
      </c>
      <c r="I72" s="402"/>
      <c r="J72" s="403"/>
      <c r="K72" s="400">
        <v>0.19</v>
      </c>
      <c r="L72" s="8"/>
      <c r="M72" s="5"/>
    </row>
    <row r="73" spans="1:13" ht="17.25" thickBot="1">
      <c r="A73" s="5"/>
      <c r="B73" s="185"/>
      <c r="C73" s="186"/>
      <c r="D73" s="186"/>
      <c r="E73" s="187"/>
      <c r="F73" s="186"/>
      <c r="G73" s="188"/>
      <c r="H73" s="186"/>
      <c r="I73" s="186"/>
      <c r="J73" s="186"/>
      <c r="K73" s="186"/>
      <c r="L73" s="189"/>
      <c r="M73" s="5"/>
    </row>
    <row r="74" spans="1:13" ht="17.25" thickTop="1">
      <c r="A74" s="5"/>
      <c r="B74" s="5"/>
      <c r="C74" s="5"/>
      <c r="D74" s="5"/>
      <c r="E74" s="6"/>
      <c r="F74" s="5"/>
      <c r="G74" s="5"/>
      <c r="H74" s="5"/>
      <c r="I74" s="5"/>
      <c r="J74" s="5"/>
      <c r="K74" s="5"/>
      <c r="L74" s="5"/>
      <c r="M74" s="5"/>
    </row>
  </sheetData>
  <mergeCells count="28">
    <mergeCell ref="C6:K6"/>
    <mergeCell ref="C3:F3"/>
    <mergeCell ref="B2:L2"/>
    <mergeCell ref="C7:K7"/>
    <mergeCell ref="G57:I57"/>
    <mergeCell ref="I12:I13"/>
    <mergeCell ref="J12:J13"/>
    <mergeCell ref="K12:K13"/>
    <mergeCell ref="C12:C13"/>
    <mergeCell ref="D12:D13"/>
    <mergeCell ref="G12:G13"/>
    <mergeCell ref="H12:H13"/>
    <mergeCell ref="E12:F12"/>
    <mergeCell ref="C8:K9"/>
    <mergeCell ref="C10:K10"/>
    <mergeCell ref="C68:G68"/>
    <mergeCell ref="C11:K11"/>
    <mergeCell ref="C55:J55"/>
    <mergeCell ref="C69:G69"/>
    <mergeCell ref="H69:I69"/>
    <mergeCell ref="H70:I70"/>
    <mergeCell ref="H71:I71"/>
    <mergeCell ref="C67:G67"/>
    <mergeCell ref="H67:J67"/>
    <mergeCell ref="H68:I68"/>
    <mergeCell ref="D66:K66"/>
    <mergeCell ref="C70:G72"/>
    <mergeCell ref="H72:J72"/>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56"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35"/>
      <c r="C2" s="236"/>
      <c r="D2" s="236"/>
      <c r="E2" s="236"/>
      <c r="F2" s="236"/>
      <c r="G2" s="236"/>
      <c r="H2" s="236"/>
      <c r="I2" s="236"/>
      <c r="J2" s="236"/>
      <c r="K2" s="236"/>
      <c r="L2" s="237"/>
      <c r="M2" s="5"/>
    </row>
    <row r="3" spans="1:13" ht="33" customHeight="1">
      <c r="A3" s="5"/>
      <c r="B3" s="7"/>
      <c r="C3" s="261" t="s">
        <v>91</v>
      </c>
      <c r="D3" s="262"/>
      <c r="E3" s="262"/>
      <c r="F3" s="263"/>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58" t="s">
        <v>3</v>
      </c>
      <c r="D6" s="259"/>
      <c r="E6" s="259"/>
      <c r="F6" s="259"/>
      <c r="G6" s="259"/>
      <c r="H6" s="259"/>
      <c r="I6" s="259"/>
      <c r="J6" s="259"/>
      <c r="K6" s="260"/>
      <c r="L6" s="8"/>
      <c r="M6" s="5"/>
    </row>
    <row r="7" spans="1:13">
      <c r="A7" s="5"/>
      <c r="B7" s="7"/>
      <c r="C7" s="264" t="s">
        <v>32</v>
      </c>
      <c r="D7" s="265"/>
      <c r="E7" s="265"/>
      <c r="F7" s="265"/>
      <c r="G7" s="265"/>
      <c r="H7" s="265"/>
      <c r="I7" s="265"/>
      <c r="J7" s="265"/>
      <c r="K7" s="266"/>
      <c r="L7" s="8"/>
      <c r="M7" s="5"/>
    </row>
    <row r="8" spans="1:13" s="147" customFormat="1">
      <c r="A8" s="145"/>
      <c r="B8" s="146"/>
      <c r="C8" s="267" t="s">
        <v>93</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33</v>
      </c>
      <c r="D10" s="269"/>
      <c r="E10" s="269"/>
      <c r="F10" s="269"/>
      <c r="G10" s="269"/>
      <c r="H10" s="269"/>
      <c r="I10" s="269"/>
      <c r="J10" s="269"/>
      <c r="K10" s="270"/>
      <c r="L10" s="8"/>
      <c r="M10" s="5"/>
    </row>
    <row r="11" spans="1:13" ht="30" customHeight="1" thickBot="1">
      <c r="A11" s="5"/>
      <c r="B11" s="7"/>
      <c r="C11" s="205"/>
      <c r="D11" s="206"/>
      <c r="E11" s="206"/>
      <c r="F11" s="206"/>
      <c r="G11" s="206"/>
      <c r="H11" s="206"/>
      <c r="I11" s="206"/>
      <c r="J11" s="206"/>
      <c r="K11" s="207"/>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08" t="s">
        <v>17</v>
      </c>
      <c r="D41" s="209"/>
      <c r="E41" s="209"/>
      <c r="F41" s="209"/>
      <c r="G41" s="209"/>
      <c r="H41" s="209"/>
      <c r="I41" s="209"/>
      <c r="J41" s="210"/>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40"/>
      <c r="H43" s="241"/>
      <c r="I43" s="24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18"/>
      <c r="E52" s="218"/>
      <c r="F52" s="218"/>
      <c r="G52" s="218"/>
      <c r="H52" s="218"/>
      <c r="I52" s="218"/>
      <c r="J52" s="218"/>
      <c r="K52" s="219"/>
      <c r="L52" s="49"/>
      <c r="M52" s="42"/>
    </row>
    <row r="53" spans="1:13" s="3" customFormat="1" ht="46.5" customHeight="1">
      <c r="A53" s="42"/>
      <c r="B53" s="43"/>
      <c r="C53" s="203" t="s">
        <v>20</v>
      </c>
      <c r="D53" s="204"/>
      <c r="E53" s="204"/>
      <c r="F53" s="204"/>
      <c r="G53" s="204"/>
      <c r="H53" s="217" t="s">
        <v>9</v>
      </c>
      <c r="I53" s="217"/>
      <c r="J53" s="217"/>
      <c r="K53" s="150" t="s">
        <v>21</v>
      </c>
      <c r="L53" s="50"/>
      <c r="M53" s="42"/>
    </row>
    <row r="54" spans="1:13" s="3" customFormat="1" ht="32.25" customHeight="1">
      <c r="A54" s="42"/>
      <c r="B54" s="43"/>
      <c r="C54" s="203" t="s">
        <v>22</v>
      </c>
      <c r="D54" s="204"/>
      <c r="E54" s="204"/>
      <c r="F54" s="204"/>
      <c r="G54" s="204"/>
      <c r="H54" s="216" t="s">
        <v>23</v>
      </c>
      <c r="I54" s="216"/>
      <c r="J54" s="151" t="s">
        <v>24</v>
      </c>
      <c r="K54" s="149" t="s">
        <v>34</v>
      </c>
      <c r="L54" s="50"/>
      <c r="M54" s="42"/>
    </row>
    <row r="55" spans="1:13" s="3" customFormat="1" ht="30" customHeight="1">
      <c r="A55" s="42"/>
      <c r="B55" s="43"/>
      <c r="C55" s="203" t="s">
        <v>25</v>
      </c>
      <c r="D55" s="204"/>
      <c r="E55" s="204"/>
      <c r="F55" s="204"/>
      <c r="G55" s="204"/>
      <c r="H55" s="213" t="s">
        <v>26</v>
      </c>
      <c r="I55" s="214"/>
      <c r="J55" s="151" t="s">
        <v>27</v>
      </c>
      <c r="K55" s="149" t="s">
        <v>34</v>
      </c>
      <c r="L55" s="50"/>
      <c r="M55" s="42"/>
    </row>
    <row r="56" spans="1:13" s="4" customFormat="1" ht="58.5" customHeight="1">
      <c r="A56" s="42"/>
      <c r="B56" s="43"/>
      <c r="C56" s="220"/>
      <c r="D56" s="221"/>
      <c r="E56" s="221"/>
      <c r="F56" s="221"/>
      <c r="G56" s="222"/>
      <c r="H56" s="215" t="s">
        <v>28</v>
      </c>
      <c r="I56" s="216"/>
      <c r="J56" s="151" t="s">
        <v>29</v>
      </c>
      <c r="K56" s="149" t="s">
        <v>34</v>
      </c>
      <c r="L56" s="45"/>
      <c r="M56" s="42"/>
    </row>
    <row r="57" spans="1:13" ht="39" customHeight="1">
      <c r="A57" s="5"/>
      <c r="B57" s="7"/>
      <c r="C57" s="223"/>
      <c r="D57" s="224"/>
      <c r="E57" s="224"/>
      <c r="F57" s="224"/>
      <c r="G57" s="225"/>
      <c r="H57" s="216" t="s">
        <v>30</v>
      </c>
      <c r="I57" s="216"/>
      <c r="J57" s="151" t="s">
        <v>31</v>
      </c>
      <c r="K57" s="149" t="s">
        <v>34</v>
      </c>
      <c r="L57" s="8"/>
      <c r="M57" s="5"/>
    </row>
    <row r="58" spans="1:13" ht="47.25" customHeight="1" thickBot="1">
      <c r="A58" s="5"/>
      <c r="B58" s="7"/>
      <c r="C58" s="226"/>
      <c r="D58" s="227"/>
      <c r="E58" s="227"/>
      <c r="F58" s="227"/>
      <c r="G58" s="228"/>
      <c r="H58" s="211"/>
      <c r="I58" s="211"/>
      <c r="J58" s="211"/>
      <c r="K58" s="212"/>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18" zoomScale="80" zoomScaleNormal="80" zoomScaleSheetLayoutView="80" zoomScalePageLayoutView="85" workbookViewId="0">
      <selection activeCell="H30" sqref="H30:I30"/>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62"/>
      <c r="C2" s="363"/>
      <c r="D2" s="363"/>
      <c r="E2" s="363"/>
      <c r="F2" s="363"/>
      <c r="G2" s="363"/>
      <c r="H2" s="363"/>
      <c r="I2" s="363"/>
      <c r="J2" s="363"/>
      <c r="K2" s="363"/>
      <c r="L2" s="363"/>
      <c r="M2" s="363"/>
      <c r="N2" s="363"/>
      <c r="O2" s="363"/>
      <c r="P2" s="364"/>
    </row>
    <row r="3" spans="2:16" ht="25.5" customHeight="1">
      <c r="B3" s="195"/>
      <c r="C3" s="359" t="s">
        <v>94</v>
      </c>
      <c r="D3" s="360"/>
      <c r="E3" s="360"/>
      <c r="F3" s="361"/>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79" t="s">
        <v>36</v>
      </c>
      <c r="D6" s="279"/>
      <c r="E6" s="279"/>
      <c r="F6" s="279"/>
      <c r="G6" s="279"/>
      <c r="H6" s="279"/>
      <c r="I6" s="279"/>
      <c r="J6" s="279"/>
      <c r="K6" s="279"/>
      <c r="L6" s="279"/>
      <c r="M6" s="279"/>
      <c r="N6" s="279"/>
      <c r="O6" s="279"/>
      <c r="P6" s="163"/>
    </row>
    <row r="7" spans="2:16" ht="13.5" thickBot="1">
      <c r="B7" s="162"/>
      <c r="P7" s="163"/>
    </row>
    <row r="8" spans="2:16">
      <c r="B8" s="162"/>
      <c r="C8" s="308"/>
      <c r="D8" s="310"/>
      <c r="E8" s="311"/>
      <c r="F8" s="311"/>
      <c r="G8" s="311"/>
      <c r="H8" s="311"/>
      <c r="I8" s="311"/>
      <c r="J8" s="311"/>
      <c r="K8" s="312"/>
      <c r="L8" s="322"/>
      <c r="M8" s="323"/>
      <c r="N8" s="323"/>
      <c r="O8" s="324"/>
      <c r="P8" s="163"/>
    </row>
    <row r="9" spans="2:16">
      <c r="B9" s="162"/>
      <c r="C9" s="309"/>
      <c r="D9" s="282" t="s">
        <v>37</v>
      </c>
      <c r="E9" s="283"/>
      <c r="F9" s="283"/>
      <c r="G9" s="283"/>
      <c r="H9" s="283"/>
      <c r="I9" s="283"/>
      <c r="J9" s="283"/>
      <c r="K9" s="284"/>
      <c r="L9" s="325"/>
      <c r="M9" s="326"/>
      <c r="N9" s="326"/>
      <c r="O9" s="327"/>
      <c r="P9" s="163"/>
    </row>
    <row r="10" spans="2:16" ht="13.5">
      <c r="B10" s="162"/>
      <c r="C10" s="309"/>
      <c r="D10" s="313"/>
      <c r="E10" s="314"/>
      <c r="F10" s="314"/>
      <c r="G10" s="314"/>
      <c r="H10" s="314"/>
      <c r="I10" s="314"/>
      <c r="J10" s="314"/>
      <c r="K10" s="315"/>
      <c r="L10" s="280" t="s">
        <v>38</v>
      </c>
      <c r="M10" s="328"/>
      <c r="N10" s="329"/>
      <c r="O10" s="330"/>
      <c r="P10" s="163"/>
    </row>
    <row r="11" spans="2:16">
      <c r="B11" s="162"/>
      <c r="C11" s="309"/>
      <c r="D11" s="282" t="s">
        <v>39</v>
      </c>
      <c r="E11" s="283"/>
      <c r="F11" s="283"/>
      <c r="G11" s="283"/>
      <c r="H11" s="283"/>
      <c r="I11" s="283"/>
      <c r="J11" s="283"/>
      <c r="K11" s="284"/>
      <c r="L11" s="316"/>
      <c r="M11" s="331"/>
      <c r="N11" s="332"/>
      <c r="O11" s="333"/>
      <c r="P11" s="163"/>
    </row>
    <row r="12" spans="2:16" ht="12.75" customHeight="1">
      <c r="B12" s="162"/>
      <c r="C12" s="309"/>
      <c r="D12" s="285"/>
      <c r="E12" s="286"/>
      <c r="F12" s="286"/>
      <c r="G12" s="286"/>
      <c r="H12" s="286"/>
      <c r="I12" s="286"/>
      <c r="J12" s="286"/>
      <c r="K12" s="287"/>
      <c r="L12" s="280" t="s">
        <v>40</v>
      </c>
      <c r="M12" s="280">
        <v>1</v>
      </c>
      <c r="N12" s="280" t="s">
        <v>41</v>
      </c>
      <c r="O12" s="320">
        <v>1</v>
      </c>
      <c r="P12" s="163"/>
    </row>
    <row r="13" spans="2:16">
      <c r="B13" s="162"/>
      <c r="C13" s="309"/>
      <c r="D13" s="285"/>
      <c r="E13" s="286"/>
      <c r="F13" s="286"/>
      <c r="G13" s="286"/>
      <c r="H13" s="286"/>
      <c r="I13" s="286"/>
      <c r="J13" s="286"/>
      <c r="K13" s="287"/>
      <c r="L13" s="281"/>
      <c r="M13" s="281"/>
      <c r="N13" s="281"/>
      <c r="O13" s="321"/>
      <c r="P13" s="163"/>
    </row>
    <row r="14" spans="2:16">
      <c r="B14" s="162"/>
      <c r="C14" s="309"/>
      <c r="D14" s="282" t="s">
        <v>42</v>
      </c>
      <c r="E14" s="283"/>
      <c r="F14" s="283"/>
      <c r="G14" s="283"/>
      <c r="H14" s="283"/>
      <c r="I14" s="283"/>
      <c r="J14" s="283"/>
      <c r="K14" s="284"/>
      <c r="L14" s="281"/>
      <c r="M14" s="281"/>
      <c r="N14" s="281"/>
      <c r="O14" s="321"/>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71" t="s">
        <v>47</v>
      </c>
      <c r="D18" s="372"/>
      <c r="E18" s="372"/>
      <c r="F18" s="372"/>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290" t="s">
        <v>49</v>
      </c>
      <c r="D22" s="291"/>
      <c r="E22" s="291"/>
      <c r="F22" s="291"/>
      <c r="G22" s="291"/>
      <c r="H22" s="291"/>
      <c r="I22" s="291"/>
      <c r="J22" s="291"/>
      <c r="K22" s="291"/>
      <c r="L22" s="291"/>
      <c r="M22" s="291"/>
      <c r="N22" s="291"/>
      <c r="O22" s="292"/>
      <c r="P22" s="163"/>
    </row>
    <row r="23" spans="2:16" ht="13.5" thickBot="1">
      <c r="B23" s="162"/>
      <c r="C23" s="79"/>
      <c r="O23" s="78"/>
      <c r="P23" s="163"/>
    </row>
    <row r="24" spans="2:16">
      <c r="B24" s="162"/>
      <c r="C24" s="190" t="s">
        <v>50</v>
      </c>
      <c r="D24" s="317" t="s">
        <v>51</v>
      </c>
      <c r="E24" s="318"/>
      <c r="F24" s="318"/>
      <c r="G24" s="318"/>
      <c r="H24" s="318"/>
      <c r="I24" s="318"/>
      <c r="J24" s="318"/>
      <c r="K24" s="318"/>
      <c r="L24" s="319"/>
      <c r="M24" s="288" t="s">
        <v>52</v>
      </c>
      <c r="N24" s="289"/>
      <c r="O24" s="190" t="s">
        <v>11</v>
      </c>
      <c r="P24" s="163"/>
    </row>
    <row r="25" spans="2:16" ht="13.5" thickBot="1">
      <c r="B25" s="162"/>
      <c r="C25" s="128"/>
      <c r="D25" s="273"/>
      <c r="E25" s="343"/>
      <c r="F25" s="343"/>
      <c r="G25" s="343"/>
      <c r="H25" s="343"/>
      <c r="I25" s="343"/>
      <c r="J25" s="343"/>
      <c r="K25" s="343"/>
      <c r="L25" s="274"/>
      <c r="M25" s="273"/>
      <c r="N25" s="274"/>
      <c r="O25" s="127"/>
      <c r="P25" s="163"/>
    </row>
    <row r="26" spans="2:16">
      <c r="B26" s="162"/>
      <c r="C26" s="299" t="s">
        <v>53</v>
      </c>
      <c r="D26" s="300"/>
      <c r="E26" s="300"/>
      <c r="F26" s="300"/>
      <c r="G26" s="300"/>
      <c r="H26" s="300"/>
      <c r="I26" s="300"/>
      <c r="J26" s="300"/>
      <c r="K26" s="300"/>
      <c r="L26" s="300"/>
      <c r="M26" s="300"/>
      <c r="N26" s="300"/>
      <c r="O26" s="301"/>
      <c r="P26" s="163"/>
    </row>
    <row r="27" spans="2:16">
      <c r="B27" s="162"/>
      <c r="C27" s="302"/>
      <c r="D27" s="303"/>
      <c r="E27" s="303"/>
      <c r="F27" s="303"/>
      <c r="G27" s="303"/>
      <c r="H27" s="303"/>
      <c r="I27" s="303"/>
      <c r="J27" s="303"/>
      <c r="K27" s="303"/>
      <c r="L27" s="303"/>
      <c r="M27" s="303"/>
      <c r="N27" s="303"/>
      <c r="O27" s="304"/>
      <c r="P27" s="163"/>
    </row>
    <row r="28" spans="2:16" ht="13.5" thickBot="1">
      <c r="B28" s="162"/>
      <c r="C28" s="305"/>
      <c r="D28" s="306"/>
      <c r="E28" s="306"/>
      <c r="F28" s="306"/>
      <c r="G28" s="306"/>
      <c r="H28" s="306"/>
      <c r="I28" s="306"/>
      <c r="J28" s="306"/>
      <c r="K28" s="306"/>
      <c r="L28" s="306"/>
      <c r="M28" s="306"/>
      <c r="N28" s="306"/>
      <c r="O28" s="307"/>
      <c r="P28" s="163"/>
    </row>
    <row r="29" spans="2:16" ht="13.5">
      <c r="B29" s="162"/>
      <c r="C29" s="275" t="s">
        <v>51</v>
      </c>
      <c r="D29" s="276"/>
      <c r="E29" s="276"/>
      <c r="F29" s="276"/>
      <c r="G29" s="277"/>
      <c r="H29" s="278" t="s">
        <v>54</v>
      </c>
      <c r="I29" s="276"/>
      <c r="J29" s="341" t="s">
        <v>55</v>
      </c>
      <c r="K29" s="342"/>
      <c r="L29" s="113" t="s">
        <v>56</v>
      </c>
      <c r="M29" s="278" t="s">
        <v>57</v>
      </c>
      <c r="N29" s="335"/>
      <c r="O29" s="118" t="s">
        <v>58</v>
      </c>
      <c r="P29" s="163"/>
    </row>
    <row r="30" spans="2:16">
      <c r="B30" s="162"/>
      <c r="C30" s="293"/>
      <c r="D30" s="294"/>
      <c r="E30" s="294"/>
      <c r="F30" s="294"/>
      <c r="G30" s="295"/>
      <c r="H30" s="296"/>
      <c r="I30" s="295"/>
      <c r="J30" s="296"/>
      <c r="K30" s="295"/>
      <c r="L30" s="124"/>
      <c r="M30" s="297"/>
      <c r="N30" s="298"/>
      <c r="O30" s="115"/>
      <c r="P30" s="163"/>
    </row>
    <row r="31" spans="2:16">
      <c r="B31" s="162"/>
      <c r="C31" s="99"/>
      <c r="D31" s="80"/>
      <c r="E31" s="80"/>
      <c r="F31" s="80"/>
      <c r="G31" s="125"/>
      <c r="H31" s="126"/>
      <c r="I31" s="125"/>
      <c r="J31" s="126"/>
      <c r="K31" s="125"/>
      <c r="L31" s="124"/>
      <c r="M31" s="297"/>
      <c r="N31" s="298"/>
      <c r="O31" s="115"/>
      <c r="P31" s="163"/>
    </row>
    <row r="32" spans="2:16" ht="13.5" thickBot="1">
      <c r="B32" s="162"/>
      <c r="C32" s="344"/>
      <c r="D32" s="345"/>
      <c r="E32" s="345"/>
      <c r="F32" s="345"/>
      <c r="G32" s="346"/>
      <c r="H32" s="347"/>
      <c r="I32" s="346"/>
      <c r="J32" s="347"/>
      <c r="K32" s="346"/>
      <c r="L32" s="123"/>
      <c r="M32" s="348"/>
      <c r="N32" s="349"/>
      <c r="O32" s="115"/>
      <c r="P32" s="163"/>
    </row>
    <row r="33" spans="2:16" ht="14.25" thickBot="1">
      <c r="B33" s="162"/>
      <c r="C33" s="336" t="s">
        <v>59</v>
      </c>
      <c r="D33" s="337"/>
      <c r="E33" s="337"/>
      <c r="F33" s="337"/>
      <c r="G33" s="337"/>
      <c r="H33" s="337"/>
      <c r="I33" s="337"/>
      <c r="J33" s="337"/>
      <c r="K33" s="337"/>
      <c r="L33" s="337"/>
      <c r="M33" s="337"/>
      <c r="N33" s="338"/>
      <c r="O33" s="114"/>
      <c r="P33" s="163"/>
    </row>
    <row r="34" spans="2:16" ht="13.5" customHeight="1">
      <c r="B34" s="162"/>
      <c r="C34" s="299" t="s">
        <v>60</v>
      </c>
      <c r="D34" s="300"/>
      <c r="E34" s="300"/>
      <c r="F34" s="300"/>
      <c r="G34" s="300"/>
      <c r="H34" s="300"/>
      <c r="I34" s="300"/>
      <c r="J34" s="300"/>
      <c r="K34" s="300"/>
      <c r="L34" s="300"/>
      <c r="M34" s="300"/>
      <c r="N34" s="300"/>
      <c r="O34" s="301"/>
      <c r="P34" s="163"/>
    </row>
    <row r="35" spans="2:16">
      <c r="B35" s="162"/>
      <c r="C35" s="302"/>
      <c r="D35" s="303"/>
      <c r="E35" s="303"/>
      <c r="F35" s="303"/>
      <c r="G35" s="303"/>
      <c r="H35" s="303"/>
      <c r="I35" s="303"/>
      <c r="J35" s="303"/>
      <c r="K35" s="303"/>
      <c r="L35" s="303"/>
      <c r="M35" s="303"/>
      <c r="N35" s="303"/>
      <c r="O35" s="304"/>
      <c r="P35" s="163"/>
    </row>
    <row r="36" spans="2:16" ht="13.5" thickBot="1">
      <c r="B36" s="162"/>
      <c r="C36" s="305"/>
      <c r="D36" s="306"/>
      <c r="E36" s="306"/>
      <c r="F36" s="306"/>
      <c r="G36" s="306"/>
      <c r="H36" s="306"/>
      <c r="I36" s="306"/>
      <c r="J36" s="306"/>
      <c r="K36" s="306"/>
      <c r="L36" s="306"/>
      <c r="M36" s="306"/>
      <c r="N36" s="306"/>
      <c r="O36" s="307"/>
      <c r="P36" s="163"/>
    </row>
    <row r="37" spans="2:16" ht="13.5">
      <c r="B37" s="162"/>
      <c r="C37" s="275" t="s">
        <v>51</v>
      </c>
      <c r="D37" s="334"/>
      <c r="E37" s="334"/>
      <c r="F37" s="334"/>
      <c r="G37" s="334"/>
      <c r="H37" s="334"/>
      <c r="I37" s="334"/>
      <c r="J37" s="335"/>
      <c r="K37" s="161" t="s">
        <v>52</v>
      </c>
      <c r="L37" s="113" t="s">
        <v>11</v>
      </c>
      <c r="M37" s="278" t="s">
        <v>61</v>
      </c>
      <c r="N37" s="335"/>
      <c r="O37" s="118" t="s">
        <v>58</v>
      </c>
      <c r="P37" s="163"/>
    </row>
    <row r="38" spans="2:16">
      <c r="B38" s="162"/>
      <c r="C38" s="293"/>
      <c r="D38" s="294"/>
      <c r="E38" s="294"/>
      <c r="F38" s="294"/>
      <c r="G38" s="294"/>
      <c r="H38" s="294"/>
      <c r="I38" s="294"/>
      <c r="J38" s="295"/>
      <c r="K38" s="158"/>
      <c r="L38" s="122"/>
      <c r="M38" s="271"/>
      <c r="N38" s="272"/>
      <c r="O38" s="115"/>
      <c r="P38" s="163"/>
    </row>
    <row r="39" spans="2:16" ht="13.5" thickBot="1">
      <c r="B39" s="162"/>
      <c r="C39" s="344"/>
      <c r="D39" s="345"/>
      <c r="E39" s="345"/>
      <c r="F39" s="345"/>
      <c r="G39" s="345"/>
      <c r="H39" s="345"/>
      <c r="I39" s="345"/>
      <c r="J39" s="346"/>
      <c r="K39" s="80"/>
      <c r="L39" s="121"/>
      <c r="M39" s="350"/>
      <c r="N39" s="351"/>
      <c r="O39" s="120"/>
      <c r="P39" s="163"/>
    </row>
    <row r="40" spans="2:16" ht="14.25" thickBot="1">
      <c r="B40" s="162"/>
      <c r="C40" s="336" t="s">
        <v>59</v>
      </c>
      <c r="D40" s="337"/>
      <c r="E40" s="337"/>
      <c r="F40" s="337"/>
      <c r="G40" s="337"/>
      <c r="H40" s="337"/>
      <c r="I40" s="337"/>
      <c r="J40" s="337"/>
      <c r="K40" s="337"/>
      <c r="L40" s="337"/>
      <c r="M40" s="337"/>
      <c r="N40" s="338"/>
      <c r="O40" s="103">
        <v>0</v>
      </c>
      <c r="P40" s="163"/>
    </row>
    <row r="41" spans="2:16">
      <c r="B41" s="162"/>
      <c r="C41" s="299" t="s">
        <v>62</v>
      </c>
      <c r="D41" s="300"/>
      <c r="E41" s="300"/>
      <c r="F41" s="300"/>
      <c r="G41" s="300"/>
      <c r="H41" s="300"/>
      <c r="I41" s="300"/>
      <c r="J41" s="300"/>
      <c r="K41" s="300"/>
      <c r="L41" s="300"/>
      <c r="M41" s="300"/>
      <c r="N41" s="300"/>
      <c r="O41" s="301"/>
      <c r="P41" s="163"/>
    </row>
    <row r="42" spans="2:16">
      <c r="B42" s="162"/>
      <c r="C42" s="302"/>
      <c r="D42" s="303"/>
      <c r="E42" s="303"/>
      <c r="F42" s="303"/>
      <c r="G42" s="303"/>
      <c r="H42" s="303"/>
      <c r="I42" s="303"/>
      <c r="J42" s="303"/>
      <c r="K42" s="303"/>
      <c r="L42" s="303"/>
      <c r="M42" s="303"/>
      <c r="N42" s="303"/>
      <c r="O42" s="304"/>
      <c r="P42" s="163"/>
    </row>
    <row r="43" spans="2:16" ht="13.5" thickBot="1">
      <c r="B43" s="162"/>
      <c r="C43" s="305"/>
      <c r="D43" s="306"/>
      <c r="E43" s="306"/>
      <c r="F43" s="306"/>
      <c r="G43" s="306"/>
      <c r="H43" s="306"/>
      <c r="I43" s="306"/>
      <c r="J43" s="306"/>
      <c r="K43" s="306"/>
      <c r="L43" s="306"/>
      <c r="M43" s="306"/>
      <c r="N43" s="306"/>
      <c r="O43" s="307"/>
      <c r="P43" s="163"/>
    </row>
    <row r="44" spans="2:16" ht="13.5">
      <c r="B44" s="162"/>
      <c r="C44" s="275" t="s">
        <v>63</v>
      </c>
      <c r="D44" s="334"/>
      <c r="E44" s="334"/>
      <c r="F44" s="334"/>
      <c r="G44" s="334"/>
      <c r="H44" s="334"/>
      <c r="I44" s="334"/>
      <c r="J44" s="113" t="s">
        <v>64</v>
      </c>
      <c r="K44" s="159" t="s">
        <v>65</v>
      </c>
      <c r="L44" s="119" t="s">
        <v>66</v>
      </c>
      <c r="M44" s="278" t="s">
        <v>67</v>
      </c>
      <c r="N44" s="335"/>
      <c r="O44" s="118" t="s">
        <v>58</v>
      </c>
      <c r="P44" s="163"/>
    </row>
    <row r="45" spans="2:16">
      <c r="B45" s="162"/>
      <c r="C45" s="293"/>
      <c r="D45" s="294"/>
      <c r="E45" s="294"/>
      <c r="F45" s="294"/>
      <c r="G45" s="294"/>
      <c r="H45" s="294"/>
      <c r="I45" s="294"/>
      <c r="J45" s="116"/>
      <c r="K45" s="117"/>
      <c r="L45" s="116"/>
      <c r="M45" s="357"/>
      <c r="N45" s="358"/>
      <c r="O45" s="115"/>
      <c r="P45" s="163"/>
    </row>
    <row r="46" spans="2:16" ht="13.5" thickBot="1">
      <c r="B46" s="162"/>
      <c r="C46" s="344"/>
      <c r="D46" s="345"/>
      <c r="E46" s="345"/>
      <c r="F46" s="345"/>
      <c r="G46" s="345"/>
      <c r="H46" s="345"/>
      <c r="I46" s="345"/>
      <c r="J46" s="105"/>
      <c r="K46" s="74"/>
      <c r="L46" s="105"/>
      <c r="M46" s="350"/>
      <c r="N46" s="351"/>
      <c r="O46" s="104"/>
      <c r="P46" s="163"/>
    </row>
    <row r="47" spans="2:16" ht="14.25" thickBot="1">
      <c r="B47" s="162"/>
      <c r="C47" s="336" t="s">
        <v>59</v>
      </c>
      <c r="D47" s="337"/>
      <c r="E47" s="337"/>
      <c r="F47" s="337"/>
      <c r="G47" s="337"/>
      <c r="H47" s="337"/>
      <c r="I47" s="337"/>
      <c r="J47" s="337"/>
      <c r="K47" s="337"/>
      <c r="L47" s="337"/>
      <c r="M47" s="337"/>
      <c r="N47" s="338"/>
      <c r="O47" s="114"/>
      <c r="P47" s="163"/>
    </row>
    <row r="48" spans="2:16">
      <c r="B48" s="162"/>
      <c r="C48" s="299" t="s">
        <v>68</v>
      </c>
      <c r="D48" s="300"/>
      <c r="E48" s="300"/>
      <c r="F48" s="300"/>
      <c r="G48" s="300"/>
      <c r="H48" s="300"/>
      <c r="I48" s="300"/>
      <c r="J48" s="300"/>
      <c r="K48" s="300"/>
      <c r="L48" s="300"/>
      <c r="M48" s="300"/>
      <c r="N48" s="300"/>
      <c r="O48" s="301"/>
      <c r="P48" s="163"/>
    </row>
    <row r="49" spans="2:16">
      <c r="B49" s="162"/>
      <c r="C49" s="302"/>
      <c r="D49" s="303"/>
      <c r="E49" s="303"/>
      <c r="F49" s="303"/>
      <c r="G49" s="303"/>
      <c r="H49" s="303"/>
      <c r="I49" s="303"/>
      <c r="J49" s="303"/>
      <c r="K49" s="303"/>
      <c r="L49" s="303"/>
      <c r="M49" s="303"/>
      <c r="N49" s="303"/>
      <c r="O49" s="304"/>
      <c r="P49" s="163"/>
    </row>
    <row r="50" spans="2:16" ht="13.5" thickBot="1">
      <c r="B50" s="162"/>
      <c r="C50" s="305"/>
      <c r="D50" s="306"/>
      <c r="E50" s="306"/>
      <c r="F50" s="306"/>
      <c r="G50" s="306"/>
      <c r="H50" s="306"/>
      <c r="I50" s="306"/>
      <c r="J50" s="306"/>
      <c r="K50" s="306"/>
      <c r="L50" s="306"/>
      <c r="M50" s="306"/>
      <c r="N50" s="306"/>
      <c r="O50" s="307"/>
      <c r="P50" s="163"/>
    </row>
    <row r="51" spans="2:16" ht="13.5">
      <c r="B51" s="162"/>
      <c r="C51" s="275" t="s">
        <v>69</v>
      </c>
      <c r="D51" s="334"/>
      <c r="E51" s="334"/>
      <c r="F51" s="334"/>
      <c r="G51" s="334"/>
      <c r="H51" s="334"/>
      <c r="I51" s="334"/>
      <c r="J51" s="113" t="s">
        <v>70</v>
      </c>
      <c r="K51" s="112" t="s">
        <v>71</v>
      </c>
      <c r="L51" s="101" t="s">
        <v>72</v>
      </c>
      <c r="M51" s="355" t="s">
        <v>57</v>
      </c>
      <c r="N51" s="356"/>
      <c r="O51" s="100" t="s">
        <v>58</v>
      </c>
      <c r="P51" s="163"/>
    </row>
    <row r="52" spans="2:16">
      <c r="B52" s="162"/>
      <c r="C52" s="111"/>
      <c r="D52" s="110"/>
      <c r="E52" s="110"/>
      <c r="F52" s="110"/>
      <c r="G52" s="110"/>
      <c r="H52" s="110"/>
      <c r="I52" s="110"/>
      <c r="J52" s="109"/>
      <c r="K52" s="108"/>
      <c r="L52" s="107"/>
      <c r="M52" s="339"/>
      <c r="N52" s="340"/>
      <c r="O52" s="106"/>
      <c r="P52" s="163"/>
    </row>
    <row r="53" spans="2:16">
      <c r="B53" s="162"/>
      <c r="C53" s="111"/>
      <c r="D53" s="110"/>
      <c r="E53" s="110"/>
      <c r="F53" s="110"/>
      <c r="G53" s="110"/>
      <c r="H53" s="110"/>
      <c r="I53" s="110"/>
      <c r="J53" s="109"/>
      <c r="K53" s="108"/>
      <c r="L53" s="107"/>
      <c r="M53" s="339"/>
      <c r="N53" s="340"/>
      <c r="O53" s="106"/>
      <c r="P53" s="163"/>
    </row>
    <row r="54" spans="2:16">
      <c r="B54" s="162"/>
      <c r="C54" s="111"/>
      <c r="D54" s="110"/>
      <c r="E54" s="110"/>
      <c r="F54" s="110"/>
      <c r="G54" s="110"/>
      <c r="H54" s="110"/>
      <c r="I54" s="110"/>
      <c r="J54" s="109"/>
      <c r="K54" s="108"/>
      <c r="L54" s="107"/>
      <c r="M54" s="357"/>
      <c r="N54" s="358"/>
      <c r="O54" s="106"/>
      <c r="P54" s="163"/>
    </row>
    <row r="55" spans="2:16" ht="13.5" thickBot="1">
      <c r="B55" s="162"/>
      <c r="C55" s="344"/>
      <c r="D55" s="345"/>
      <c r="E55" s="345"/>
      <c r="F55" s="345"/>
      <c r="G55" s="345"/>
      <c r="H55" s="345"/>
      <c r="I55" s="345"/>
      <c r="J55" s="105"/>
      <c r="K55" s="74"/>
      <c r="L55" s="105"/>
      <c r="M55" s="350"/>
      <c r="N55" s="351"/>
      <c r="O55" s="104"/>
      <c r="P55" s="163"/>
    </row>
    <row r="56" spans="2:16" ht="14.25" thickBot="1">
      <c r="B56" s="162"/>
      <c r="C56" s="336" t="s">
        <v>59</v>
      </c>
      <c r="D56" s="337"/>
      <c r="E56" s="337"/>
      <c r="F56" s="337"/>
      <c r="G56" s="337"/>
      <c r="H56" s="337"/>
      <c r="I56" s="337"/>
      <c r="J56" s="337"/>
      <c r="K56" s="337"/>
      <c r="L56" s="337"/>
      <c r="M56" s="337"/>
      <c r="N56" s="338"/>
      <c r="O56" s="103"/>
      <c r="P56" s="163"/>
    </row>
    <row r="57" spans="2:16" ht="13.5" thickBot="1">
      <c r="B57" s="162"/>
      <c r="C57" s="79"/>
      <c r="O57" s="78"/>
      <c r="P57" s="163"/>
    </row>
    <row r="58" spans="2:16" ht="13.5" thickBot="1">
      <c r="B58" s="162"/>
      <c r="C58" s="352" t="s">
        <v>73</v>
      </c>
      <c r="D58" s="353"/>
      <c r="E58" s="353"/>
      <c r="F58" s="353"/>
      <c r="G58" s="353"/>
      <c r="H58" s="353"/>
      <c r="I58" s="353"/>
      <c r="J58" s="353"/>
      <c r="K58" s="353"/>
      <c r="L58" s="353"/>
      <c r="M58" s="353"/>
      <c r="N58" s="354"/>
      <c r="O58" s="102"/>
      <c r="P58" s="163"/>
    </row>
    <row r="59" spans="2:16">
      <c r="B59" s="162"/>
      <c r="C59" s="299" t="s">
        <v>74</v>
      </c>
      <c r="D59" s="300"/>
      <c r="E59" s="300"/>
      <c r="F59" s="300"/>
      <c r="G59" s="300"/>
      <c r="H59" s="300"/>
      <c r="I59" s="300"/>
      <c r="J59" s="300"/>
      <c r="K59" s="300"/>
      <c r="L59" s="300"/>
      <c r="M59" s="300"/>
      <c r="N59" s="300"/>
      <c r="O59" s="301"/>
      <c r="P59" s="163"/>
    </row>
    <row r="60" spans="2:16">
      <c r="B60" s="162"/>
      <c r="C60" s="302"/>
      <c r="D60" s="303"/>
      <c r="E60" s="303"/>
      <c r="F60" s="303"/>
      <c r="G60" s="303"/>
      <c r="H60" s="303"/>
      <c r="I60" s="303"/>
      <c r="J60" s="303"/>
      <c r="K60" s="303"/>
      <c r="L60" s="303"/>
      <c r="M60" s="303"/>
      <c r="N60" s="303"/>
      <c r="O60" s="304"/>
      <c r="P60" s="163"/>
    </row>
    <row r="61" spans="2:16" ht="13.5" thickBot="1">
      <c r="B61" s="162"/>
      <c r="C61" s="305"/>
      <c r="D61" s="306"/>
      <c r="E61" s="306"/>
      <c r="F61" s="306"/>
      <c r="G61" s="306"/>
      <c r="H61" s="306"/>
      <c r="I61" s="306"/>
      <c r="J61" s="306"/>
      <c r="K61" s="306"/>
      <c r="L61" s="306"/>
      <c r="M61" s="306"/>
      <c r="N61" s="306"/>
      <c r="O61" s="307"/>
      <c r="P61" s="163"/>
    </row>
    <row r="62" spans="2:16" ht="13.5">
      <c r="B62" s="162"/>
      <c r="C62" s="275" t="s">
        <v>75</v>
      </c>
      <c r="D62" s="334"/>
      <c r="E62" s="334"/>
      <c r="F62" s="334"/>
      <c r="G62" s="334"/>
      <c r="H62" s="334"/>
      <c r="I62" s="334"/>
      <c r="J62" s="159"/>
      <c r="K62" s="160"/>
      <c r="L62" s="101" t="s">
        <v>76</v>
      </c>
      <c r="M62" s="355" t="s">
        <v>77</v>
      </c>
      <c r="N62" s="356"/>
      <c r="O62" s="100"/>
      <c r="P62" s="163"/>
    </row>
    <row r="63" spans="2:16">
      <c r="B63" s="162"/>
      <c r="C63" s="293" t="s">
        <v>23</v>
      </c>
      <c r="D63" s="294"/>
      <c r="E63" s="294"/>
      <c r="F63" s="294"/>
      <c r="G63" s="294"/>
      <c r="H63" s="294"/>
      <c r="I63" s="294"/>
      <c r="J63" s="98"/>
      <c r="K63" s="97"/>
      <c r="L63" s="94"/>
      <c r="M63" s="379"/>
      <c r="N63" s="380"/>
      <c r="O63" s="93"/>
      <c r="P63" s="163"/>
    </row>
    <row r="64" spans="2:16">
      <c r="B64" s="162"/>
      <c r="C64" s="99" t="s">
        <v>78</v>
      </c>
      <c r="D64" s="80"/>
      <c r="E64" s="80"/>
      <c r="F64" s="80"/>
      <c r="G64" s="80"/>
      <c r="H64" s="80"/>
      <c r="I64" s="80"/>
      <c r="J64" s="98"/>
      <c r="K64" s="97"/>
      <c r="L64" s="94"/>
      <c r="M64" s="379"/>
      <c r="N64" s="380"/>
      <c r="O64" s="93"/>
      <c r="P64" s="163"/>
    </row>
    <row r="65" spans="2:16" ht="13.5" thickBot="1">
      <c r="B65" s="162"/>
      <c r="C65" s="156" t="s">
        <v>79</v>
      </c>
      <c r="D65" s="157"/>
      <c r="E65" s="157"/>
      <c r="F65" s="157"/>
      <c r="G65" s="157"/>
      <c r="H65" s="157"/>
      <c r="I65" s="157"/>
      <c r="J65" s="96"/>
      <c r="K65" s="95"/>
      <c r="L65" s="94"/>
      <c r="M65" s="381"/>
      <c r="N65" s="382"/>
      <c r="O65" s="93"/>
      <c r="P65" s="163"/>
    </row>
    <row r="66" spans="2:16" ht="14.25" thickBot="1">
      <c r="B66" s="162"/>
      <c r="C66" s="336" t="s">
        <v>59</v>
      </c>
      <c r="D66" s="337"/>
      <c r="E66" s="337"/>
      <c r="F66" s="337"/>
      <c r="G66" s="337"/>
      <c r="H66" s="337"/>
      <c r="I66" s="337"/>
      <c r="J66" s="337"/>
      <c r="K66" s="337"/>
      <c r="L66" s="337"/>
      <c r="M66" s="337"/>
      <c r="N66" s="338"/>
      <c r="O66" s="92"/>
      <c r="P66" s="163"/>
    </row>
    <row r="67" spans="2:16" ht="13.5" thickBot="1">
      <c r="B67" s="162"/>
      <c r="C67" s="79"/>
      <c r="O67" s="78"/>
      <c r="P67" s="163"/>
    </row>
    <row r="68" spans="2:16" ht="13.5" thickBot="1">
      <c r="B68" s="162"/>
      <c r="C68" s="352" t="s">
        <v>80</v>
      </c>
      <c r="D68" s="353"/>
      <c r="E68" s="353"/>
      <c r="F68" s="353"/>
      <c r="G68" s="353"/>
      <c r="H68" s="353"/>
      <c r="I68" s="353"/>
      <c r="J68" s="353"/>
      <c r="K68" s="353"/>
      <c r="L68" s="353"/>
      <c r="M68" s="353"/>
      <c r="N68" s="354"/>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76"/>
      <c r="D78" s="377"/>
      <c r="E78" s="377"/>
      <c r="F78" s="377"/>
      <c r="G78" s="377"/>
      <c r="H78" s="377"/>
      <c r="I78" s="377"/>
      <c r="J78" s="377"/>
      <c r="K78" s="377"/>
      <c r="L78" s="377"/>
      <c r="M78" s="377"/>
      <c r="N78" s="377"/>
      <c r="O78" s="378"/>
      <c r="P78" s="163"/>
    </row>
    <row r="79" spans="2:16">
      <c r="B79" s="162"/>
      <c r="C79" s="376"/>
      <c r="D79" s="377"/>
      <c r="E79" s="377"/>
      <c r="F79" s="377"/>
      <c r="G79" s="377"/>
      <c r="H79" s="377"/>
      <c r="I79" s="377"/>
      <c r="J79" s="377"/>
      <c r="K79" s="377"/>
      <c r="L79" s="377"/>
      <c r="M79" s="377"/>
      <c r="N79" s="377"/>
      <c r="O79" s="378"/>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73" t="s">
        <v>88</v>
      </c>
      <c r="D82" s="374"/>
      <c r="E82" s="374"/>
      <c r="F82" s="374"/>
      <c r="G82" s="374"/>
      <c r="H82" s="374"/>
      <c r="I82" s="374"/>
      <c r="J82" s="374"/>
      <c r="K82" s="374"/>
      <c r="L82" s="374"/>
      <c r="M82" s="374"/>
      <c r="N82" s="374"/>
      <c r="O82" s="375"/>
      <c r="P82" s="163"/>
    </row>
    <row r="83" spans="2:16">
      <c r="B83" s="162"/>
      <c r="C83" s="373"/>
      <c r="D83" s="374"/>
      <c r="E83" s="374"/>
      <c r="F83" s="374"/>
      <c r="G83" s="374"/>
      <c r="H83" s="374"/>
      <c r="I83" s="374"/>
      <c r="J83" s="374"/>
      <c r="K83" s="374"/>
      <c r="L83" s="374"/>
      <c r="M83" s="374"/>
      <c r="N83" s="374"/>
      <c r="O83" s="375"/>
      <c r="P83" s="163"/>
    </row>
    <row r="84" spans="2:16" ht="12.95" customHeight="1">
      <c r="B84" s="162"/>
      <c r="C84" s="373" t="s">
        <v>89</v>
      </c>
      <c r="D84" s="374"/>
      <c r="E84" s="374"/>
      <c r="F84" s="374"/>
      <c r="G84" s="374"/>
      <c r="H84" s="374"/>
      <c r="I84" s="374"/>
      <c r="J84" s="374"/>
      <c r="K84" s="374"/>
      <c r="L84" s="374"/>
      <c r="M84" s="374"/>
      <c r="N84" s="374"/>
      <c r="O84" s="375"/>
      <c r="P84" s="163"/>
    </row>
    <row r="85" spans="2:16">
      <c r="B85" s="162"/>
      <c r="C85" s="373"/>
      <c r="D85" s="374"/>
      <c r="E85" s="374"/>
      <c r="F85" s="374"/>
      <c r="G85" s="374"/>
      <c r="H85" s="374"/>
      <c r="I85" s="374"/>
      <c r="J85" s="374"/>
      <c r="K85" s="374"/>
      <c r="L85" s="374"/>
      <c r="M85" s="374"/>
      <c r="N85" s="374"/>
      <c r="O85" s="375"/>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65"/>
      <c r="L91" s="365"/>
      <c r="M91" s="365"/>
      <c r="N91" s="365"/>
      <c r="O91" s="366"/>
      <c r="P91" s="163"/>
    </row>
    <row r="92" spans="2:16" ht="18.75" customHeight="1" thickBot="1">
      <c r="B92" s="162"/>
      <c r="C92" s="369"/>
      <c r="D92" s="370"/>
      <c r="E92" s="370"/>
      <c r="F92" s="74"/>
      <c r="G92" s="74"/>
      <c r="H92" s="74"/>
      <c r="I92" s="74"/>
      <c r="J92" s="74"/>
      <c r="K92" s="367"/>
      <c r="L92" s="367"/>
      <c r="M92" s="367"/>
      <c r="N92" s="367"/>
      <c r="O92" s="368"/>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purl.org/dc/terms/"/>
    <ds:schemaRef ds:uri="http://purl.org/dc/elements/1.1/"/>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ARQ. JESSICA HURTADO </cp:lastModifiedBy>
  <cp:revision/>
  <cp:lastPrinted>2020-02-14T22:15:33Z</cp:lastPrinted>
  <dcterms:created xsi:type="dcterms:W3CDTF">2006-06-27T16:47:25Z</dcterms:created>
  <dcterms:modified xsi:type="dcterms:W3CDTF">2026-09-25T22:34:08Z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