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SALUD 2026\ANALISIS DEL SECTOR\MANTENIMIENTO TANQUE\"/>
    </mc:Choice>
  </mc:AlternateContent>
  <xr:revisionPtr revIDLastSave="0" documentId="13_ncr:1_{BA6ADA66-99B3-4995-9BE5-4A4C47C67E2F}" xr6:coauthVersionLast="47" xr6:coauthVersionMax="47" xr10:uidLastSave="{00000000-0000-0000-0000-000000000000}"/>
  <bookViews>
    <workbookView xWindow="-120" yWindow="-120" windowWidth="29040" windowHeight="15720" xr2:uid="{D793AE5E-CD06-4D14-AD97-88F7F2AD36D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20" i="1" l="1"/>
  <c r="F12" i="1"/>
  <c r="F13" i="1"/>
  <c r="G13" i="1" s="1"/>
  <c r="F14" i="1"/>
  <c r="G14" i="1" s="1"/>
  <c r="F15" i="1"/>
  <c r="G15" i="1" s="1"/>
  <c r="F16" i="1"/>
  <c r="F17" i="1"/>
  <c r="F18" i="1"/>
  <c r="F11" i="1"/>
  <c r="G11" i="1" s="1"/>
  <c r="L16" i="1"/>
  <c r="M16" i="1" s="1"/>
  <c r="N13" i="1"/>
  <c r="L12" i="1"/>
  <c r="M12" i="1" s="1"/>
  <c r="L11" i="1"/>
  <c r="M11" i="1" s="1"/>
  <c r="N18" i="1"/>
  <c r="I17" i="1"/>
  <c r="J17" i="1" s="1"/>
  <c r="N15" i="1"/>
  <c r="N14" i="1"/>
  <c r="I12" i="1"/>
  <c r="J12" i="1" s="1"/>
  <c r="I13" i="1"/>
  <c r="J13" i="1" s="1"/>
  <c r="G16" i="1"/>
  <c r="G17" i="1"/>
  <c r="G18" i="1"/>
  <c r="I11" i="1"/>
  <c r="J11" i="1" s="1"/>
  <c r="G12" i="1"/>
  <c r="G20" i="1" l="1"/>
  <c r="I15" i="1"/>
  <c r="J15" i="1" s="1"/>
  <c r="I18" i="1"/>
  <c r="J18" i="1" s="1"/>
  <c r="L15" i="1"/>
  <c r="N17" i="1"/>
  <c r="N16" i="1"/>
  <c r="L13" i="1"/>
  <c r="N12" i="1"/>
  <c r="L18" i="1"/>
  <c r="O12" i="1"/>
  <c r="L14" i="1"/>
  <c r="L17" i="1"/>
  <c r="N11" i="1"/>
  <c r="I16" i="1"/>
  <c r="J16" i="1" s="1"/>
  <c r="I14" i="1"/>
  <c r="J14" i="1" s="1"/>
  <c r="O11" i="1"/>
  <c r="O16" i="1" l="1"/>
  <c r="J20" i="1"/>
  <c r="M18" i="1"/>
  <c r="M13" i="1"/>
  <c r="O13" i="1" s="1"/>
  <c r="M17" i="1"/>
  <c r="O17" i="1" s="1"/>
  <c r="M14" i="1"/>
  <c r="M15" i="1"/>
  <c r="O15" i="1" s="1"/>
  <c r="O18" i="1" l="1"/>
  <c r="M20" i="1"/>
  <c r="O14" i="1"/>
</calcChain>
</file>

<file path=xl/sharedStrings.xml><?xml version="1.0" encoding="utf-8"?>
<sst xmlns="http://schemas.openxmlformats.org/spreadsheetml/2006/main" count="32" uniqueCount="26">
  <si>
    <t>ITEM</t>
  </si>
  <si>
    <t>DESCRIPCIÓN</t>
  </si>
  <si>
    <t>CANTIDAD</t>
  </si>
  <si>
    <t>VR UNITARIO</t>
  </si>
  <si>
    <t>VR TOTAL</t>
  </si>
  <si>
    <t xml:space="preserve">VR IVA </t>
  </si>
  <si>
    <t>VALOR PROMEDIO UNITARIO</t>
  </si>
  <si>
    <t xml:space="preserve">VALOR PROMEDIO TOTAL </t>
  </si>
  <si>
    <t>FECUENCIA</t>
  </si>
  <si>
    <t>Bolsa de repuestos</t>
  </si>
  <si>
    <t>VALOR PROMEDIO</t>
  </si>
  <si>
    <t>Elaboró:EDITH KARINA ANGEL</t>
  </si>
  <si>
    <t>PANEL CASER</t>
  </si>
  <si>
    <t xml:space="preserve">Bomba de superficie agua potable consumible </t>
  </si>
  <si>
    <t xml:space="preserve">Bomba de superficie agua potable fuente </t>
  </si>
  <si>
    <t xml:space="preserve">Tanque de superficie Aguas lluvias </t>
  </si>
  <si>
    <t xml:space="preserve">Tanque de Superficie aguas lluvias cascada </t>
  </si>
  <si>
    <t xml:space="preserve">Bomba de Superficie (cascada) </t>
  </si>
  <si>
    <t xml:space="preserve">Pantalla tipo cascada 10 mts x 10 mts </t>
  </si>
  <si>
    <t>Tanques de superficie agua potable (Oriente)</t>
  </si>
  <si>
    <t xml:space="preserve">Bomba hidroflo 10.000 litros (san carlos) </t>
  </si>
  <si>
    <t>MULTIAIRES</t>
  </si>
  <si>
    <t>CONTRATISTA</t>
  </si>
  <si>
    <t>MONTAJES ELECTRICOS ARIAS SAS</t>
  </si>
  <si>
    <t>ANALISIS DE PRECIOS PRCESO No Número del proceso: 4145.010.26.1.1052-2026</t>
  </si>
  <si>
    <t>PROCESO DE MINIMA CUANTIA No. 4145.010.32.1.1052-2026  “Realizar mantenimiento preventivo y correctivo con suministro de bolsa de repuesto de tanques de agua, bombas y pantalla tipo cascada para asegurar el funcionamiento óp-timo y continuo de los equipos esenciales en la prestación de servicio de la Secretaría de Salud Pública"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</si>
</sst>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1" fillId="0" borderId="2" xfId="0" applyNumberFormat="1" applyFont="1" applyBorder="1"/>
    <xf numFmtId="164" fontId="1" fillId="0" borderId="3" xfId="0" applyNumberFormat="1" applyFont="1" applyBorder="1"/>
    <xf numFmtId="164" fontId="1" fillId="0" borderId="4" xfId="0" applyNumberFormat="1" applyFont="1" applyBorder="1"/>
    <xf numFmtId="164" fontId="1" fillId="7" borderId="4" xfId="0" applyNumberFormat="1" applyFont="1" applyFill="1" applyBorder="1"/>
    <xf numFmtId="164" fontId="1" fillId="0" borderId="17" xfId="0" applyNumberFormat="1" applyFont="1" applyBorder="1"/>
    <xf numFmtId="164" fontId="1" fillId="0" borderId="11" xfId="0" applyNumberFormat="1" applyFont="1" applyBorder="1"/>
    <xf numFmtId="164" fontId="1" fillId="0" borderId="10" xfId="0" applyNumberFormat="1" applyFont="1" applyBorder="1"/>
    <xf numFmtId="164" fontId="1" fillId="0" borderId="1" xfId="0" applyNumberFormat="1" applyFont="1" applyBorder="1"/>
    <xf numFmtId="164" fontId="1" fillId="7" borderId="11" xfId="0" applyNumberFormat="1" applyFont="1" applyFill="1" applyBorder="1"/>
    <xf numFmtId="164" fontId="1" fillId="0" borderId="19" xfId="0" applyNumberFormat="1" applyFont="1" applyBorder="1"/>
    <xf numFmtId="164" fontId="1" fillId="0" borderId="0" xfId="0" applyNumberFormat="1" applyFont="1"/>
    <xf numFmtId="0" fontId="1" fillId="0" borderId="10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16" xfId="0" applyFont="1" applyBorder="1"/>
    <xf numFmtId="0" fontId="1" fillId="0" borderId="6" xfId="0" applyFont="1" applyBorder="1"/>
    <xf numFmtId="164" fontId="1" fillId="0" borderId="7" xfId="0" applyNumberFormat="1" applyFont="1" applyBorder="1"/>
    <xf numFmtId="164" fontId="1" fillId="0" borderId="6" xfId="0" applyNumberFormat="1" applyFont="1" applyBorder="1"/>
    <xf numFmtId="0" fontId="1" fillId="0" borderId="18" xfId="0" applyFont="1" applyBorder="1"/>
    <xf numFmtId="164" fontId="2" fillId="3" borderId="0" xfId="0" applyNumberFormat="1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164" fontId="2" fillId="8" borderId="9" xfId="0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center" vertical="justify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19</xdr:row>
      <xdr:rowOff>339154</xdr:rowOff>
    </xdr:from>
    <xdr:to>
      <xdr:col>1</xdr:col>
      <xdr:colOff>1390650</xdr:colOff>
      <xdr:row>20</xdr:row>
      <xdr:rowOff>374955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5C30ED2-8478-4505-921F-8BCC0AB51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0" y="4253929"/>
          <a:ext cx="1343025" cy="4168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21F7B-6857-4A0A-9351-E4D779E51B80}">
  <dimension ref="A2:Q25"/>
  <sheetViews>
    <sheetView tabSelected="1" workbookViewId="0">
      <selection activeCell="E25" sqref="E25"/>
    </sheetView>
  </sheetViews>
  <sheetFormatPr baseColWidth="10" defaultRowHeight="14.25" x14ac:dyDescent="0.2"/>
  <cols>
    <col min="1" max="1" width="7.5703125" style="1" customWidth="1"/>
    <col min="2" max="2" width="52" style="1" customWidth="1"/>
    <col min="3" max="3" width="10.140625" style="1" bestFit="1" customWidth="1"/>
    <col min="4" max="4" width="14.42578125" style="1" customWidth="1"/>
    <col min="5" max="5" width="14.7109375" style="1" customWidth="1"/>
    <col min="6" max="6" width="13.28515625" style="1" customWidth="1"/>
    <col min="7" max="7" width="13.5703125" style="1" customWidth="1"/>
    <col min="8" max="8" width="15" style="1" customWidth="1"/>
    <col min="9" max="9" width="12.5703125" style="1" customWidth="1"/>
    <col min="10" max="10" width="15" style="1" customWidth="1"/>
    <col min="11" max="11" width="12.7109375" style="1" customWidth="1"/>
    <col min="12" max="12" width="11.42578125" style="1"/>
    <col min="13" max="13" width="15.140625" style="1" customWidth="1"/>
    <col min="14" max="14" width="18.28515625" style="1" customWidth="1"/>
    <col min="15" max="15" width="17.5703125" style="1" customWidth="1"/>
    <col min="16" max="16" width="13.7109375" style="1" bestFit="1" customWidth="1"/>
    <col min="17" max="16384" width="11.42578125" style="1"/>
  </cols>
  <sheetData>
    <row r="2" spans="1:17" x14ac:dyDescent="0.2">
      <c r="A2" s="38" t="s">
        <v>24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7" x14ac:dyDescent="0.2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6" spans="1:17" x14ac:dyDescent="0.2">
      <c r="A6" s="38" t="s">
        <v>25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7" x14ac:dyDescent="0.2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7" ht="15" thickBot="1" x14ac:dyDescent="0.25"/>
    <row r="9" spans="1:17" ht="30.75" customHeight="1" x14ac:dyDescent="0.2">
      <c r="A9" s="52" t="s">
        <v>0</v>
      </c>
      <c r="B9" s="54" t="s">
        <v>1</v>
      </c>
      <c r="C9" s="54" t="s">
        <v>2</v>
      </c>
      <c r="D9" s="56" t="s">
        <v>8</v>
      </c>
      <c r="E9" s="39" t="s">
        <v>21</v>
      </c>
      <c r="F9" s="40"/>
      <c r="G9" s="41"/>
      <c r="H9" s="42" t="s">
        <v>12</v>
      </c>
      <c r="I9" s="43"/>
      <c r="J9" s="44"/>
      <c r="K9" s="45" t="s">
        <v>23</v>
      </c>
      <c r="L9" s="46"/>
      <c r="M9" s="47"/>
      <c r="N9" s="48" t="s">
        <v>6</v>
      </c>
      <c r="O9" s="50" t="s">
        <v>7</v>
      </c>
    </row>
    <row r="10" spans="1:17" ht="15.75" thickBot="1" x14ac:dyDescent="0.3">
      <c r="A10" s="53"/>
      <c r="B10" s="55"/>
      <c r="C10" s="55"/>
      <c r="D10" s="57"/>
      <c r="E10" s="2" t="s">
        <v>3</v>
      </c>
      <c r="F10" s="3" t="s">
        <v>5</v>
      </c>
      <c r="G10" s="4" t="s">
        <v>4</v>
      </c>
      <c r="H10" s="2" t="s">
        <v>3</v>
      </c>
      <c r="I10" s="3" t="s">
        <v>5</v>
      </c>
      <c r="J10" s="4" t="s">
        <v>4</v>
      </c>
      <c r="K10" s="2" t="s">
        <v>3</v>
      </c>
      <c r="L10" s="3" t="s">
        <v>5</v>
      </c>
      <c r="M10" s="4" t="s">
        <v>4</v>
      </c>
      <c r="N10" s="49"/>
      <c r="O10" s="51"/>
    </row>
    <row r="11" spans="1:17" ht="15" thickBot="1" x14ac:dyDescent="0.25">
      <c r="A11" s="28">
        <v>1</v>
      </c>
      <c r="B11" s="29" t="s">
        <v>13</v>
      </c>
      <c r="C11" s="30">
        <v>1</v>
      </c>
      <c r="D11" s="31">
        <v>3</v>
      </c>
      <c r="E11" s="5">
        <v>794117.68</v>
      </c>
      <c r="F11" s="6">
        <f>(E11*19%)</f>
        <v>150882.35920000001</v>
      </c>
      <c r="G11" s="7">
        <f>(((E11+F11)*C11)*D11)</f>
        <v>2835000.1176</v>
      </c>
      <c r="H11" s="5">
        <v>798319.4</v>
      </c>
      <c r="I11" s="6">
        <f>(H11*19%)</f>
        <v>151680.68600000002</v>
      </c>
      <c r="J11" s="7">
        <f>((H11+I11)*D11)*C11</f>
        <v>2850000.2579999999</v>
      </c>
      <c r="K11" s="5">
        <v>789916</v>
      </c>
      <c r="L11" s="6">
        <f>(K11*19%)</f>
        <v>150084.04</v>
      </c>
      <c r="M11" s="8">
        <f>((K11+L11)*D11)*C11</f>
        <v>2820000.12</v>
      </c>
      <c r="N11" s="9">
        <f>(E11+H11+K11)/3</f>
        <v>794117.69333333336</v>
      </c>
      <c r="O11" s="7">
        <f>(G11+J11+M11)/3</f>
        <v>2835000.1652000002</v>
      </c>
    </row>
    <row r="12" spans="1:17" ht="15" thickBot="1" x14ac:dyDescent="0.25">
      <c r="A12" s="32">
        <v>2</v>
      </c>
      <c r="B12" s="33" t="s">
        <v>14</v>
      </c>
      <c r="C12" s="34">
        <v>1</v>
      </c>
      <c r="D12" s="35">
        <v>3</v>
      </c>
      <c r="E12" s="5">
        <v>794117.6</v>
      </c>
      <c r="F12" s="6">
        <f t="shared" ref="F12:F18" si="0">(E12*19%)</f>
        <v>150882.34400000001</v>
      </c>
      <c r="G12" s="10">
        <f t="shared" ref="G12:G18" si="1">((E12+F12)*D12)*C12</f>
        <v>2834999.8319999999</v>
      </c>
      <c r="H12" s="5">
        <v>798319.3</v>
      </c>
      <c r="I12" s="12">
        <f t="shared" ref="I12:I18" si="2">(H12*19%)</f>
        <v>151680.66700000002</v>
      </c>
      <c r="J12" s="10">
        <f t="shared" ref="J12:J18" si="3">((H12+I12)*D12)*C12</f>
        <v>2849999.9010000001</v>
      </c>
      <c r="K12" s="5">
        <v>789916</v>
      </c>
      <c r="L12" s="12">
        <f t="shared" ref="L12:L18" si="4">(K12*19%)</f>
        <v>150084.04</v>
      </c>
      <c r="M12" s="13">
        <f t="shared" ref="M12:M18" si="5">((K12+L12)*D12)*C12</f>
        <v>2820000.12</v>
      </c>
      <c r="N12" s="14">
        <f t="shared" ref="N12:N18" si="6">(E12+H12+K12)/3</f>
        <v>794117.6333333333</v>
      </c>
      <c r="O12" s="10">
        <f t="shared" ref="O12:O18" si="7">(G12+J12+M12)/3</f>
        <v>2834999.9509999999</v>
      </c>
    </row>
    <row r="13" spans="1:17" ht="15" thickBot="1" x14ac:dyDescent="0.25">
      <c r="A13" s="32">
        <v>3</v>
      </c>
      <c r="B13" s="33" t="s">
        <v>15</v>
      </c>
      <c r="C13" s="34">
        <v>1</v>
      </c>
      <c r="D13" s="35">
        <v>3</v>
      </c>
      <c r="E13" s="5">
        <v>794117.6</v>
      </c>
      <c r="F13" s="6">
        <f t="shared" si="0"/>
        <v>150882.34400000001</v>
      </c>
      <c r="G13" s="10">
        <f t="shared" si="1"/>
        <v>2834999.8319999999</v>
      </c>
      <c r="H13" s="5">
        <v>798319.3</v>
      </c>
      <c r="I13" s="12">
        <f t="shared" si="2"/>
        <v>151680.66700000002</v>
      </c>
      <c r="J13" s="10">
        <f t="shared" si="3"/>
        <v>2849999.9010000001</v>
      </c>
      <c r="K13" s="5">
        <v>789916</v>
      </c>
      <c r="L13" s="12">
        <f t="shared" si="4"/>
        <v>150084.04</v>
      </c>
      <c r="M13" s="13">
        <f t="shared" si="5"/>
        <v>2820000.12</v>
      </c>
      <c r="N13" s="14">
        <f t="shared" si="6"/>
        <v>794117.6333333333</v>
      </c>
      <c r="O13" s="10">
        <f t="shared" si="7"/>
        <v>2834999.9509999999</v>
      </c>
    </row>
    <row r="14" spans="1:17" ht="15" thickBot="1" x14ac:dyDescent="0.25">
      <c r="A14" s="32">
        <v>4</v>
      </c>
      <c r="B14" s="33" t="s">
        <v>16</v>
      </c>
      <c r="C14" s="34">
        <v>1</v>
      </c>
      <c r="D14" s="35">
        <v>3</v>
      </c>
      <c r="E14" s="5">
        <v>794117.6</v>
      </c>
      <c r="F14" s="6">
        <f t="shared" si="0"/>
        <v>150882.34400000001</v>
      </c>
      <c r="G14" s="10">
        <f t="shared" si="1"/>
        <v>2834999.8319999999</v>
      </c>
      <c r="H14" s="5">
        <v>798319.4</v>
      </c>
      <c r="I14" s="12">
        <f t="shared" si="2"/>
        <v>151680.68600000002</v>
      </c>
      <c r="J14" s="10">
        <f t="shared" si="3"/>
        <v>2850000.2579999999</v>
      </c>
      <c r="K14" s="5">
        <v>789916</v>
      </c>
      <c r="L14" s="12">
        <f t="shared" si="4"/>
        <v>150084.04</v>
      </c>
      <c r="M14" s="13">
        <f t="shared" si="5"/>
        <v>2820000.12</v>
      </c>
      <c r="N14" s="14">
        <f t="shared" si="6"/>
        <v>794117.66666666663</v>
      </c>
      <c r="O14" s="10">
        <f t="shared" si="7"/>
        <v>2835000.0700000003</v>
      </c>
      <c r="Q14" s="15"/>
    </row>
    <row r="15" spans="1:17" ht="15" thickBot="1" x14ac:dyDescent="0.25">
      <c r="A15" s="32">
        <v>5</v>
      </c>
      <c r="B15" s="33" t="s">
        <v>17</v>
      </c>
      <c r="C15" s="34">
        <v>1</v>
      </c>
      <c r="D15" s="35">
        <v>3</v>
      </c>
      <c r="E15" s="5">
        <v>794117.6</v>
      </c>
      <c r="F15" s="6">
        <f t="shared" si="0"/>
        <v>150882.34400000001</v>
      </c>
      <c r="G15" s="10">
        <f t="shared" si="1"/>
        <v>2834999.8319999999</v>
      </c>
      <c r="H15" s="5">
        <v>798319.3</v>
      </c>
      <c r="I15" s="12">
        <f t="shared" si="2"/>
        <v>151680.66700000002</v>
      </c>
      <c r="J15" s="10">
        <f t="shared" si="3"/>
        <v>2849999.9010000001</v>
      </c>
      <c r="K15" s="5">
        <v>789916</v>
      </c>
      <c r="L15" s="12">
        <f t="shared" si="4"/>
        <v>150084.04</v>
      </c>
      <c r="M15" s="13">
        <f t="shared" si="5"/>
        <v>2820000.12</v>
      </c>
      <c r="N15" s="14">
        <f t="shared" si="6"/>
        <v>794117.6333333333</v>
      </c>
      <c r="O15" s="10">
        <f t="shared" si="7"/>
        <v>2834999.9509999999</v>
      </c>
    </row>
    <row r="16" spans="1:17" ht="15" thickBot="1" x14ac:dyDescent="0.25">
      <c r="A16" s="32">
        <v>6</v>
      </c>
      <c r="B16" s="33" t="s">
        <v>18</v>
      </c>
      <c r="C16" s="34">
        <v>1</v>
      </c>
      <c r="D16" s="35">
        <v>3</v>
      </c>
      <c r="E16" s="5">
        <v>2285714.2999999998</v>
      </c>
      <c r="F16" s="6">
        <f t="shared" si="0"/>
        <v>434285.71699999995</v>
      </c>
      <c r="G16" s="10">
        <f t="shared" si="1"/>
        <v>8160000.051</v>
      </c>
      <c r="H16" s="11">
        <v>2344537.7000000002</v>
      </c>
      <c r="I16" s="12">
        <f t="shared" si="2"/>
        <v>445462.16300000006</v>
      </c>
      <c r="J16" s="10">
        <f t="shared" si="3"/>
        <v>8369999.5890000015</v>
      </c>
      <c r="K16" s="11">
        <v>2394958</v>
      </c>
      <c r="L16" s="12">
        <f t="shared" si="4"/>
        <v>455042.02</v>
      </c>
      <c r="M16" s="13">
        <f t="shared" si="5"/>
        <v>8550000.0600000005</v>
      </c>
      <c r="N16" s="14">
        <f t="shared" si="6"/>
        <v>2341736.6666666665</v>
      </c>
      <c r="O16" s="10">
        <f t="shared" si="7"/>
        <v>8359999.9000000013</v>
      </c>
    </row>
    <row r="17" spans="1:16" ht="15" thickBot="1" x14ac:dyDescent="0.25">
      <c r="A17" s="16">
        <v>7</v>
      </c>
      <c r="B17" s="33" t="s">
        <v>19</v>
      </c>
      <c r="C17" s="34">
        <v>1</v>
      </c>
      <c r="D17" s="35">
        <v>3</v>
      </c>
      <c r="E17" s="5">
        <v>831932.8</v>
      </c>
      <c r="F17" s="6">
        <f t="shared" si="0"/>
        <v>158067.23200000002</v>
      </c>
      <c r="G17" s="10">
        <f t="shared" si="1"/>
        <v>2970000.0960000004</v>
      </c>
      <c r="H17" s="11">
        <v>823529.4</v>
      </c>
      <c r="I17" s="12">
        <f t="shared" si="2"/>
        <v>156470.58600000001</v>
      </c>
      <c r="J17" s="10">
        <f t="shared" si="3"/>
        <v>2939999.9580000001</v>
      </c>
      <c r="K17" s="11">
        <v>840336</v>
      </c>
      <c r="L17" s="12">
        <f t="shared" si="4"/>
        <v>159663.84</v>
      </c>
      <c r="M17" s="13">
        <f t="shared" si="5"/>
        <v>2999999.52</v>
      </c>
      <c r="N17" s="14">
        <f t="shared" si="6"/>
        <v>831932.7333333334</v>
      </c>
      <c r="O17" s="10">
        <f t="shared" si="7"/>
        <v>2969999.8580000005</v>
      </c>
    </row>
    <row r="18" spans="1:16" x14ac:dyDescent="0.2">
      <c r="A18" s="16">
        <v>8</v>
      </c>
      <c r="B18" s="33" t="s">
        <v>20</v>
      </c>
      <c r="C18" s="34">
        <v>1</v>
      </c>
      <c r="D18" s="35">
        <v>3</v>
      </c>
      <c r="E18" s="5">
        <v>1134453.8</v>
      </c>
      <c r="F18" s="6">
        <f t="shared" si="0"/>
        <v>215546.22200000001</v>
      </c>
      <c r="G18" s="10">
        <f t="shared" si="1"/>
        <v>4050000.0660000006</v>
      </c>
      <c r="H18" s="11">
        <v>1336134.3999999999</v>
      </c>
      <c r="I18" s="12">
        <f t="shared" si="2"/>
        <v>253865.53599999999</v>
      </c>
      <c r="J18" s="10">
        <f t="shared" si="3"/>
        <v>4769999.8080000002</v>
      </c>
      <c r="K18" s="11">
        <v>1260504.2</v>
      </c>
      <c r="L18" s="12">
        <f t="shared" si="4"/>
        <v>239495.79799999998</v>
      </c>
      <c r="M18" s="13">
        <f t="shared" si="5"/>
        <v>4499999.9939999999</v>
      </c>
      <c r="N18" s="14">
        <f t="shared" si="6"/>
        <v>1243697.4666666668</v>
      </c>
      <c r="O18" s="10">
        <f t="shared" si="7"/>
        <v>4439999.9560000002</v>
      </c>
    </row>
    <row r="19" spans="1:16" ht="15" thickBot="1" x14ac:dyDescent="0.25">
      <c r="A19" s="17"/>
      <c r="B19" s="36" t="s">
        <v>9</v>
      </c>
      <c r="C19" s="18">
        <v>1</v>
      </c>
      <c r="D19" s="19"/>
      <c r="E19" s="17"/>
      <c r="F19" s="20"/>
      <c r="G19" s="21">
        <v>40022721</v>
      </c>
      <c r="H19" s="17"/>
      <c r="I19" s="20"/>
      <c r="J19" s="21">
        <v>40022721</v>
      </c>
      <c r="K19" s="17"/>
      <c r="L19" s="22"/>
      <c r="M19" s="21">
        <v>40022721</v>
      </c>
      <c r="N19" s="23"/>
      <c r="O19" s="21">
        <v>40022721</v>
      </c>
      <c r="P19" s="15"/>
    </row>
    <row r="20" spans="1:16" ht="30" customHeight="1" thickBot="1" x14ac:dyDescent="0.25">
      <c r="G20" s="24">
        <f>(G11+G12+G13+G14+G15+G16+G17+G18+G19)</f>
        <v>69377720.658600003</v>
      </c>
      <c r="H20" s="25"/>
      <c r="I20" s="25"/>
      <c r="J20" s="24">
        <f>(J11+J12+J13+J14+J15+J16+J17+J18+J19)</f>
        <v>70352720.574000001</v>
      </c>
      <c r="K20" s="25"/>
      <c r="L20" s="25"/>
      <c r="M20" s="24">
        <f>(M11+M12+M13+M14+M15+M16+M17+M18+M19)</f>
        <v>70172721.173999995</v>
      </c>
      <c r="N20" s="26" t="s">
        <v>10</v>
      </c>
      <c r="O20" s="27">
        <f>((G20+J20+M20)/3)</f>
        <v>69967720.802200004</v>
      </c>
    </row>
    <row r="21" spans="1:16" ht="34.5" customHeight="1" x14ac:dyDescent="0.2"/>
    <row r="22" spans="1:16" x14ac:dyDescent="0.2">
      <c r="B22" s="37" t="s">
        <v>11</v>
      </c>
    </row>
    <row r="23" spans="1:16" x14ac:dyDescent="0.2">
      <c r="B23" s="1" t="s">
        <v>22</v>
      </c>
    </row>
    <row r="24" spans="1:16" x14ac:dyDescent="0.2">
      <c r="F24" s="15"/>
    </row>
    <row r="25" spans="1:16" x14ac:dyDescent="0.2">
      <c r="G25" s="15"/>
    </row>
  </sheetData>
  <mergeCells count="11">
    <mergeCell ref="A2:O3"/>
    <mergeCell ref="E9:G9"/>
    <mergeCell ref="H9:J9"/>
    <mergeCell ref="K9:M9"/>
    <mergeCell ref="N9:N10"/>
    <mergeCell ref="O9:O10"/>
    <mergeCell ref="A9:A10"/>
    <mergeCell ref="C9:C10"/>
    <mergeCell ref="B9:B10"/>
    <mergeCell ref="D9:D10"/>
    <mergeCell ref="A6:O7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2026-06-16T15:40:25Z</dcterms:created>
  <dcterms:modified xsi:type="dcterms:W3CDTF">2026-09-25T18:12:43Z</dcterms:modified>
</cp:coreProperties>
</file>