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aermv-my.sharepoint.com/personal/madeleine_sanchez_umv_gov_co/Documents/Documentos/CONTRATO PLANTA/2026/PROCESOS/SEÑALIZACION INFORMATIVA/SECOP II/"/>
    </mc:Choice>
  </mc:AlternateContent>
  <xr:revisionPtr revIDLastSave="0" documentId="8_{1E2DB2C4-1AAC-45CA-83DA-58BD38D6F389}" xr6:coauthVersionLast="47" xr6:coauthVersionMax="47" xr10:uidLastSave="{00000000-0000-0000-0000-000000000000}"/>
  <bookViews>
    <workbookView xWindow="-110" yWindow="-110" windowWidth="19420" windowHeight="10300" xr2:uid="{1B89ED04-467F-4416-B90F-C82D156FF1CC}"/>
  </bookViews>
  <sheets>
    <sheet name="Propuesta Económica" sheetId="1" r:id="rId1"/>
  </sheets>
  <definedNames>
    <definedName name="_xlnm._FilterDatabase" localSheetId="0" hidden="1">'Propuesta Económica'!$A$8:$J$8</definedName>
    <definedName name="_xlnm.Print_Area" localSheetId="0">'Propuesta Económica'!$A$1:$K$42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1" i="1" l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9" i="1"/>
  <c r="J39" i="1"/>
  <c r="J37" i="1"/>
  <c r="J36" i="1"/>
  <c r="J35" i="1"/>
  <c r="J34" i="1"/>
  <c r="J30" i="1"/>
  <c r="J29" i="1"/>
  <c r="J28" i="1"/>
  <c r="J27" i="1"/>
  <c r="J26" i="1"/>
  <c r="I41" i="1" l="1"/>
  <c r="J38" i="1"/>
  <c r="J31" i="1"/>
  <c r="J32" i="1"/>
  <c r="J40" i="1"/>
  <c r="J25" i="1"/>
  <c r="J33" i="1"/>
  <c r="J24" i="1" l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 l="1"/>
  <c r="G41" i="1"/>
  <c r="J41" i="1" l="1"/>
</calcChain>
</file>

<file path=xl/sharedStrings.xml><?xml version="1.0" encoding="utf-8"?>
<sst xmlns="http://schemas.openxmlformats.org/spreadsheetml/2006/main" count="112" uniqueCount="68">
  <si>
    <t>ITEM</t>
  </si>
  <si>
    <t>N.I.T.</t>
  </si>
  <si>
    <t>Feha de diligenciamiento:</t>
  </si>
  <si>
    <t>PROPONENTE:</t>
  </si>
  <si>
    <t>DESCRIPCIÓN</t>
  </si>
  <si>
    <t>CANTIDAD</t>
  </si>
  <si>
    <t>SERVICIO/ELEMENTO</t>
  </si>
  <si>
    <t>UNIDAD</t>
  </si>
  <si>
    <t>unidad</t>
  </si>
  <si>
    <t>OFERTA DEL PROPONENTE</t>
  </si>
  <si>
    <t>VALIDADOR DE OFERTA</t>
  </si>
  <si>
    <t>OFERTA AJUSTADA AL PESO</t>
  </si>
  <si>
    <t>SEÑAL DE CONDICIÓN DE SEGURIDAD (PUNTO DE ENCUENTRO)</t>
  </si>
  <si>
    <t>Tipo de señal: Plana sin soporte
Material:  Lamina poliestireno para señalización Calibre: 60 según modelo
Texto: letra Arial  
Colores: Verde y blanco
Dimensiones: 50 cm x 50 cm 
Forma: Cuadrada 
Pintura: impresión vinilo adhesivo laminado sobre lamina resistente a intemperie
Efecto: NA</t>
  </si>
  <si>
    <t>SEÑAL LUCHA CONTRA INCENDIOS (EXTINTOR)</t>
  </si>
  <si>
    <t>Tipo de señal: Plana sin soporte
Material:  Lamina poliestireno para señalización Calibre: 60 según modelo
Texto: letra Arial  
Colores: rojo y blanco
Dimensiones: 20 cm x 25 cm 
Forma: rectangualr
Pintura: impresión vinilo adhesivo laminado sobre lamina resistente a intemperie
Efecto: NA</t>
  </si>
  <si>
    <t>SEÑAL CONDICIÓN DE SEGURIDAD- PRIMEROS AUXILIOS (CAMILLA DE EMERGENCIA)</t>
  </si>
  <si>
    <t>Tipo de señal: Plana sin soporte
Material:  Lamina poliestireno para señalización 
Calibre: 60 según modelo
Texto: letra Arial  
Colores: verde y blanco
Dimensiones: 30 cm x 15 cm
Forma: Rectangular
Pintura: impresión vinilo adhesivo laminado sobre lamina resistente a intemperie
Efecto: NA</t>
  </si>
  <si>
    <t>SEÑAL CONDICIÓN DE SEGURIDAD- BOTIQUIN DE PRIMEROS AUXILIOS</t>
  </si>
  <si>
    <t>Tipo de señal: Plana sin soporte
Material:  Lamina poliestireno para señalización Calibre: 60 según modelo
Texto: letra Arial  
Colores: verde y blanco
Dimensiones: 25 cm x 25 cm 
Forma: Cuadrada
Pintura: impresión vinilo adhesivo laminado sobre lamina resistente a intemperie
Efecto: NA</t>
  </si>
  <si>
    <t>SEÑAL DE PEREVENCION – PELIGRO (EXCAVACIONES)</t>
  </si>
  <si>
    <t>Tipo de señal: Plana sin soporte
Material:  Lamina poliestireno para señalización Calibre: 40 según modelo
Texto: letra Arial  
Colores: amarillo, negro y rojo
Dimensiones: 30 cm x 30 cm
Forma: Cuadrada
Pintura: impresión vinilo adhesivo laminado sobre lamina resistente a intemperie
Efecto: NA</t>
  </si>
  <si>
    <t>SEÑAL INFORMATIVA
KIT DE DERRAMES</t>
  </si>
  <si>
    <t>SEÑAL INFORMATIVA
SENDERO PEATONAL</t>
  </si>
  <si>
    <t>Tipo de señal: Plana sin soporte
Material:  Lamina poliestireno para señalización Calibre: 60 según modelo
Texto: letra Arial Negra
Colores: Naranja y Negro 
Dimensiones: 30 cm x 30 cm
Forma: Rectangular
Pintura: impresión vinilo adhesivo laminado sobre lamina resistente a intemperie Efecto: N/A</t>
  </si>
  <si>
    <t>SEÑAL INFORMATIVA (USO DE ELEMENTOS DE PROTECCIÓN PERSONAL)</t>
  </si>
  <si>
    <t>Tipo de señal: Plana sin soporte
Material:  Lamina poliestireno para señalización 
Calibre: 60 según modelo
Texto: letra Arial letra blanca   
Colores: azul y blanco
Dimensiones: 50 cm x 50 cm
Forma: cuadrada
Pintura: impresión vinilo adhesivo laminado sobre lamina resistente a intemperie
Efecto: N/A</t>
  </si>
  <si>
    <t xml:space="preserve">Tipo de señal: Etiqueta adhesiva 
Material: papel adhesivo 
Texto: letra Arial negra
Color: fondo blanco con líneas negras con borde negro  como se muestra en la figura 
Dimensiones: 20 cm x 20 cm
Forma: de rombo
Pintura: impresión vinilo adhesivo 
</t>
  </si>
  <si>
    <t xml:space="preserve">SEÑAL DE CONDICIÓN DE SEGURIDAD
INFORMATIVA DE GASOLINA </t>
  </si>
  <si>
    <t xml:space="preserve">Tipo de señal: Etiqueta adhesiva 
Material: papel adhesivo 
Texto: letra Arial blanca
Color: fondo rojo con borde blanco como se muestra en la figura 
Dimensiones: 20 cm x 20 cm
Forma: de rombo
Pintura: impresión vinilo adhesivo 
</t>
  </si>
  <si>
    <t xml:space="preserve">Material: papel adhesivo 
Texto: letra Arial negra y roja
Color: fondo blanco con borde rojo como se muestra en la figura 
Pictogramas como se muestra en la figura 
Dimensiones: 20 cm x 20 cm
Forma: de cuadrada
Pintura: impresión vinilo adhesivo </t>
  </si>
  <si>
    <t xml:space="preserve">Tipo de señal: Etiqueta adhesiva 
Material: papel adhesivo 
Texto: letra Arial blanca
Color: fondo rojo y negro con borde  blanco  como se muestra en la figura 
Dimensiones: 10 cm x 10 cm
Forma: de rombo
Pintura: impresión vinilo adhesivo </t>
  </si>
  <si>
    <t>Material: papel adhesivo 
Texto: letra Arial negra y blanca como se muestra en la figura
Color: fondo blanco con borde blanco como se muestra en la figura 
Pictogramas como se muestra en la figura 
Dimensiones: 10 cm x 10 cm
Forma: de cuadrada
Pintura: impresión vinilo adhesivo</t>
  </si>
  <si>
    <t>SEÑAL DE CONDICIÓN DE SEGURIDAD
INFORMATIVA DE SGA CORROCION CUTANEA</t>
  </si>
  <si>
    <t xml:space="preserve">Tipo de señal: Etiqueta adhesiva 
Material: papel adhesivo 
Texto: letra Arial negra
Color: fondo blanco con borde rojo  como se muestra en la figura 
Dimensiones: 20 cm x 20 cm
Forma: de rombo
Pintura: impresión vinilo adhesivo </t>
  </si>
  <si>
    <t>SEÑAL DE CONDICIÓN DE SEGURIDAD
INFORMATIVA DE SGA IRRITACION CUTANEA</t>
  </si>
  <si>
    <t>Tipo de señal: Etiqueta adhesiva 
Material: papel adhesivo 
Texto: letra Arial negra
Color: fondo blanco con borde rojo como se muestra en la figura 
Dimensiones: 20 cm x 20 cm
Forma: de rombo
Pintura: impresión vinilo adhesivo</t>
  </si>
  <si>
    <t>SEÑAL DE CONDICIÓN DE SEGURIDAD
INFORMATIVA DE SGA PELIGRO POR ASPIRACION</t>
  </si>
  <si>
    <t>SEÑAL DE CONDICIÓN DE SEGURIDAD
INFORMATIVA DE SGA LIQUIDOS COMBURENTES</t>
  </si>
  <si>
    <t xml:space="preserve">SEÑAL DE CONDICIÓN DE SEGURIDADINFORMATIVA DE SGA  LIQUIDOS INFLAMABLES </t>
  </si>
  <si>
    <t>Texto: letra Arial negra
Color: fondo blanco con borde rojo como se muestra en la figura 
Dimensiones: 20 cm x 20 cm
Forma: de rombo
Pintura: impresión vinilo adhesivo</t>
  </si>
  <si>
    <t xml:space="preserve">SEÑAL DE CONDICIÓN DE SEGURIDAD
INFORMATIVA DE SGA PELIGRO PARA EL MEDIO AMBIENTE  ACUATICO </t>
  </si>
  <si>
    <t>SEÑAL DE CONDICIÓN DE SEGURIDAD
INFORMATIVA DE SGA TOXICIDAD AGUDA</t>
  </si>
  <si>
    <t>Tipo de señal: Etiqueta adhesiva 
Material: papel adhesivo 
Texto: letra Arial negra
Color: fondo blanco con borde rojo  como se muestra en la figura 
Dimensiones: 20 cm x 20 cm
Forma: de rombo
Pintura: impresión vinilo adhesivo</t>
  </si>
  <si>
    <t xml:space="preserve">SEÑAL DE CONDICIÓN DE SEGURIDAD 
INFORMATIVA DE SGA EXPLOSIVOS </t>
  </si>
  <si>
    <t xml:space="preserve">SEÑAL DE CONDICIÓN DE SEGURIDAD
INFORMATIVA DE SGA CORROCION CUTANEA </t>
  </si>
  <si>
    <t>Tipo de señal: Etiqueta adhesiva 
Material: papel adhesivo 
Texto: letra Arial negra
Color: fondo blanco con borde rojo como se muestra en la figura 
Dimensiones: 10 cm x 10 cm
Forma: de rombo
Pintura: impresión vinilo adhesivo</t>
  </si>
  <si>
    <t xml:space="preserve">SEÑAL DE CONDICIÓN DE SEGURIDAD
INFORMATIVA DE SGA IRRITACION CUTANEA
</t>
  </si>
  <si>
    <t xml:space="preserve">SEÑAL DE CONDICIÓN DE SEGURIDAD
INFORMATIVA DE SGA PELIGRO POR ASPIRACION </t>
  </si>
  <si>
    <t xml:space="preserve">SEÑAL DE CONDICIÓN DE SEGURIDAD
INFORMATIVA DE SGA LIQUIDOS COMBURENTES </t>
  </si>
  <si>
    <t>Tipo de señal: Etiqueta adhesiva 
Material: papel adhesivo 
Texto: letra Arial negra
Color: fondo blanco con borde rojo  como se muestra en la figura 
Dimensiones: 10 cm x 10 cm
Forma: de rombo
Pintura: impresión vinilo adhesivo</t>
  </si>
  <si>
    <t xml:space="preserve">SEÑAL DE CONDICIÓN DE SEGURIDAD
INFORMATIVA DE SGA PELIGRO PARA EL MEDIO AMBIENTE ACUATICO </t>
  </si>
  <si>
    <t>SEÑAL DE CONDICIÓN DE SEGURIDAD
INFORMATIVA DE SGA  TOXICIDAD AGUDA</t>
  </si>
  <si>
    <t>Tipo de señal: Etiqueta adhesiva 
Material: papel adhesivo 
Texto: letra Arial negra
Color: fondo blanco  con borde rojo como se muestra en la figura 
Dimensiones: 10 cm x 10 cm
Forma: de rombo
Pintura: impresión vinilo adhesivo</t>
  </si>
  <si>
    <t xml:space="preserve">SEÑAL DE CONDICIÓN DE SEGURIDAD
INFORMATIVA DE SGA EXPLOSIVOS </t>
  </si>
  <si>
    <t>SEÑAL DE CONDICIÓN DE SEGURIDAD
INFORMATIVA DE SGA JABON LIQUIDO</t>
  </si>
  <si>
    <t>SEÑAL DE CONDICIÓN DE SEGURIDAD
INFORMATIVA DE MATRIZ DE COMPATIVILIDAD DE PRODUCTOS QUIMICOS</t>
  </si>
  <si>
    <t>La matriz de compatibilidad será entregada conforme a los diseños suministrados por el profesional responsable del programa de manejo de sustancias químicas de la entidad, garantizando que su estructura y contenido se ajusten íntegramente a los lineamientos establecidos para el manejo y almacenamiento seguro de dichas sustancias. 
Tipo de señal: Etiqueta adhesiva 
Material: papel adhesivo 
Texto: letra Arial negra
Color: fondo blanco con borde rojo  
Dimensiones: 40 cm x 40 cm
Forma: de rombo
Pintura: impresión vinilo adhesivo</t>
  </si>
  <si>
    <t>Tipo de señal: Plana sin soporte
Material:  Lamina poliestireno para señalización Calibre: 60 según modelo
Texto: letra Arial Blanca 
Colores: azul
Dimensiones: 40 cm x 40 cm
Forma: cuadrado 
Pintura: impresión vinilo adhesivo laminado sobre lamina resistente a intemperie
Efecto: fotoluminiscente</t>
  </si>
  <si>
    <t>Tipo de señal: Plana sin soporte
Material:  Lamina poliestireno para señalización Calibre: 60 según modelo
Texto: letra Arial Blanca 
Colores: rojo
Dimensiones: 40 cm x 40 cm
Forma: cuadrado 
Pintura: impresión vinilo adhesivo laminado sobre lamina resistente a intemperie
Efecto: fotoluminiscente</t>
  </si>
  <si>
    <t>VALOR MÁXIMO UNITARIO DE LA ENTIDAD INCLUIDO IVA</t>
  </si>
  <si>
    <t>VALOR MÁXIMO TOTAL DE LA  ENTIDAD INCLUIDO IVA</t>
  </si>
  <si>
    <t>El presupuesto oficial estimado para esta contratación es por valor de VEINTISEIS MILLONES VEINTICUATRO MIL OCHOCIENTOS TREINTA PESOS M/CTE  ($26,024,830), lo que corresponde a 14,863 SMMLV de 2026. Este valor incluye todos los gastos directos e indirectos; tasas, impuestos, retenciones, descuentos de ley y/o contribuciones (como lo pueden ser estampillas del 3.6% aplicables el Distrito de Bogotá -Universidad Distrital 1.1 %, Proadulto Mayor 2% y Procultura 0.5%; y las pólizas solicitadas por la entidad; en los cuales incurra el contratista para cumplir cabalmente con el objeto contractual.</t>
  </si>
  <si>
    <r>
      <rPr>
        <b/>
        <sz val="22"/>
        <color theme="1"/>
        <rFont val="Calibri"/>
        <family val="2"/>
        <scheme val="minor"/>
      </rPr>
      <t xml:space="preserve">FORMATO DE PROPUESTA ECONÓMICA
UMV-CMC-020-2026
</t>
    </r>
    <r>
      <rPr>
        <sz val="22"/>
        <color theme="1"/>
        <rFont val="Calibri"/>
        <family val="2"/>
        <scheme val="minor"/>
      </rPr>
      <t>8095-8081-001, ADQUISICIÓN DE SEÑALIZACIÓN INFORMATIVA, DE EMERGENCIAS Y DE SEGURIDAD PARA LOS FRENTES DE OBRA Y EN LAS SEDES ACARGO DE LA ENTIDAD.</t>
    </r>
  </si>
  <si>
    <t>Instrucciones:
Lea con detenimiento la INVITACIÓN PÚBLICA PROCESO DE SELECCIÓN MODALIDAD DE MÍNIMA CUANTÍA UMV-CMC-020-2026 y los lineamientos que en él se exponen para que su oferta sea válida y ajustada a las condiciones de Ley y de la entidad.
Diligenciar los campos en color azul.
No modificar ninguna de las celdas del formato presentado por la entidad.</t>
  </si>
  <si>
    <t xml:space="preserve">SEÑAL DE CONDICIÓN DE SEGURIDAD
INFORMATIVA DE MISCELANEOS EMULSION </t>
  </si>
  <si>
    <t xml:space="preserve">SEÑAL INFORMATIVA  CUARTO DE ALMACENAMIENTO DE RESIDUOS APROVECHABLES 
</t>
  </si>
  <si>
    <t xml:space="preserve">SEÑAL INFORMATIVA
CUARTO DE ALMACENAMIENTO DE RESIDUOS  PELIGROSOS RESPEL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</si>
</sst>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1" xfId="0" applyBorder="1"/>
    <xf numFmtId="0" fontId="0" fillId="2" borderId="0" xfId="0" applyFill="1"/>
    <xf numFmtId="0" fontId="0" fillId="2" borderId="0" xfId="0" applyFill="1" applyAlignment="1">
      <alignment horizontal="left" vertical="center" wrapText="1"/>
    </xf>
    <xf numFmtId="164" fontId="1" fillId="0" borderId="1" xfId="1" applyFont="1" applyFill="1" applyBorder="1" applyAlignment="1">
      <alignment horizontal="left" vertical="center" wrapText="1"/>
    </xf>
    <xf numFmtId="1" fontId="1" fillId="0" borderId="1" xfId="1" applyNumberFormat="1" applyFont="1" applyFill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164" fontId="2" fillId="2" borderId="0" xfId="1" applyFont="1" applyFill="1" applyBorder="1" applyAlignment="1">
      <alignment horizontal="center" vertical="center" wrapText="1"/>
    </xf>
    <xf numFmtId="0" fontId="2" fillId="2" borderId="0" xfId="1" applyNumberFormat="1" applyFont="1" applyFill="1" applyBorder="1" applyAlignment="1">
      <alignment horizontal="center" vertical="center"/>
    </xf>
    <xf numFmtId="164" fontId="0" fillId="0" borderId="1" xfId="1" applyFont="1" applyFill="1" applyBorder="1" applyAlignment="1">
      <alignment horizontal="left" vertical="center" wrapText="1"/>
    </xf>
    <xf numFmtId="10" fontId="1" fillId="2" borderId="0" xfId="2" applyNumberFormat="1" applyFont="1" applyFill="1" applyBorder="1" applyAlignment="1">
      <alignment horizontal="center" vertical="center"/>
    </xf>
    <xf numFmtId="0" fontId="2" fillId="2" borderId="0" xfId="1" applyNumberFormat="1" applyFont="1" applyFill="1" applyBorder="1" applyAlignment="1">
      <alignment vertical="center"/>
    </xf>
    <xf numFmtId="0" fontId="0" fillId="2" borderId="0" xfId="1" applyNumberFormat="1" applyFont="1" applyFill="1" applyBorder="1" applyAlignment="1">
      <alignment horizontal="right" vertical="center"/>
    </xf>
    <xf numFmtId="10" fontId="2" fillId="2" borderId="0" xfId="2" applyNumberFormat="1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164" fontId="1" fillId="0" borderId="1" xfId="1" applyFont="1" applyFill="1" applyBorder="1" applyAlignment="1">
      <alignment vertical="center" wrapText="1"/>
    </xf>
    <xf numFmtId="164" fontId="0" fillId="3" borderId="1" xfId="1" applyFont="1" applyFill="1" applyBorder="1" applyAlignment="1">
      <alignment horizontal="center" vertical="center"/>
    </xf>
    <xf numFmtId="164" fontId="0" fillId="2" borderId="1" xfId="1" applyFont="1" applyFill="1" applyBorder="1" applyAlignment="1">
      <alignment horizontal="center" vertical="center"/>
    </xf>
    <xf numFmtId="164" fontId="0" fillId="3" borderId="4" xfId="1" applyFont="1" applyFill="1" applyBorder="1" applyAlignment="1">
      <alignment vertical="center" wrapText="1"/>
    </xf>
    <xf numFmtId="164" fontId="0" fillId="3" borderId="3" xfId="1" applyFont="1" applyFill="1" applyBorder="1" applyAlignment="1">
      <alignment vertical="center" wrapText="1"/>
    </xf>
    <xf numFmtId="0" fontId="2" fillId="0" borderId="1" xfId="0" applyFont="1" applyBorder="1"/>
    <xf numFmtId="1" fontId="1" fillId="0" borderId="3" xfId="1" applyNumberFormat="1" applyFont="1" applyFill="1" applyBorder="1" applyAlignment="1">
      <alignment horizontal="center" vertical="center" wrapText="1"/>
    </xf>
    <xf numFmtId="164" fontId="0" fillId="3" borderId="3" xfId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0" fontId="8" fillId="2" borderId="1" xfId="2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" fontId="1" fillId="0" borderId="2" xfId="1" applyNumberFormat="1" applyFont="1" applyFill="1" applyBorder="1" applyAlignment="1">
      <alignment horizontal="center" vertical="center" wrapText="1"/>
    </xf>
    <xf numFmtId="1" fontId="1" fillId="0" borderId="4" xfId="1" applyNumberFormat="1" applyFont="1" applyFill="1" applyBorder="1" applyAlignment="1">
      <alignment horizontal="center" vertical="center" wrapText="1"/>
    </xf>
    <xf numFmtId="1" fontId="1" fillId="0" borderId="3" xfId="1" applyNumberFormat="1" applyFont="1" applyFill="1" applyBorder="1" applyAlignment="1">
      <alignment horizontal="center" vertical="center" wrapText="1"/>
    </xf>
    <xf numFmtId="164" fontId="0" fillId="3" borderId="2" xfId="1" applyFont="1" applyFill="1" applyBorder="1" applyAlignment="1">
      <alignment horizontal="center" vertical="center" wrapText="1"/>
    </xf>
    <xf numFmtId="164" fontId="0" fillId="3" borderId="4" xfId="1" applyFont="1" applyFill="1" applyBorder="1" applyAlignment="1">
      <alignment horizontal="center" vertical="center" wrapText="1"/>
    </xf>
    <xf numFmtId="164" fontId="0" fillId="3" borderId="3" xfId="1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120651</xdr:colOff>
      <xdr:row>0</xdr:row>
      <xdr:rowOff>523269</xdr:rowOff>
    </xdr:from>
    <xdr:to>
      <xdr:col>0</xdr:col>
      <xdr:colOff>1047750</xdr:colOff>
      <xdr:row>0</xdr:row>
      <xdr:rowOff>1449916</xdr:rowOff>
    </xdr:to>
    <xdr:pic>
      <xdr:nvPicPr>
        <xdr:cNvPr id="2" name="Imagen 1" descr="Imagen que contiene Texto&#10;&#10;Descripción generada automáticamente">
          <a:extLst>
            <a:ext uri="{FF2B5EF4-FFF2-40B4-BE49-F238E27FC236}">
              <a16:creationId xmlns:a16="http://schemas.microsoft.com/office/drawing/2014/main" id="{54D07C44-D31B-42DD-A8C5-3947A3387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651" y="523269"/>
          <a:ext cx="927099" cy="926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60186-0216-45DF-A84C-50B6133233C9}">
  <sheetPr>
    <pageSetUpPr fitToPage="1"/>
  </sheetPr>
  <dimension ref="A1:L43"/>
  <sheetViews>
    <sheetView tabSelected="1" topLeftCell="B1" zoomScale="70" zoomScaleNormal="70" workbookViewId="0">
      <selection activeCell="H11" sqref="H11"/>
    </sheetView>
  </sheetViews>
  <sheetFormatPr baseColWidth="10" defaultColWidth="23.54296875" defaultRowHeight="14.5" x14ac:dyDescent="0.35"/>
  <cols>
    <col min="1" max="1" width="18.26953125" style="2" customWidth="1"/>
    <col min="2" max="2" width="23.54296875" style="2"/>
    <col min="3" max="3" width="47.26953125" style="2" customWidth="1"/>
    <col min="4" max="7" width="23.54296875" style="2"/>
    <col min="8" max="8" width="22.7265625" style="2" customWidth="1"/>
    <col min="9" max="16384" width="23.54296875" style="2"/>
  </cols>
  <sheetData>
    <row r="1" spans="1:12" customFormat="1" ht="120" customHeight="1" x14ac:dyDescent="0.35">
      <c r="A1" s="1"/>
      <c r="B1" s="40" t="s">
        <v>63</v>
      </c>
      <c r="C1" s="41"/>
      <c r="D1" s="41"/>
      <c r="E1" s="41"/>
      <c r="F1" s="41"/>
      <c r="G1" s="41"/>
      <c r="H1" s="41"/>
      <c r="I1" s="41"/>
      <c r="J1" s="42"/>
      <c r="K1" s="7"/>
      <c r="L1" s="2"/>
    </row>
    <row r="2" spans="1:12" customFormat="1" ht="83.25" customHeight="1" x14ac:dyDescent="0.35">
      <c r="A2" s="43" t="s">
        <v>64</v>
      </c>
      <c r="B2" s="44"/>
      <c r="C2" s="44"/>
      <c r="D2" s="44"/>
      <c r="E2" s="44"/>
      <c r="F2" s="44"/>
      <c r="G2" s="44"/>
      <c r="H2" s="44"/>
      <c r="I2" s="44"/>
      <c r="J2" s="45"/>
      <c r="K2" s="7"/>
      <c r="L2" s="2"/>
    </row>
    <row r="3" spans="1:12" customFormat="1" ht="76.5" customHeight="1" x14ac:dyDescent="0.35">
      <c r="A3" s="43" t="s">
        <v>62</v>
      </c>
      <c r="B3" s="44"/>
      <c r="C3" s="44"/>
      <c r="D3" s="44"/>
      <c r="E3" s="44"/>
      <c r="F3" s="44"/>
      <c r="G3" s="44"/>
      <c r="H3" s="44"/>
      <c r="I3" s="44"/>
      <c r="J3" s="45"/>
      <c r="K3" s="7"/>
      <c r="L3" s="2"/>
    </row>
    <row r="4" spans="1:12" customFormat="1" x14ac:dyDescent="0.35">
      <c r="A4" s="46"/>
      <c r="B4" s="47"/>
      <c r="C4" s="47"/>
      <c r="D4" s="47"/>
      <c r="E4" s="47"/>
      <c r="F4" s="47"/>
      <c r="G4" s="47"/>
      <c r="H4" s="47"/>
      <c r="I4" s="47"/>
      <c r="J4" s="48"/>
      <c r="K4" s="7"/>
      <c r="L4" s="2"/>
    </row>
    <row r="5" spans="1:12" customFormat="1" x14ac:dyDescent="0.35">
      <c r="A5" s="24" t="s">
        <v>3</v>
      </c>
      <c r="B5" s="36"/>
      <c r="C5" s="37"/>
      <c r="D5" s="37"/>
      <c r="E5" s="37"/>
      <c r="F5" s="37"/>
      <c r="G5" s="37"/>
      <c r="H5" s="37"/>
      <c r="I5" s="37"/>
      <c r="J5" s="38"/>
      <c r="K5" s="7"/>
      <c r="L5" s="2"/>
    </row>
    <row r="6" spans="1:12" customFormat="1" x14ac:dyDescent="0.35">
      <c r="A6" s="24" t="s">
        <v>1</v>
      </c>
      <c r="B6" s="36"/>
      <c r="C6" s="37"/>
      <c r="D6" s="37"/>
      <c r="E6" s="38"/>
      <c r="F6" s="26"/>
      <c r="G6" s="39" t="s">
        <v>2</v>
      </c>
      <c r="H6" s="39"/>
      <c r="I6" s="22"/>
      <c r="J6" s="23"/>
      <c r="K6" s="7"/>
      <c r="L6" s="2"/>
    </row>
    <row r="7" spans="1:12" customFormat="1" x14ac:dyDescent="0.35">
      <c r="A7" s="30"/>
      <c r="B7" s="31"/>
      <c r="C7" s="31"/>
      <c r="D7" s="31"/>
      <c r="E7" s="31"/>
      <c r="F7" s="31"/>
      <c r="G7" s="31"/>
      <c r="H7" s="31"/>
      <c r="I7" s="31"/>
      <c r="J7" s="32"/>
      <c r="K7" s="7"/>
      <c r="L7" s="2"/>
    </row>
    <row r="8" spans="1:12" customFormat="1" ht="63" customHeight="1" x14ac:dyDescent="0.35">
      <c r="A8" s="15" t="s">
        <v>0</v>
      </c>
      <c r="B8" s="15" t="s">
        <v>6</v>
      </c>
      <c r="C8" s="15" t="s">
        <v>4</v>
      </c>
      <c r="D8" s="15" t="s">
        <v>5</v>
      </c>
      <c r="E8" s="15" t="s">
        <v>7</v>
      </c>
      <c r="F8" s="16" t="s">
        <v>60</v>
      </c>
      <c r="G8" s="16" t="s">
        <v>61</v>
      </c>
      <c r="H8" s="16" t="s">
        <v>9</v>
      </c>
      <c r="I8" s="16" t="s">
        <v>11</v>
      </c>
      <c r="J8" s="16" t="s">
        <v>10</v>
      </c>
      <c r="K8" s="8"/>
      <c r="L8" s="2"/>
    </row>
    <row r="9" spans="1:12" customFormat="1" ht="154.5" customHeight="1" x14ac:dyDescent="0.35">
      <c r="A9" s="5">
        <v>1</v>
      </c>
      <c r="B9" s="6" t="s">
        <v>12</v>
      </c>
      <c r="C9" s="27" t="s">
        <v>13</v>
      </c>
      <c r="D9" s="17">
        <v>55</v>
      </c>
      <c r="E9" s="18" t="s">
        <v>8</v>
      </c>
      <c r="F9" s="6">
        <v>63591</v>
      </c>
      <c r="G9" s="6">
        <f>+ROUND(D9*F9,0)</f>
        <v>3497505</v>
      </c>
      <c r="H9" s="20"/>
      <c r="I9" s="21">
        <f>ROUND(H9*D9,0)</f>
        <v>0</v>
      </c>
      <c r="J9" s="29" t="str">
        <f>IF(OR(I9&gt;G9, I9=0,I9&lt;0),"SU OFERTA NO CUMPLE LAS CONDICIONES DETERMINADAS POR LA ENTIDAD, SE SUGIERE REVISAR", "SU OFERTA ES ACEPTABLE")</f>
        <v>SU OFERTA NO CUMPLE LAS CONDICIONES DETERMINADAS POR LA ENTIDAD, SE SUGIERE REVISAR</v>
      </c>
      <c r="K9" s="14"/>
      <c r="L9" s="2"/>
    </row>
    <row r="10" spans="1:12" customFormat="1" ht="85.5" customHeight="1" x14ac:dyDescent="0.35">
      <c r="A10" s="5">
        <v>2</v>
      </c>
      <c r="B10" s="6" t="s">
        <v>14</v>
      </c>
      <c r="C10" s="28" t="s">
        <v>15</v>
      </c>
      <c r="D10" s="17">
        <v>100</v>
      </c>
      <c r="E10" s="18" t="s">
        <v>8</v>
      </c>
      <c r="F10" s="6">
        <v>9971</v>
      </c>
      <c r="G10" s="6">
        <f t="shared" ref="G10:G40" si="0">+ROUND(D10*F10,0)</f>
        <v>997100</v>
      </c>
      <c r="H10" s="20"/>
      <c r="I10" s="21">
        <f t="shared" ref="I10:I40" si="1">ROUND(H10*D10,0)</f>
        <v>0</v>
      </c>
      <c r="J10" s="29" t="str">
        <f>IF(OR(I10&gt;G10, I10=0,I10&lt;0),"SU OFERTA NO CUMPLE LAS CONDICIONES DETERMINADAS POR LA ENTIDAD, SE SUGIERE REVISAR", "SU OFERTA ES ACEPTABLE")</f>
        <v>SU OFERTA NO CUMPLE LAS CONDICIONES DETERMINADAS POR LA ENTIDAD, SE SUGIERE REVISAR</v>
      </c>
      <c r="K10" s="14"/>
      <c r="L10" s="2"/>
    </row>
    <row r="11" spans="1:12" customFormat="1" ht="100" x14ac:dyDescent="0.35">
      <c r="A11" s="5">
        <v>3</v>
      </c>
      <c r="B11" s="6" t="s">
        <v>16</v>
      </c>
      <c r="C11" s="28" t="s">
        <v>17</v>
      </c>
      <c r="D11" s="17">
        <v>55</v>
      </c>
      <c r="E11" s="18" t="s">
        <v>8</v>
      </c>
      <c r="F11" s="6">
        <v>8910</v>
      </c>
      <c r="G11" s="6">
        <f t="shared" si="0"/>
        <v>490050</v>
      </c>
      <c r="H11" s="20"/>
      <c r="I11" s="21">
        <f t="shared" si="1"/>
        <v>0</v>
      </c>
      <c r="J11" s="29" t="str">
        <f t="shared" ref="J11:J41" si="2">IF(OR(I11&gt;G11, I11=0,I11&lt;0),"SU OFERTA NO CUMPLE LAS CONDICIONES DETERMINADAS POR LA ENTIDAD, SE SUGIERE REVISAR", "SU OFERTA ES ACEPTABLE")</f>
        <v>SU OFERTA NO CUMPLE LAS CONDICIONES DETERMINADAS POR LA ENTIDAD, SE SUGIERE REVISAR</v>
      </c>
      <c r="K11" s="14"/>
      <c r="L11" s="2"/>
    </row>
    <row r="12" spans="1:12" customFormat="1" ht="100" x14ac:dyDescent="0.35">
      <c r="A12" s="5">
        <v>4</v>
      </c>
      <c r="B12" s="6" t="s">
        <v>18</v>
      </c>
      <c r="C12" s="28" t="s">
        <v>19</v>
      </c>
      <c r="D12" s="17">
        <v>55</v>
      </c>
      <c r="E12" s="18" t="s">
        <v>8</v>
      </c>
      <c r="F12" s="6">
        <v>10133</v>
      </c>
      <c r="G12" s="6">
        <f t="shared" si="0"/>
        <v>557315</v>
      </c>
      <c r="H12" s="20"/>
      <c r="I12" s="21">
        <f t="shared" si="1"/>
        <v>0</v>
      </c>
      <c r="J12" s="29" t="str">
        <f t="shared" si="2"/>
        <v>SU OFERTA NO CUMPLE LAS CONDICIONES DETERMINADAS POR LA ENTIDAD, SE SUGIERE REVISAR</v>
      </c>
      <c r="K12" s="14"/>
      <c r="L12" s="2"/>
    </row>
    <row r="13" spans="1:12" customFormat="1" ht="100" x14ac:dyDescent="0.35">
      <c r="A13" s="5">
        <v>5</v>
      </c>
      <c r="B13" s="6" t="s">
        <v>20</v>
      </c>
      <c r="C13" s="28" t="s">
        <v>21</v>
      </c>
      <c r="D13" s="17">
        <v>55</v>
      </c>
      <c r="E13" s="18" t="s">
        <v>8</v>
      </c>
      <c r="F13" s="6">
        <v>13159</v>
      </c>
      <c r="G13" s="6">
        <f t="shared" si="0"/>
        <v>723745</v>
      </c>
      <c r="H13" s="20"/>
      <c r="I13" s="21">
        <f t="shared" si="1"/>
        <v>0</v>
      </c>
      <c r="J13" s="29" t="str">
        <f t="shared" si="2"/>
        <v>SU OFERTA NO CUMPLE LAS CONDICIONES DETERMINADAS POR LA ENTIDAD, SE SUGIERE REVISAR</v>
      </c>
      <c r="K13" s="14"/>
      <c r="L13" s="2"/>
    </row>
    <row r="14" spans="1:12" customFormat="1" ht="100" x14ac:dyDescent="0.35">
      <c r="A14" s="5">
        <v>6</v>
      </c>
      <c r="B14" s="6" t="s">
        <v>22</v>
      </c>
      <c r="C14" s="28" t="s">
        <v>19</v>
      </c>
      <c r="D14" s="17">
        <v>55</v>
      </c>
      <c r="E14" s="18" t="s">
        <v>8</v>
      </c>
      <c r="F14" s="6">
        <v>9633</v>
      </c>
      <c r="G14" s="6">
        <f t="shared" si="0"/>
        <v>529815</v>
      </c>
      <c r="H14" s="20"/>
      <c r="I14" s="21">
        <f t="shared" si="1"/>
        <v>0</v>
      </c>
      <c r="J14" s="29" t="str">
        <f t="shared" si="2"/>
        <v>SU OFERTA NO CUMPLE LAS CONDICIONES DETERMINADAS POR LA ENTIDAD, SE SUGIERE REVISAR</v>
      </c>
      <c r="K14" s="14"/>
      <c r="L14" s="2"/>
    </row>
    <row r="15" spans="1:12" customFormat="1" ht="90" x14ac:dyDescent="0.35">
      <c r="A15" s="5">
        <v>7</v>
      </c>
      <c r="B15" s="6" t="s">
        <v>23</v>
      </c>
      <c r="C15" s="28" t="s">
        <v>24</v>
      </c>
      <c r="D15" s="17">
        <v>200</v>
      </c>
      <c r="E15" s="18" t="s">
        <v>8</v>
      </c>
      <c r="F15" s="6">
        <v>13369</v>
      </c>
      <c r="G15" s="6">
        <f t="shared" si="0"/>
        <v>2673800</v>
      </c>
      <c r="H15" s="20"/>
      <c r="I15" s="21">
        <f t="shared" si="1"/>
        <v>0</v>
      </c>
      <c r="J15" s="29" t="str">
        <f t="shared" si="2"/>
        <v>SU OFERTA NO CUMPLE LAS CONDICIONES DETERMINADAS POR LA ENTIDAD, SE SUGIERE REVISAR</v>
      </c>
      <c r="K15" s="14"/>
      <c r="L15" s="2"/>
    </row>
    <row r="16" spans="1:12" customFormat="1" ht="100" x14ac:dyDescent="0.35">
      <c r="A16" s="5">
        <v>8</v>
      </c>
      <c r="B16" s="6" t="s">
        <v>25</v>
      </c>
      <c r="C16" s="28" t="s">
        <v>26</v>
      </c>
      <c r="D16" s="17">
        <v>55</v>
      </c>
      <c r="E16" s="18" t="s">
        <v>8</v>
      </c>
      <c r="F16" s="6">
        <v>46140</v>
      </c>
      <c r="G16" s="6">
        <f t="shared" si="0"/>
        <v>2537700</v>
      </c>
      <c r="H16" s="20"/>
      <c r="I16" s="21">
        <f t="shared" si="1"/>
        <v>0</v>
      </c>
      <c r="J16" s="29" t="str">
        <f t="shared" si="2"/>
        <v>SU OFERTA NO CUMPLE LAS CONDICIONES DETERMINADAS POR LA ENTIDAD, SE SUGIERE REVISAR</v>
      </c>
      <c r="K16" s="14"/>
      <c r="L16" s="2"/>
    </row>
    <row r="17" spans="1:12" customFormat="1" ht="100" x14ac:dyDescent="0.35">
      <c r="A17" s="5">
        <v>9</v>
      </c>
      <c r="B17" s="6" t="s">
        <v>65</v>
      </c>
      <c r="C17" s="28" t="s">
        <v>27</v>
      </c>
      <c r="D17" s="17">
        <v>100</v>
      </c>
      <c r="E17" s="18" t="s">
        <v>8</v>
      </c>
      <c r="F17" s="6">
        <v>7011</v>
      </c>
      <c r="G17" s="6">
        <f t="shared" si="0"/>
        <v>701100</v>
      </c>
      <c r="H17" s="20"/>
      <c r="I17" s="21">
        <f t="shared" si="1"/>
        <v>0</v>
      </c>
      <c r="J17" s="29" t="str">
        <f t="shared" si="2"/>
        <v>SU OFERTA NO CUMPLE LAS CONDICIONES DETERMINADAS POR LA ENTIDAD, SE SUGIERE REVISAR</v>
      </c>
      <c r="K17" s="14"/>
      <c r="L17" s="2"/>
    </row>
    <row r="18" spans="1:12" customFormat="1" ht="80" x14ac:dyDescent="0.35">
      <c r="A18" s="5">
        <v>10</v>
      </c>
      <c r="B18" s="6" t="s">
        <v>28</v>
      </c>
      <c r="C18" s="28" t="s">
        <v>29</v>
      </c>
      <c r="D18" s="17">
        <v>100</v>
      </c>
      <c r="E18" s="18" t="s">
        <v>8</v>
      </c>
      <c r="F18" s="6">
        <v>7011</v>
      </c>
      <c r="G18" s="6">
        <f t="shared" si="0"/>
        <v>701100</v>
      </c>
      <c r="H18" s="20"/>
      <c r="I18" s="21">
        <f t="shared" si="1"/>
        <v>0</v>
      </c>
      <c r="J18" s="29" t="str">
        <f t="shared" si="2"/>
        <v>SU OFERTA NO CUMPLE LAS CONDICIONES DETERMINADAS POR LA ENTIDAD, SE SUGIERE REVISAR</v>
      </c>
      <c r="K18" s="14"/>
      <c r="L18" s="2"/>
    </row>
    <row r="19" spans="1:12" customFormat="1" ht="70" x14ac:dyDescent="0.35">
      <c r="A19" s="5">
        <v>11</v>
      </c>
      <c r="B19" s="6" t="s">
        <v>28</v>
      </c>
      <c r="C19" s="28" t="s">
        <v>30</v>
      </c>
      <c r="D19" s="17">
        <v>100</v>
      </c>
      <c r="E19" s="18" t="s">
        <v>8</v>
      </c>
      <c r="F19" s="6">
        <v>7011</v>
      </c>
      <c r="G19" s="6">
        <f t="shared" si="0"/>
        <v>701100</v>
      </c>
      <c r="H19" s="20"/>
      <c r="I19" s="21">
        <f t="shared" si="1"/>
        <v>0</v>
      </c>
      <c r="J19" s="29" t="str">
        <f t="shared" si="2"/>
        <v>SU OFERTA NO CUMPLE LAS CONDICIONES DETERMINADAS POR LA ENTIDAD, SE SUGIERE REVISAR</v>
      </c>
      <c r="K19" s="14"/>
      <c r="L19" s="2"/>
    </row>
    <row r="20" spans="1:12" customFormat="1" ht="80" x14ac:dyDescent="0.35">
      <c r="A20" s="5">
        <v>12</v>
      </c>
      <c r="B20" s="6" t="s">
        <v>28</v>
      </c>
      <c r="C20" s="28" t="s">
        <v>31</v>
      </c>
      <c r="D20" s="17">
        <v>100</v>
      </c>
      <c r="E20" s="18" t="s">
        <v>8</v>
      </c>
      <c r="F20" s="6">
        <v>4582</v>
      </c>
      <c r="G20" s="6">
        <f t="shared" si="0"/>
        <v>458200</v>
      </c>
      <c r="H20" s="20"/>
      <c r="I20" s="21">
        <f t="shared" si="1"/>
        <v>0</v>
      </c>
      <c r="J20" s="29" t="str">
        <f t="shared" si="2"/>
        <v>SU OFERTA NO CUMPLE LAS CONDICIONES DETERMINADAS POR LA ENTIDAD, SE SUGIERE REVISAR</v>
      </c>
      <c r="K20" s="14"/>
      <c r="L20" s="2"/>
    </row>
    <row r="21" spans="1:12" customFormat="1" ht="70" x14ac:dyDescent="0.35">
      <c r="A21" s="5">
        <v>13</v>
      </c>
      <c r="B21" s="6" t="s">
        <v>28</v>
      </c>
      <c r="C21" s="28" t="s">
        <v>32</v>
      </c>
      <c r="D21" s="17">
        <v>100</v>
      </c>
      <c r="E21" s="18" t="s">
        <v>8</v>
      </c>
      <c r="F21" s="6">
        <v>3452</v>
      </c>
      <c r="G21" s="6">
        <f t="shared" si="0"/>
        <v>345200</v>
      </c>
      <c r="H21" s="20"/>
      <c r="I21" s="21">
        <f t="shared" si="1"/>
        <v>0</v>
      </c>
      <c r="J21" s="29" t="str">
        <f t="shared" si="2"/>
        <v>SU OFERTA NO CUMPLE LAS CONDICIONES DETERMINADAS POR LA ENTIDAD, SE SUGIERE REVISAR</v>
      </c>
      <c r="K21" s="14"/>
      <c r="L21" s="2"/>
    </row>
    <row r="22" spans="1:12" customFormat="1" ht="70" x14ac:dyDescent="0.35">
      <c r="A22" s="5">
        <v>14</v>
      </c>
      <c r="B22" s="6" t="s">
        <v>33</v>
      </c>
      <c r="C22" s="28" t="s">
        <v>34</v>
      </c>
      <c r="D22" s="17">
        <v>100</v>
      </c>
      <c r="E22" s="18" t="s">
        <v>8</v>
      </c>
      <c r="F22" s="6">
        <v>7081</v>
      </c>
      <c r="G22" s="6">
        <f t="shared" si="0"/>
        <v>708100</v>
      </c>
      <c r="H22" s="20"/>
      <c r="I22" s="21">
        <f t="shared" si="1"/>
        <v>0</v>
      </c>
      <c r="J22" s="29" t="str">
        <f t="shared" si="2"/>
        <v>SU OFERTA NO CUMPLE LAS CONDICIONES DETERMINADAS POR LA ENTIDAD, SE SUGIERE REVISAR</v>
      </c>
      <c r="K22" s="14"/>
      <c r="L22" s="2"/>
    </row>
    <row r="23" spans="1:12" customFormat="1" ht="70" x14ac:dyDescent="0.35">
      <c r="A23" s="5">
        <v>15</v>
      </c>
      <c r="B23" s="10" t="s">
        <v>35</v>
      </c>
      <c r="C23" s="28" t="s">
        <v>36</v>
      </c>
      <c r="D23" s="17">
        <v>100</v>
      </c>
      <c r="E23" s="18" t="s">
        <v>8</v>
      </c>
      <c r="F23" s="4">
        <v>7011</v>
      </c>
      <c r="G23" s="6">
        <f t="shared" si="0"/>
        <v>701100</v>
      </c>
      <c r="H23" s="20"/>
      <c r="I23" s="21">
        <f t="shared" si="1"/>
        <v>0</v>
      </c>
      <c r="J23" s="29" t="str">
        <f t="shared" si="2"/>
        <v>SU OFERTA NO CUMPLE LAS CONDICIONES DETERMINADAS POR LA ENTIDAD, SE SUGIERE REVISAR</v>
      </c>
      <c r="K23" s="8"/>
      <c r="L23" s="2"/>
    </row>
    <row r="24" spans="1:12" customFormat="1" ht="70" x14ac:dyDescent="0.35">
      <c r="A24" s="5">
        <v>16</v>
      </c>
      <c r="B24" s="10" t="s">
        <v>37</v>
      </c>
      <c r="C24" s="28" t="s">
        <v>36</v>
      </c>
      <c r="D24" s="17">
        <v>100</v>
      </c>
      <c r="E24" s="18" t="s">
        <v>8</v>
      </c>
      <c r="F24" s="4">
        <v>7011</v>
      </c>
      <c r="G24" s="6">
        <f t="shared" si="0"/>
        <v>701100</v>
      </c>
      <c r="H24" s="20"/>
      <c r="I24" s="21">
        <f t="shared" si="1"/>
        <v>0</v>
      </c>
      <c r="J24" s="29" t="str">
        <f t="shared" si="2"/>
        <v>SU OFERTA NO CUMPLE LAS CONDICIONES DETERMINADAS POR LA ENTIDAD, SE SUGIERE REVISAR</v>
      </c>
      <c r="K24" s="8"/>
      <c r="L24" s="2"/>
    </row>
    <row r="25" spans="1:12" customFormat="1" ht="70" x14ac:dyDescent="0.35">
      <c r="A25" s="5">
        <v>17</v>
      </c>
      <c r="B25" s="10" t="s">
        <v>38</v>
      </c>
      <c r="C25" s="28" t="s">
        <v>36</v>
      </c>
      <c r="D25" s="17">
        <v>100</v>
      </c>
      <c r="E25" s="18" t="s">
        <v>8</v>
      </c>
      <c r="F25" s="4">
        <v>7011</v>
      </c>
      <c r="G25" s="6">
        <f t="shared" si="0"/>
        <v>701100</v>
      </c>
      <c r="H25" s="20"/>
      <c r="I25" s="21">
        <f t="shared" si="1"/>
        <v>0</v>
      </c>
      <c r="J25" s="29" t="str">
        <f t="shared" ref="J25:J40" si="3">IF(OR(I25&gt;G25, I25=0,I25&lt;0),"SU OFERTA NO CUMPLE LAS CONDICIONES DETERMINADAS POR LA ENTIDAD, SE SUGIERE REVISAR", "SU OFERTA ES ACEPTABLE")</f>
        <v>SU OFERTA NO CUMPLE LAS CONDICIONES DETERMINADAS POR LA ENTIDAD, SE SUGIERE REVISAR</v>
      </c>
      <c r="K25" s="8"/>
      <c r="L25" s="2"/>
    </row>
    <row r="26" spans="1:12" customFormat="1" ht="65" x14ac:dyDescent="0.35">
      <c r="A26" s="5">
        <v>18</v>
      </c>
      <c r="B26" s="10" t="s">
        <v>39</v>
      </c>
      <c r="C26" s="28" t="s">
        <v>40</v>
      </c>
      <c r="D26" s="17">
        <v>100</v>
      </c>
      <c r="E26" s="18" t="s">
        <v>8</v>
      </c>
      <c r="F26" s="4">
        <v>7011</v>
      </c>
      <c r="G26" s="6">
        <f t="shared" si="0"/>
        <v>701100</v>
      </c>
      <c r="H26" s="20"/>
      <c r="I26" s="21">
        <f t="shared" si="1"/>
        <v>0</v>
      </c>
      <c r="J26" s="29" t="str">
        <f t="shared" si="3"/>
        <v>SU OFERTA NO CUMPLE LAS CONDICIONES DETERMINADAS POR LA ENTIDAD, SE SUGIERE REVISAR</v>
      </c>
      <c r="K26" s="8"/>
      <c r="L26" s="2"/>
    </row>
    <row r="27" spans="1:12" customFormat="1" ht="72.5" x14ac:dyDescent="0.35">
      <c r="A27" s="5">
        <v>19</v>
      </c>
      <c r="B27" s="10" t="s">
        <v>41</v>
      </c>
      <c r="C27" s="28" t="s">
        <v>36</v>
      </c>
      <c r="D27" s="17">
        <v>100</v>
      </c>
      <c r="E27" s="18" t="s">
        <v>8</v>
      </c>
      <c r="F27" s="4">
        <v>7011</v>
      </c>
      <c r="G27" s="6">
        <f t="shared" si="0"/>
        <v>701100</v>
      </c>
      <c r="H27" s="20"/>
      <c r="I27" s="21">
        <f t="shared" si="1"/>
        <v>0</v>
      </c>
      <c r="J27" s="29" t="str">
        <f t="shared" si="3"/>
        <v>SU OFERTA NO CUMPLE LAS CONDICIONES DETERMINADAS POR LA ENTIDAD, SE SUGIERE REVISAR</v>
      </c>
      <c r="K27" s="8"/>
      <c r="L27" s="2"/>
    </row>
    <row r="28" spans="1:12" customFormat="1" ht="70" x14ac:dyDescent="0.35">
      <c r="A28" s="5">
        <v>20</v>
      </c>
      <c r="B28" s="10" t="s">
        <v>42</v>
      </c>
      <c r="C28" s="28" t="s">
        <v>43</v>
      </c>
      <c r="D28" s="17">
        <v>100</v>
      </c>
      <c r="E28" s="18" t="s">
        <v>8</v>
      </c>
      <c r="F28" s="4">
        <v>7011</v>
      </c>
      <c r="G28" s="6">
        <f t="shared" si="0"/>
        <v>701100</v>
      </c>
      <c r="H28" s="20"/>
      <c r="I28" s="21">
        <f t="shared" si="1"/>
        <v>0</v>
      </c>
      <c r="J28" s="29" t="str">
        <f t="shared" si="3"/>
        <v>SU OFERTA NO CUMPLE LAS CONDICIONES DETERMINADAS POR LA ENTIDAD, SE SUGIERE REVISAR</v>
      </c>
      <c r="K28" s="8"/>
      <c r="L28" s="2"/>
    </row>
    <row r="29" spans="1:12" customFormat="1" ht="70" x14ac:dyDescent="0.35">
      <c r="A29" s="5">
        <v>21</v>
      </c>
      <c r="B29" s="10" t="s">
        <v>44</v>
      </c>
      <c r="C29" s="28" t="s">
        <v>36</v>
      </c>
      <c r="D29" s="17">
        <v>100</v>
      </c>
      <c r="E29" s="18" t="s">
        <v>8</v>
      </c>
      <c r="F29" s="4">
        <v>7011</v>
      </c>
      <c r="G29" s="6">
        <f t="shared" si="0"/>
        <v>701100</v>
      </c>
      <c r="H29" s="20"/>
      <c r="I29" s="21">
        <f t="shared" si="1"/>
        <v>0</v>
      </c>
      <c r="J29" s="29" t="str">
        <f t="shared" si="3"/>
        <v>SU OFERTA NO CUMPLE LAS CONDICIONES DETERMINADAS POR LA ENTIDAD, SE SUGIERE REVISAR</v>
      </c>
      <c r="K29" s="8"/>
      <c r="L29" s="2"/>
    </row>
    <row r="30" spans="1:12" customFormat="1" ht="70" x14ac:dyDescent="0.35">
      <c r="A30" s="5">
        <v>22</v>
      </c>
      <c r="B30" s="10" t="s">
        <v>45</v>
      </c>
      <c r="C30" s="28" t="s">
        <v>46</v>
      </c>
      <c r="D30" s="17">
        <v>100</v>
      </c>
      <c r="E30" s="18" t="s">
        <v>8</v>
      </c>
      <c r="F30" s="4">
        <v>3452</v>
      </c>
      <c r="G30" s="6">
        <f t="shared" si="0"/>
        <v>345200</v>
      </c>
      <c r="H30" s="20"/>
      <c r="I30" s="21">
        <f t="shared" si="1"/>
        <v>0</v>
      </c>
      <c r="J30" s="29" t="str">
        <f t="shared" si="3"/>
        <v>SU OFERTA NO CUMPLE LAS CONDICIONES DETERMINADAS POR LA ENTIDAD, SE SUGIERE REVISAR</v>
      </c>
      <c r="K30" s="8"/>
      <c r="L30" s="2"/>
    </row>
    <row r="31" spans="1:12" customFormat="1" ht="72.5" x14ac:dyDescent="0.35">
      <c r="A31" s="5">
        <v>23</v>
      </c>
      <c r="B31" s="10" t="s">
        <v>47</v>
      </c>
      <c r="C31" s="28" t="s">
        <v>46</v>
      </c>
      <c r="D31" s="17">
        <v>100</v>
      </c>
      <c r="E31" s="18" t="s">
        <v>8</v>
      </c>
      <c r="F31" s="4">
        <v>3452</v>
      </c>
      <c r="G31" s="6">
        <f t="shared" si="0"/>
        <v>345200</v>
      </c>
      <c r="H31" s="20"/>
      <c r="I31" s="21">
        <f t="shared" si="1"/>
        <v>0</v>
      </c>
      <c r="J31" s="29" t="str">
        <f t="shared" si="3"/>
        <v>SU OFERTA NO CUMPLE LAS CONDICIONES DETERMINADAS POR LA ENTIDAD, SE SUGIERE REVISAR</v>
      </c>
      <c r="K31" s="8"/>
      <c r="L31" s="2"/>
    </row>
    <row r="32" spans="1:12" customFormat="1" ht="70" x14ac:dyDescent="0.35">
      <c r="A32" s="5">
        <v>24</v>
      </c>
      <c r="B32" s="10" t="s">
        <v>48</v>
      </c>
      <c r="C32" s="28" t="s">
        <v>46</v>
      </c>
      <c r="D32" s="17">
        <v>100</v>
      </c>
      <c r="E32" s="18" t="s">
        <v>8</v>
      </c>
      <c r="F32" s="4">
        <v>3452</v>
      </c>
      <c r="G32" s="6">
        <f t="shared" si="0"/>
        <v>345200</v>
      </c>
      <c r="H32" s="20"/>
      <c r="I32" s="21">
        <f t="shared" si="1"/>
        <v>0</v>
      </c>
      <c r="J32" s="29" t="str">
        <f t="shared" si="3"/>
        <v>SU OFERTA NO CUMPLE LAS CONDICIONES DETERMINADAS POR LA ENTIDAD, SE SUGIERE REVISAR</v>
      </c>
      <c r="K32" s="8"/>
      <c r="L32" s="2"/>
    </row>
    <row r="33" spans="1:12" customFormat="1" ht="70" x14ac:dyDescent="0.35">
      <c r="A33" s="5">
        <v>25</v>
      </c>
      <c r="B33" s="10" t="s">
        <v>49</v>
      </c>
      <c r="C33" s="28" t="s">
        <v>50</v>
      </c>
      <c r="D33" s="17">
        <v>100</v>
      </c>
      <c r="E33" s="18" t="s">
        <v>8</v>
      </c>
      <c r="F33" s="4">
        <v>3452</v>
      </c>
      <c r="G33" s="6">
        <f t="shared" si="0"/>
        <v>345200</v>
      </c>
      <c r="H33" s="20"/>
      <c r="I33" s="21">
        <f t="shared" si="1"/>
        <v>0</v>
      </c>
      <c r="J33" s="29" t="str">
        <f t="shared" si="3"/>
        <v>SU OFERTA NO CUMPLE LAS CONDICIONES DETERMINADAS POR LA ENTIDAD, SE SUGIERE REVISAR</v>
      </c>
      <c r="K33" s="8"/>
      <c r="L33" s="2"/>
    </row>
    <row r="34" spans="1:12" customFormat="1" ht="72.5" x14ac:dyDescent="0.35">
      <c r="A34" s="5">
        <v>26</v>
      </c>
      <c r="B34" s="10" t="s">
        <v>51</v>
      </c>
      <c r="C34" s="28" t="s">
        <v>50</v>
      </c>
      <c r="D34" s="17">
        <v>100</v>
      </c>
      <c r="E34" s="18" t="s">
        <v>8</v>
      </c>
      <c r="F34" s="4">
        <v>3452</v>
      </c>
      <c r="G34" s="6">
        <f t="shared" si="0"/>
        <v>345200</v>
      </c>
      <c r="H34" s="20"/>
      <c r="I34" s="21">
        <f t="shared" si="1"/>
        <v>0</v>
      </c>
      <c r="J34" s="29" t="str">
        <f t="shared" si="3"/>
        <v>SU OFERTA NO CUMPLE LAS CONDICIONES DETERMINADAS POR LA ENTIDAD, SE SUGIERE REVISAR</v>
      </c>
      <c r="K34" s="8"/>
      <c r="L34" s="2"/>
    </row>
    <row r="35" spans="1:12" customFormat="1" ht="70" x14ac:dyDescent="0.35">
      <c r="A35" s="5">
        <v>27</v>
      </c>
      <c r="B35" s="10" t="s">
        <v>52</v>
      </c>
      <c r="C35" s="28" t="s">
        <v>53</v>
      </c>
      <c r="D35" s="17">
        <v>100</v>
      </c>
      <c r="E35" s="18" t="s">
        <v>8</v>
      </c>
      <c r="F35" s="4">
        <v>3452</v>
      </c>
      <c r="G35" s="6">
        <f t="shared" si="0"/>
        <v>345200</v>
      </c>
      <c r="H35" s="20"/>
      <c r="I35" s="21">
        <f t="shared" si="1"/>
        <v>0</v>
      </c>
      <c r="J35" s="29" t="str">
        <f t="shared" si="3"/>
        <v>SU OFERTA NO CUMPLE LAS CONDICIONES DETERMINADAS POR LA ENTIDAD, SE SUGIERE REVISAR</v>
      </c>
      <c r="K35" s="8"/>
      <c r="L35" s="2"/>
    </row>
    <row r="36" spans="1:12" customFormat="1" ht="70" x14ac:dyDescent="0.35">
      <c r="A36" s="5">
        <v>28</v>
      </c>
      <c r="B36" s="10" t="s">
        <v>54</v>
      </c>
      <c r="C36" s="28" t="s">
        <v>46</v>
      </c>
      <c r="D36" s="17">
        <v>100</v>
      </c>
      <c r="E36" s="18" t="s">
        <v>8</v>
      </c>
      <c r="F36" s="4">
        <v>3452</v>
      </c>
      <c r="G36" s="6">
        <f t="shared" si="0"/>
        <v>345200</v>
      </c>
      <c r="H36" s="20"/>
      <c r="I36" s="21">
        <f t="shared" si="1"/>
        <v>0</v>
      </c>
      <c r="J36" s="29" t="str">
        <f t="shared" si="3"/>
        <v>SU OFERTA NO CUMPLE LAS CONDICIONES DETERMINADAS POR LA ENTIDAD, SE SUGIERE REVISAR</v>
      </c>
      <c r="K36" s="8"/>
      <c r="L36" s="2"/>
    </row>
    <row r="37" spans="1:12" customFormat="1" ht="70" x14ac:dyDescent="0.35">
      <c r="A37" s="5">
        <v>29</v>
      </c>
      <c r="B37" s="10" t="s">
        <v>55</v>
      </c>
      <c r="C37" s="28" t="s">
        <v>50</v>
      </c>
      <c r="D37" s="17">
        <v>100</v>
      </c>
      <c r="E37" s="18" t="s">
        <v>8</v>
      </c>
      <c r="F37" s="4">
        <v>3888</v>
      </c>
      <c r="G37" s="6">
        <f t="shared" si="0"/>
        <v>388800</v>
      </c>
      <c r="H37" s="20"/>
      <c r="I37" s="21">
        <f t="shared" si="1"/>
        <v>0</v>
      </c>
      <c r="J37" s="29" t="str">
        <f t="shared" si="3"/>
        <v>SU OFERTA NO CUMPLE LAS CONDICIONES DETERMINADAS POR LA ENTIDAD, SE SUGIERE REVISAR</v>
      </c>
      <c r="K37" s="8"/>
      <c r="L37" s="2"/>
    </row>
    <row r="38" spans="1:12" customFormat="1" ht="130" x14ac:dyDescent="0.35">
      <c r="A38" s="5">
        <v>30</v>
      </c>
      <c r="B38" s="10" t="s">
        <v>56</v>
      </c>
      <c r="C38" s="28" t="s">
        <v>57</v>
      </c>
      <c r="D38" s="17">
        <v>100</v>
      </c>
      <c r="E38" s="18" t="s">
        <v>8</v>
      </c>
      <c r="F38" s="4">
        <v>22423</v>
      </c>
      <c r="G38" s="6">
        <f t="shared" si="0"/>
        <v>2242300</v>
      </c>
      <c r="H38" s="20"/>
      <c r="I38" s="21">
        <f t="shared" si="1"/>
        <v>0</v>
      </c>
      <c r="J38" s="29" t="str">
        <f t="shared" si="3"/>
        <v>SU OFERTA NO CUMPLE LAS CONDICIONES DETERMINADAS POR LA ENTIDAD, SE SUGIERE REVISAR</v>
      </c>
      <c r="K38" s="8"/>
      <c r="L38" s="2"/>
    </row>
    <row r="39" spans="1:12" customFormat="1" ht="100" x14ac:dyDescent="0.35">
      <c r="A39" s="5">
        <v>31</v>
      </c>
      <c r="B39" s="10" t="s">
        <v>66</v>
      </c>
      <c r="C39" s="28" t="s">
        <v>58</v>
      </c>
      <c r="D39" s="17">
        <v>4</v>
      </c>
      <c r="E39" s="18" t="s">
        <v>8</v>
      </c>
      <c r="F39" s="4">
        <v>55975</v>
      </c>
      <c r="G39" s="6">
        <f t="shared" si="0"/>
        <v>223900</v>
      </c>
      <c r="H39" s="20"/>
      <c r="I39" s="21">
        <f t="shared" si="1"/>
        <v>0</v>
      </c>
      <c r="J39" s="29" t="str">
        <f>IF(OR(I39&gt;G39, I39=0,I39&lt;0),"SU OFERTA NO CUMPLE LAS CONDICIONES DETERMINADAS POR LA ENTIDAD, SE SUGIERE REVISAR", "SU OFERTA ES ACEPTABLE")</f>
        <v>SU OFERTA NO CUMPLE LAS CONDICIONES DETERMINADAS POR LA ENTIDAD, SE SUGIERE REVISAR</v>
      </c>
      <c r="K39" s="8"/>
      <c r="L39" s="2"/>
    </row>
    <row r="40" spans="1:12" customFormat="1" ht="100" x14ac:dyDescent="0.35">
      <c r="A40" s="5">
        <v>32</v>
      </c>
      <c r="B40" s="10" t="s">
        <v>67</v>
      </c>
      <c r="C40" s="28" t="s">
        <v>59</v>
      </c>
      <c r="D40" s="17">
        <v>4</v>
      </c>
      <c r="E40" s="18" t="s">
        <v>8</v>
      </c>
      <c r="F40" s="4">
        <v>55975</v>
      </c>
      <c r="G40" s="6">
        <f t="shared" si="0"/>
        <v>223900</v>
      </c>
      <c r="H40" s="20"/>
      <c r="I40" s="21">
        <f t="shared" si="1"/>
        <v>0</v>
      </c>
      <c r="J40" s="29" t="str">
        <f t="shared" si="3"/>
        <v>SU OFERTA NO CUMPLE LAS CONDICIONES DETERMINADAS POR LA ENTIDAD, SE SUGIERE REVISAR</v>
      </c>
      <c r="K40" s="8"/>
      <c r="L40" s="2"/>
    </row>
    <row r="41" spans="1:12" customFormat="1" ht="76.5" customHeight="1" x14ac:dyDescent="0.35">
      <c r="A41" s="33"/>
      <c r="B41" s="34"/>
      <c r="C41" s="34"/>
      <c r="D41" s="34"/>
      <c r="E41" s="35"/>
      <c r="F41" s="25"/>
      <c r="G41" s="19">
        <f>SUM(G9:G40)</f>
        <v>26024830</v>
      </c>
      <c r="H41" s="19">
        <f>SUM(H9:H40)</f>
        <v>0</v>
      </c>
      <c r="I41" s="19">
        <f>SUM(I9:I40)</f>
        <v>0</v>
      </c>
      <c r="J41" s="29" t="str">
        <f t="shared" si="2"/>
        <v>SU OFERTA NO CUMPLE LAS CONDICIONES DETERMINADAS POR LA ENTIDAD, SE SUGIERE REVISAR</v>
      </c>
      <c r="K41" s="8"/>
      <c r="L41" s="2"/>
    </row>
    <row r="42" spans="1:12" customFormat="1" x14ac:dyDescent="0.35">
      <c r="A42" s="2"/>
      <c r="B42" s="13"/>
      <c r="C42" s="11"/>
      <c r="D42" s="11"/>
      <c r="E42" s="11"/>
      <c r="F42" s="11"/>
      <c r="G42" s="11"/>
      <c r="H42" s="11"/>
      <c r="I42" s="11"/>
      <c r="J42" s="12"/>
      <c r="K42" s="9"/>
      <c r="L42" s="2"/>
    </row>
    <row r="43" spans="1:12" x14ac:dyDescent="0.35">
      <c r="A43" s="3"/>
    </row>
  </sheetData>
  <mergeCells count="9">
    <mergeCell ref="A7:J7"/>
    <mergeCell ref="A41:E41"/>
    <mergeCell ref="B6:E6"/>
    <mergeCell ref="G6:H6"/>
    <mergeCell ref="B1:J1"/>
    <mergeCell ref="A3:J3"/>
    <mergeCell ref="A2:J2"/>
    <mergeCell ref="B5:J5"/>
    <mergeCell ref="A4:J4"/>
  </mergeCells>
  <conditionalFormatting sqref="J9:J41">
    <cfRule type="expression" dxfId="0" priority="1">
      <formula>ISNUMBER(SEARCH("SU OFERTA NO CUMPLE LAS CONDICIONES DETERMINADAS POR LA ENTIDAD",J9))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28" orientation="landscape" r:id="rId1"/>
  <colBreaks count="1" manualBreakCount="1">
    <brk id="11" max="1048575" man="1"/>
  </colBreaks>
  <drawing r:id="rId2"/>
</worksheet>
</file>

<file path=docMetadata/LabelInfo.xml><?xml version="1.0" encoding="utf-8"?>
<clbl:labelList xmlns:clbl="http://schemas.microsoft.com/office/2020/mipLabelMetadata">
  <clbl:label id="{0ed947a2-09da-4cac-92c9-2a07f7e30bd0}" enabled="0" method="" siteId="{0ed947a2-09da-4cac-92c9-2a07f7e30bd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Leonardo Jerez Carvajal</dc:creator>
  <cp:lastModifiedBy>Madeleine Sanchez Rodriguez</cp:lastModifiedBy>
  <cp:lastPrinted>2026-09-03T18:54:35Z</cp:lastPrinted>
  <dcterms:created xsi:type="dcterms:W3CDTF">2024-01-18T19:43:07Z</dcterms:created>
  <dcterms:modified xsi:type="dcterms:W3CDTF">2026-09-29T13:55:51Z</dcterms:modified>
</cp:coreProperties>
</file>