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14"/>
  <workbookPr defaultThemeVersion="124226"/>
  <mc:AlternateContent xmlns:mc="http://schemas.openxmlformats.org/markup-compatibility/2006">
    <mc:Choice Requires="x15">
      <x15ac:absPath xmlns:x15ac="http://schemas.microsoft.com/office/spreadsheetml/2010/11/ac" url="/Users/andreavasquezjaramillo/Downloads/"/>
    </mc:Choice>
  </mc:AlternateContent>
  <xr:revisionPtr revIDLastSave="0" documentId="13_ncr:1_{1802987E-035D-8145-81BA-BB85A8EF1A34}" xr6:coauthVersionLast="47" xr6:coauthVersionMax="47" xr10:uidLastSave="{00000000-0000-0000-0000-000000000000}"/>
  <bookViews>
    <workbookView xWindow="0" yWindow="500" windowWidth="28800" windowHeight="1572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12" i="16" l="1"/>
  <c r="G16" i="16"/>
  <c r="G13" i="16" l="1"/>
  <c r="H13" i="16" s="1"/>
  <c r="J13" i="16"/>
  <c r="G14" i="16"/>
  <c r="H14" i="16" s="1"/>
  <c r="J14" i="16"/>
  <c r="G15" i="16"/>
  <c r="H15" i="16" s="1"/>
  <c r="J15" i="16"/>
  <c r="I16" i="16"/>
  <c r="J16" i="16"/>
  <c r="G17" i="16"/>
  <c r="I17" i="16" s="1"/>
  <c r="J17" i="16"/>
  <c r="G18" i="16"/>
  <c r="I18" i="16" s="1"/>
  <c r="J18" i="16"/>
  <c r="I14" i="16" l="1"/>
  <c r="H17" i="16"/>
  <c r="H18" i="16"/>
  <c r="K17" i="16"/>
  <c r="K14" i="16"/>
  <c r="K18" i="16"/>
  <c r="I15" i="16"/>
  <c r="K15" i="16" s="1"/>
  <c r="H16" i="16"/>
  <c r="I13" i="16"/>
  <c r="K13" i="16" s="1"/>
  <c r="K16" i="16"/>
  <c r="J12" i="16"/>
  <c r="J19" i="16" s="1"/>
  <c r="G12" i="16"/>
  <c r="I12" i="16" l="1"/>
  <c r="I19" i="16" s="1"/>
  <c r="G19" i="16"/>
  <c r="H19" i="16"/>
  <c r="K12" i="16"/>
  <c r="K19" i="16" s="1"/>
</calcChain>
</file>

<file path=xl/sharedStrings.xml><?xml version="1.0" encoding="utf-8"?>
<sst xmlns="http://schemas.openxmlformats.org/spreadsheetml/2006/main" count="58" uniqueCount="51">
  <si>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</si>
  <si>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</si>
  <si>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</si>
  <si>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</si>
  <si>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</si>
  <si>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</si>
  <si>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</si>
  <si>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</si>
  <si>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</si>
  <si>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</si>
  <si>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</si>
  <si>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</si>
  <si>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</si>
  <si>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</si>
  <si>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</si>
  <si>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</si>
  <si>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</si>
  <si>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</si>
  <si>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</si>
  <si>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</si>
  <si>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</si>
  <si>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</si>
  <si>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</si>
  <si>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</si>
  <si>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</si>
  <si>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</si>
  <si>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</si>
  <si>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</si>
  <si>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</si>
  <si>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</si>
  <si>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</si>
  <si>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</si>
  <si>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</si>
  <si>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</si>
  <si>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</si>
  <si>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</si>
  <si>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r>
      <t xml:space="preserve">FORMATO ANEXO
PROPUESTA ECONÓMICA
</t>
    </r>
    <r>
      <rPr>
        <b/>
        <sz val="14"/>
        <rFont val="Arial Narrow"/>
        <family val="2"/>
      </rPr>
      <t xml:space="preserve"> SUBASTA INVERSA </t>
    </r>
  </si>
  <si>
    <t>UNIDAD</t>
  </si>
  <si>
    <t>El oferente deberá tener en cuenta los valores asociados al contrato según ACUERDO MUNICIPAL 046 DEL 2024 y ACUERDO 057 DEL 2025 (Estatuto Tributario Municipal)</t>
  </si>
  <si>
    <r>
      <t xml:space="preserve">Mesa puesto de trabajo bachillerato </t>
    </r>
    <r>
      <rPr>
        <sz val="12"/>
        <color theme="1"/>
        <rFont val="Arial Narrow"/>
        <family val="2"/>
      </rPr>
      <t xml:space="preserve">
Mesa en arco para bachillerato (fórmica tablero): Superficie en melamina SC de 18 mm de espesor.
Cara superior enchapada en HPL (laminado de alta presión. High Pressure Laminate).
Tablero blanco sin cuadrícula, con canto redondeado semi-rígido de PVC termo fundido de 1 mm de espesor, color amarillo vibrante.
Se debe garantizar resistencia al desgaste, impactos, limpieza frecuente y uso intensivo en ambientes educativos.
Estructura metálica en tubería redonda de 11/4” calibre 16, curvada en control numérico y recubierta con pintura electrostática tipo poliéster de alta calidad para uso interior.
Bandeja metálica plegada de calibre 16 recubierta con primer y pintura electrostática tipo poliéster de alta calidad para uso interior. (portalibros)
Porta-nivelador y nivelador fabricado por inyección de plástico tipo rosca, en color gris claro.
Dimensiones generales: 90 cm x 50 cm
Altura: 76 cm   
Se debe garantizar que la unión de las mesas forme un círculo perfecto 
Tolerancias: (+-1.5 cm)</t>
    </r>
  </si>
  <si>
    <r>
      <t>Mesa puesto de trabajo primaria</t>
    </r>
    <r>
      <rPr>
        <sz val="12"/>
        <color theme="1"/>
        <rFont val="Arial Narrow"/>
        <family val="2"/>
      </rPr>
      <t xml:space="preserve">
Mesa en arco para primaria (fórmica tablero): Superficie en melamina SC de 18 mm de espesor.
Cara superior enchapada en HPL (laminado de alta presión. High Pressure Laminate).
Tablero blanco sin cuadrícula, con canto redondeado semi-rígido de PVC termo fundido de 1 mm de espesor, color amarillo vibrante.
Se debe garantizar resistencia al desgaste, impactos, limpieza frecuente y uso intensivo en ambientes educativos.
Estructura metálica en tubería redonda de 11/4” calibre 16, curvada en control numérico y recubierta con pintura electrostática tipo poliéster de alta calidad para uso interior.
Bandeja metálica plegada de calibre 16 recubierta con primer y pintura electrostática tipo poliéster de alta calidad para uso interior. (portalibros)
Porta-nivelador y nivelador fabricado por inyección de plástico tipo rosca, en color gris claro.
Dimensiones generales: 90 cm x 50 cm
Altura: 64 cm   
Se debe garantizar que la unión de 6 mesas forme un círculo perfecto 
Tolerancias: (+-1.5 cm)</t>
    </r>
  </si>
  <si>
    <r>
      <t>Mesa puesto de trabajo docente</t>
    </r>
    <r>
      <rPr>
        <sz val="12"/>
        <color theme="1"/>
        <rFont val="Arial Narrow"/>
        <family val="2"/>
      </rPr>
      <t xml:space="preserve">
Mesa con superficie en melamina blanca, cara superior enchapada en fórmica. 
Pizarra blanca y cantos en PVC rígido termo fundido de 2 mm de espesor color amarillo vibrante.
Base regulable en altura con sistema de elevación manual y estructura de 2 apoyos metálicos, acabado en pintura en polvo de aplicación electrostática blanca
Dimensiones: 1.20 mt x 0,60 mt 
Altura máxima: 1,20 mt  
Altura mínima: 0,72 mt</t>
    </r>
  </si>
  <si>
    <r>
      <t xml:space="preserve">Mesa puesto de trabajo tecnología </t>
    </r>
    <r>
      <rPr>
        <sz val="12"/>
        <color theme="1"/>
        <rFont val="Arial Narrow"/>
        <family val="2"/>
      </rPr>
      <t xml:space="preserve">
Mesa de tecnología, en superficie sólida con composición mineral superior o igual al 70% 
Dieléctrico, maleable, de alta resistencia blanco, de 12 mm.
Con reengruese ensanduchado de 12 mm, con pasacables,  1.35 m x0,50 m, alto 0,75 m.
Estructura cold rolled calibre 18, con pintura electrostática.
Patas redondeadas selladas en la parte superior e inferior.
Nivelador de pata terminado en neopreno hasta 10 cm de altura, completos con canaleta certificada de 10cm de ancha x 5cm de alta color negro, troquel doble.
Toma doble de energía, face plate doble. (o placa de pared)
Medidas
1.35 m x 0,50 m, alto 0,75 m.</t>
    </r>
  </si>
  <si>
    <r>
      <t>Silla puesto de trabajo docente</t>
    </r>
    <r>
      <rPr>
        <sz val="12"/>
        <color theme="1"/>
        <rFont val="Arial Narrow"/>
        <family val="2"/>
      </rPr>
      <t xml:space="preserve">
Silla docente tipo monoconcha ergonómica con base en cinco aspas y apoyapiés 
Mobiliario destinado al puesto de trabajo docente en aulas, laboratorios, ambientes de aprendizaje flexible, salas de innovación y en general espacios educativos. 
Tipo de Silla: silla docente ergonómica tipo monoconcha
Asiento y respaldo: monocasco en una sola pieza
Material del monocasco: polipropileno inyectado de alta resistencia por protección UV
Diseño ergonómico: curvaturas anatómicas para soporte lumbar y postura adecuada
Color: negro
Base: cinco (5) aspas en nylon reforzado de alta resistencia
Apoyapiés: aro circular en nylon reforzado integrado a la estructura
Sistema de giro: giratoria 360°
Uniones: elementos metálicos y tornillería galvanizada de alta resistencia 
Capacidad de carga: mínimo 120 kg de carga estática
Bordes: redondeados y libres de aristas cortantes
Acabados: superficies lisas, no porosas, lavables y resistentes a productos de limpieza institucional 
Protección UV: incorporada en la formulación del polipropileno
Estabilidad: la silla no deberá presentar volcamiento durante condiciones normales de uso
Dimensiones 
Altura del asiento: 430 mm a 460 mm
Ancho útil del asiento: mínimo 420 mm
Profundidad útil del asiento: 380 mm a 430 mm
Altura del respaldo: mínimo 300 mm
Altura total aproximada: 780 mm a 900 mm </t>
    </r>
  </si>
  <si>
    <r>
      <t xml:space="preserve">Silla puesto de trabajo primaria </t>
    </r>
    <r>
      <rPr>
        <sz val="12"/>
        <color theme="1"/>
        <rFont val="Arial Narrow"/>
        <family val="2"/>
      </rPr>
      <t xml:space="preserve">
Silla mono carcasa pieza fabricada en polipropileno por proceso de inyección (el asiento y el respaldo forman una sola pieza continua de plástico moldeado, no tiene uniones, piezas separadas ni tornillos en su cuerpo principal).
Con aditivos UV para protección contra los rayos ultravioleta y solidez a la luz.
Patas en tubería redonda de 3/4”, calibre 16. 
La estructura se une a la silla por medio de una lámina de acero CR, calibre 7 y 11 y tornillería galvanizada.
Acabados en pintura electrostática en polvo gris semi-mate
Medidas según Norma NTC 4641 
Altura del asiento desde el piso: 38 cm
Ancho útil del asiento: 36 cm a 38 cm 
Profundidad útil del asiento: 37 cm a 40 cm
Altura del espaldar desde el asiento: 28 cm a 32 cm 
Ancho mínimo del espaldar: 32 cm a 36 cm
Altura total de la silla: 68 cm a 74 cm
Bordes y esquinas: redondeados, sin elementos cortantes.
La silla deberá cumplir con la Norma Técnica Colombiana NTC 4641 vigente y acreditar mediante informe de laboratorio o certificación del fabricante haber superado el ensayo de resistencia a carga estática, soportando una carga mínima de 136 kg ± 1,4 kg sin presentar deformaciones permanentes, fracturas, fisuras, desprendimiento de componentes o alteraciones estructurales que comprometan la seguridad y funcionalidad del mobiliario. </t>
    </r>
  </si>
  <si>
    <r>
      <t xml:space="preserve">Silla puesto de trabajo secundaria </t>
    </r>
    <r>
      <rPr>
        <sz val="12"/>
        <color theme="1"/>
        <rFont val="Arial Narrow"/>
        <family val="2"/>
      </rPr>
      <t xml:space="preserve">
Silla mono carcasa bachillerato pieza fabricada en polipropileno por proceso de inyección (el asiento y el respaldo forman una sola pieza continua de plástico moldeado, no tiene uniones, piezas separadas ni tornillos en su cuerpo principal).
Con aditivos UV para protección contra los rayos ultravioleta y solidez a la luz.
Patas en tubería redonda de 3/4”, calibre 16. 
La estructura se une a la silla por medio de una lámina de acero CR, calibre 7 y 11 y tornillería galvanizada.
Acabados en pintura electrostática en polvo gris semi-mate
Medidas según Norma NTC 4641 
Altura del asiento desde el piso: 44 cm
Ancho útil del asiento: 40 cm a 42 cm 
Profundidad útil del asiento: 44 a 45 cm
Ancho mínimo del espaldar: 40 cm a 42 cm
Altura total de la silla: 85 cm
Bordes y esquinas: redondeados, sin elementos cortantes.
La silla deberá cumplir con la Norma Técnica Colombiana NTC 4641 vigente y acreditar mediante informe de laboratorio o certificación del fabricante haber superado el ensayo de resistencia a carga estática, soportando una carga mínima de 136 kg ± 1,4 kg sin presentar deformaciones permanentes, fracturas, fisuras, desprendimiento de componentes o alteraciones estructurales que comprometan la seguridad y funcionalidad del mobiliario.</t>
    </r>
  </si>
  <si>
    <t>COMPRA DE DOTACIÓN DE MOBILIARIO PARA LAS INSTITUCIONES                                                                      EDUCATIVAS PÚBLICAS DEL MUNICIPIO DE ENVIGADO</t>
  </si>
  <si>
    <r>
      <t xml:space="preserve">DESCRIPCIÓN
</t>
    </r>
    <r>
      <rPr>
        <b/>
        <i/>
        <sz val="11"/>
        <color rgb="FFFF0000"/>
        <rFont val="Arial Narrow"/>
        <family val="2"/>
      </rPr>
      <t>(Ver detalle en ficha técnica publicada por la entidad)</t>
    </r>
  </si>
  <si>
    <t>PRESUPUESTO OFICIAL
$ 878.462.683
IVA INCLUIDO</t>
  </si>
  <si>
    <t>El proponente deberá responder en la plataforma SECOP II al ítem “Lista de artículos” poniendo el valor total de la propuesta ofrecida.</t>
  </si>
  <si>
    <t xml:space="preserve">ENV-12-30-0044-26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</si>
</sst>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7" formatCode="&quot;$&quot;\ #,##0"/>
  </numFmts>
  <fonts count="21"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sz val="14"/>
      <name val="Arial Narrow"/>
      <family val="2"/>
    </font>
    <font>
      <sz val="12"/>
      <color theme="1"/>
      <name val="Arial Narrow"/>
      <family val="2"/>
    </font>
    <font>
      <b/>
      <i/>
      <sz val="11"/>
      <color rgb="FFFF0000"/>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2" tint="-0.249977111117893"/>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
      <left style="thin">
        <color rgb="FF000000"/>
      </left>
      <right style="thin">
        <color rgb="FF000000"/>
      </right>
      <top style="thin">
        <color rgb="FF000000"/>
      </top>
      <bottom style="thin">
        <color rgb="FF000000"/>
      </bottom>
      <diagonal/>
    </border>
  </borders>
  <cellStyleXfs count="9">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xf numFmtId="0" fontId="1" fillId="0" borderId="0"/>
  </cellStyleXfs>
  <cellXfs count="92">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3" borderId="2" xfId="7" applyNumberFormat="1" applyFont="1" applyFill="1" applyAlignment="1" applyProtection="1">
      <alignment horizontal="center" vertical="center" wrapText="1"/>
    </xf>
    <xf numFmtId="0" fontId="12" fillId="2" borderId="2" xfId="7" applyFont="1" applyFill="1" applyAlignment="1">
      <alignment horizontal="center" vertical="center" wrapText="1"/>
    </xf>
    <xf numFmtId="167" fontId="8" fillId="0" borderId="2" xfId="7" applyNumberFormat="1" applyFont="1" applyAlignment="1">
      <alignment horizontal="center" vertical="center" wrapText="1"/>
    </xf>
    <xf numFmtId="167" fontId="8" fillId="0" borderId="2" xfId="7" applyNumberFormat="1" applyFont="1" applyAlignment="1" applyProtection="1">
      <alignment horizontal="center" vertical="center" wrapText="1"/>
    </xf>
    <xf numFmtId="167" fontId="6" fillId="7" borderId="1" xfId="6" applyNumberFormat="1" applyFont="1" applyFill="1" applyAlignment="1">
      <alignment horizontal="center" vertical="center"/>
    </xf>
    <xf numFmtId="167" fontId="8" fillId="5" borderId="14" xfId="7" applyNumberFormat="1" applyFont="1" applyFill="1" applyBorder="1" applyAlignment="1">
      <alignment horizontal="center" vertical="center" wrapText="1"/>
    </xf>
    <xf numFmtId="0" fontId="12" fillId="0" borderId="26" xfId="7" applyFont="1" applyBorder="1" applyAlignment="1">
      <alignment horizontal="left" wrapText="1"/>
    </xf>
    <xf numFmtId="0" fontId="12" fillId="0" borderId="26" xfId="7" applyFont="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Alignment="1">
      <alignment horizontal="left" vertical="center"/>
    </xf>
    <xf numFmtId="0" fontId="11" fillId="0" borderId="14" xfId="7" applyFont="1" applyBorder="1" applyAlignment="1">
      <alignment horizontal="left"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 xfId="6" applyFont="1" applyFill="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10" borderId="25" xfId="7" applyFont="1" applyFill="1" applyBorder="1" applyAlignment="1">
      <alignment horizontal="left" vertical="center"/>
    </xf>
    <xf numFmtId="0" fontId="11" fillId="10" borderId="6" xfId="7" applyFont="1" applyFill="1" applyBorder="1" applyAlignment="1">
      <alignment horizontal="left" vertical="center"/>
    </xf>
    <xf numFmtId="0" fontId="11" fillId="10" borderId="17"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9" borderId="13" xfId="7" applyFont="1" applyFill="1" applyBorder="1" applyAlignment="1">
      <alignment horizontal="left" vertical="center" wrapText="1"/>
    </xf>
    <xf numFmtId="0" fontId="11" fillId="9" borderId="2" xfId="7" applyFont="1" applyFill="1" applyAlignment="1">
      <alignment horizontal="left" vertical="center" wrapText="1"/>
    </xf>
    <xf numFmtId="0" fontId="11" fillId="9"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9">
    <cellStyle name="Millares 2" xfId="1" xr:uid="{00000000-0005-0000-0000-000000000000}"/>
    <cellStyle name="Millares 2 2" xfId="4" xr:uid="{00000000-0005-0000-0000-000001000000}"/>
    <cellStyle name="Normal" xfId="0" builtinId="0"/>
    <cellStyle name="Normal 2" xfId="3" xr:uid="{00000000-0005-0000-0000-000003000000}"/>
    <cellStyle name="Normal 2 2" xfId="8" xr:uid="{00000000-0005-0000-0000-000004000000}"/>
    <cellStyle name="Porcentaje" xfId="2" builtinId="5"/>
    <cellStyle name="Porcentaje 2" xfId="5" xr:uid="{00000000-0005-0000-0000-000006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3"/>
  <sheetViews>
    <sheetView showGridLines="0" tabSelected="1" defaultGridColor="0" view="pageBreakPreview" topLeftCell="A9" colorId="44" zoomScale="85" zoomScaleNormal="90" zoomScaleSheetLayoutView="85" workbookViewId="0">
      <selection activeCell="D12" sqref="D12:E12"/>
    </sheetView>
  </sheetViews>
  <sheetFormatPr baseColWidth="10" defaultColWidth="11.5" defaultRowHeight="16" x14ac:dyDescent="0.15"/>
  <cols>
    <col min="1" max="1" width="5.5" style="1" customWidth="1"/>
    <col min="2" max="2" width="60.83203125" style="1" customWidth="1"/>
    <col min="3" max="3" width="12.5" style="1" customWidth="1"/>
    <col min="4" max="4" width="11.83203125" style="1" customWidth="1"/>
    <col min="5" max="5" width="19" style="1" customWidth="1"/>
    <col min="6" max="6" width="7" style="2" customWidth="1"/>
    <col min="7" max="7" width="13.33203125" style="2" customWidth="1"/>
    <col min="8" max="10" width="17.1640625" style="2" customWidth="1"/>
    <col min="11" max="11" width="17.1640625" style="1" customWidth="1"/>
    <col min="12" max="12" width="17" style="1" customWidth="1"/>
    <col min="13" max="16384" width="11.5" style="1"/>
  </cols>
  <sheetData>
    <row r="1" spans="1:12" ht="35" customHeight="1" thickBot="1" x14ac:dyDescent="0.2">
      <c r="A1" s="80"/>
      <c r="B1" s="81"/>
      <c r="C1" s="86" t="s">
        <v>36</v>
      </c>
      <c r="D1" s="86"/>
      <c r="E1" s="86"/>
      <c r="F1" s="86"/>
      <c r="G1" s="86"/>
      <c r="H1" s="86"/>
      <c r="I1" s="86"/>
      <c r="J1" s="86"/>
      <c r="K1" s="71" t="s">
        <v>28</v>
      </c>
      <c r="L1" s="72"/>
    </row>
    <row r="2" spans="1:12" ht="35" customHeight="1" thickTop="1" thickBot="1" x14ac:dyDescent="0.2">
      <c r="A2" s="82"/>
      <c r="B2" s="83"/>
      <c r="C2" s="87"/>
      <c r="D2" s="87"/>
      <c r="E2" s="87"/>
      <c r="F2" s="87"/>
      <c r="G2" s="87"/>
      <c r="H2" s="87"/>
      <c r="I2" s="87"/>
      <c r="J2" s="87"/>
      <c r="K2" s="73" t="s">
        <v>26</v>
      </c>
      <c r="L2" s="74"/>
    </row>
    <row r="3" spans="1:12" ht="43.5" customHeight="1" thickTop="1" thickBot="1" x14ac:dyDescent="0.2">
      <c r="A3" s="84" t="s">
        <v>11</v>
      </c>
      <c r="B3" s="85"/>
      <c r="C3" s="88" t="s">
        <v>46</v>
      </c>
      <c r="D3" s="89"/>
      <c r="E3" s="89"/>
      <c r="F3" s="89"/>
      <c r="G3" s="89"/>
      <c r="H3" s="89"/>
      <c r="I3" s="89"/>
      <c r="J3" s="89"/>
      <c r="K3" s="75" t="s">
        <v>48</v>
      </c>
      <c r="L3" s="76"/>
    </row>
    <row r="4" spans="1:12" ht="21.25" customHeight="1" thickTop="1" thickBot="1" x14ac:dyDescent="0.2">
      <c r="A4" s="84" t="s">
        <v>12</v>
      </c>
      <c r="B4" s="85"/>
      <c r="C4" s="90" t="s">
        <v>50</v>
      </c>
      <c r="D4" s="91"/>
      <c r="E4" s="91"/>
      <c r="F4" s="91"/>
      <c r="G4" s="91"/>
      <c r="H4" s="91"/>
      <c r="I4" s="91"/>
      <c r="J4" s="91"/>
      <c r="K4" s="77"/>
      <c r="L4" s="78"/>
    </row>
    <row r="5" spans="1:12" ht="21.25" customHeight="1" thickTop="1" thickBot="1" x14ac:dyDescent="0.2">
      <c r="A5" s="41" t="s">
        <v>0</v>
      </c>
      <c r="B5" s="42"/>
      <c r="C5" s="69"/>
      <c r="D5" s="79"/>
      <c r="E5" s="79"/>
      <c r="F5" s="79"/>
      <c r="G5" s="79"/>
      <c r="H5" s="79"/>
      <c r="I5" s="79"/>
      <c r="J5" s="79"/>
      <c r="K5" s="6" t="s">
        <v>1</v>
      </c>
      <c r="L5" s="15"/>
    </row>
    <row r="6" spans="1:12" ht="21.25" customHeight="1" thickTop="1" thickBot="1" x14ac:dyDescent="0.2">
      <c r="A6" s="41" t="s">
        <v>14</v>
      </c>
      <c r="B6" s="42"/>
      <c r="C6" s="65"/>
      <c r="D6" s="42"/>
      <c r="E6" s="42"/>
      <c r="F6" s="42"/>
      <c r="G6" s="42"/>
      <c r="H6" s="42"/>
      <c r="I6" s="42"/>
      <c r="J6" s="42"/>
      <c r="K6" s="6" t="s">
        <v>13</v>
      </c>
      <c r="L6" s="15"/>
    </row>
    <row r="7" spans="1:12" ht="21.25" customHeight="1" thickTop="1" thickBot="1" x14ac:dyDescent="0.2">
      <c r="A7" s="41" t="s">
        <v>2</v>
      </c>
      <c r="B7" s="42"/>
      <c r="C7" s="65"/>
      <c r="D7" s="42"/>
      <c r="E7" s="42"/>
      <c r="F7" s="42"/>
      <c r="G7" s="42"/>
      <c r="H7" s="42"/>
      <c r="I7" s="42"/>
      <c r="J7" s="42"/>
      <c r="K7" s="6" t="s">
        <v>15</v>
      </c>
      <c r="L7" s="8"/>
    </row>
    <row r="8" spans="1:12" ht="21.25" customHeight="1" thickTop="1" thickBot="1" x14ac:dyDescent="0.2">
      <c r="A8" s="41" t="s">
        <v>27</v>
      </c>
      <c r="B8" s="42"/>
      <c r="C8" s="65"/>
      <c r="D8" s="42"/>
      <c r="E8" s="42"/>
      <c r="F8" s="42"/>
      <c r="G8" s="42"/>
      <c r="H8" s="42"/>
      <c r="I8" s="42"/>
      <c r="J8" s="42"/>
      <c r="K8" s="69"/>
      <c r="L8" s="70"/>
    </row>
    <row r="9" spans="1:12" ht="21.25" customHeight="1" thickTop="1" thickBot="1" x14ac:dyDescent="0.2">
      <c r="A9" s="41" t="s">
        <v>23</v>
      </c>
      <c r="B9" s="42"/>
      <c r="C9" s="42" t="s">
        <v>24</v>
      </c>
      <c r="D9" s="42"/>
      <c r="E9" s="42"/>
      <c r="F9" s="42"/>
      <c r="G9" s="42"/>
      <c r="H9" s="42"/>
      <c r="I9" s="42"/>
      <c r="J9" s="42"/>
      <c r="K9" s="42"/>
      <c r="L9" s="47"/>
    </row>
    <row r="10" spans="1:12" ht="21.25" customHeight="1" thickTop="1" thickBot="1" x14ac:dyDescent="0.2">
      <c r="A10" s="46" t="s">
        <v>19</v>
      </c>
      <c r="B10" s="45" t="s">
        <v>47</v>
      </c>
      <c r="C10" s="45" t="s">
        <v>16</v>
      </c>
      <c r="D10" s="45" t="s">
        <v>18</v>
      </c>
      <c r="E10" s="43" t="s">
        <v>17</v>
      </c>
      <c r="F10" s="43"/>
      <c r="G10" s="43"/>
      <c r="H10" s="43"/>
      <c r="I10" s="43"/>
      <c r="J10" s="43"/>
      <c r="K10" s="43"/>
      <c r="L10" s="44"/>
    </row>
    <row r="11" spans="1:12" ht="64.5" customHeight="1" thickBot="1" x14ac:dyDescent="0.2">
      <c r="A11" s="46"/>
      <c r="B11" s="45"/>
      <c r="C11" s="45"/>
      <c r="D11" s="45"/>
      <c r="E11" s="12" t="s">
        <v>31</v>
      </c>
      <c r="F11" s="13" t="s">
        <v>3</v>
      </c>
      <c r="G11" s="12" t="s">
        <v>8</v>
      </c>
      <c r="H11" s="12" t="s">
        <v>29</v>
      </c>
      <c r="I11" s="12" t="s">
        <v>30</v>
      </c>
      <c r="J11" s="12" t="s">
        <v>9</v>
      </c>
      <c r="K11" s="12" t="s">
        <v>21</v>
      </c>
      <c r="L11" s="14" t="s">
        <v>22</v>
      </c>
    </row>
    <row r="12" spans="1:12" s="4" customFormat="1" ht="319.5" customHeight="1" thickTop="1" thickBot="1" x14ac:dyDescent="0.25">
      <c r="A12" s="9">
        <v>1</v>
      </c>
      <c r="B12" s="22" t="s">
        <v>39</v>
      </c>
      <c r="C12" s="17" t="s">
        <v>37</v>
      </c>
      <c r="D12" s="7">
        <v>707</v>
      </c>
      <c r="E12" s="16"/>
      <c r="F12" s="5"/>
      <c r="G12" s="18">
        <f>SUM(E12*F12)</f>
        <v>0</v>
      </c>
      <c r="H12" s="19">
        <f>SUM(E12+G12)</f>
        <v>0</v>
      </c>
      <c r="I12" s="19">
        <f>G12*D12</f>
        <v>0</v>
      </c>
      <c r="J12" s="19">
        <f>E12*D12</f>
        <v>0</v>
      </c>
      <c r="K12" s="19">
        <f>J12+I12</f>
        <v>0</v>
      </c>
      <c r="L12" s="21">
        <v>583794</v>
      </c>
    </row>
    <row r="13" spans="1:12" s="4" customFormat="1" ht="341.25" customHeight="1" thickTop="1" thickBot="1" x14ac:dyDescent="0.2">
      <c r="A13" s="9">
        <v>2</v>
      </c>
      <c r="B13" s="23" t="s">
        <v>40</v>
      </c>
      <c r="C13" s="17" t="s">
        <v>37</v>
      </c>
      <c r="D13" s="7">
        <v>160</v>
      </c>
      <c r="E13" s="16"/>
      <c r="F13" s="5"/>
      <c r="G13" s="18">
        <f t="shared" ref="G13:G18" si="0">SUM(E13*F13)</f>
        <v>0</v>
      </c>
      <c r="H13" s="19">
        <f t="shared" ref="H13:H18" si="1">SUM(E13+G13)</f>
        <v>0</v>
      </c>
      <c r="I13" s="19">
        <f t="shared" ref="I13:I18" si="2">G13*D13</f>
        <v>0</v>
      </c>
      <c r="J13" s="19">
        <f t="shared" ref="J13:J18" si="3">E13*D13</f>
        <v>0</v>
      </c>
      <c r="K13" s="19">
        <f t="shared" ref="K13:K18" si="4">J13+I13</f>
        <v>0</v>
      </c>
      <c r="L13" s="21">
        <v>550589</v>
      </c>
    </row>
    <row r="14" spans="1:12" s="4" customFormat="1" ht="194.25" customHeight="1" thickTop="1" thickBot="1" x14ac:dyDescent="0.2">
      <c r="A14" s="9">
        <v>3</v>
      </c>
      <c r="B14" s="23" t="s">
        <v>41</v>
      </c>
      <c r="C14" s="17" t="s">
        <v>37</v>
      </c>
      <c r="D14" s="7">
        <v>60</v>
      </c>
      <c r="E14" s="16"/>
      <c r="F14" s="5"/>
      <c r="G14" s="18">
        <f t="shared" si="0"/>
        <v>0</v>
      </c>
      <c r="H14" s="19">
        <f t="shared" si="1"/>
        <v>0</v>
      </c>
      <c r="I14" s="19">
        <f t="shared" si="2"/>
        <v>0</v>
      </c>
      <c r="J14" s="19">
        <f t="shared" si="3"/>
        <v>0</v>
      </c>
      <c r="K14" s="19">
        <f t="shared" si="4"/>
        <v>0</v>
      </c>
      <c r="L14" s="21">
        <v>1677741</v>
      </c>
    </row>
    <row r="15" spans="1:12" s="4" customFormat="1" ht="237" customHeight="1" thickTop="1" thickBot="1" x14ac:dyDescent="0.2">
      <c r="A15" s="9">
        <v>4</v>
      </c>
      <c r="B15" s="23" t="s">
        <v>42</v>
      </c>
      <c r="C15" s="17" t="s">
        <v>37</v>
      </c>
      <c r="D15" s="7">
        <v>15</v>
      </c>
      <c r="E15" s="16"/>
      <c r="F15" s="5"/>
      <c r="G15" s="18">
        <f t="shared" si="0"/>
        <v>0</v>
      </c>
      <c r="H15" s="19">
        <f t="shared" si="1"/>
        <v>0</v>
      </c>
      <c r="I15" s="19">
        <f t="shared" si="2"/>
        <v>0</v>
      </c>
      <c r="J15" s="19">
        <f t="shared" si="3"/>
        <v>0</v>
      </c>
      <c r="K15" s="19">
        <f t="shared" si="4"/>
        <v>0</v>
      </c>
      <c r="L15" s="21">
        <v>3428354</v>
      </c>
    </row>
    <row r="16" spans="1:12" s="4" customFormat="1" ht="409.5" customHeight="1" thickTop="1" thickBot="1" x14ac:dyDescent="0.2">
      <c r="A16" s="9">
        <v>5</v>
      </c>
      <c r="B16" s="23" t="s">
        <v>43</v>
      </c>
      <c r="C16" s="17" t="s">
        <v>37</v>
      </c>
      <c r="D16" s="7">
        <v>60</v>
      </c>
      <c r="E16" s="16">
        <v>50000</v>
      </c>
      <c r="F16" s="5">
        <v>0.19</v>
      </c>
      <c r="G16" s="18">
        <f>SUM(E16*F16)</f>
        <v>9500</v>
      </c>
      <c r="H16" s="19">
        <f t="shared" si="1"/>
        <v>59500</v>
      </c>
      <c r="I16" s="19">
        <f t="shared" si="2"/>
        <v>570000</v>
      </c>
      <c r="J16" s="19">
        <f t="shared" si="3"/>
        <v>3000000</v>
      </c>
      <c r="K16" s="19">
        <f t="shared" si="4"/>
        <v>3570000</v>
      </c>
      <c r="L16" s="21">
        <v>408091</v>
      </c>
    </row>
    <row r="17" spans="1:12" s="4" customFormat="1" ht="408" customHeight="1" thickTop="1" thickBot="1" x14ac:dyDescent="0.2">
      <c r="A17" s="9">
        <v>6</v>
      </c>
      <c r="B17" s="23" t="s">
        <v>44</v>
      </c>
      <c r="C17" s="17" t="s">
        <v>37</v>
      </c>
      <c r="D17" s="7">
        <v>160</v>
      </c>
      <c r="E17" s="16"/>
      <c r="F17" s="5"/>
      <c r="G17" s="18">
        <f t="shared" si="0"/>
        <v>0</v>
      </c>
      <c r="H17" s="19">
        <f t="shared" si="1"/>
        <v>0</v>
      </c>
      <c r="I17" s="19">
        <f t="shared" si="2"/>
        <v>0</v>
      </c>
      <c r="J17" s="19">
        <f t="shared" si="3"/>
        <v>0</v>
      </c>
      <c r="K17" s="19">
        <f t="shared" si="4"/>
        <v>0</v>
      </c>
      <c r="L17" s="21">
        <v>330979</v>
      </c>
    </row>
    <row r="18" spans="1:12" s="4" customFormat="1" ht="374" thickTop="1" thickBot="1" x14ac:dyDescent="0.2">
      <c r="A18" s="9">
        <v>7</v>
      </c>
      <c r="B18" s="23" t="s">
        <v>45</v>
      </c>
      <c r="C18" s="17" t="s">
        <v>37</v>
      </c>
      <c r="D18" s="7">
        <v>505</v>
      </c>
      <c r="E18" s="16"/>
      <c r="F18" s="5"/>
      <c r="G18" s="18">
        <f t="shared" si="0"/>
        <v>0</v>
      </c>
      <c r="H18" s="19">
        <f t="shared" si="1"/>
        <v>0</v>
      </c>
      <c r="I18" s="19">
        <f t="shared" si="2"/>
        <v>0</v>
      </c>
      <c r="J18" s="19">
        <f t="shared" si="3"/>
        <v>0</v>
      </c>
      <c r="K18" s="19">
        <f t="shared" si="4"/>
        <v>0</v>
      </c>
      <c r="L18" s="21">
        <v>293256</v>
      </c>
    </row>
    <row r="19" spans="1:12" s="4" customFormat="1" ht="29.25" customHeight="1" thickTop="1" thickBot="1" x14ac:dyDescent="0.2">
      <c r="A19" s="63" t="s">
        <v>4</v>
      </c>
      <c r="B19" s="64"/>
      <c r="C19" s="64"/>
      <c r="D19" s="64"/>
      <c r="E19" s="64"/>
      <c r="F19" s="64"/>
      <c r="G19" s="20">
        <f>SUM(G12:G18)</f>
        <v>9500</v>
      </c>
      <c r="H19" s="20">
        <f>SUM(H12:H18)</f>
        <v>59500</v>
      </c>
      <c r="I19" s="20">
        <f>SUM(I12:I18)</f>
        <v>570000</v>
      </c>
      <c r="J19" s="20">
        <f>SUM(J12:J18)</f>
        <v>3000000</v>
      </c>
      <c r="K19" s="20">
        <f>SUM(K12:K18)</f>
        <v>3570000</v>
      </c>
      <c r="L19" s="10"/>
    </row>
    <row r="20" spans="1:12" ht="11.25" customHeight="1" x14ac:dyDescent="0.15">
      <c r="A20" s="54"/>
      <c r="B20" s="55"/>
      <c r="C20" s="55"/>
      <c r="D20" s="55"/>
      <c r="E20" s="55"/>
      <c r="F20" s="55"/>
      <c r="G20" s="55"/>
      <c r="H20" s="55"/>
      <c r="I20" s="55"/>
      <c r="J20" s="55"/>
      <c r="K20" s="55"/>
      <c r="L20" s="56"/>
    </row>
    <row r="21" spans="1:12" ht="24.5" customHeight="1" thickBot="1" x14ac:dyDescent="0.2">
      <c r="A21" s="48" t="s">
        <v>10</v>
      </c>
      <c r="B21" s="49"/>
      <c r="C21" s="49"/>
      <c r="D21" s="49"/>
      <c r="E21" s="49"/>
      <c r="F21" s="49"/>
      <c r="G21" s="49"/>
      <c r="H21" s="49"/>
      <c r="I21" s="49"/>
      <c r="J21" s="49"/>
      <c r="K21" s="49"/>
      <c r="L21" s="50"/>
    </row>
    <row r="22" spans="1:12" ht="24.5" customHeight="1" thickTop="1" thickBot="1" x14ac:dyDescent="0.2">
      <c r="A22" s="57" t="s">
        <v>49</v>
      </c>
      <c r="B22" s="58"/>
      <c r="C22" s="58"/>
      <c r="D22" s="58"/>
      <c r="E22" s="58"/>
      <c r="F22" s="58"/>
      <c r="G22" s="58"/>
      <c r="H22" s="58"/>
      <c r="I22" s="58"/>
      <c r="J22" s="58"/>
      <c r="K22" s="58"/>
      <c r="L22" s="59"/>
    </row>
    <row r="23" spans="1:12" ht="35.5" customHeight="1" thickTop="1" thickBot="1" x14ac:dyDescent="0.2">
      <c r="A23" s="66" t="s">
        <v>32</v>
      </c>
      <c r="B23" s="67"/>
      <c r="C23" s="67"/>
      <c r="D23" s="67"/>
      <c r="E23" s="67"/>
      <c r="F23" s="67"/>
      <c r="G23" s="67"/>
      <c r="H23" s="67"/>
      <c r="I23" s="67"/>
      <c r="J23" s="67"/>
      <c r="K23" s="67"/>
      <c r="L23" s="68"/>
    </row>
    <row r="24" spans="1:12" ht="27.75" customHeight="1" thickTop="1" thickBot="1" x14ac:dyDescent="0.2">
      <c r="A24" s="60" t="s">
        <v>20</v>
      </c>
      <c r="B24" s="61"/>
      <c r="C24" s="61"/>
      <c r="D24" s="61"/>
      <c r="E24" s="61"/>
      <c r="F24" s="61"/>
      <c r="G24" s="61"/>
      <c r="H24" s="61"/>
      <c r="I24" s="61"/>
      <c r="J24" s="61"/>
      <c r="K24" s="61"/>
      <c r="L24" s="62"/>
    </row>
    <row r="25" spans="1:12" ht="35.5" customHeight="1" thickTop="1" thickBot="1" x14ac:dyDescent="0.2">
      <c r="A25" s="51" t="s">
        <v>33</v>
      </c>
      <c r="B25" s="52"/>
      <c r="C25" s="52"/>
      <c r="D25" s="52"/>
      <c r="E25" s="52"/>
      <c r="F25" s="52"/>
      <c r="G25" s="52"/>
      <c r="H25" s="52"/>
      <c r="I25" s="52"/>
      <c r="J25" s="52"/>
      <c r="K25" s="52"/>
      <c r="L25" s="53"/>
    </row>
    <row r="26" spans="1:12" ht="34" customHeight="1" thickTop="1" thickBot="1" x14ac:dyDescent="0.2">
      <c r="A26" s="51" t="s">
        <v>25</v>
      </c>
      <c r="B26" s="52"/>
      <c r="C26" s="52"/>
      <c r="D26" s="52"/>
      <c r="E26" s="52"/>
      <c r="F26" s="52"/>
      <c r="G26" s="52"/>
      <c r="H26" s="52"/>
      <c r="I26" s="52"/>
      <c r="J26" s="52"/>
      <c r="K26" s="52"/>
      <c r="L26" s="53"/>
    </row>
    <row r="27" spans="1:12" ht="26.5" customHeight="1" thickTop="1" thickBot="1" x14ac:dyDescent="0.2">
      <c r="A27" s="38" t="s">
        <v>38</v>
      </c>
      <c r="B27" s="39"/>
      <c r="C27" s="39"/>
      <c r="D27" s="39"/>
      <c r="E27" s="39"/>
      <c r="F27" s="39"/>
      <c r="G27" s="39"/>
      <c r="H27" s="39"/>
      <c r="I27" s="39"/>
      <c r="J27" s="39"/>
      <c r="K27" s="39"/>
      <c r="L27" s="40"/>
    </row>
    <row r="28" spans="1:12" ht="21.25" customHeight="1" thickTop="1" thickBot="1" x14ac:dyDescent="0.2">
      <c r="A28" s="31" t="s">
        <v>5</v>
      </c>
      <c r="B28" s="27"/>
      <c r="C28" s="27" t="s">
        <v>34</v>
      </c>
      <c r="D28" s="27"/>
      <c r="E28" s="27"/>
      <c r="F28" s="27"/>
      <c r="G28" s="27"/>
      <c r="H28" s="27"/>
      <c r="I28" s="27"/>
      <c r="J28" s="27"/>
      <c r="K28" s="27"/>
      <c r="L28" s="28"/>
    </row>
    <row r="29" spans="1:12" ht="21.25" customHeight="1" thickTop="1" thickBot="1" x14ac:dyDescent="0.2">
      <c r="A29" s="31" t="s">
        <v>6</v>
      </c>
      <c r="B29" s="27"/>
      <c r="C29" s="27" t="s">
        <v>34</v>
      </c>
      <c r="D29" s="27"/>
      <c r="E29" s="27"/>
      <c r="F29" s="27"/>
      <c r="G29" s="27"/>
      <c r="H29" s="27"/>
      <c r="I29" s="27"/>
      <c r="J29" s="27"/>
      <c r="K29" s="27"/>
      <c r="L29" s="28"/>
    </row>
    <row r="30" spans="1:12" ht="18" thickTop="1" x14ac:dyDescent="0.15">
      <c r="A30" s="11"/>
      <c r="B30" s="3"/>
      <c r="C30" s="29"/>
      <c r="D30" s="29"/>
      <c r="E30" s="29"/>
      <c r="F30" s="29"/>
      <c r="G30" s="29"/>
      <c r="H30" s="29"/>
      <c r="I30" s="29"/>
      <c r="J30" s="29"/>
      <c r="K30" s="29"/>
      <c r="L30" s="30"/>
    </row>
    <row r="31" spans="1:12" ht="28.5" customHeight="1" x14ac:dyDescent="0.2">
      <c r="A31" s="35" t="s">
        <v>7</v>
      </c>
      <c r="B31" s="36"/>
      <c r="C31" s="36"/>
      <c r="D31" s="36"/>
      <c r="E31" s="36"/>
      <c r="F31" s="36"/>
      <c r="G31" s="36"/>
      <c r="H31" s="36"/>
      <c r="I31" s="36"/>
      <c r="J31" s="36"/>
      <c r="K31" s="36"/>
      <c r="L31" s="37"/>
    </row>
    <row r="32" spans="1:12" ht="17" x14ac:dyDescent="0.15">
      <c r="A32" s="32" t="s">
        <v>35</v>
      </c>
      <c r="B32" s="33"/>
      <c r="C32" s="33"/>
      <c r="D32" s="33"/>
      <c r="E32" s="33"/>
      <c r="F32" s="33"/>
      <c r="G32" s="33"/>
      <c r="H32" s="33"/>
      <c r="I32" s="33"/>
      <c r="J32" s="33"/>
      <c r="K32" s="33"/>
      <c r="L32" s="34"/>
    </row>
    <row r="33" spans="1:12" ht="17" thickBot="1" x14ac:dyDescent="0.2">
      <c r="A33" s="24"/>
      <c r="B33" s="25"/>
      <c r="C33" s="25"/>
      <c r="D33" s="25"/>
      <c r="E33" s="25"/>
      <c r="F33" s="25"/>
      <c r="G33" s="25"/>
      <c r="H33" s="25"/>
      <c r="I33" s="25"/>
      <c r="J33" s="25"/>
      <c r="K33" s="25"/>
      <c r="L33" s="26"/>
    </row>
  </sheetData>
  <sheetProtection algorithmName="SHA-512" hashValue="ZB4fu/0RB33gxWTR1y3fq5Pfx5jJ0CvxWYiNOMm0JqIDQxoKJvbtKoXkp6ARGozTyoHXZ2d/lVu/Kl3JhqaRIg==" saltValue="kFHU/wtxDCY0a9SWjcQwcQ==" spinCount="100000" sheet="1" objects="1" scenarios="1"/>
  <protectedRanges>
    <protectedRange sqref="C5:J8 K8 C9 L5:L7 E12:F18" name="DATOS"/>
  </protectedRanges>
  <mergeCells count="43">
    <mergeCell ref="K1:L1"/>
    <mergeCell ref="K2:L2"/>
    <mergeCell ref="K3:L4"/>
    <mergeCell ref="C5:J5"/>
    <mergeCell ref="A1:B2"/>
    <mergeCell ref="A3:B3"/>
    <mergeCell ref="A4:B4"/>
    <mergeCell ref="C1:J2"/>
    <mergeCell ref="C3:J3"/>
    <mergeCell ref="C4:J4"/>
    <mergeCell ref="A28:B28"/>
    <mergeCell ref="A5:B5"/>
    <mergeCell ref="A6:B6"/>
    <mergeCell ref="A7:B7"/>
    <mergeCell ref="A8:B8"/>
    <mergeCell ref="A24:L24"/>
    <mergeCell ref="A19:F19"/>
    <mergeCell ref="C6:J6"/>
    <mergeCell ref="C7:J7"/>
    <mergeCell ref="C8:F8"/>
    <mergeCell ref="A23:L23"/>
    <mergeCell ref="K8:L8"/>
    <mergeCell ref="B10:B11"/>
    <mergeCell ref="A26:L26"/>
    <mergeCell ref="G8:J8"/>
    <mergeCell ref="C28:L28"/>
    <mergeCell ref="A27:L27"/>
    <mergeCell ref="A9:B9"/>
    <mergeCell ref="E10:L10"/>
    <mergeCell ref="C10:C11"/>
    <mergeCell ref="A10:A11"/>
    <mergeCell ref="C9:L9"/>
    <mergeCell ref="A21:L21"/>
    <mergeCell ref="A25:L25"/>
    <mergeCell ref="A20:L20"/>
    <mergeCell ref="D10:D11"/>
    <mergeCell ref="A22:L22"/>
    <mergeCell ref="A33:L33"/>
    <mergeCell ref="C29:L29"/>
    <mergeCell ref="C30:L30"/>
    <mergeCell ref="A29:B29"/>
    <mergeCell ref="A32:L32"/>
    <mergeCell ref="A31:L31"/>
  </mergeCells>
  <conditionalFormatting sqref="H12:H18">
    <cfRule type="cellIs" dxfId="2" priority="1" operator="equal">
      <formula>L12</formula>
    </cfRule>
    <cfRule type="cellIs" dxfId="1" priority="2" operator="lessThan">
      <formula>L12</formula>
    </cfRule>
    <cfRule type="cellIs" dxfId="0" priority="3" operator="greaterThan">
      <formula>L12</formula>
    </cfRule>
  </conditionalFormatting>
  <printOptions horizontalCentered="1" verticalCentered="1"/>
  <pageMargins left="0.7" right="0.7" top="0.75" bottom="0.75" header="0.3" footer="0.3"/>
  <pageSetup paperSize="5" scale="75"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metadata/properties"/>
    <ds:schemaRef ds:uri="http://purl.org/dc/terms/"/>
    <ds:schemaRef ds:uri="http://www.w3.org/XML/1998/namespace"/>
    <ds:schemaRef ds:uri="http://purl.org/dc/dcmitype/"/>
    <ds:schemaRef ds:uri="http://schemas.openxmlformats.org/package/2006/metadata/core-properties"/>
    <ds:schemaRef ds:uri="http://schemas.microsoft.com/office/2006/documentManagement/types"/>
    <ds:schemaRef ds:uri="http://purl.org/dc/elements/1.1/"/>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Andrea Vasquez Jaramillo</cp:lastModifiedBy>
  <cp:lastPrinted>2020-05-29T18:46:41Z</cp:lastPrinted>
  <dcterms:created xsi:type="dcterms:W3CDTF">2006-11-20T19:37:40Z</dcterms:created>
  <dcterms:modified xsi:type="dcterms:W3CDTF">2026-09-29T15:24:29Z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