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 1" sheetId="1" r:id="rId5"/>
  </sheets>
  <definedNames/>
  <calcPr/>
</workbook>
</file>

<file path=xl/sharedStrings.xml><?xml version="1.0" encoding="utf-8"?>
<sst xmlns="http://schemas.openxmlformats.org/spreadsheetml/2006/main" count="53" uniqueCount="22">
  <si>
    <t>ANALISIS BIENES RELEVANTES</t>
  </si>
  <si>
    <t>TABLA EN ORDEN DESCENDENTE SEGÚN PORCENTA JE DE PARTICIPACIÓN</t>
  </si>
  <si>
    <t>BIEN</t>
  </si>
  <si>
    <t>UNIDAD</t>
  </si>
  <si>
    <t>CANTIDAD</t>
  </si>
  <si>
    <t>VALOR PARCIAL</t>
  </si>
  <si>
    <t>PARTICIPACION</t>
  </si>
  <si>
    <t>Concreto</t>
  </si>
  <si>
    <t>m3</t>
  </si>
  <si>
    <t>Aluminio</t>
  </si>
  <si>
    <t>m2</t>
  </si>
  <si>
    <t>Acero</t>
  </si>
  <si>
    <t>kg</t>
  </si>
  <si>
    <t>Enchape</t>
  </si>
  <si>
    <t>Pintura</t>
  </si>
  <si>
    <t>Mamposteria</t>
  </si>
  <si>
    <t>ANALISIS PORCENTAJE ACUMULADO</t>
  </si>
  <si>
    <t>% de participación ordenado</t>
  </si>
  <si>
    <t>% de participación Acumulado</t>
  </si>
  <si>
    <t>Promedio % de participación &lt; o = al 80% del acumulado</t>
  </si>
  <si>
    <t>BIENES RELEVANTES</t>
  </si>
  <si>
    <t>NO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</si>
</sst>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0.0%"/>
    <numFmt numFmtId="165" formatCode="[$ $]#,##0"/>
  </numFmts>
  <fonts count="8">
    <font>
      <sz val="10.0"/>
      <color rgb="FF000000"/>
      <name val="Arial"/>
      <scheme val="minor"/>
    </font>
    <font>
      <b/>
      <sz val="11.0"/>
      <color theme="1"/>
      <name val="Calibri"/>
    </font>
    <font/>
    <font>
      <sz val="11.0"/>
      <color theme="1"/>
      <name val="Calibri"/>
    </font>
    <font>
      <color theme="1"/>
      <name val="Arial"/>
      <scheme val="minor"/>
    </font>
    <font>
      <b/>
      <color rgb="FF000000"/>
      <name val="&quot;Verdana&quot;"/>
    </font>
    <font>
      <b/>
      <color theme="1"/>
      <name val="Arial"/>
      <scheme val="minor"/>
    </font>
    <font>
      <b/>
      <color theme="1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D6DCE4"/>
        <bgColor rgb="FFD6DCE4"/>
      </patternFill>
    </fill>
    <fill>
      <patternFill patternType="solid">
        <fgColor rgb="FFCBCBCB"/>
        <bgColor rgb="FFCBCBCB"/>
      </patternFill>
    </fill>
    <fill>
      <patternFill patternType="solid">
        <fgColor rgb="FFBFBFBF"/>
        <bgColor rgb="FFBFBFBF"/>
      </patternFill>
    </fill>
  </fills>
  <borders count="8">
    <border/>
    <border>
      <left/>
      <top/>
      <bottom style="thin">
        <color rgb="FF000000"/>
      </bottom>
    </border>
    <border>
      <top/>
      <bottom style="thin">
        <color rgb="FF000000"/>
      </bottom>
    </border>
    <border>
      <right/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9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bottom"/>
    </xf>
    <xf borderId="2" fillId="0" fontId="2" numFmtId="0" xfId="0" applyBorder="1" applyFont="1"/>
    <xf borderId="3" fillId="0" fontId="2" numFmtId="0" xfId="0" applyBorder="1" applyFont="1"/>
    <xf borderId="4" fillId="2" fontId="1" numFmtId="0" xfId="0" applyAlignment="1" applyBorder="1" applyFill="1" applyFont="1">
      <alignment horizontal="center" vertical="bottom"/>
    </xf>
    <xf borderId="4" fillId="2" fontId="1" numFmtId="164" xfId="0" applyAlignment="1" applyBorder="1" applyFill="1" applyFont="1" applyNumberFormat="1">
      <alignment horizontal="center" vertical="bottom"/>
    </xf>
    <xf borderId="4" fillId="0" fontId="3" numFmtId="0" xfId="0" applyAlignment="1" applyBorder="1" applyFont="1">
      <alignment horizontal="center" vertical="bottom"/>
    </xf>
    <xf borderId="4" fillId="0" fontId="3" numFmtId="164" xfId="0" applyAlignment="1" applyBorder="1" applyFont="1" applyNumberFormat="1">
      <alignment horizontal="center" vertical="bottom"/>
    </xf>
    <xf borderId="4" fillId="0" fontId="4" numFmtId="0" xfId="0" applyAlignment="1" applyBorder="1" applyFont="1">
      <alignment horizontal="center"/>
    </xf>
    <xf borderId="4" fillId="0" fontId="4" numFmtId="165" xfId="0" applyAlignment="1" applyBorder="1" applyFont="1" applyNumberFormat="1">
      <alignment horizontal="center"/>
    </xf>
    <xf borderId="4" fillId="0" fontId="4" numFmtId="10" xfId="0" applyBorder="1" applyFont="1" applyNumberFormat="1"/>
    <xf borderId="4" fillId="0" fontId="3" numFmtId="4" xfId="0" applyAlignment="1" applyBorder="1" applyFont="1" applyNumberFormat="1">
      <alignment horizontal="center" readingOrder="0" vertical="bottom"/>
    </xf>
    <xf borderId="4" fillId="0" fontId="4" numFmtId="0" xfId="0" applyAlignment="1" applyBorder="1" applyFont="1">
      <alignment horizontal="center" readingOrder="0"/>
    </xf>
    <xf borderId="4" fillId="0" fontId="4" numFmtId="165" xfId="0" applyAlignment="1" applyBorder="1" applyFont="1" applyNumberFormat="1">
      <alignment horizontal="center" readingOrder="0"/>
    </xf>
    <xf borderId="0" fillId="0" fontId="5" numFmtId="0" xfId="0" applyAlignment="1" applyFont="1">
      <alignment readingOrder="0"/>
    </xf>
    <xf borderId="0" fillId="0" fontId="6" numFmtId="165" xfId="0" applyFont="1" applyNumberFormat="1"/>
    <xf borderId="0" fillId="0" fontId="6" numFmtId="10" xfId="0" applyFont="1" applyNumberFormat="1"/>
    <xf borderId="0" fillId="0" fontId="4" numFmtId="165" xfId="0" applyFont="1" applyNumberFormat="1"/>
    <xf borderId="0" fillId="0" fontId="4" numFmtId="10" xfId="0" applyFont="1" applyNumberFormat="1"/>
    <xf borderId="0" fillId="0" fontId="1" numFmtId="0" xfId="0" applyAlignment="1" applyFont="1">
      <alignment horizontal="center" vertical="bottom"/>
    </xf>
    <xf borderId="4" fillId="3" fontId="1" numFmtId="0" xfId="0" applyAlignment="1" applyBorder="1" applyFill="1" applyFont="1">
      <alignment horizontal="center" vertical="bottom"/>
    </xf>
    <xf borderId="4" fillId="4" fontId="7" numFmtId="164" xfId="0" applyAlignment="1" applyBorder="1" applyFill="1" applyFont="1" applyNumberFormat="1">
      <alignment horizontal="center" shrinkToFit="0" vertical="bottom" wrapText="1"/>
    </xf>
    <xf borderId="4" fillId="4" fontId="7" numFmtId="0" xfId="0" applyAlignment="1" applyBorder="1" applyFill="1" applyFont="1">
      <alignment horizontal="center" shrinkToFit="0" vertical="bottom" wrapText="1"/>
    </xf>
    <xf borderId="4" fillId="3" fontId="1" numFmtId="0" xfId="0" applyAlignment="1" applyBorder="1" applyFill="1" applyFont="1">
      <alignment horizontal="center" shrinkToFit="0" vertical="bottom" wrapText="1"/>
    </xf>
    <xf borderId="4" fillId="0" fontId="3" numFmtId="10" xfId="0" applyAlignment="1" applyBorder="1" applyFont="1" applyNumberFormat="1">
      <alignment horizontal="center" vertical="bottom"/>
    </xf>
    <xf borderId="5" fillId="0" fontId="3" numFmtId="10" xfId="0" applyAlignment="1" applyBorder="1" applyFont="1" applyNumberFormat="1">
      <alignment horizontal="center" vertical="bottom"/>
    </xf>
    <xf borderId="6" fillId="0" fontId="2" numFmtId="0" xfId="0" applyBorder="1" applyFont="1"/>
    <xf borderId="7" fillId="0" fontId="2" numFmtId="0" xfId="0" applyBorder="1" applyFont="1"/>
    <xf borderId="4" fillId="0" fontId="4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2"/>
      <c r="C1" s="2"/>
      <c r="D1" s="2"/>
      <c r="E1" s="3"/>
      <c r="G1" s="1" t="s">
        <v>1</v>
      </c>
      <c r="H1" s="2"/>
      <c r="I1" s="2"/>
      <c r="J1" s="2"/>
      <c r="K1" s="3"/>
    </row>
    <row r="2">
      <c r="A2" s="4" t="s">
        <v>2</v>
      </c>
      <c r="B2" s="5" t="s">
        <v>3</v>
      </c>
      <c r="C2" s="4" t="s">
        <v>4</v>
      </c>
      <c r="D2" s="4" t="s">
        <v>5</v>
      </c>
      <c r="E2" s="4" t="s">
        <v>6</v>
      </c>
      <c r="G2" s="4" t="s">
        <v>2</v>
      </c>
      <c r="H2" s="5" t="s">
        <v>3</v>
      </c>
      <c r="I2" s="4" t="s">
        <v>4</v>
      </c>
      <c r="J2" s="4" t="s">
        <v>5</v>
      </c>
      <c r="K2" s="4" t="s">
        <v>6</v>
      </c>
    </row>
    <row r="3">
      <c r="A3" s="6" t="s">
        <v>7</v>
      </c>
      <c r="B3" s="7" t="s">
        <v>8</v>
      </c>
      <c r="C3" s="8">
        <f>1.2+3.2</f>
        <v>4.4</v>
      </c>
      <c r="D3" s="9">
        <f>42075+(39900*32)</f>
        <v>1318875</v>
      </c>
      <c r="E3" s="10">
        <f t="shared" ref="E3:E8" si="1">D3/$D$9</f>
        <v>0.2206012967</v>
      </c>
      <c r="G3" s="6" t="s">
        <v>9</v>
      </c>
      <c r="H3" s="7" t="s">
        <v>10</v>
      </c>
      <c r="I3" s="8">
        <f>4.13+1.8</f>
        <v>5.93</v>
      </c>
      <c r="J3" s="9">
        <f>1650000+329600</f>
        <v>1979600</v>
      </c>
      <c r="K3" s="10">
        <f t="shared" ref="K3:K8" si="2">J3/$D$9</f>
        <v>0.3311172984</v>
      </c>
    </row>
    <row r="4">
      <c r="A4" s="6" t="s">
        <v>11</v>
      </c>
      <c r="B4" s="7" t="s">
        <v>12</v>
      </c>
      <c r="C4" s="11">
        <f>23.25+2.1+48.5</f>
        <v>73.85</v>
      </c>
      <c r="D4" s="9">
        <f>698280+374790+10920</f>
        <v>1083990</v>
      </c>
      <c r="E4" s="10">
        <f t="shared" si="1"/>
        <v>0.181313316</v>
      </c>
      <c r="G4" s="6" t="s">
        <v>7</v>
      </c>
      <c r="H4" s="7" t="s">
        <v>8</v>
      </c>
      <c r="I4" s="8">
        <f>1.2+3.2</f>
        <v>4.4</v>
      </c>
      <c r="J4" s="9">
        <f>42075+(39900*32)</f>
        <v>1318875</v>
      </c>
      <c r="K4" s="10">
        <f t="shared" si="2"/>
        <v>0.2206012967</v>
      </c>
    </row>
    <row r="5">
      <c r="A5" s="6" t="s">
        <v>9</v>
      </c>
      <c r="B5" s="7" t="s">
        <v>10</v>
      </c>
      <c r="C5" s="8">
        <f>4.13+1.8</f>
        <v>5.93</v>
      </c>
      <c r="D5" s="9">
        <f>1650000+329600</f>
        <v>1979600</v>
      </c>
      <c r="E5" s="10">
        <f t="shared" si="1"/>
        <v>0.3311172984</v>
      </c>
      <c r="G5" s="6" t="s">
        <v>13</v>
      </c>
      <c r="H5" s="7" t="s">
        <v>10</v>
      </c>
      <c r="I5" s="12">
        <v>35.2</v>
      </c>
      <c r="J5" s="9">
        <f>I5*35200</f>
        <v>1239040</v>
      </c>
      <c r="K5" s="10">
        <f t="shared" si="2"/>
        <v>0.2072477154</v>
      </c>
    </row>
    <row r="6">
      <c r="A6" s="6" t="s">
        <v>13</v>
      </c>
      <c r="B6" s="7" t="s">
        <v>10</v>
      </c>
      <c r="C6" s="12">
        <v>35.2</v>
      </c>
      <c r="D6" s="9">
        <f>C6*35200</f>
        <v>1239040</v>
      </c>
      <c r="E6" s="10">
        <f t="shared" si="1"/>
        <v>0.2072477154</v>
      </c>
      <c r="G6" s="6" t="s">
        <v>11</v>
      </c>
      <c r="H6" s="7" t="s">
        <v>12</v>
      </c>
      <c r="I6" s="11">
        <f>23.25+2.1+48.5</f>
        <v>73.85</v>
      </c>
      <c r="J6" s="9">
        <f>698280+374790+10920</f>
        <v>1083990</v>
      </c>
      <c r="K6" s="10">
        <f t="shared" si="2"/>
        <v>0.181313316</v>
      </c>
    </row>
    <row r="7">
      <c r="A7" s="6" t="s">
        <v>14</v>
      </c>
      <c r="B7" s="7" t="s">
        <v>10</v>
      </c>
      <c r="C7" s="8">
        <f>2.7+19.52</f>
        <v>22.22</v>
      </c>
      <c r="D7" s="9">
        <f>C7*7500</f>
        <v>166650</v>
      </c>
      <c r="E7" s="10">
        <f t="shared" si="1"/>
        <v>0.02787467053</v>
      </c>
      <c r="G7" s="6" t="s">
        <v>15</v>
      </c>
      <c r="H7" s="7" t="s">
        <v>10</v>
      </c>
      <c r="I7" s="12">
        <v>1.3</v>
      </c>
      <c r="J7" s="13">
        <v>190391.0</v>
      </c>
      <c r="K7" s="10">
        <f t="shared" si="2"/>
        <v>0.03184570295</v>
      </c>
    </row>
    <row r="8">
      <c r="A8" s="6" t="s">
        <v>15</v>
      </c>
      <c r="B8" s="7" t="s">
        <v>10</v>
      </c>
      <c r="C8" s="12">
        <v>1.3</v>
      </c>
      <c r="D8" s="13">
        <v>190391.0</v>
      </c>
      <c r="E8" s="10">
        <f t="shared" si="1"/>
        <v>0.03184570295</v>
      </c>
      <c r="G8" s="6" t="s">
        <v>14</v>
      </c>
      <c r="H8" s="7" t="s">
        <v>10</v>
      </c>
      <c r="I8" s="8">
        <f>2.7+19.52</f>
        <v>22.22</v>
      </c>
      <c r="J8" s="9">
        <f>I8*7500</f>
        <v>166650</v>
      </c>
      <c r="K8" s="10">
        <f t="shared" si="2"/>
        <v>0.02787467053</v>
      </c>
    </row>
    <row r="9">
      <c r="B9" s="14" t="s">
        <v>5</v>
      </c>
      <c r="D9" s="15">
        <f t="shared" ref="D9:E9" si="3">D3+D4+D5+D6+D7+D8</f>
        <v>5978546</v>
      </c>
      <c r="E9" s="16">
        <f t="shared" si="3"/>
        <v>1</v>
      </c>
      <c r="H9" s="14" t="s">
        <v>5</v>
      </c>
      <c r="J9" s="17">
        <f t="shared" ref="J9:K9" si="4">SUM(J3:J8)</f>
        <v>5978546</v>
      </c>
      <c r="K9" s="18">
        <f t="shared" si="4"/>
        <v>1</v>
      </c>
    </row>
    <row r="12">
      <c r="A12" s="19" t="s">
        <v>16</v>
      </c>
    </row>
    <row r="13">
      <c r="A13" s="20" t="s">
        <v>2</v>
      </c>
      <c r="B13" s="21" t="s">
        <v>17</v>
      </c>
      <c r="C13" s="22" t="s">
        <v>18</v>
      </c>
      <c r="D13" s="22" t="s">
        <v>19</v>
      </c>
      <c r="E13" s="23" t="s">
        <v>20</v>
      </c>
    </row>
    <row r="14">
      <c r="A14" s="6" t="s">
        <v>9</v>
      </c>
      <c r="B14" s="10">
        <v>0.3311172984200506</v>
      </c>
      <c r="C14" s="24">
        <f>B14</f>
        <v>0.3311172984</v>
      </c>
      <c r="D14" s="25">
        <f>AVERAGE(C14:C16)</f>
        <v>0.5472674014</v>
      </c>
      <c r="E14" s="6" t="s">
        <v>21</v>
      </c>
    </row>
    <row r="15">
      <c r="A15" s="6" t="s">
        <v>7</v>
      </c>
      <c r="B15" s="10">
        <v>0.22060129670324524</v>
      </c>
      <c r="C15" s="24">
        <f t="shared" ref="C15:C19" si="5">C14+B15</f>
        <v>0.5517185951</v>
      </c>
      <c r="D15" s="26"/>
      <c r="E15" s="6" t="s">
        <v>21</v>
      </c>
    </row>
    <row r="16">
      <c r="A16" s="6" t="s">
        <v>13</v>
      </c>
      <c r="B16" s="10">
        <v>0.2072477154144168</v>
      </c>
      <c r="C16" s="24">
        <f t="shared" si="5"/>
        <v>0.7589663105</v>
      </c>
      <c r="D16" s="27"/>
      <c r="E16" s="6" t="s">
        <v>21</v>
      </c>
    </row>
    <row r="17">
      <c r="A17" s="6" t="s">
        <v>11</v>
      </c>
      <c r="B17" s="10">
        <v>0.1813133159801731</v>
      </c>
      <c r="C17" s="24">
        <f t="shared" si="5"/>
        <v>0.9402796265</v>
      </c>
      <c r="D17" s="24"/>
      <c r="E17" s="6"/>
    </row>
    <row r="18">
      <c r="A18" s="6" t="s">
        <v>15</v>
      </c>
      <c r="B18" s="10">
        <v>0.03184570295185485</v>
      </c>
      <c r="C18" s="24">
        <f t="shared" si="5"/>
        <v>0.9721253295</v>
      </c>
      <c r="D18" s="24"/>
      <c r="E18" s="6"/>
    </row>
    <row r="19">
      <c r="A19" s="6" t="s">
        <v>14</v>
      </c>
      <c r="B19" s="10">
        <v>0.027874670530259365</v>
      </c>
      <c r="C19" s="24">
        <f t="shared" si="5"/>
        <v>1</v>
      </c>
      <c r="D19" s="28"/>
      <c r="E19" s="28"/>
    </row>
  </sheetData>
  <mergeCells count="6">
    <mergeCell ref="A1:E1"/>
    <mergeCell ref="G1:K1"/>
    <mergeCell ref="B9:C9"/>
    <mergeCell ref="H9:I9"/>
    <mergeCell ref="A12:E12"/>
    <mergeCell ref="D14:D16"/>
  </mergeCells>
  <drawing r:id="rId1"/>
</worksheet>
</file>