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AÑO 2026\ELECTRIFICACION 7 DE MAYO - IE SJB\"/>
    </mc:Choice>
  </mc:AlternateContent>
  <xr:revisionPtr revIDLastSave="0" documentId="13_ncr:1_{F292B79A-34CB-4878-9FE4-2E3F36C905A2}" xr6:coauthVersionLast="47" xr6:coauthVersionMax="47" xr10:uidLastSave="{00000000-0000-0000-0000-000000000000}"/>
  <bookViews>
    <workbookView xWindow="-120" yWindow="-120" windowWidth="24240" windowHeight="13140" xr2:uid="{215387E6-AF9F-49F0-A5A6-EEDED72EB463}"/>
  </bookViews>
  <sheets>
    <sheet name="PRESUPUESTO OFICIAL" sheetId="2" r:id="rId1"/>
    <sheet name="CÁLCULO DE CANTIDADES" sheetId="6" r:id="rId2"/>
    <sheet name="APU" sheetId="5" r:id="rId3"/>
    <sheet name="INSUMOS" sheetId="7" r:id="rId4"/>
    <sheet name="MANO DE OBRA" sheetId="3" r:id="rId5"/>
  </sheets>
  <definedNames>
    <definedName name="\0" localSheetId="1">#REF!</definedName>
    <definedName name="\0" localSheetId="3">#REF!</definedName>
    <definedName name="\0">#REF!</definedName>
    <definedName name="\00" localSheetId="1">#REF!</definedName>
    <definedName name="\00" localSheetId="3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sa">#REF!</definedName>
    <definedName name="\t">#REF!</definedName>
    <definedName name="\v" localSheetId="1" hidden="1">{"'ADV&amp;DP'!$A$4:$C$25"}</definedName>
    <definedName name="\v" localSheetId="3" hidden="1">{"'ADV&amp;DP'!$A$4:$C$25"}</definedName>
    <definedName name="\v" hidden="1">{"'ADV&amp;DP'!$A$4:$C$25"}</definedName>
    <definedName name="\x">#REF!</definedName>
    <definedName name="\z">#REF!</definedName>
    <definedName name="_">#REF!</definedName>
    <definedName name="_??" localSheetId="1" hidden="1">{"'?????10.27??????'!$Q$16"}</definedName>
    <definedName name="_??" localSheetId="3" hidden="1">{"'?????10.27??????'!$Q$16"}</definedName>
    <definedName name="_??" hidden="1">{"'?????10.27??????'!$Q$16"}</definedName>
    <definedName name="_????" localSheetId="1" hidden="1">{"'?????10.27??????'!$Q$16"}</definedName>
    <definedName name="_????" localSheetId="3" hidden="1">{"'?????10.27??????'!$Q$16"}</definedName>
    <definedName name="_????" hidden="1">{"'?????10.27??????'!$Q$16"}</definedName>
    <definedName name="_?????" localSheetId="1" hidden="1">{"DCF-???",#N/A,TRUE,"???";"DCF-??",#N/A,TRUE,"??";"DCF-??",#N/A,TRUE,"??";"DCF-??",#N/A,TRUE,"??";"DCF-??",#N/A,TRUE,"??";"DCF-??",#N/A,TRUE,"??";"DCF-??",#N/A,TRUE,"??";"DCF-??",#N/A,TRUE,"??";"DCF-??",#N/A,TRUE,"??"}</definedName>
    <definedName name="_?????" localSheetId="3" hidden="1">{"DCF-???",#N/A,TRUE,"???";"DCF-??",#N/A,TRUE,"??";"DCF-??",#N/A,TRUE,"??";"DCF-??",#N/A,TRUE,"??";"DCF-??",#N/A,TRUE,"??";"DCF-??",#N/A,TRUE,"??";"DCF-??",#N/A,TRUE,"??";"DCF-??",#N/A,TRUE,"??";"DCF-??",#N/A,TRUE,"??"}</definedName>
    <definedName name="_?????" hidden="1">{"DCF-???",#N/A,TRUE,"???";"DCF-??",#N/A,TRUE,"??";"DCF-??",#N/A,TRUE,"??";"DCF-??",#N/A,TRUE,"??";"DCF-??",#N/A,TRUE,"??";"DCF-??",#N/A,TRUE,"??";"DCF-??",#N/A,TRUE,"??";"DCF-??",#N/A,TRUE,"??";"DCF-??",#N/A,TRUE,"??"}</definedName>
    <definedName name="_??????" localSheetId="1" hidden="1">{"'?????10.27??????'!$Q$16"}</definedName>
    <definedName name="_??????" localSheetId="3" hidden="1">{"'?????10.27??????'!$Q$16"}</definedName>
    <definedName name="_??????" hidden="1">{"'?????10.27??????'!$Q$16"}</definedName>
    <definedName name="_???????" localSheetId="1" hidden="1">{"'?????10.27??????'!$Q$16"}</definedName>
    <definedName name="_???????" localSheetId="3" hidden="1">{"'?????10.27??????'!$Q$16"}</definedName>
    <definedName name="_???????" hidden="1">{"'?????10.27??????'!$Q$16"}</definedName>
    <definedName name="_??06" localSheetId="1" hidden="1">{"'?????10.27??????'!$Q$16"}</definedName>
    <definedName name="_??06" localSheetId="3" hidden="1">{"'?????10.27??????'!$Q$16"}</definedName>
    <definedName name="_??06" hidden="1">{"'?????10.27??????'!$Q$16"}</definedName>
    <definedName name="_?16??" localSheetId="1" hidden="1">{"'????'!$A$1:$C$37"}</definedName>
    <definedName name="_?16??" localSheetId="3" hidden="1">{"'????'!$A$1:$C$37"}</definedName>
    <definedName name="_?16??" hidden="1">{"'????'!$A$1:$C$37"}</definedName>
    <definedName name="___\a">#REF!</definedName>
    <definedName name="___\b">#REF!</definedName>
    <definedName name="___\eliminar">#REF!</definedName>
    <definedName name="___\eliminar1">#REF!</definedName>
    <definedName name="___\q">#REF!</definedName>
    <definedName name="_____\X" localSheetId="1">______________________MAT108</definedName>
    <definedName name="_____\X" localSheetId="3">______________________MAT108</definedName>
    <definedName name="_____\X">______________________MAT108</definedName>
    <definedName name="_____\Z" localSheetId="1">______________________MAT108</definedName>
    <definedName name="_____\Z" localSheetId="3">______________________MAT108</definedName>
    <definedName name="_____\Z">______________________MAT108</definedName>
    <definedName name="_________________________________apu1" localSheetId="1">#REF!</definedName>
    <definedName name="_________________________________apu1" localSheetId="3">#REF!</definedName>
    <definedName name="_________________________________apu1">#REF!</definedName>
    <definedName name="________________________________apu1" localSheetId="1">#REF!</definedName>
    <definedName name="________________________________apu1" localSheetId="3">#REF!</definedName>
    <definedName name="________________________________apu1">#REF!</definedName>
    <definedName name="_______________________________apu1" localSheetId="1">#REF!</definedName>
    <definedName name="_______________________________apu1" localSheetId="3">#REF!</definedName>
    <definedName name="_______________________________apu1">#REF!</definedName>
    <definedName name="______________________________apu1">#REF!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apu1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apu1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apu1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apu1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apu1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apu1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32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32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apu1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32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apu1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M14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32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apu1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M14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32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M14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32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M14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32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oj1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M14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32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M14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32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oj1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CON123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EST10">#REF!</definedName>
    <definedName name="______________EST11">#REF!</definedName>
    <definedName name="______________EST12">#REF!</definedName>
    <definedName name="______________EST13">#REF!</definedName>
    <definedName name="______________EST14">#REF!</definedName>
    <definedName name="______________EST15">#REF!</definedName>
    <definedName name="______________EST16">#REF!</definedName>
    <definedName name="______________EST17">#REF!</definedName>
    <definedName name="______________EST18">#REF!</definedName>
    <definedName name="______________EST19">#REF!</definedName>
    <definedName name="______________EST2">#REF!</definedName>
    <definedName name="______________EST4">#REF!</definedName>
    <definedName name="______________EST5">#REF!</definedName>
    <definedName name="______________EST6">#REF!</definedName>
    <definedName name="______________EST7">#REF!</definedName>
    <definedName name="______________EST8">#REF!</definedName>
    <definedName name="______________EST9">#REF!</definedName>
    <definedName name="______________EXC1">#REF!</definedName>
    <definedName name="______________EXC10">#REF!</definedName>
    <definedName name="______________EXC11">#REF!</definedName>
    <definedName name="______________EXC12">#REF!</definedName>
    <definedName name="______________EXC2">#REF!</definedName>
    <definedName name="______________EXC3">#REF!</definedName>
    <definedName name="______________EXC4">#REF!</definedName>
    <definedName name="______________EXC5">#REF!</definedName>
    <definedName name="______________EXC6">#REF!</definedName>
    <definedName name="______________EXC7">#REF!</definedName>
    <definedName name="______________EXC8">#REF!</definedName>
    <definedName name="______________EXC9">#REF!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M14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32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oj1">#REF!</definedName>
    <definedName name="______________ORO10">#REF!</definedName>
    <definedName name="______________ORO11">#REF!</definedName>
    <definedName name="______________ORO12">#REF!</definedName>
    <definedName name="______________ORO13">#REF!</definedName>
    <definedName name="______________ORO14">#REF!</definedName>
    <definedName name="______________ORO15">#REF!</definedName>
    <definedName name="______________ORO16">#REF!</definedName>
    <definedName name="______________ORO17">#REF!</definedName>
    <definedName name="______________ORO18">#REF!</definedName>
    <definedName name="______________ORO1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ON123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FS01">#REF!</definedName>
    <definedName name="_____________M14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32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oj1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MT5671">#REF!</definedName>
    <definedName name="_____________PMT5805">#REF!</definedName>
    <definedName name="_____________PMT5806">#REF!</definedName>
    <definedName name="_____________PMT5815">#REF!</definedName>
    <definedName name="_____________PMT5820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_tab1">#REF!</definedName>
    <definedName name="_____________tab2">#REF!</definedName>
    <definedName name="_____________tab3">#REF!</definedName>
    <definedName name="_____________TAB4">#REF!</definedName>
    <definedName name="____________AFC1">#REF!</definedName>
    <definedName name="____________AFC3">#REF!</definedName>
    <definedName name="____________AFC5">#REF!</definedName>
    <definedName name="____________aiu2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ON123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M14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32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oj1">#REF!</definedName>
    <definedName name="____________ORO10">#REF!</definedName>
    <definedName name="____________ORO11">#REF!</definedName>
    <definedName name="____________ORO12">#REF!</definedName>
    <definedName name="____________ORO13">#REF!</definedName>
    <definedName name="____________ORO14">#REF!</definedName>
    <definedName name="____________ORO15">#REF!</definedName>
    <definedName name="____________ORO16">#REF!</definedName>
    <definedName name="____________ORO17">#REF!</definedName>
    <definedName name="____________ORO18">#REF!</definedName>
    <definedName name="____________ORO19">#REF!</definedName>
    <definedName name="____________PJ50">#REF!</definedName>
    <definedName name="____________PMT5671">#REF!</definedName>
    <definedName name="____________PMT5805">#REF!</definedName>
    <definedName name="____________PMT5806">#REF!</definedName>
    <definedName name="____________PMT5815">#REF!</definedName>
    <definedName name="____________PMT5820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tab1">#REF!</definedName>
    <definedName name="____________tab2">#REF!</definedName>
    <definedName name="____________tab3">#REF!</definedName>
    <definedName name="____________TAB4">#REF!</definedName>
    <definedName name="___________AFC1">#REF!</definedName>
    <definedName name="___________AFC3">#REF!</definedName>
    <definedName name="___________AFC5">#REF!</definedName>
    <definedName name="___________aiu2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ON123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M14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32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oj1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PJ50">#REF!</definedName>
    <definedName name="___________PMT5671">#REF!</definedName>
    <definedName name="___________PMT5805">#REF!</definedName>
    <definedName name="___________PMT5806">#REF!</definedName>
    <definedName name="___________PMT5815">#REF!</definedName>
    <definedName name="___________PMT582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R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AFC1">#REF!</definedName>
    <definedName name="__________AFC3">#REF!</definedName>
    <definedName name="__________AFC5">#REF!</definedName>
    <definedName name="__________aiu2">#REF!</definedName>
    <definedName name="__________apu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N123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EST1">#REF!</definedName>
    <definedName name="__________EST10">#REF!</definedName>
    <definedName name="__________EST11">#REF!</definedName>
    <definedName name="__________EST12">#REF!</definedName>
    <definedName name="__________EST13">#REF!</definedName>
    <definedName name="__________EST14">#REF!</definedName>
    <definedName name="__________EST15">#REF!</definedName>
    <definedName name="__________EST16">#REF!</definedName>
    <definedName name="__________EST17">#REF!</definedName>
    <definedName name="__________EST18">#REF!</definedName>
    <definedName name="__________EST19">#REF!</definedName>
    <definedName name="__________EST2">#REF!</definedName>
    <definedName name="__________EST3">#REF!</definedName>
    <definedName name="__________EST4">#REF!</definedName>
    <definedName name="__________EST5">#REF!</definedName>
    <definedName name="__________EST6">#REF!</definedName>
    <definedName name="__________EST7">#REF!</definedName>
    <definedName name="__________EST8">#REF!</definedName>
    <definedName name="__________EST9">#REF!</definedName>
    <definedName name="__________EXC1">#REF!</definedName>
    <definedName name="__________EXC10">#REF!</definedName>
    <definedName name="__________EXC11">#REF!</definedName>
    <definedName name="__________EXC12">#REF!</definedName>
    <definedName name="__________EXC2">#REF!</definedName>
    <definedName name="__________EXC3">#REF!</definedName>
    <definedName name="__________EXC4">#REF!</definedName>
    <definedName name="__________EXC5">#REF!</definedName>
    <definedName name="__________EXC6">#REF!</definedName>
    <definedName name="__________EXC7">#REF!</definedName>
    <definedName name="__________EXC8">#REF!</definedName>
    <definedName name="__________EXC9">#REF!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INF1">#REF!</definedName>
    <definedName name="__________M14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32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oj1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R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iu2">#REF!</definedName>
    <definedName name="_________apu1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N12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NF1">#REF!</definedName>
    <definedName name="_________key2" hidden="1">#REF!</definedName>
    <definedName name="_________M14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32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oj1">#REF!</definedName>
    <definedName name="_________ORO10">#REF!</definedName>
    <definedName name="_________ORO11">#REF!</definedName>
    <definedName name="_________ORO12">#REF!</definedName>
    <definedName name="_________ORO13">#REF!</definedName>
    <definedName name="_________ORO14">#REF!</definedName>
    <definedName name="_________ORO15">#REF!</definedName>
    <definedName name="_________ORO16">#REF!</definedName>
    <definedName name="_________ORO17">#REF!</definedName>
    <definedName name="_________ORO18">#REF!</definedName>
    <definedName name="_________ORO19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">#REF!</definedName>
    <definedName name="_________rc">#REF!</definedName>
    <definedName name="_________SAL1">#REF!</definedName>
    <definedName name="_________SBC1">#REF!</definedName>
    <definedName name="_________SBC3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123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INF1">#REF!</definedName>
    <definedName name="________key2" hidden="1">#REF!</definedName>
    <definedName name="________key3" hidden="1">#REF!</definedName>
    <definedName name="________M14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32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localSheetId="3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__oa55">#REF!</definedName>
    <definedName name="________oj1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j51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>#REF!</definedName>
    <definedName name="________rc">#REF!</definedName>
    <definedName name="________SAL1">#REF!</definedName>
    <definedName name="________SBC1">#REF!</definedName>
    <definedName name="________SBC3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A1">#REF!</definedName>
    <definedName name="_______AFC1">#REF!</definedName>
    <definedName name="_______AFC3">#REF!</definedName>
    <definedName name="_______AFC5">#REF!</definedName>
    <definedName name="_______aiu2">#REF!</definedName>
    <definedName name="_______apu1">#REF!</definedName>
    <definedName name="_______APU221">#REF!</definedName>
    <definedName name="_______APU465">#REF!</definedName>
    <definedName name="_______BGC1">#REF!</definedName>
    <definedName name="_______BGC3">#REF!</definedName>
    <definedName name="_______BGC5">#REF!</definedName>
    <definedName name="_______Bid1">#REF!</definedName>
    <definedName name="_______Bid2">#REF!</definedName>
    <definedName name="_______Bid3">#REF!</definedName>
    <definedName name="_______Bid4">#REF!</definedName>
    <definedName name="_______CAC1">#REF!</definedName>
    <definedName name="_______CAC3">#REF!</definedName>
    <definedName name="_______CAC5">#REF!</definedName>
    <definedName name="_______CON123">#REF!</definedName>
    <definedName name="_______cua1">#REF!</definedName>
    <definedName name="_______DF4" hidden="1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INF1">#REF!</definedName>
    <definedName name="_______M14">#REF!</definedName>
    <definedName name="_______MA2" localSheetId="1">#REF!</definedName>
    <definedName name="_______MA2" localSheetId="3">#REF!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32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oa55">#REF!</definedName>
    <definedName name="_______oj1">#REF!</definedName>
    <definedName name="_______PJ50">#REF!</definedName>
    <definedName name="_______pj51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>#REF!</definedName>
    <definedName name="_______rc">#REF!</definedName>
    <definedName name="_______SAL1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VPD1">#REF!</definedName>
    <definedName name="_______VPI1">#REF!</definedName>
    <definedName name="_______VRA1">#REF!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A1">#REF!</definedName>
    <definedName name="______A251140">#REF!</definedName>
    <definedName name="______A251150">#REF!</definedName>
    <definedName name="______A30000">#REF!</definedName>
    <definedName name="______AFC1">#REF!</definedName>
    <definedName name="______AFC3">#REF!</definedName>
    <definedName name="______AFC5">#REF!</definedName>
    <definedName name="______Afe1" localSheetId="1">#REF!,#REF!</definedName>
    <definedName name="______Afe1" localSheetId="3">#REF!,#REF!</definedName>
    <definedName name="______Afe1">#REF!,#REF!</definedName>
    <definedName name="______aiu2">#REF!</definedName>
    <definedName name="______apu1">#REF!</definedName>
    <definedName name="______APU221">#REF!</definedName>
    <definedName name="______APU46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mu05">#REF!</definedName>
    <definedName name="______CON123">#REF!</definedName>
    <definedName name="______cua1">#REF!</definedName>
    <definedName name="______DF4" hidden="1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EB1">#REF!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INF1">#REF!</definedName>
    <definedName name="______M14">#REF!</definedName>
    <definedName name="______MA2" localSheetId="1">#REF!</definedName>
    <definedName name="______MA2" localSheetId="3">#REF!</definedName>
    <definedName name="______MA2">#REF!</definedName>
    <definedName name="______MAR01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32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oa2">#REF!</definedName>
    <definedName name="___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localSheetId="3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_oa55">#REF!</definedName>
    <definedName name="______oj1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j51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rc">#REF!</definedName>
    <definedName name="______SAL1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TRM2">#REF!</definedName>
    <definedName name="______VPD1">#REF!</definedName>
    <definedName name="______VPI1">#REF!</definedName>
    <definedName name="______VRA1">#REF!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2008_Database">#REF!</definedName>
    <definedName name="_____A1">#REF!</definedName>
    <definedName name="_____A17000">#REF!</definedName>
    <definedName name="_____A20000">#REF!</definedName>
    <definedName name="_____A30000">#REF!</definedName>
    <definedName name="_____AFC1">#REF!</definedName>
    <definedName name="_____AFC3">#REF!</definedName>
    <definedName name="_____AFC5">#REF!</definedName>
    <definedName name="_____Afe1" localSheetId="1">#REF!,#REF!</definedName>
    <definedName name="_____Afe1" localSheetId="3">#REF!,#REF!</definedName>
    <definedName name="_____Afe1">#REF!,#REF!</definedName>
    <definedName name="_____aiu2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tp2">#REF!</definedName>
    <definedName name="_____BGC1">#REF!</definedName>
    <definedName name="_____BGC3">#REF!</definedName>
    <definedName name="_____BGC5">#REF!</definedName>
    <definedName name="_____Bid1">#REF!</definedName>
    <definedName name="_____Bid2">#REF!</definedName>
    <definedName name="_____Bid3">#REF!</definedName>
    <definedName name="_____Bid4">#REF!</definedName>
    <definedName name="_____CAC1">#REF!</definedName>
    <definedName name="_____CAC3">#REF!</definedName>
    <definedName name="_____CAC5">#REF!</definedName>
    <definedName name="_____CMU005" hidden="1">#REF!</definedName>
    <definedName name="_____cmu05">#REF!</definedName>
    <definedName name="_____CON123">#REF!</definedName>
    <definedName name="_____CRT25">#REF!</definedName>
    <definedName name="_____CRT3">#REF!</definedName>
    <definedName name="_____CRT35">#REF!</definedName>
    <definedName name="_____cua1">#REF!</definedName>
    <definedName name="_____DCI1">#REF!</definedName>
    <definedName name="_____DDS1">#REF!</definedName>
    <definedName name="_____DF4" hidden="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ICP1">#REF!</definedName>
    <definedName name="_____INF1">#REF!</definedName>
    <definedName name="_____M14">#REF!</definedName>
    <definedName name="_____MA2">#REF!</definedName>
    <definedName name="_____MAR01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32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localSheetId="3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_oa55">#REF!</definedName>
    <definedName name="_____OCD1">#REF!</definedName>
    <definedName name="_____OCI1">#REF!</definedName>
    <definedName name="_____oj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c">#REF!</definedName>
    <definedName name="_____SAL1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TBV1">#REF!</definedName>
    <definedName name="_____TBV1606">#REF!</definedName>
    <definedName name="_____TBV3">#REF!</definedName>
    <definedName name="_____VEX1">#REF!</definedName>
    <definedName name="_____VFA1">#REF!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A1">#REF!</definedName>
    <definedName name="____A17000">#REF!</definedName>
    <definedName name="____A20000">#REF!</definedName>
    <definedName name="____A251140">#REF!</definedName>
    <definedName name="____A251150">#REF!</definedName>
    <definedName name="____A30000">#REF!</definedName>
    <definedName name="____AFC1">#REF!</definedName>
    <definedName name="____AFC3">#REF!</definedName>
    <definedName name="____AFC5">#REF!</definedName>
    <definedName name="____Afe1" localSheetId="1">#REF!,#REF!</definedName>
    <definedName name="____Afe1" localSheetId="3">#REF!,#REF!</definedName>
    <definedName name="____Afe1">#REF!,#REF!</definedName>
    <definedName name="____aiu2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 hidden="1">#REF!</definedName>
    <definedName name="____cmu0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CRT136">#REF!</definedName>
    <definedName name="____cua1">#REF!</definedName>
    <definedName name="____DCI1">#REF!</definedName>
    <definedName name="____DDS1">#REF!</definedName>
    <definedName name="____DF4" hidden="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EB1">#REF!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ICP1">#REF!</definedName>
    <definedName name="____INF1">#REF!</definedName>
    <definedName name="____LEY80">#REF!</definedName>
    <definedName name="____M14">#REF!</definedName>
    <definedName name="____MA2">#REF!</definedName>
    <definedName name="____MAR01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oa2">#REF!</definedName>
    <definedName name="_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localSheetId="3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_oa55">#REF!</definedName>
    <definedName name="____OCD1">#REF!</definedName>
    <definedName name="____OCI1">#REF!</definedName>
    <definedName name="____oj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c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BV1">#REF!</definedName>
    <definedName name="____TBV1606">#REF!</definedName>
    <definedName name="____TBV3">#REF!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RM2">#REF!</definedName>
    <definedName name="____VEX1">#REF!</definedName>
    <definedName name="____VFA1">#REF!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xlfn.BAHTTEXT" hidden="1">#NAME?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>#REF!</definedName>
    <definedName name="___2008_Database">#REF!</definedName>
    <definedName name="___A1">#N/A</definedName>
    <definedName name="___A17000" localSheetId="1">#REF!</definedName>
    <definedName name="___A17000" localSheetId="3">#REF!</definedName>
    <definedName name="___A17000">#REF!</definedName>
    <definedName name="___A20000" localSheetId="1">#REF!</definedName>
    <definedName name="___A20000" localSheetId="3">#REF!</definedName>
    <definedName name="___A20000">#REF!</definedName>
    <definedName name="___A251140" localSheetId="1">#REF!</definedName>
    <definedName name="___A251140" localSheetId="3">#REF!</definedName>
    <definedName name="___A251140">#REF!</definedName>
    <definedName name="___A251150">#REF!</definedName>
    <definedName name="___A30000">#REF!</definedName>
    <definedName name="___ADN3">#REF!</definedName>
    <definedName name="___AFC1">#REF!</definedName>
    <definedName name="___AFC3">#REF!</definedName>
    <definedName name="___AFC5">#REF!</definedName>
    <definedName name="___Afe1" localSheetId="1">#REF!,#REF!</definedName>
    <definedName name="___Afe1" localSheetId="3">#REF!,#REF!</definedName>
    <definedName name="___Afe1">#REF!,#REF!</definedName>
    <definedName name="___aiu2">#REF!</definedName>
    <definedName name="___ane7">#REF!</definedName>
    <definedName name="___ane8">#REF!</definedName>
    <definedName name="___apu1">#REF!</definedName>
    <definedName name="___APU221">#REF!</definedName>
    <definedName name="___APU465">#REF!</definedName>
    <definedName name="___ASC3">#REF!</definedName>
    <definedName name="___ASC7">#REF!</definedName>
    <definedName name="___Atp2">#REF!</definedName>
    <definedName name="___B104067">#REF!</definedName>
    <definedName name="___B93008">#REF!</definedName>
    <definedName name="___BGC1">#REF!</definedName>
    <definedName name="___BGC3">#REF!</definedName>
    <definedName name="___BGC5">#REF!</definedName>
    <definedName name="___Bid1">#REF!</definedName>
    <definedName name="___Bid2">#REF!</definedName>
    <definedName name="___Bid3">#REF!</definedName>
    <definedName name="___Bid4">#REF!</definedName>
    <definedName name="___CAC1">#REF!</definedName>
    <definedName name="___CAC3">#REF!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MU005" hidden="1">#REF!</definedName>
    <definedName name="___cmu05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CRT25">#REF!</definedName>
    <definedName name="___CRT3">#REF!</definedName>
    <definedName name="___CRT35">#REF!</definedName>
    <definedName name="___cua1">#REF!</definedName>
    <definedName name="___D128899">#REF!</definedName>
    <definedName name="___D77032">#REF!</definedName>
    <definedName name="___DCI1">#REF!</definedName>
    <definedName name="___DDS1">#REF!</definedName>
    <definedName name="___DF4" hidden="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O9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40">#REF!</definedName>
    <definedName name="___EQP456788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G1">#N/A</definedName>
    <definedName name="___ICP1">#REF!</definedName>
    <definedName name="___INF1">#REF!</definedName>
    <definedName name="___IPC2002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14">#REF!</definedName>
    <definedName name="___MA2">#REF!</definedName>
    <definedName name="___MAMAM">#REF!</definedName>
    <definedName name="___MAR01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oa2">#REF!</definedName>
    <definedName name="_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localSheetId="3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_oa55">#REF!</definedName>
    <definedName name="___OCD1">#REF!</definedName>
    <definedName name="___OCI1">#REF!</definedName>
    <definedName name="___oj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a1">#REF!</definedName>
    <definedName name="___Pa2">#REF!</definedName>
    <definedName name="___Pa3">#REF!</definedName>
    <definedName name="___Pa4">#REF!</definedName>
    <definedName name="___PJ50">#REF!</definedName>
    <definedName name="___pj51">#REF!</definedName>
    <definedName name="___PL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2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Z15">#REF!</definedName>
    <definedName name="___r">#REF!</definedName>
    <definedName name="___rc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SBC1">#REF!</definedName>
    <definedName name="___SBC3">#REF!</definedName>
    <definedName name="___SBC5">#REF!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BV1">#REF!</definedName>
    <definedName name="___TBV1606">#REF!</definedName>
    <definedName name="___TBV3">#REF!</definedName>
    <definedName name="___TD02">#N/A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RM2">#REF!</definedName>
    <definedName name="___TUB3">#REF!</definedName>
    <definedName name="___UG3">#REF!</definedName>
    <definedName name="___UG4">#REF!</definedName>
    <definedName name="___UG6">#REF!</definedName>
    <definedName name="___UG8">#REF!</definedName>
    <definedName name="___UJ84JD030EJ94JF93J3ODKDJ39ERI">#REF!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1">Scheduled_Payment+Extra_Payment</definedName>
    <definedName name="___v7" localSheetId="3">Scheduled_Payment+Extra_Payment</definedName>
    <definedName name="___v7">Scheduled_Payment+Extra_Payment</definedName>
    <definedName name="___v8">#N/A</definedName>
    <definedName name="___VAL3" localSheetId="1">#REF!</definedName>
    <definedName name="___VAL3" localSheetId="3">#REF!</definedName>
    <definedName name="___VAL3">#REF!</definedName>
    <definedName name="___VCE10" localSheetId="1">#REF!</definedName>
    <definedName name="___VCE10" localSheetId="3">#REF!</definedName>
    <definedName name="___VCE10">#REF!</definedName>
    <definedName name="___VCE3" localSheetId="1">#REF!</definedName>
    <definedName name="___VCE3" localSheetId="3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3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1">Scheduled_Payment+Extra_Payment</definedName>
    <definedName name="___X6" localSheetId="3">Scheduled_Payment+Extra_Payment</definedName>
    <definedName name="___X6">Scheduled_Payment+Extra_Payment</definedName>
    <definedName name="___X7">#N/A</definedName>
    <definedName name="___xlfn.BAHTTEXT" hidden="1">#NAME?</definedName>
    <definedName name="___xlnm.Print_Area" localSheetId="1">#REF!</definedName>
    <definedName name="___xlnm.Print_Area" localSheetId="3">#REF!</definedName>
    <definedName name="___xlnm.Print_Area">#REF!</definedName>
    <definedName name="___xlnm.Print_Titles" localSheetId="1">#REF!</definedName>
    <definedName name="___xlnm.Print_Titles" localSheetId="3">#REF!</definedName>
    <definedName name="___xlnm.Print_Titles">#REF!</definedName>
    <definedName name="___xlnm.Print_Titles_1" localSheetId="1">#REF!</definedName>
    <definedName name="___xlnm.Print_Titles_1" localSheetId="3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1">Scheduled_Payment+Extra_Payment</definedName>
    <definedName name="___y6" localSheetId="3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1">Scheduled_Payment+Extra_Payment</definedName>
    <definedName name="___z6" localSheetId="3">Scheduled_Payment+Extra_Payment</definedName>
    <definedName name="___z6">Scheduled_Payment+Extra_Payment</definedName>
    <definedName name="___z7">#N/A</definedName>
    <definedName name="__123Graph_A" localSheetId="1" hidden="1">#REF!</definedName>
    <definedName name="__123Graph_A" localSheetId="3" hidden="1">#REF!</definedName>
    <definedName name="__123Graph_A" hidden="1">#REF!</definedName>
    <definedName name="__123Graph_Acaja" localSheetId="1" hidden="1">#REF!</definedName>
    <definedName name="__123Graph_Acaja" localSheetId="3" hidden="1">#REF!</definedName>
    <definedName name="__123Graph_Acaja" hidden="1">#REF!</definedName>
    <definedName name="__123Graph_ACart_AnticAdic" localSheetId="1" hidden="1">#REF!</definedName>
    <definedName name="__123Graph_ACart_AnticAdic" localSheetId="3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1Excel_BuiltIn_Print_Area_1_1">#REF!</definedName>
    <definedName name="__1Excel_BuiltIn_Print_Area_1_1_1">#REF!</definedName>
    <definedName name="__2008_Database">#REF!</definedName>
    <definedName name="__2Excel_BuiltIn_Print_Titles_1_1_1_1">#REF!</definedName>
    <definedName name="__3_2008_Database">#REF!</definedName>
    <definedName name="__A1">#N/A</definedName>
    <definedName name="__A17000" localSheetId="1">#REF!</definedName>
    <definedName name="__A17000" localSheetId="3">#REF!</definedName>
    <definedName name="__A17000">#REF!</definedName>
    <definedName name="__A20000" localSheetId="1">#REF!</definedName>
    <definedName name="__A20000" localSheetId="3">#REF!</definedName>
    <definedName name="__A20000">#REF!</definedName>
    <definedName name="__A251140" localSheetId="1">#REF!</definedName>
    <definedName name="__A251140" localSheetId="3">#REF!</definedName>
    <definedName name="__A251140">#REF!</definedName>
    <definedName name="__A251150">#REF!</definedName>
    <definedName name="__a3" localSheetId="1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1">#REF!</definedName>
    <definedName name="__A30000" localSheetId="3">#REF!</definedName>
    <definedName name="__A30000">#REF!</definedName>
    <definedName name="__a4" localSheetId="1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>#REF!</definedName>
    <definedName name="__adi2">#REF!</definedName>
    <definedName name="__ADN3">#REF!</definedName>
    <definedName name="__AFC1">#REF!</definedName>
    <definedName name="__AFC3">#REF!</definedName>
    <definedName name="__AFC5">#REF!</definedName>
    <definedName name="__Afe1" localSheetId="1">#REF!,#REF!</definedName>
    <definedName name="__Afe1" localSheetId="3">#REF!,#REF!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>#REF!</definedName>
    <definedName name="__ALL4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SC3">#REF!</definedName>
    <definedName name="__ASC7">#REF!</definedName>
    <definedName name="__Atp2">#REF!</definedName>
    <definedName name="__B104067">#REF!</definedName>
    <definedName name="__b2" localSheetId="1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hidden="1">{"via1",#N/A,TRUE,"general";"via2",#N/A,TRUE,"general";"via3",#N/A,TRUE,"general"}</definedName>
    <definedName name="__B93008">#REF!</definedName>
    <definedName name="__bb9" localSheetId="1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 localSheetId="3">#REF!</definedName>
    <definedName name="__BGC1">#REF!</definedName>
    <definedName name="__BGC3" localSheetId="1">#REF!</definedName>
    <definedName name="__BGC3" localSheetId="3">#REF!</definedName>
    <definedName name="__BGC3">#REF!</definedName>
    <definedName name="__BGC5" localSheetId="1">#REF!</definedName>
    <definedName name="__BGC5" localSheetId="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MU005" hidden="1">#REF!</definedName>
    <definedName name="__cmu05">#REF!</definedName>
    <definedName name="__Cod1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20011">#REF!</definedName>
    <definedName name="__CON2500">#REF!</definedName>
    <definedName name="__con3000">#REF!</definedName>
    <definedName name="__CRT136">#REF!</definedName>
    <definedName name="__cua1">#REF!</definedName>
    <definedName name="__D128899">#REF!</definedName>
    <definedName name="__D77032">#REF!</definedName>
    <definedName name="__DAT1">#REF!</definedName>
    <definedName name="__DAT2">#REF!</definedName>
    <definedName name="__DAT3">#REF!</definedName>
    <definedName name="__DAT4">#REF!</definedName>
    <definedName name="__DCI1">#REF!</definedName>
    <definedName name="__DDS1">#REF!</definedName>
    <definedName name="__DF4" hidden="1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 localSheetId="1">'CÁLCULO DE CANTIDADES'!ERR</definedName>
    <definedName name="__F" localSheetId="3">INSUMOS!ERR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c" localSheetId="1">#REF!</definedName>
    <definedName name="__Fc" localSheetId="3">#REF!</definedName>
    <definedName name="__Fc">#REF!</definedName>
    <definedName name="__FDS_HYPERLINK_TOGGLE_STATE__" hidden="1">"ON"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1">'CÁLCULO DE CANTIDADES'!ERR</definedName>
    <definedName name="__FS01" localSheetId="3">INSUMOS!ERR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1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localSheetId="1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1">#REF!</definedName>
    <definedName name="__MA2" localSheetId="3">#REF!</definedName>
    <definedName name="__MA2">#REF!</definedName>
    <definedName name="__mar01" localSheetId="1">#REF!</definedName>
    <definedName name="__mar01" localSheetId="3">#REF!</definedName>
    <definedName name="__mar01">#REF!</definedName>
    <definedName name="__mar06" localSheetId="1">#REF!</definedName>
    <definedName name="__mar06" localSheetId="3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localSheetId="1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hidden="1">{"via1",#N/A,TRUE,"general";"via2",#N/A,TRUE,"general";"via3",#N/A,TRUE,"general"}</definedName>
    <definedName name="_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localSheetId="3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_o4" localSheetId="1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 localSheetId="1">#REF!</definedName>
    <definedName name="__oa55" localSheetId="3">#REF!</definedName>
    <definedName name="__oa55">#REF!</definedName>
    <definedName name="__occ1" localSheetId="1">#REF!</definedName>
    <definedName name="__occ1" localSheetId="3">#REF!</definedName>
    <definedName name="__occ1">#REF!</definedName>
    <definedName name="__occ2" localSheetId="1">#REF!</definedName>
    <definedName name="__occ2" localSheetId="3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oj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1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 localSheetId="1">#REF!</definedName>
    <definedName name="__Pa1" localSheetId="3">#REF!</definedName>
    <definedName name="__Pa1">#REF!</definedName>
    <definedName name="__Pa2" localSheetId="1">#REF!</definedName>
    <definedName name="__Pa2" localSheetId="3">#REF!</definedName>
    <definedName name="__Pa2">#REF!</definedName>
    <definedName name="__Pa3" localSheetId="1">#REF!</definedName>
    <definedName name="__Pa3" localSheetId="3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#REF!</definedName>
    <definedName name="__Pu2">#REF!</definedName>
    <definedName name="__Pu3">#REF!</definedName>
    <definedName name="__PZ20">#REF!</definedName>
    <definedName name="__PZ30">#REF!</definedName>
    <definedName name="__PZ40">#REF!</definedName>
    <definedName name="__PZ50">#REF!</definedName>
    <definedName name="__r" localSheetId="1">#REF!</definedName>
    <definedName name="__r" localSheetId="3">#REF!</definedName>
    <definedName name="__r">#REF!</definedName>
    <definedName name="__r4r" localSheetId="1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1">#REF!</definedName>
    <definedName name="__rc" localSheetId="3">#REF!</definedName>
    <definedName name="__rc">#REF!</definedName>
    <definedName name="__ref4" localSheetId="1">#REF!</definedName>
    <definedName name="__ref4" localSheetId="3">#REF!</definedName>
    <definedName name="__ref4">#REF!</definedName>
    <definedName name="__rtu6" localSheetId="1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hidden="1">{"via1",#N/A,TRUE,"general";"via2",#N/A,TRUE,"general";"via3",#N/A,TRUE,"general"}</definedName>
    <definedName name="__SAL1">#REF!</definedName>
    <definedName name="__SBC1" localSheetId="1">#REF!</definedName>
    <definedName name="__SBC1" localSheetId="3">#REF!</definedName>
    <definedName name="__SBC1">#REF!</definedName>
    <definedName name="__SBC3" localSheetId="1">#REF!</definedName>
    <definedName name="__SBC3" localSheetId="3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hared_1_0_0">NA()</definedName>
    <definedName name="__shared_1_1_0">NA()</definedName>
    <definedName name="__shared_1_10_0">NA()</definedName>
    <definedName name="__shared_1_11_0">NA()</definedName>
    <definedName name="__shared_1_12_0">NA()</definedName>
    <definedName name="__shared_1_13_0">NA()</definedName>
    <definedName name="__shared_1_14_0">NA()</definedName>
    <definedName name="__shared_1_15_0">NA()</definedName>
    <definedName name="__shared_1_16_0">NA()</definedName>
    <definedName name="__shared_1_17_0">NA()</definedName>
    <definedName name="__shared_1_18_0">NA()</definedName>
    <definedName name="__shared_1_2_0">NA()</definedName>
    <definedName name="__shared_1_20_0">NA()</definedName>
    <definedName name="__shared_1_21_0">NA()</definedName>
    <definedName name="__shared_1_22_0">NA()</definedName>
    <definedName name="__shared_1_23_0">NA()</definedName>
    <definedName name="__shared_1_24_0">NA()</definedName>
    <definedName name="__shared_1_25_0">NA()</definedName>
    <definedName name="__shared_1_26_0">NA()</definedName>
    <definedName name="__shared_1_3_0">NA()</definedName>
    <definedName name="__shared_1_4_0">NA()</definedName>
    <definedName name="__shared_1_5_0">NA()</definedName>
    <definedName name="__shared_1_6_0">NA()</definedName>
    <definedName name="__shared_1_7_0">NA()</definedName>
    <definedName name="__shared_1_8_0">NA()</definedName>
    <definedName name="__shared_1_9_0">NA()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t3" localSheetId="1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>#REF!</definedName>
    <definedName name="__T6" localSheetId="3">#REF!</definedName>
    <definedName name="__T6">#REF!</definedName>
    <definedName name="__t66" localSheetId="1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BV1">#REF!</definedName>
    <definedName name="__TBV1606">#REF!</definedName>
    <definedName name="__TBV3">#REF!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3">#REF!</definedName>
    <definedName name="__TEE4">#REF!</definedName>
    <definedName name="__TEE6">#REF!</definedName>
    <definedName name="__tf381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RM2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3">#REF!</definedName>
    <definedName name="__u4" localSheetId="1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localSheetId="1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#N/A</definedName>
    <definedName name="__v2">#N/A</definedName>
    <definedName name="__v3" localSheetId="1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>#N/A</definedName>
    <definedName name="__v5">#N/A</definedName>
    <definedName name="__v6">#N/A</definedName>
    <definedName name="__v7" localSheetId="1">Scheduled_Payment+Extra_Payment</definedName>
    <definedName name="__v7" localSheetId="3">Scheduled_Payment+Extra_Payment</definedName>
    <definedName name="__v7">Scheduled_Payment+Extra_Payment</definedName>
    <definedName name="__v8">#N/A</definedName>
    <definedName name="__v9" localSheetId="1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L3">#REF!</definedName>
    <definedName name="__VEX1">#REF!</definedName>
    <definedName name="__VFA1">#REF!</definedName>
    <definedName name="__vfv4" localSheetId="1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3">Scheduled_Payment+Extra_Payment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 localSheetId="1">Scheduled_Payment+Extra_Payment</definedName>
    <definedName name="__X6" localSheetId="3">Scheduled_Payment+Extra_Payment</definedName>
    <definedName name="__X6">Scheduled_Payment+Extra_Payment</definedName>
    <definedName name="__X7">#N/A</definedName>
    <definedName name="__x8" localSheetId="1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 localSheetId="1">Scheduled_Payment+Extra_Payment</definedName>
    <definedName name="__y6" localSheetId="3">Scheduled_Payment+Extra_Payment</definedName>
    <definedName name="__y6">Scheduled_Payment+Extra_Payment</definedName>
    <definedName name="__y7">#N/A</definedName>
    <definedName name="__y8" localSheetId="1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 localSheetId="1">Scheduled_Payment+Extra_Payment</definedName>
    <definedName name="__z6" localSheetId="3">Scheduled_Payment+Extra_Payment</definedName>
    <definedName name="__z6">Scheduled_Payment+Extra_Payment</definedName>
    <definedName name="__z7">#N/A</definedName>
    <definedName name="_0" localSheetId="1">#REF!</definedName>
    <definedName name="_0" localSheetId="3">#REF!</definedName>
    <definedName name="_0">#REF!</definedName>
    <definedName name="_02_DER_K13_000_–_K13_650" localSheetId="1">#REF!</definedName>
    <definedName name="_02_DER_K13_000_–_K13_650" localSheetId="3">#REF!</definedName>
    <definedName name="_02_DER_K13_000_–_K13_650">#REF!</definedName>
    <definedName name="_02_DER_K15_700_–_K16_100" localSheetId="1">#REF!</definedName>
    <definedName name="_02_DER_K15_700_–_K16_100" localSheetId="3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__123Graph_AMOF_NB" hidden="1">#REF!</definedName>
    <definedName name="_1__123Graph_ACart_Utilidad" hidden="1">#REF!</definedName>
    <definedName name="_1__123Graph_ACHART_1" hidden="1">#REF!</definedName>
    <definedName name="_1__123Graph_AIRR_IRR" hidden="1">#REF!</definedName>
    <definedName name="_1__xlnm.Print_Area">#REF!</definedName>
    <definedName name="_1_25">#REF!</definedName>
    <definedName name="_10___123Graph_XIRR_IRR" hidden="1">#REF!</definedName>
    <definedName name="_10__123Graph_ACHART_16" hidden="1">#REF!</definedName>
    <definedName name="_10__123Graph_CCHART_3" hidden="1">#REF!</definedName>
    <definedName name="_10_PR64_500_–_PR_69_541.49">#REF!</definedName>
    <definedName name="_103__123Graph_Cｸﾞﾗﾌ_1" hidden="1">#REF!</definedName>
    <definedName name="_104__123Graph_Dｸﾞﾗﾌ_1" hidden="1">#REF!</definedName>
    <definedName name="_105__123Graph_XIRR_IRR" hidden="1">#REF!</definedName>
    <definedName name="_106__123Graph_XMOF_NB" hidden="1">#REF!</definedName>
    <definedName name="_11___123Graph_XMOF_NB" hidden="1">#REF!</definedName>
    <definedName name="_11__123Graph_ACHART_17" hidden="1">#REF!</definedName>
    <definedName name="_11__123Graph_CCHART_8" hidden="1">#REF!</definedName>
    <definedName name="_116B">#REF!</definedName>
    <definedName name="_117A">#REF!</definedName>
    <definedName name="_117B">#REF!</definedName>
    <definedName name="_12__123Graph_ACHART_18" hidden="1">#REF!</definedName>
    <definedName name="_12__123Graph_AIRR_IRR" hidden="1">#REF!</definedName>
    <definedName name="_12__123Graph_DCHART_1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__123Graph_ACHART_19" hidden="1">#REF!</definedName>
    <definedName name="_13__123Graph_AMOF_NB" hidden="1">#REF!</definedName>
    <definedName name="_13__123Graph_DCHART_8" hidden="1">#REF!</definedName>
    <definedName name="_13_CERRAMIENTO_PERIMETRAL">#REF!</definedName>
    <definedName name="_130A">#REF!</definedName>
    <definedName name="_130B">#REF!</definedName>
    <definedName name="_131__123Graph_Xｸﾞﾗﾌ_1" hidden="1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__123Graph_A????_1" hidden="1">#REF!</definedName>
    <definedName name="_14__123Graph_ACHART_2" hidden="1">#REF!</definedName>
    <definedName name="_14__123Graph_Aｸﾞﾗﾌ_1" hidden="1">#REF!</definedName>
    <definedName name="_14__123Graph_LBL_ACHART_3" hidden="1">#REF!</definedName>
    <definedName name="_15__123Graph_ACHART_20" hidden="1">#REF!</definedName>
    <definedName name="_15__123Graph_BIRR_IRR" hidden="1">#REF!</definedName>
    <definedName name="_15__123Graph_LBL_ACHART_4" hidden="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__123Graph_ACHART_3" hidden="1">#REF!</definedName>
    <definedName name="_16__123Graph_BMOF_NB" hidden="1">#REF!</definedName>
    <definedName name="_16__123Graph_LBL_BCHART_3" hidden="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__123Graph_ACHART_4" hidden="1">#REF!</definedName>
    <definedName name="_17__123Graph_B????_1" hidden="1">#REF!</definedName>
    <definedName name="_17__123Graph_Bｸﾞﾗﾌ_1" hidden="1">#REF!</definedName>
    <definedName name="_17__123Graph_LBL_BCHART_4" hidden="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_123Graph_ACHART_5" hidden="1">#REF!</definedName>
    <definedName name="_18__123Graph_C????_1" hidden="1">#REF!</definedName>
    <definedName name="_18__123Graph_Cｸﾞﾗﾌ_1" hidden="1">#REF!</definedName>
    <definedName name="_18__123Graph_LBL_CCHART_3" hidden="1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__123Graph_ACHART_6" hidden="1">#REF!</definedName>
    <definedName name="_19__123Graph_D????_1" hidden="1">#REF!</definedName>
    <definedName name="_19__123Graph_Dｸﾞﾗﾌ_1" hidden="1">#REF!</definedName>
    <definedName name="_19__123Graph_XCHART_1" hidden="1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Excel_BuiltIn_Print_Titles_1_1">#REF!</definedName>
    <definedName name="_1S">#REF!</definedName>
    <definedName name="_2_??" localSheetId="1" hidden="1">{"'?????10.27??????'!$Q$16"}</definedName>
    <definedName name="_2_??" localSheetId="3" hidden="1">{"'?????10.27??????'!$Q$16"}</definedName>
    <definedName name="_2_??" hidden="1">{"'?????10.27??????'!$Q$16"}</definedName>
    <definedName name="_2____123Graph_A????_1" hidden="1">#REF!</definedName>
    <definedName name="_2____123Graph_Aｸﾞﾗﾌ_1" hidden="1">#REF!</definedName>
    <definedName name="_2__123Graph_ACHART_3" hidden="1">#REF!</definedName>
    <definedName name="_2__123Graph_BCart_Utilidad" hidden="1">#REF!</definedName>
    <definedName name="_2__123Graph_XCHART_1" hidden="1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__123Graph_ACHART_7" hidden="1">#REF!</definedName>
    <definedName name="_20__123Graph_XCHART_3" hidden="1">#REF!</definedName>
    <definedName name="_20__123Graph_XIRR_IRR" hidden="1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__123Graph_ACHART_8" hidden="1">#REF!</definedName>
    <definedName name="_21__123Graph_XCHART_4" hidden="1">#REF!</definedName>
    <definedName name="_21__123Graph_XMOF_NB" hidden="1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__123Graph_ACHART_9" hidden="1">#REF!</definedName>
    <definedName name="_22__123Graph_X????_1" hidden="1">#REF!</definedName>
    <definedName name="_22__123Graph_XCHART_8" hidden="1">#REF!</definedName>
    <definedName name="_22__123Graph_Xｸﾞﾗﾌ_1" hidden="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3__123Graph_BCHART_1" hidden="1">#REF!</definedName>
    <definedName name="_24__123Graph_BCHART_11" hidden="1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__123Graph_BCHART_12" hidden="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__123Graph_AMOF_NB" hidden="1">#REF!</definedName>
    <definedName name="_26__123Graph_BCHART_13" hidden="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__123Graph_BCHART_14" hidden="1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__123Graph_BCHART_15" hidden="1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__123Graph_BCHART_16" hidden="1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_1">#REF!</definedName>
    <definedName name="_2Excel_BuiltIn_Print_Titles_1_1_1_1">#REF!</definedName>
    <definedName name="_3____123Graph_B????_1" hidden="1">#REF!</definedName>
    <definedName name="_3____123Graph_Bｸﾞﾗﾌ_1" hidden="1">#REF!</definedName>
    <definedName name="_3__123Graph_ACHART_1" hidden="1">#REF!</definedName>
    <definedName name="_3__123Graph_ACHART_4" hidden="1">#REF!</definedName>
    <definedName name="_3__123Graph_CCart_Utilidad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0__123Graph_BCHART_17" hidden="1">#REF!</definedName>
    <definedName name="_31__123Graph_BCHART_2" hidden="1">#REF!</definedName>
    <definedName name="_32__123Graph_BCHART_20" hidden="1">#REF!</definedName>
    <definedName name="_33__123Graph_BCHART_3" hidden="1">#REF!</definedName>
    <definedName name="_34__123Graph_BCHART_6" hidden="1">#REF!</definedName>
    <definedName name="_35__123Graph_BCHART_7" hidden="1">#REF!</definedName>
    <definedName name="_36_??06" localSheetId="1" hidden="1">{"'?????10.27??????'!$Q$16"}</definedName>
    <definedName name="_36_??06" localSheetId="3" hidden="1">{"'?????10.27??????'!$Q$16"}</definedName>
    <definedName name="_36_??06" hidden="1">{"'?????10.27??????'!$Q$16"}</definedName>
    <definedName name="_36__123Graph_BCHART_8" hidden="1">#REF!</definedName>
    <definedName name="_37__123Graph_BCHART_9" hidden="1">#REF!</definedName>
    <definedName name="_38__123Graph_CCHART_1" hidden="1">#REF!</definedName>
    <definedName name="_39__123Graph_CCHART_11" hidden="1">#REF!</definedName>
    <definedName name="_3A_impresión_IM_1">#REF!</definedName>
    <definedName name="_3ane_o10">#REF!</definedName>
    <definedName name="_3Excel_BuiltIn_Print_Titles_1_1_1_1">#REF!</definedName>
    <definedName name="_4____123Graph_C????_1" hidden="1">#REF!</definedName>
    <definedName name="_4____123Graph_Cｸﾞﾗﾌ_1" hidden="1">#REF!</definedName>
    <definedName name="_4__123Graph_ACHART_10" hidden="1">#REF!</definedName>
    <definedName name="_4__123Graph_ACHART_8" hidden="1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0__123Graph_CCHART_12" hidden="1">#REF!</definedName>
    <definedName name="_41__123Graph_CCHART_2" hidden="1">#REF!</definedName>
    <definedName name="_42__123Graph_CCHART_20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3__123Graph_CCHART_7" hidden="1">#REF!</definedName>
    <definedName name="_44">#REF!</definedName>
    <definedName name="_44__123Graph_CCHART_8" hidden="1">#REF!</definedName>
    <definedName name="_45__123Graph_DCHART_1" hidden="1">#REF!</definedName>
    <definedName name="_46__123Graph_DCHART_12" hidden="1">#REF!</definedName>
    <definedName name="_47__123Graph_DCHART_2" hidden="1">#REF!</definedName>
    <definedName name="_48__123Graph_DCHART_8" hidden="1">#REF!</definedName>
    <definedName name="_49__123Graph_ECHART_12" hidden="1">#REF!</definedName>
    <definedName name="_4inf_1">#REF!</definedName>
    <definedName name="_5">#REF!</definedName>
    <definedName name="_5____123Graph_X????_1" hidden="1">#REF!</definedName>
    <definedName name="_5____123Graph_Xｸﾞﾗﾌ_1" hidden="1">#REF!</definedName>
    <definedName name="_5__123Graph_ACHART_11" hidden="1">#REF!</definedName>
    <definedName name="_5__123Graph_BCHART_1" hidden="1">#REF!</definedName>
    <definedName name="_5__123Graph_LBL_BCart_Utilidad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50__123Graph_ECHART_2" hidden="1">#REF!</definedName>
    <definedName name="_51__123Graph_Aｸﾞﾗﾌ_1" hidden="1">#REF!</definedName>
    <definedName name="_51__123Graph_ECHART_8" hidden="1">#REF!</definedName>
    <definedName name="_52__123Graph_BIRR_IRR" hidden="1">#REF!</definedName>
    <definedName name="_52__123Graph_FCHART_1" hidden="1">#REF!</definedName>
    <definedName name="_53__123Graph_BMOF_NB" hidden="1">#REF!</definedName>
    <definedName name="_53__123Graph_XCHART_10" hidden="1">#REF!</definedName>
    <definedName name="_54__123Graph_XCHART_11" hidden="1">#REF!</definedName>
    <definedName name="_55__123Graph_XCHART_12" hidden="1">#REF!</definedName>
    <definedName name="_56__123Graph_XCHART_13" hidden="1">#REF!</definedName>
    <definedName name="_57__123Graph_XCHART_14" hidden="1">#REF!</definedName>
    <definedName name="_58__123Graph_XCHART_15" hidden="1">#REF!</definedName>
    <definedName name="_59__123Graph_XCHART_16" hidden="1">#REF!</definedName>
    <definedName name="_6">#REF!</definedName>
    <definedName name="_6___123Graph_AIRR_IRR" hidden="1">#REF!</definedName>
    <definedName name="_6__123Graph_ACHART_12" hidden="1">#REF!</definedName>
    <definedName name="_6__123Graph_BCHART_3" hidden="1">#REF!</definedName>
    <definedName name="_6__123Graph_LBL_CCart_Utilidad" hidden="1">#REF!</definedName>
    <definedName name="_60__123Graph_XCHART_18" hidden="1">#REF!</definedName>
    <definedName name="_61__123Graph_XCHART_2" hidden="1">#REF!</definedName>
    <definedName name="_62__123Graph_XCHART_20" hidden="1">#REF!</definedName>
    <definedName name="_63__123Graph_XCHART_3" hidden="1">#REF!</definedName>
    <definedName name="_64__123Graph_XCHART_4" hidden="1">#REF!</definedName>
    <definedName name="_65__123Graph_XCHART_5" hidden="1">#REF!</definedName>
    <definedName name="_66__123Graph_XCHART_6" hidden="1">#REF!</definedName>
    <definedName name="_67__123Graph_XCHART_7" hidden="1">#REF!</definedName>
    <definedName name="_68_?16??" localSheetId="1" hidden="1">{"'????'!$A$1:$C$37"}</definedName>
    <definedName name="_68_?16??" localSheetId="3" hidden="1">{"'????'!$A$1:$C$37"}</definedName>
    <definedName name="_68_?16??" hidden="1">{"'????'!$A$1:$C$37"}</definedName>
    <definedName name="_68__123Graph_XCHART_8" hidden="1">#REF!</definedName>
    <definedName name="_69__123Graph_XCHART_9" hidden="1">#REF!</definedName>
    <definedName name="_7_????" localSheetId="1" hidden="1">{"'?????10.27??????'!$Q$16"}</definedName>
    <definedName name="_7_????" localSheetId="3" hidden="1">{"'?????10.27??????'!$Q$16"}</definedName>
    <definedName name="_7_????" hidden="1">{"'?????10.27??????'!$Q$16"}</definedName>
    <definedName name="_7___123Graph_BIRR_IRR" hidden="1">#REF!</definedName>
    <definedName name="_7__123Graph_ACHART_13" hidden="1">#REF!</definedName>
    <definedName name="_7__123Graph_BCHART_4" hidden="1">#REF!</definedName>
    <definedName name="_7__123Graph_XCart_Utilidad" hidden="1">#REF!</definedName>
    <definedName name="_78__123Graph_Bｸﾞﾗﾌ_1" hidden="1">#REF!</definedName>
    <definedName name="_8_?????" localSheetId="1" hidden="1">{"DCF-???",#N/A,TRUE,"???";"DCF-??",#N/A,TRUE,"??";"DCF-??",#N/A,TRUE,"??";"DCF-??",#N/A,TRUE,"??";"DCF-??",#N/A,TRUE,"??";"DCF-??",#N/A,TRUE,"??";"DCF-??",#N/A,TRUE,"??";"DCF-??",#N/A,TRUE,"??";"DCF-??",#N/A,TRUE,"??"}</definedName>
    <definedName name="_8_?????" localSheetId="3" hidden="1">{"DCF-???",#N/A,TRUE,"???";"DCF-??",#N/A,TRUE,"??";"DCF-??",#N/A,TRUE,"??";"DCF-??",#N/A,TRUE,"??";"DCF-??",#N/A,TRUE,"??";"DCF-??",#N/A,TRUE,"??";"DCF-??",#N/A,TRUE,"??";"DCF-??",#N/A,TRUE,"??";"DCF-??",#N/A,TRUE,"??"}</definedName>
    <definedName name="_8_?????" hidden="1">{"DCF-???",#N/A,TRUE,"???";"DCF-??",#N/A,TRUE,"??";"DCF-??",#N/A,TRUE,"??";"DCF-??",#N/A,TRUE,"??";"DCF-??",#N/A,TRUE,"??";"DCF-??",#N/A,TRUE,"??";"DCF-??",#N/A,TRUE,"??";"DCF-??",#N/A,TRUE,"??";"DCF-??",#N/A,TRUE,"??"}</definedName>
    <definedName name="_8___123Graph_BMOF_NB" hidden="1">#REF!</definedName>
    <definedName name="_8__123Graph_ACHART_14" hidden="1">#REF!</definedName>
    <definedName name="_8__123Graph_BCHART_8" hidden="1">#REF!</definedName>
    <definedName name="_9_??????" localSheetId="1" hidden="1">{"'?????10.27??????'!$Q$16"}</definedName>
    <definedName name="_9_??????" localSheetId="3" hidden="1">{"'?????10.27??????'!$Q$16"}</definedName>
    <definedName name="_9_??????" hidden="1">{"'?????10.27??????'!$Q$16"}</definedName>
    <definedName name="_9___123Graph_D????_1" hidden="1">#REF!</definedName>
    <definedName name="_9___123Graph_Dｸﾞﾗﾌ_1" hidden="1">#REF!</definedName>
    <definedName name="_9__123Graph_ACHART_15" hidden="1">#REF!</definedName>
    <definedName name="_9__123Graph_CCHART_1" hidden="1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localSheetId="1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15042">#REF!</definedName>
    <definedName name="_A123">#REF!</definedName>
    <definedName name="_A17000" localSheetId="1">#REF!</definedName>
    <definedName name="_A17000" localSheetId="3">#REF!</definedName>
    <definedName name="_A17000">#REF!</definedName>
    <definedName name="_A2">#REF!</definedName>
    <definedName name="_A20000">#REF!</definedName>
    <definedName name="_A251140">#REF!</definedName>
    <definedName name="_A251150">#REF!</definedName>
    <definedName name="_a3" localSheetId="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localSheetId="1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7_">#REF!</definedName>
    <definedName name="_AAS1" localSheetId="1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3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3" hidden="1">{#N/A,#N/A,TRUE,"1842CWN0"}</definedName>
    <definedName name="_abc2" hidden="1">{#N/A,#N/A,TRUE,"1842CWN0"}</definedName>
    <definedName name="_ACT21">#REF!</definedName>
    <definedName name="_adi1">#REF!</definedName>
    <definedName name="_adi2">#REF!</definedName>
    <definedName name="_ADN3">#REF!</definedName>
    <definedName name="_adv1">#REF!</definedName>
    <definedName name="_adv2">#REF!</definedName>
    <definedName name="_adv3">#REF!</definedName>
    <definedName name="_AFC1">#REF!</definedName>
    <definedName name="_AFC3">#REF!</definedName>
    <definedName name="_AFC5">#REF!</definedName>
    <definedName name="_Afe1" localSheetId="1">#REF!,#REF!</definedName>
    <definedName name="_Afe1" localSheetId="3">#REF!,#REF!</definedName>
    <definedName name="_Afe1">#REF!,#REF!</definedName>
    <definedName name="_aiu2" localSheetId="1">#REF!</definedName>
    <definedName name="_aiu2" localSheetId="3">#REF!</definedName>
    <definedName name="_aiu2">#REF!</definedName>
    <definedName name="_ALL4" localSheetId="1">#REF!</definedName>
    <definedName name="_ALL4" localSheetId="3">#REF!</definedName>
    <definedName name="_ALL4">#REF!</definedName>
    <definedName name="_ALL4.." localSheetId="1">#REF!</definedName>
    <definedName name="_ALL4.." localSheetId="3">#REF!</definedName>
    <definedName name="_ALL4..">#REF!</definedName>
    <definedName name="_ALM1">#REF!</definedName>
    <definedName name="_AND1">#REF!</definedName>
    <definedName name="_ane7">#REF!</definedName>
    <definedName name="_ane8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">#REF!</definedName>
    <definedName name="_B104067">#REF!</definedName>
    <definedName name="_B104068">#REF!</definedName>
    <definedName name="_B1040681">#REF!</definedName>
    <definedName name="_B110111">#REF!</definedName>
    <definedName name="_B114854">#REF!</definedName>
    <definedName name="_B150019">#REF!</definedName>
    <definedName name="_B195381">#REF!</definedName>
    <definedName name="_b2" localSheetId="1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b9" localSheetId="1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id1">#REF!</definedName>
    <definedName name="_Bid2">#REF!</definedName>
    <definedName name="_Bid3">#REF!</definedName>
    <definedName name="_Bid4">#REF!</definedName>
    <definedName name="_BOM1">#REF!</definedName>
    <definedName name="_C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3">#REF!</definedName>
    <definedName name="_CON2200">#REF!</definedName>
    <definedName name="_CON2500">#REF!</definedName>
    <definedName name="_con3000">#REF!</definedName>
    <definedName name="_CRT136">#REF!</definedName>
    <definedName name="_CRT25">#REF!</definedName>
    <definedName name="_CRT3">#REF!</definedName>
    <definedName name="_CRT35">#REF!</definedName>
    <definedName name="_cua1">#REF!</definedName>
    <definedName name="_CX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AT1">#REF!</definedName>
    <definedName name="_DAT2">#REF!</definedName>
    <definedName name="_DAT3">#REF!</definedName>
    <definedName name="_DAT4">#REF!</definedName>
    <definedName name="_DCI1">#REF!</definedName>
    <definedName name="_DDS1">#REF!</definedName>
    <definedName name="_DEC1">#REF!</definedName>
    <definedName name="_DEC12">#REF!</definedName>
    <definedName name="_DF4" hidden="1">#REF!</definedName>
    <definedName name="_DGO1">#REF!</definedName>
    <definedName name="_DGP1">#REF!</definedName>
    <definedName name="_DIA1">#REF!</definedName>
    <definedName name="_DIJ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uz">#REF!</definedName>
    <definedName name="_E">#REF!</definedName>
    <definedName name="_e_6">#NAME?</definedName>
    <definedName name="_e_7">#NAME?</definedName>
    <definedName name="_e_8">#NAME?</definedName>
    <definedName name="_E113701">#REF!</definedName>
    <definedName name="_E169000">#REF!</definedName>
    <definedName name="_ECP1">#REF!</definedName>
    <definedName name="_EMC2">#REF!</definedName>
    <definedName name="_EMC4">#REF!</definedName>
    <definedName name="_EQ2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1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60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'CÁLCULO DE CANTIDADES'!ERR</definedName>
    <definedName name="_F" localSheetId="3">INSUMOS!ERR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 localSheetId="1">#REF!</definedName>
    <definedName name="_F10" localSheetId="3">#REF!</definedName>
    <definedName name="_F10">#REF!</definedName>
    <definedName name="_F150411" localSheetId="1">#REF!</definedName>
    <definedName name="_F150411" localSheetId="3">#REF!</definedName>
    <definedName name="_F150411">#REF!</definedName>
    <definedName name="_f191212">#REF!</definedName>
    <definedName name="_F206218">#REF!</definedName>
    <definedName name="_F222320">#REF!</definedName>
    <definedName name="_F4" localSheetId="1" hidden="1">{"SUMINISTRO E INSTALACIÓN CANALETAS L=7.50"}</definedName>
    <definedName name="_F4" localSheetId="3" hidden="1">{"SUMINISTRO E INSTALACIÓN CANALETAS L=7.50"}</definedName>
    <definedName name="_F4" hidden="1">{"SUMINISTRO E INSTALACIÓN CANALETAS L=7.50"}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g">#REF!</definedName>
    <definedName name="_Fi" hidden="1">#REF!</definedName>
    <definedName name="_Fill" localSheetId="1" hidden="1">#REF!</definedName>
    <definedName name="_Fill" localSheetId="3" hidden="1">#REF!</definedName>
    <definedName name="_Fill" hidden="1">#REF!</definedName>
    <definedName name="_filllo" hidden="1">#REF!</definedName>
    <definedName name="_xlnm._FilterDatabase" hidden="1">#REF!</definedName>
    <definedName name="_FOR1">#REF!</definedName>
    <definedName name="_FS01" localSheetId="1">'CÁLCULO DE CANTIDADES'!ERR</definedName>
    <definedName name="_FS01" localSheetId="3">INSUMOS!ERR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" localSheetId="1">#REF!</definedName>
    <definedName name="_G" localSheetId="3">#REF!</definedName>
    <definedName name="_G">#REF!</definedName>
    <definedName name="_G1">#N/A</definedName>
    <definedName name="_G118050" localSheetId="1">#REF!</definedName>
    <definedName name="_G118050" localSheetId="3">#REF!</definedName>
    <definedName name="_G118050">#REF!</definedName>
    <definedName name="_G161484">#REF!</definedName>
    <definedName name="_g2" localSheetId="1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hidden="1">{"via1",#N/A,TRUE,"general";"via2",#N/A,TRUE,"general";"via3",#N/A,TRUE,"general"}</definedName>
    <definedName name="_H117562">#REF!</definedName>
    <definedName name="_H191456">#REF!</definedName>
    <definedName name="_h2" localSheetId="1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3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 localSheetId="1">#REF!</definedName>
    <definedName name="_INF1" localSheetId="3">#REF!</definedName>
    <definedName name="_INF1">#REF!</definedName>
    <definedName name="_INF2">#REF!</definedName>
    <definedName name="_ipc1">#REF!</definedName>
    <definedName name="_ipc2">#REF!</definedName>
    <definedName name="_IPC2002">#REF!</definedName>
    <definedName name="_ipc3">#REF!</definedName>
    <definedName name="_ipc4">#REF!</definedName>
    <definedName name="_IVA1">#REF!</definedName>
    <definedName name="_JG2" localSheetId="1">IF([0]!LG=9,IF(ISERROR([0]!PVT),"",[0]!PVT),"")</definedName>
    <definedName name="_JG2" localSheetId="3">IF([0]!LG=9,IF(ISERROR([0]!PVT),"",[0]!PVT),"")</definedName>
    <definedName name="_JG2">IF([0]!LG=9,IF(ISERROR([0]!PVT),"",[0]!PVT),"")</definedName>
    <definedName name="_JOSE12" localSheetId="1">#REF!</definedName>
    <definedName name="_JOSE12" localSheetId="3">#REF!</definedName>
    <definedName name="_JOSE12">#REF!</definedName>
    <definedName name="_k3" localSheetId="1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localSheetId="1" hidden="1">#REF!</definedName>
    <definedName name="_Key2" localSheetId="3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lll">#REF!</definedName>
    <definedName name="_LMO1">#REF!</definedName>
    <definedName name="_M14">#REF!</definedName>
    <definedName name="_m3" localSheetId="1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 localSheetId="1">#REF!</definedName>
    <definedName name="_MAT1" localSheetId="3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D2">#REF!</definedName>
    <definedName name="_min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61">#REF!</definedName>
    <definedName name="_MO7">#REF!</definedName>
    <definedName name="_MO8">#REF!</definedName>
    <definedName name="_MO9">#REF!</definedName>
    <definedName name="_MOD1">#REF!</definedName>
    <definedName name="_mor15">#REF!</definedName>
    <definedName name="_Mro14">#REF!</definedName>
    <definedName name="_ms1">#REF!</definedName>
    <definedName name="_ms2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localSheetId="1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OM1" localSheetId="1">#REF!</definedName>
    <definedName name="_NOM1" localSheetId="3">#REF!</definedName>
    <definedName name="_NOM1">#REF!</definedName>
    <definedName name="_NOM10" localSheetId="1">#REF!</definedName>
    <definedName name="_NOM10" localSheetId="3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hidden="1">{"via1",#N/A,TRUE,"general";"via2",#N/A,TRUE,"general";"via3",#N/A,TRUE,"general"}</definedName>
    <definedName name="_ÑAÑS">#REF!</definedName>
    <definedName name="_O">#REF!</definedName>
    <definedName name="_o1" localSheetId="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localSheetId="3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1" hidden="1">{#N/A,#N/A,FALSE,"SUMMARY";#N/A,#N/A,FALSE,"mcsh";#N/A,#N/A,FALSE,"vol&amp;rev";#N/A,#N/A,FALSE,"wkgcap";#N/A,#N/A,FALSE,"DEPR&amp;DT";#N/A,#N/A,FALSE,"ASSETS";#N/A,#N/A,FALSE,"NI&amp;OTH&amp;DIV";#N/A,#N/A,FALSE,"CASHFLOW";#N/A,#N/A,FALSE,"CAPEMPL";#N/A,#N/A,FALSE,"ROCE"}</definedName>
    <definedName name="_o4" localSheetId="1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j1">#REF!</definedName>
    <definedName name="_Order1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1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9">#REF!</definedName>
    <definedName name="_Pa1" localSheetId="1">#REF!</definedName>
    <definedName name="_Pa1" localSheetId="3">#REF!</definedName>
    <definedName name="_Pa1">#REF!</definedName>
    <definedName name="_Pa2" localSheetId="1">#REF!</definedName>
    <definedName name="_Pa2" localSheetId="3">#REF!</definedName>
    <definedName name="_Pa2">#REF!</definedName>
    <definedName name="_Pa3">#REF!</definedName>
    <definedName name="_Pa4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Out" hidden="1">#REF!</definedName>
    <definedName name="_PJ50">#REF!</definedName>
    <definedName name="_pj51">#REF!</definedName>
    <definedName name="_PL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OSI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EIS">#REF!</definedName>
    <definedName name="_PTO97">#REF!</definedName>
    <definedName name="_Pu1">#REF!</definedName>
    <definedName name="_Pu2">#REF!</definedName>
    <definedName name="_Pu3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">#REF!</definedName>
    <definedName name="_r4r" localSheetId="1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C1">"Rectángulo 31"</definedName>
    <definedName name="_ref4">#REF!</definedName>
    <definedName name="_Regression_Out" localSheetId="1" hidden="1">#REF!</definedName>
    <definedName name="_Regression_Out" localSheetId="3" hidden="1">#REF!</definedName>
    <definedName name="_Regression_Out" hidden="1">#REF!</definedName>
    <definedName name="_Regression_X" localSheetId="1" hidden="1">#REF!</definedName>
    <definedName name="_Regression_X" localSheetId="3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WQ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hidden="1">{"via1",#N/A,TRUE,"general";"via2",#N/A,TRUE,"general";"via3",#N/A,TRUE,"general"}</definedName>
    <definedName name="_sac1">#REF!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pb1">#REF!</definedName>
    <definedName name="_srn001">#REF!</definedName>
    <definedName name="_std1">#REF!</definedName>
    <definedName name="_std2">#REF!</definedName>
    <definedName name="_std3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 localSheetId="1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 localSheetId="1">#REF!</definedName>
    <definedName name="_tab1" localSheetId="3">#REF!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3">#REF!</definedName>
    <definedName name="_TEE4">#REF!</definedName>
    <definedName name="_TEE6">#REF!</definedName>
    <definedName name="_tf3813">#REF!</definedName>
    <definedName name="_TLL3">#REF!</definedName>
    <definedName name="_Toc329176943">#REF!</definedName>
    <definedName name="_Toc32917694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">#REF!</definedName>
    <definedName name="_TOT1">#REF!</definedName>
    <definedName name="_TP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724">#REF!</definedName>
    <definedName name="_TP8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3">#REF!</definedName>
    <definedName name="_tuberia_250_mm">#REF!</definedName>
    <definedName name="_u4" localSheetId="1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G3">#REF!</definedName>
    <definedName name="_UG4">#REF!</definedName>
    <definedName name="_UG6">#REF!</definedName>
    <definedName name="_UG8">#REF!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localSheetId="1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>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3">Scheduled_Payment+Extra_Payment</definedName>
    <definedName name="_w6">Scheduled_Payment+Extra_Payment</definedName>
    <definedName name="_w7">#N/A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3_1">#NAME?</definedName>
    <definedName name="_X_4">#NAME?</definedName>
    <definedName name="_X_4_1">#NAME?</definedName>
    <definedName name="_X_5">#NAME?</definedName>
    <definedName name="_X_5_1">#NAME?</definedName>
    <definedName name="_X_6">#NAME?</definedName>
    <definedName name="_X_6_1">#NAME?</definedName>
    <definedName name="_X_7">#NAME?</definedName>
    <definedName name="_X_8">#NAME?</definedName>
    <definedName name="_X_9">#N/A</definedName>
    <definedName name="_x1" localSheetId="1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#REF!</definedName>
    <definedName name="_Z_1">#NAME?</definedName>
    <definedName name="_Z_10">#N/A</definedName>
    <definedName name="_Z_2">#NAME?</definedName>
    <definedName name="_Z_3">#N/A</definedName>
    <definedName name="_Z_3_1">#NAME?</definedName>
    <definedName name="_Z_4">#NAME?</definedName>
    <definedName name="_Z_4_1">#NAME?</definedName>
    <definedName name="_Z_5">#NAME?</definedName>
    <definedName name="_Z_5_1">#NAME?</definedName>
    <definedName name="_Z_6">#NAME?</definedName>
    <definedName name="_Z_6_1">#NAME?</definedName>
    <definedName name="_Z_7">#NAME?</definedName>
    <definedName name="_Z_8">#NAME?</definedName>
    <definedName name="_Z_9">#N/A</definedName>
    <definedName name="_z1" localSheetId="1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3">#REF!</definedName>
    <definedName name="A">#REF!</definedName>
    <definedName name="A.1" localSheetId="1">#REF!</definedName>
    <definedName name="A.1" localSheetId="3">#REF!</definedName>
    <definedName name="A.1">#REF!</definedName>
    <definedName name="A.COMB" localSheetId="1">#REF!</definedName>
    <definedName name="A.COMB" localSheetId="3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IPC1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SMML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1___0">#REF!</definedName>
    <definedName name="A_1___1">#REF!</definedName>
    <definedName name="A_1___2">#REF!</definedName>
    <definedName name="A_1___3">#REF!</definedName>
    <definedName name="A_1___4">#REF!</definedName>
    <definedName name="A_2">#REF!</definedName>
    <definedName name="A_2___0">#REF!</definedName>
    <definedName name="A_2___1">#REF!</definedName>
    <definedName name="A_2___2">#REF!</definedName>
    <definedName name="A_2___3">#REF!</definedName>
    <definedName name="A_2___4">#REF!</definedName>
    <definedName name="a_3">#REF!</definedName>
    <definedName name="a_4">#REF!</definedName>
    <definedName name="A_5">#REF!</definedName>
    <definedName name="A_6">#REF!</definedName>
    <definedName name="a_7">#NAME?</definedName>
    <definedName name="a_8">#NAME?</definedName>
    <definedName name="A_ARCINIEGAS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">#REF!</definedName>
    <definedName name="A000">#REF!</definedName>
    <definedName name="a1..056">#REF!</definedName>
    <definedName name="A18A200">#REF!</definedName>
    <definedName name="A1q17.3" localSheetId="1">IF(ISERROR(V_U),"",V_U)</definedName>
    <definedName name="A1q17.3" localSheetId="3">IF(ISERROR(V_U),"",V_U)</definedName>
    <definedName name="A1q17.3">IF(ISERROR(V_U),"",V_U)</definedName>
    <definedName name="A1S" localSheetId="1">#REF!</definedName>
    <definedName name="A1S" localSheetId="3">#REF!</definedName>
    <definedName name="A1S">#REF!</definedName>
    <definedName name="A1XO56" localSheetId="1">#REF!</definedName>
    <definedName name="A1XO56" localSheetId="3">#REF!</definedName>
    <definedName name="A1XO56">#REF!</definedName>
    <definedName name="A2151334" localSheetId="1">#REF!</definedName>
    <definedName name="A2151334" localSheetId="3">#REF!</definedName>
    <definedName name="A2151334">#REF!</definedName>
    <definedName name="a2a" localSheetId="1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60FIG">#REF!</definedName>
    <definedName name="A84.96">#REF!</definedName>
    <definedName name="aa">#REF!</definedName>
    <definedName name="AA.CONV1">#REF!</definedName>
    <definedName name="AAA">#REF!</definedName>
    <definedName name="AAA_1">#NAME?</definedName>
    <definedName name="AAA_10">#N/A</definedName>
    <definedName name="AAA_2">#NAME?</definedName>
    <definedName name="AAA_3">#N/A</definedName>
    <definedName name="AAA_3_1">#NAME?</definedName>
    <definedName name="AAA_4">#NAME?</definedName>
    <definedName name="AAA_4_1">#NAME?</definedName>
    <definedName name="AAA_5">#NAME?</definedName>
    <definedName name="AAA_5_1">#NAME?</definedName>
    <definedName name="AAA_6">#NAME?</definedName>
    <definedName name="AAA_6_1">#NAME?</definedName>
    <definedName name="AAA_7">#NAME?</definedName>
    <definedName name="AAA_8">#NAME?</definedName>
    <definedName name="AAA_9">#N/A</definedName>
    <definedName name="AAAA" localSheetId="1">#REF!</definedName>
    <definedName name="AAAA" localSheetId="3">#REF!</definedName>
    <definedName name="AAAA">#REF!</definedName>
    <definedName name="AAAAA" localSheetId="1">#REF!</definedName>
    <definedName name="AAAAA" localSheetId="3">#REF!</definedName>
    <definedName name="AAAAA">#REF!</definedName>
    <definedName name="aaaaaa" localSheetId="1">#REF!</definedName>
    <definedName name="aaaaaa" localSheetId="3">#REF!</definedName>
    <definedName name="aaaaaa">#REF!</definedName>
    <definedName name="AAAAAAAAA" localSheetId="1">'CÁLCULO DE CANTIDADES'!ERR</definedName>
    <definedName name="AAAAAAAAA" localSheetId="3">INSUMOS!ERR</definedName>
    <definedName name="AAAAAAAAA">[0]!ERR</definedName>
    <definedName name="AAAAAAAAAA" localSheetId="1">#REF!</definedName>
    <definedName name="AAAAAAAAAA" localSheetId="3">#REF!</definedName>
    <definedName name="AAAAAAAAAA">#REF!</definedName>
    <definedName name="aaaaaaaaaaa">#N/A</definedName>
    <definedName name="AAAAAAAAAAAAAAAAAA" localSheetId="1" hidden="1">#REF!</definedName>
    <definedName name="AAAAAAAAAAAAAAAAAA" localSheetId="3" hidden="1">#REF!</definedName>
    <definedName name="AAAAAAAAAAAAAAAAAA" hidden="1">#REF!</definedName>
    <definedName name="AAAAAAAAAAAAAAAAAAAA">#REF!</definedName>
    <definedName name="aaaaaaaaaaaaaaaaaaaaaa" hidden="1">#REF!</definedName>
    <definedName name="aaaaas" localSheetId="1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localSheetId="1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">#REF!</definedName>
    <definedName name="aass">#REF!</definedName>
    <definedName name="ab" localSheetId="1">#REF!</definedName>
    <definedName name="ab" localSheetId="3">#REF!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K">#REF!</definedName>
    <definedName name="ABR">#REF!</definedName>
    <definedName name="abr00">#REF!</definedName>
    <definedName name="absc">#REF!</definedName>
    <definedName name="absc_" localSheetId="1">#REF!</definedName>
    <definedName name="absc_" localSheetId="3">#REF!</definedName>
    <definedName name="absc_">#REF!</definedName>
    <definedName name="absc_1" localSheetId="1">#REF!</definedName>
    <definedName name="absc_1" localSheetId="3">#REF!</definedName>
    <definedName name="absc_1">#REF!</definedName>
    <definedName name="absc1" localSheetId="1">#REF!</definedName>
    <definedName name="absc1" localSheetId="3">#REF!</definedName>
    <definedName name="absc1">#REF!</definedName>
    <definedName name="AbSt">#REF!</definedName>
    <definedName name="AC">#REF!</definedName>
    <definedName name="ACAB.C">#REF!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S">#REF!</definedName>
    <definedName name="ACAT22">#REF!</definedName>
    <definedName name="ACCE2">#REF!</definedName>
    <definedName name="ACCE4">#REF!</definedName>
    <definedName name="ACCE6">#REF!</definedName>
    <definedName name="Acces_Ens">#REF!</definedName>
    <definedName name="ACCESORIO_CODO">#REF!</definedName>
    <definedName name="ACCESORIOPVC2">#REF!</definedName>
    <definedName name="ACCESORIOPVC3">#REF!</definedName>
    <definedName name="ACCESORIOPVC4">#REF!</definedName>
    <definedName name="Accesorios_de_1_2">#REF!</definedName>
    <definedName name="Accesorios_de_3_4">#REF!</definedName>
    <definedName name="ACCESORIOS15">#REF!</definedName>
    <definedName name="ACCESORIOSMEDIA">#REF!</definedName>
    <definedName name="AccessDatabase" hidden="1">"A:\SAIN.mdb"</definedName>
    <definedName name="ACER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A37">#REF!</definedName>
    <definedName name="ACERO_DE_REFUERZO_60000">#REF!</definedName>
    <definedName name="Acero_de_Refuerzo_Figurado_de_60.000_P.S.I.">#REF!</definedName>
    <definedName name="Acero_PDR_60">#REF!</definedName>
    <definedName name="Acero_pdr60">#REF!</definedName>
    <definedName name="ACERO2">#REF!</definedName>
    <definedName name="ACERO37">#REF!</definedName>
    <definedName name="ACERO40">#REF!</definedName>
    <definedName name="ACERO6">#REF!</definedName>
    <definedName name="ACERO60">#REF!</definedName>
    <definedName name="ACEROBASICO">#REF!</definedName>
    <definedName name="ACEROREFUERZO">#REF!</definedName>
    <definedName name="ACEROS">#REF!</definedName>
    <definedName name="Acido_Muriatico">#REF!</definedName>
    <definedName name="ACIDOCILICO">#REF!</definedName>
    <definedName name="Acoflex_1_2">#REF!</definedName>
    <definedName name="ACOM">#N/A</definedName>
    <definedName name="acomet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METIDA12">#REF!</definedName>
    <definedName name="ACOMETIDA3">#REF!</definedName>
    <definedName name="ACOMETIDA4">#REF!</definedName>
    <definedName name="ACOMETIDAAEREA">#REF!</definedName>
    <definedName name="ACONDICIONADOR_PARA_SILLA_Y">#REF!</definedName>
    <definedName name="ACONDICIONADOR_PVC">#REF!</definedName>
    <definedName name="acondicionamientopozo">#REF!</definedName>
    <definedName name="acpm">5000</definedName>
    <definedName name="ACR">#REF!</definedName>
    <definedName name="ACRONAL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2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EXTRA4">#REF!</definedName>
    <definedName name="ACTF">#REF!</definedName>
    <definedName name="ACTIVIDAD">#REF!</definedName>
    <definedName name="ACTIVIDADES" comment="Item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SUB">#REF!</definedName>
    <definedName name="actual">#REF!</definedName>
    <definedName name="ACTV">#REF!</definedName>
    <definedName name="acumulado" localSheetId="1">#REF!,#REF!,#REF!,#REF!</definedName>
    <definedName name="acumulado" localSheetId="3">#REF!,#REF!,#REF!,#REF!</definedName>
    <definedName name="acumulado">#REF!,#REF!,#REF!,#REF!</definedName>
    <definedName name="ad" localSheetId="1">#REF!</definedName>
    <definedName name="ad" localSheetId="3">#REF!</definedName>
    <definedName name="ad">#REF!</definedName>
    <definedName name="Ad_Un" localSheetId="1">#REF!</definedName>
    <definedName name="Ad_Un" localSheetId="3">#REF!</definedName>
    <definedName name="Ad_Un">#REF!</definedName>
    <definedName name="aDA" localSheetId="1">#REF!</definedName>
    <definedName name="aDA" localSheetId="3">#REF!</definedName>
    <definedName name="aDA">#REF!</definedName>
    <definedName name="adaf">#N/A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PTADORHEMBRA">#REF!</definedName>
    <definedName name="ADAPTADORMACHO">#REF!</definedName>
    <definedName name="adaptconduit">#REF!</definedName>
    <definedName name="adasd">#REF!</definedName>
    <definedName name="ADD">#REF!</definedName>
    <definedName name="ADDDEL">#REF!</definedName>
    <definedName name="AdditionalCosts_Lumpsum">#REF!</definedName>
    <definedName name="AdditionalCosts_Percent">#REF!</definedName>
    <definedName name="ADDVAL">#REF!</definedName>
    <definedName name="ADDYNA">#REF!</definedName>
    <definedName name="ADECC" hidden="1">#REF!</definedName>
    <definedName name="adfasdfsa">#REF!</definedName>
    <definedName name="adfasfadfa">#REF!</definedName>
    <definedName name="ADFE" localSheetId="1">'CÁLCULO DE CANTIDADES'!ERR</definedName>
    <definedName name="ADFE" localSheetId="3">INSUMOS!ERR</definedName>
    <definedName name="ADFE">[0]!ERR</definedName>
    <definedName name="ADFGSDB" localSheetId="1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#REF!</definedName>
    <definedName name="ADI" localSheetId="1">#REF!</definedName>
    <definedName name="ADI" localSheetId="3">#REF!</definedName>
    <definedName name="ADI">#REF!</definedName>
    <definedName name="ADIC" localSheetId="1" hidden="1">#REF!</definedName>
    <definedName name="ADIC" localSheetId="3" hidden="1">#REF!</definedName>
    <definedName name="ADIC" hidden="1">#REF!</definedName>
    <definedName name="ADICONALG" hidden="1">#REF!</definedName>
    <definedName name="ADIFLEX">#REF!</definedName>
    <definedName name="Adm">#REF!</definedName>
    <definedName name="Adm_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">#REF!</definedName>
    <definedName name="adoc1">#REF!</definedName>
    <definedName name="ADOC125">#REF!</definedName>
    <definedName name="adoq">#REF!</definedName>
    <definedName name="ADOQUIN">#REF!</definedName>
    <definedName name="ADOQUIN_DE_CONCRETO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 localSheetId="1">#REF!</definedName>
    <definedName name="Ae" localSheetId="3">#REF!</definedName>
    <definedName name="Ae">#REF!</definedName>
    <definedName name="aefa" localSheetId="1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hidden="1">{"via1",#N/A,TRUE,"general";"via2",#N/A,TRUE,"general";"via3",#N/A,TRUE,"general"}</definedName>
    <definedName name="AER" localSheetId="1">'CÁLCULO DE CANTIDADES'!ERR</definedName>
    <definedName name="AER" localSheetId="3">INSUMOS!ERR</definedName>
    <definedName name="AER">[0]!ERR</definedName>
    <definedName name="Af" localSheetId="1">#REF!</definedName>
    <definedName name="Af" localSheetId="3">#REF!</definedName>
    <definedName name="Af">#REF!</definedName>
    <definedName name="afdaffaf" localSheetId="1">#REF!</definedName>
    <definedName name="afdaffaf" localSheetId="3">#REF!</definedName>
    <definedName name="afdaffaf">#REF!</definedName>
    <definedName name="afdsw" localSheetId="1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NADOCUBIERTA">#REF!</definedName>
    <definedName name="Afirmado">#REF!</definedName>
    <definedName name="afraee">#N/A</definedName>
    <definedName name="AFRAEE2">#N/A</definedName>
    <definedName name="Ag" localSheetId="1">#REF!</definedName>
    <definedName name="Ag" localSheetId="3">#REF!</definedName>
    <definedName name="Ag">#REF!</definedName>
    <definedName name="aga" localSheetId="1">#REF!</definedName>
    <definedName name="aga" localSheetId="3">#REF!</definedName>
    <definedName name="aga">#REF!</definedName>
    <definedName name="agdsgg" localSheetId="1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hidden="1">{"via1",#N/A,TRUE,"general";"via2",#N/A,TRUE,"general";"via3",#N/A,TRUE,"general"}</definedName>
    <definedName name="AGG">#REF!</definedName>
    <definedName name="AGO">#REF!</definedName>
    <definedName name="ago00">#REF!</definedName>
    <definedName name="Agregado_grueso">#REF!</definedName>
    <definedName name="AGRICOLA">#REF!</definedName>
    <definedName name="AGU">#REF!</definedName>
    <definedName name="AGUA">#REF!</definedName>
    <definedName name="AGUAS" localSheetId="1">IF([0]!LG=9,IF(ISERROR([0]!PVT),"",[0]!PVT),"")</definedName>
    <definedName name="AGUAS" localSheetId="3">IF([0]!LG=9,IF(ISERROR([0]!PVT),"",[0]!PVT),"")</definedName>
    <definedName name="AGUAS">IF([0]!LG=9,IF(ISERROR([0]!PVT),"",[0]!PVT),"")</definedName>
    <definedName name="ah" localSheetId="1">#REF!</definedName>
    <definedName name="ah" localSheetId="3">#REF!</definedName>
    <definedName name="ah">#REF!</definedName>
    <definedName name="ahe" localSheetId="1">#REF!</definedName>
    <definedName name="ahe" localSheetId="3">#REF!</definedName>
    <definedName name="ahe">#REF!</definedName>
    <definedName name="AHER" localSheetId="1">#REF!</definedName>
    <definedName name="AHER" localSheetId="3">#REF!</definedName>
    <definedName name="AHER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IUK">#REF!</definedName>
    <definedName name="aj">#REF!</definedName>
    <definedName name="Ajizal">#REF!</definedName>
    <definedName name="AjustDelAIU">#REF!</definedName>
    <definedName name="ajustdelaiu1">#REF!</definedName>
    <definedName name="Ajuste">#REF!</definedName>
    <definedName name="Ak">#REF!</definedName>
    <definedName name="AL">#REF!</definedName>
    <definedName name="ALA">#REF!</definedName>
    <definedName name="alam">#REF!</definedName>
    <definedName name="ALAMB">#REF!</definedName>
    <definedName name="ALAMBRE">#REF!</definedName>
    <definedName name="ALAMBRE_">#REF!</definedName>
    <definedName name="Alambre_de_Pua">#REF!</definedName>
    <definedName name="ALAMBRE_GALVANIZADO">#REF!</definedName>
    <definedName name="Alambre_N_12">#REF!</definedName>
    <definedName name="Alambre_N_14">#REF!</definedName>
    <definedName name="Alambre_negro">#REF!</definedName>
    <definedName name="Alambre_negro_Cal._18">#REF!</definedName>
    <definedName name="Alambre_Negro_No.18">#REF!</definedName>
    <definedName name="ALAMBRE10">#REF!</definedName>
    <definedName name="ALAMBRE12">#REF!</definedName>
    <definedName name="ALAMBRE14D">#REF!</definedName>
    <definedName name="ALAMBRE15">#REF!</definedName>
    <definedName name="ALAMBRE8">#REF!</definedName>
    <definedName name="ALAMBRETW10">#REF!</definedName>
    <definedName name="alampuas">#REF!</definedName>
    <definedName name="ALAMRE12">#REF!</definedName>
    <definedName name="ALANR">#REF!</definedName>
    <definedName name="alarmtools">#REF!</definedName>
    <definedName name="alc">#REF!</definedName>
    <definedName name="AlcanceProyecto">#REF!</definedName>
    <definedName name="Alcaparro_2.00_m">#REF!</definedName>
    <definedName name="ale">#REF!</definedName>
    <definedName name="alfagia">#REF!</definedName>
    <definedName name="ALFAGIAS">#REF!</definedName>
    <definedName name="ALICIA">#REF!</definedName>
    <definedName name="ALISIA">#REF!</definedName>
    <definedName name="all">#REF!</definedName>
    <definedName name="allones">#REF!</definedName>
    <definedName name="ALM">#REF!</definedName>
    <definedName name="Almacenista">#REF!</definedName>
    <definedName name="ALNEGRO">#REF!</definedName>
    <definedName name="ALTERNATIVAS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turas_Vastago">#REF!</definedName>
    <definedName name="ALUMOL">#REF!</definedName>
    <definedName name="ALUMTE">#REF!</definedName>
    <definedName name="Am">#REF!</definedName>
    <definedName name="AM_R">#REF!</definedName>
    <definedName name="AM_S">#REF!</definedName>
    <definedName name="AMARRE">#REF!</definedName>
    <definedName name="AMARRES">#REF!</definedName>
    <definedName name="AMAT">#REF!</definedName>
    <definedName name="Ambi">#REF!</definedName>
    <definedName name="AMBIENTAL">#REF!</definedName>
    <definedName name="AME">#REF!</definedName>
    <definedName name="Aministracion">#REF!</definedName>
    <definedName name="AMO">#REF!</definedName>
    <definedName name="Amount">#REF!</definedName>
    <definedName name="An">#REF!</definedName>
    <definedName name="ANA">#REF!</definedName>
    <definedName name="ANABANCO">#REF!</definedName>
    <definedName name="ANALISIS">#REF!</definedName>
    <definedName name="ANALISIS__DE__PRECIOS__UNITARIOS">#REF!</definedName>
    <definedName name="ANALISIS_UNITARIOS">#REF!</definedName>
    <definedName name="Analyst" hidden="1">#REF!</definedName>
    <definedName name="ancho">#REF!</definedName>
    <definedName name="anchodesarenador">#REF!</definedName>
    <definedName name="ANCHOPLACAS">#REF!</definedName>
    <definedName name="anchosutro">#REF!</definedName>
    <definedName name="ANCLA">#REF!</definedName>
    <definedName name="ANCLAJE">#REF!</definedName>
    <definedName name="AND">#REF!</definedName>
    <definedName name="Andamio_Sección">#REF!</definedName>
    <definedName name="Andamios">#REF!</definedName>
    <definedName name="ANDEN">#REF!</definedName>
    <definedName name="andenes">#REF!</definedName>
    <definedName name="ANDENESV">#REF!</definedName>
    <definedName name="ando" localSheetId="1" hidden="1">{"'下期集計（10.27迄・速報値）'!$Q$16"}</definedName>
    <definedName name="ando" localSheetId="3" hidden="1">{"'下期集計（10.27迄・速報値）'!$Q$16"}</definedName>
    <definedName name="ando" hidden="1">{"'下期集計（10.27迄・速報値）'!$Q$16"}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de_platina__1_x1_x1_8">#REF!</definedName>
    <definedName name="Angulo_en_aluminio_1_2__x_1_2__x_1_16">#REF!</definedName>
    <definedName name="Angulo_hierro_2_1_2__x_3_13">#REF!</definedName>
    <definedName name="ANGULO1">#REF!</definedName>
    <definedName name="ANGULO1.5">#REF!</definedName>
    <definedName name="ANGULO114">#REF!</definedName>
    <definedName name="ANGULO15">#REF!</definedName>
    <definedName name="ANGULO2">#REF!</definedName>
    <definedName name="ANGULO2316">#REF!</definedName>
    <definedName name="angulo3116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EPISO">#REF!</definedName>
    <definedName name="ANTI" localSheetId="1">#REF!</definedName>
    <definedName name="ANTI" localSheetId="3">#REF!</definedName>
    <definedName name="ANTI">#REF!</definedName>
    <definedName name="ANTIC" localSheetId="1">#REF!</definedName>
    <definedName name="ANTIC" localSheetId="3">#REF!</definedName>
    <definedName name="ANTIC">#REF!</definedName>
    <definedName name="ANTICIPO">#REF!</definedName>
    <definedName name="anticorrosiva">#REF!</definedName>
    <definedName name="ANTICORROSIVO">#REF!</definedName>
    <definedName name="Anticorrosivo_Rojo_Claro">#REF!</definedName>
    <definedName name="ANTISB">#REF!</definedName>
    <definedName name="ANTONIA" localSheetId="1">IF('CÁLCULO DE CANTIDADES'!FABIAN,[0]!Header_Row+'CÁLCULO DE CANTIDADES'!Number_of_Payments,[0]!Header_Row)</definedName>
    <definedName name="ANTONIA" localSheetId="3">IF(INSUMOS!FABIAN,[0]!Header_Row+INSUMOS!Number_of_Payments,[0]!Header_Row)</definedName>
    <definedName name="ANTONIA">IF([0]!FABIAN,[0]!Header_Row+[0]!Number_of_Payments,[0]!Header_Row)</definedName>
    <definedName name="Añ" localSheetId="1">#REF!</definedName>
    <definedName name="Añ" localSheetId="3">#REF!</definedName>
    <definedName name="Añ">#REF!</definedName>
    <definedName name="AÑO" localSheetId="1">#REF!</definedName>
    <definedName name="AÑO" localSheetId="3">#REF!</definedName>
    <definedName name="AÑO">#REF!</definedName>
    <definedName name="Año_de_Ensamblaje" localSheetId="1">#REF!</definedName>
    <definedName name="Año_de_Ensamblaje" localSheetId="3">#REF!</definedName>
    <definedName name="Año_de_Ensamblaje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>#REF!</definedName>
    <definedName name="Aº">#REF!</definedName>
    <definedName name="Ap">#REF!</definedName>
    <definedName name="apaiy">#REF!</definedName>
    <definedName name="Aparatos_Telefonicos_para_extensiones">#REF!</definedName>
    <definedName name="Aparatos_Telefonicos_secretariales">#REF!</definedName>
    <definedName name="AparatoSanitarios">#REF!</definedName>
    <definedName name="APB">#REF!</definedName>
    <definedName name="APELLIDOS">#REF!</definedName>
    <definedName name="APER">#REF!</definedName>
    <definedName name="API">#REF!</definedName>
    <definedName name="APIJA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YONAL">#REF!</definedName>
    <definedName name="app">#REF!</definedName>
    <definedName name="appdirector">#REF!</definedName>
    <definedName name="appsw">#REF!</definedName>
    <definedName name="APR">#REF!</definedName>
    <definedName name="aprdata">#REF!</definedName>
    <definedName name="aptos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avamanos_Colgar">#REF!</definedName>
    <definedName name="apu_levante_bloque_10">#REF!</definedName>
    <definedName name="APU_Limpieza_Fachadas">#REF!</definedName>
    <definedName name="APU_Limpieza_Muros_Interiores">#REF!</definedName>
    <definedName name="APU_LISTA">#REF!</definedName>
    <definedName name="APU_Magnolios">#REF!</definedName>
    <definedName name="APU_Mano_de_Oso">#REF!</definedName>
    <definedName name="apu_marco_puerta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0_BASICO">#REF!</definedName>
    <definedName name="APU21_BASICO">#REF!</definedName>
    <definedName name="APU221.1">#REF!</definedName>
    <definedName name="APU221.2">#REF!</definedName>
    <definedName name="apuacero">#REF!</definedName>
    <definedName name="apubloqueliso">#REF!</definedName>
    <definedName name="apucim">#REF!</definedName>
    <definedName name="apucol">#REF!</definedName>
    <definedName name="ApuCornetas">#REF!</definedName>
    <definedName name="apulosa">#REF!</definedName>
    <definedName name="apupañete">#REF!</definedName>
    <definedName name="apuperfil">#REF!</definedName>
    <definedName name="apuperfil305">#REF!</definedName>
    <definedName name="apupisopared">#REF!</definedName>
    <definedName name="APUPTARD">#REF!</definedName>
    <definedName name="APUS">#REF!</definedName>
    <definedName name="APUS_RANGO">#REF!</definedName>
    <definedName name="APUS_RANGO_DNP">#REF!</definedName>
    <definedName name="APUS_USUARIO">#REF!</definedName>
    <definedName name="apuvig">#REF!</definedName>
    <definedName name="aq" localSheetId="1">'CÁLCULO DE CANTIDADES'!ERR</definedName>
    <definedName name="aq" localSheetId="3">INSUMOS!ERR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 localSheetId="1">#REF!</definedName>
    <definedName name="AR" localSheetId="3">#REF!</definedName>
    <definedName name="AR">#REF!</definedName>
    <definedName name="ARA" localSheetId="1">#REF!</definedName>
    <definedName name="ARA" localSheetId="3">#REF!</definedName>
    <definedName name="ARA">#REF!</definedName>
    <definedName name="ARANCEL">#REF!</definedName>
    <definedName name="ARBOL">#REF!</definedName>
    <definedName name="Arbol_para_sanitario">#REF!</definedName>
    <definedName name="ARBUSTO">#REF!</definedName>
    <definedName name="AREA">#REF!</definedName>
    <definedName name="AREA__M2">#REF!</definedName>
    <definedName name="Área_de_Cantidades">#REF!</definedName>
    <definedName name="_xlnm.Consolidate_Area">#N/A</definedName>
    <definedName name="_xlnm.Extract">#REF!</definedName>
    <definedName name="_xlnm.Print_Area" localSheetId="1">#REF!</definedName>
    <definedName name="_xlnm.Print_Area" localSheetId="3">#REF!</definedName>
    <definedName name="_xlnm.Print_Area" localSheetId="4">'MANO DE OBRA'!$B$6:$O$141</definedName>
    <definedName name="_xlnm.Print_Area">#REF!</definedName>
    <definedName name="Area_de_impresion1" localSheetId="1">#REF!,#REF!</definedName>
    <definedName name="Area_de_impresion1" localSheetId="3">#REF!,#REF!</definedName>
    <definedName name="Area_de_impresion1">#REF!,#REF!</definedName>
    <definedName name="AreaLimpiar" localSheetId="1">#REF!,#REF!,#REF!,#REF!,#REF!,#REF!,#REF!,#REF!,#REF!,#REF!</definedName>
    <definedName name="AreaLimpiar" localSheetId="3">#REF!,#REF!,#REF!,#REF!,#REF!,#REF!,#REF!,#REF!,#REF!,#REF!</definedName>
    <definedName name="AreaLimpiar">#REF!,#REF!,#REF!,#REF!,#REF!,#REF!,#REF!,#REF!,#REF!,#REF!</definedName>
    <definedName name="AREALOT">#REF!</definedName>
    <definedName name="AREAN">#REF!</definedName>
    <definedName name="AREAPRIVADA" localSheetId="1">#REF!</definedName>
    <definedName name="AREAPRIVADA" localSheetId="3">#REF!</definedName>
    <definedName name="AREAPRIVADA">#REF!</definedName>
    <definedName name="Areatotal">#REF!</definedName>
    <definedName name="Aref">#REF!</definedName>
    <definedName name="ARELAL">#REF!</definedName>
    <definedName name="ARENA">#REF!</definedName>
    <definedName name="ARENA_BLANC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ARCILLA">#REF!</definedName>
    <definedName name="ARENAARCILLOSA">#REF!</definedName>
    <definedName name="ARENC">#REF!</definedName>
    <definedName name="ARENILLA">#REF!</definedName>
    <definedName name="ARENP">#REF!</definedName>
    <definedName name="arg" hidden="1">#REF!</definedName>
    <definedName name="arial">#REF!</definedName>
    <definedName name="ARMANDO">#REF!</definedName>
    <definedName name="armuve" localSheetId="1">'CÁLCULO DE CANTIDADES'!ERR</definedName>
    <definedName name="armuve" localSheetId="3">INSUMOS!ERR</definedName>
    <definedName name="armuve">[0]!ERR</definedName>
    <definedName name="ARP" localSheetId="1">#REF!</definedName>
    <definedName name="ARP" localSheetId="3">#REF!</definedName>
    <definedName name="ARP">#REF!</definedName>
    <definedName name="Arrendamiento" localSheetId="1">#REF!</definedName>
    <definedName name="Arrendamiento" localSheetId="3">#REF!</definedName>
    <definedName name="Arrendamiento">#REF!</definedName>
    <definedName name="ArrendamientoCostos">#REF!</definedName>
    <definedName name="ARS">#REF!</definedName>
    <definedName name="ARTICULO">#REF!</definedName>
    <definedName name="articulos">#REF!</definedName>
    <definedName name="ARTURO">#REF!</definedName>
    <definedName name="as" localSheetId="1">'CÁLCULO DE CANTIDADES'!ERR</definedName>
    <definedName name="as" localSheetId="3">INSUMOS!ERR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2DocOpenMode" hidden="1">"AS2DocumentEdit"</definedName>
    <definedName name="AS2HasNoAutoHeaderFooter" hidden="1">" "</definedName>
    <definedName name="ASA">#N/A</definedName>
    <definedName name="asadassd">#REF!</definedName>
    <definedName name="asafad">#REF!</definedName>
    <definedName name="asas">#REF!</definedName>
    <definedName name="ASASADF">#REF!</definedName>
    <definedName name="asaSASASAS">#REF!</definedName>
    <definedName name="asasdasd">#N/A</definedName>
    <definedName name="ASB" localSheetId="1">#REF!</definedName>
    <definedName name="ASB" localSheetId="3">#REF!</definedName>
    <definedName name="ASB">#REF!</definedName>
    <definedName name="ASD" localSheetId="1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DA" localSheetId="1">#REF!,#REF!</definedName>
    <definedName name="ASDDA" localSheetId="3">#REF!,#REF!</definedName>
    <definedName name="ASDDA">#REF!,#REF!</definedName>
    <definedName name="asdf" localSheetId="1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 localSheetId="1">'CÁLCULO DE CANTIDADES'!ERR</definedName>
    <definedName name="ASDFGHJKLÑ" localSheetId="3">INSUMOS!ERR</definedName>
    <definedName name="ASDFGHJKLÑ">[0]!ERR</definedName>
    <definedName name="asdfñk">#N/A</definedName>
    <definedName name="ASEDFRF">#N/A</definedName>
    <definedName name="Aseo_general" localSheetId="1">#REF!</definedName>
    <definedName name="Aseo_general" localSheetId="3">#REF!</definedName>
    <definedName name="Aseo_general">#REF!</definedName>
    <definedName name="Aseo_General___3_HS__Sal__Mínimo" localSheetId="1">#REF!</definedName>
    <definedName name="Aseo_General___3_HS__Sal__Mínimo" localSheetId="3">#REF!</definedName>
    <definedName name="Aseo_General___3_HS__Sal__Mínimo">#REF!</definedName>
    <definedName name="ASF" hidden="1">#REF!</definedName>
    <definedName name="ASFADSFGSD">#REF!</definedName>
    <definedName name="ASFALTO">#REF!</definedName>
    <definedName name="ASFALTOSOLIDO">#REF!</definedName>
    <definedName name="asfasd" localSheetId="1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1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t">#REF!</definedName>
    <definedName name="ass" hidden="1">#REF!</definedName>
    <definedName name="assdf">#REF!</definedName>
    <definedName name="assetclass">#REF!</definedName>
    <definedName name="assetclass2">#REF!</definedName>
    <definedName name="assetclass3">#REF!</definedName>
    <definedName name="Asta_Para_Banderas">#REF!</definedName>
    <definedName name="astrid">#REF!</definedName>
    <definedName name="At">#REF!</definedName>
    <definedName name="ATECOL">#REF!</definedName>
    <definedName name="ATenerEnCuenta">#REF!</definedName>
    <definedName name="Atp">#REF!</definedName>
    <definedName name="atraque">#REF!</definedName>
    <definedName name="ATRS">#REF!</definedName>
    <definedName name="ATU">#REF!</definedName>
    <definedName name="au">#REF!</definedName>
    <definedName name="AUI" localSheetId="1" hidden="1">{#N/A,#N/A,TRUE,"INGENIERIA";#N/A,#N/A,TRUE,"COMPRAS";#N/A,#N/A,TRUE,"DIRECCION";#N/A,#N/A,TRUE,"RESUMEN"}</definedName>
    <definedName name="AUI" localSheetId="3" hidden="1">{#N/A,#N/A,TRUE,"INGENIERIA";#N/A,#N/A,TRUE,"COMPRAS";#N/A,#N/A,TRUE,"DIRECCION";#N/A,#N/A,TRUE,"RESUMEN"}</definedName>
    <definedName name="AUI" hidden="1">{#N/A,#N/A,TRUE,"INGENIERIA";#N/A,#N/A,TRUE,"COMPRAS";#N/A,#N/A,TRUE,"DIRECCION";#N/A,#N/A,TRUE,"RESUMEN"}</definedName>
    <definedName name="AUIS">#REF!</definedName>
    <definedName name="aur" localSheetId="1">#REF!</definedName>
    <definedName name="aur" localSheetId="3">#REF!</definedName>
    <definedName name="aur">#REF!</definedName>
    <definedName name="_xlnm.Auto_Open" localSheetId="1">MODULO10.auto_abrir</definedName>
    <definedName name="_xlnm.Auto_Open" localSheetId="3">MODULO10.auto_abrir</definedName>
    <definedName name="_xlnm.Auto_Open">MODULO10.auto_abrir</definedName>
    <definedName name="auto1" localSheetId="1">#REF!</definedName>
    <definedName name="auto1" localSheetId="3">#REF!</definedName>
    <definedName name="auto1">#REF!</definedName>
    <definedName name="auto123" localSheetId="1">#REF!</definedName>
    <definedName name="auto123" localSheetId="3">#REF!</definedName>
    <definedName name="auto123">#REF!</definedName>
    <definedName name="auto2" localSheetId="1">#REF!</definedName>
    <definedName name="auto2" localSheetId="3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_de_Contabilidad">#REF!</definedName>
    <definedName name="AUXILIARES">#REF!</definedName>
    <definedName name="AUXILIARESTOTAL">#REF!</definedName>
    <definedName name="auxtransporte">#REF!</definedName>
    <definedName name="av">#REF!</definedName>
    <definedName name="Avance_por_item" localSheetId="1">#REF!,#REF!,#REF!,#REF!,#REF!,#REF!,#REF!,#REF!,#REF!,#REF!,#REF!,#REF!,#REF!,#REF!,#REF!,#REF!,#REF!,#REF!</definedName>
    <definedName name="Avance_por_item" localSheetId="3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>#REF!</definedName>
    <definedName name="Awg_16_Prom">#REF!</definedName>
    <definedName name="Awg_18_prom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.ELECT.">#REF!</definedName>
    <definedName name="AYU.FONTAN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elec">#REF!</definedName>
    <definedName name="azaz" localSheetId="1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_Corona_11X11">#REF!</definedName>
    <definedName name="B" localSheetId="1">#REF!</definedName>
    <definedName name="B" localSheetId="3">#REF!</definedName>
    <definedName name="B">#REF!</definedName>
    <definedName name="B.DATOS">#REF!</definedName>
    <definedName name="B.T1">#REF!</definedName>
    <definedName name="B_1">#REF!</definedName>
    <definedName name="B_1___0">#REF!</definedName>
    <definedName name="B_1___1">#REF!</definedName>
    <definedName name="B_1___2">#REF!</definedName>
    <definedName name="B_1___3">#REF!</definedName>
    <definedName name="B_1___4">#REF!</definedName>
    <definedName name="B_2">#REF!</definedName>
    <definedName name="B_2___0">#REF!</definedName>
    <definedName name="B_2___1">#REF!</definedName>
    <definedName name="B_2___2">#REF!</definedName>
    <definedName name="B_2___3">#REF!</definedName>
    <definedName name="B_2___4">#REF!</definedName>
    <definedName name="b_IMPRESION_IM">#REF!</definedName>
    <definedName name="B_impresión_IM">#REF!</definedName>
    <definedName name="b_MAMPOSTERIA">#REF!</definedName>
    <definedName name="B_T1">#REF!</definedName>
    <definedName name="B01_">#REF!</definedName>
    <definedName name="B01____0">#REF!</definedName>
    <definedName name="B01____1">#REF!</definedName>
    <definedName name="B01____2">#REF!</definedName>
    <definedName name="B01____3">#REF!</definedName>
    <definedName name="B01____4">#REF!</definedName>
    <definedName name="B02_">#REF!</definedName>
    <definedName name="B02____0">#REF!</definedName>
    <definedName name="B02____1">#REF!</definedName>
    <definedName name="B02____2">#REF!</definedName>
    <definedName name="B02____3">#REF!</definedName>
    <definedName name="B02____4">#REF!</definedName>
    <definedName name="B03_">#REF!</definedName>
    <definedName name="B03____0">#REF!</definedName>
    <definedName name="B03____1">#REF!</definedName>
    <definedName name="B03____2">#REF!</definedName>
    <definedName name="B03____3">#REF!</definedName>
    <definedName name="B03____4">#REF!</definedName>
    <definedName name="B04_">#REF!</definedName>
    <definedName name="B04____0">#REF!</definedName>
    <definedName name="B04____1">#REF!</definedName>
    <definedName name="B04____2">#REF!</definedName>
    <definedName name="B04____3">#REF!</definedName>
    <definedName name="B04____4">#REF!</definedName>
    <definedName name="B05_">#REF!</definedName>
    <definedName name="B05____0">#REF!</definedName>
    <definedName name="B05____1">#REF!</definedName>
    <definedName name="B05____2">#REF!</definedName>
    <definedName name="B05____3">#REF!</definedName>
    <definedName name="B05____4">#REF!</definedName>
    <definedName name="B06_">#REF!</definedName>
    <definedName name="B06____0">#REF!</definedName>
    <definedName name="B06____1">#REF!</definedName>
    <definedName name="B06____2">#REF!</definedName>
    <definedName name="B06____3">#REF!</definedName>
    <definedName name="B06____4">#REF!</definedName>
    <definedName name="B07_">#REF!</definedName>
    <definedName name="B07____0">#REF!</definedName>
    <definedName name="B07____1">#REF!</definedName>
    <definedName name="B07____2">#REF!</definedName>
    <definedName name="B07____3">#REF!</definedName>
    <definedName name="B07____4">#REF!</definedName>
    <definedName name="B08_">#REF!</definedName>
    <definedName name="B08____0">#REF!</definedName>
    <definedName name="B08____1">#REF!</definedName>
    <definedName name="B08____2">#REF!</definedName>
    <definedName name="B08____3">#REF!</definedName>
    <definedName name="B08____4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ed">#REF!</definedName>
    <definedName name="baep">#REF!</definedName>
    <definedName name="BAJA">#REF!</definedName>
    <definedName name="Bajo_L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de_Plastico_Negro">#REF!</definedName>
    <definedName name="BALDOCINGRESS">#REF!</definedName>
    <definedName name="baldosa">#REF!</definedName>
    <definedName name="Baldosa_Alfa_L1_30x30">#REF!</definedName>
    <definedName name="BALDOSIN">#REF!</definedName>
    <definedName name="Baldosin_Cemento">#REF!</definedName>
    <definedName name="Baldosin_corrugado_Corona">#REF!</definedName>
    <definedName name="Ballincourt">#REF!</definedName>
    <definedName name="BANC">#REF!</definedName>
    <definedName name="BANCASCONCRETO">#REF!</definedName>
    <definedName name="BANCO">#REF!</definedName>
    <definedName name="Banco_de_Ductos_de_PVC_en_1_Ø">#REF!</definedName>
    <definedName name="Banco_de_Ductos_de_PVC_en_2_Ø">#REF!</definedName>
    <definedName name="bancos">#REF!</definedName>
    <definedName name="Banda2">#REF!</definedName>
    <definedName name="Banda2a">#REF!</definedName>
    <definedName name="Bandeja_de_Fibra_Optica_de_12_Puertos">#REF!</definedName>
    <definedName name="Bandejas_FTA">#REF!</definedName>
    <definedName name="BarasWM">#REF!</definedName>
    <definedName name="Barniz_vitriflex">#REF!</definedName>
    <definedName name="BARNIZTOT">#REF!</definedName>
    <definedName name="Barra_de_Seguridad_AI_Ref._5724">#REF!</definedName>
    <definedName name="Barra_de_Seguridad_AI_Ref._5770">#REF!</definedName>
    <definedName name="barranquilla">#REF!</definedName>
    <definedName name="BARRIO">#REF!</definedName>
    <definedName name="base">#REF!</definedName>
    <definedName name="Base_datos_IM">#REF!</definedName>
    <definedName name="base_datos_t45">#REF!</definedName>
    <definedName name="BASE_DE_DATOS">#REF!</definedName>
    <definedName name="Base_en_recebo_B___200">#REF!</definedName>
    <definedName name="BASE_ESPEZANTE">#REF!</definedName>
    <definedName name="Base_granular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3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RANULAR">#REF!</definedName>
    <definedName name="BASEGRAV">#REF!</definedName>
    <definedName name="BaseOtros">NA()</definedName>
    <definedName name="basep">#REF!</definedName>
    <definedName name="BasePeriod">#REF!</definedName>
    <definedName name="BasiBP">#REF!</definedName>
    <definedName name="Basic_BusBar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ASICO3500">#REF!</definedName>
    <definedName name="BASICOS">#REF!</definedName>
    <definedName name="BasiSBP">#REF!</definedName>
    <definedName name="Bateas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 localSheetId="1">#REF!</definedName>
    <definedName name="BBA" localSheetId="3">#REF!</definedName>
    <definedName name="BBA">#REF!</definedName>
    <definedName name="bbb" localSheetId="1">#REF!</definedName>
    <definedName name="bbb" localSheetId="3">#REF!</definedName>
    <definedName name="bbb">#REF!</definedName>
    <definedName name="bbbbbb" localSheetId="1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U">#REF!</definedName>
    <definedName name="Bc" localSheetId="1">#REF!</definedName>
    <definedName name="Bc" localSheetId="3">#REF!</definedName>
    <definedName name="Bc">#REF!</definedName>
    <definedName name="bcarg1" localSheetId="1">#REF!</definedName>
    <definedName name="bcarg1" localSheetId="3">#REF!</definedName>
    <definedName name="bcarg1">#REF!</definedName>
    <definedName name="bcarg2">#REF!</definedName>
    <definedName name="bcarg3">#REF!</definedName>
    <definedName name="BCXBDFG" localSheetId="1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localSheetId="1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BEB">#REF!</definedName>
    <definedName name="Bebederos_para_parque">#REF!</definedName>
    <definedName name="Beg_Bal" localSheetId="1">#REF!</definedName>
    <definedName name="Beg_Bal" localSheetId="3">#REF!</definedName>
    <definedName name="Beg_Bal">#REF!</definedName>
    <definedName name="BENEF.UNIT.">#REF!</definedName>
    <definedName name="beneficios">#REF!</definedName>
    <definedName name="BENTONITA">#REF!</definedName>
    <definedName name="Bf">#REF!</definedName>
    <definedName name="bfgxddvd">#REF!</definedName>
    <definedName name="bfnfv" localSheetId="1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1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blio">#REF!</definedName>
    <definedName name="Bicicleter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 localSheetId="1">#REF!</definedName>
    <definedName name="bimestre" localSheetId="3">#REF!</definedName>
    <definedName name="bimestre">#REF!</definedName>
    <definedName name="BISAGRA" localSheetId="1">#REF!</definedName>
    <definedName name="BISAGRA" localSheetId="3">#REF!</definedName>
    <definedName name="BISAGRA">#REF!</definedName>
    <definedName name="Bisagra_aluminio_Extruído_3">#REF!</definedName>
    <definedName name="Bisagra_común_de_3">#REF!</definedName>
    <definedName name="BJHVVHGH" localSheetId="1">DATE(YEAR('CÁLCULO DE CANTIDADES'!Loan_Start),MONTH('CÁLCULO DE CANTIDADES'!Loan_Start)+Payment_Number,DAY('CÁLCULO DE CANTIDADES'!Loan_Start))</definedName>
    <definedName name="BJHVVHGH" localSheetId="3">DATE(YEAR(INSUMOS!Loan_Start),MONTH(INSUMOS!Loan_Start)+Payment_Number,DAY(INSUMOS!Loan_Start))</definedName>
    <definedName name="BJHVVHGH">DATE(YEAR([0]!Loan_Start),MONTH([0]!Loan_Start)+Payment_Number,DAY([0]!Loan_Start))</definedName>
    <definedName name="Bk" localSheetId="1">#REF!</definedName>
    <definedName name="Bk" localSheetId="3">#REF!</definedName>
    <definedName name="Bk">#REF!</definedName>
    <definedName name="bl" localSheetId="1">#REF!</definedName>
    <definedName name="bl" localSheetId="3">#REF!</definedName>
    <definedName name="bl">#REF!</definedName>
    <definedName name="blActividadesDiarias" localSheetId="1">#REF!</definedName>
    <definedName name="blActividadesDiarias" localSheetId="3">#REF!</definedName>
    <definedName name="blActividadesDiarias">#REF!</definedName>
    <definedName name="BLATT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">#REF!</definedName>
    <definedName name="BLOQCEMEN">#REF!</definedName>
    <definedName name="BLOQUE">#REF!</definedName>
    <definedName name="Bloque_abusardado">#REF!</definedName>
    <definedName name="BLOQUE_ABUZARDADO">#REF!</definedName>
    <definedName name="BLOQUE_DE_ARCILLA_H5">#REF!</definedName>
    <definedName name="BLOQUE_N_4">#REF!</definedName>
    <definedName name="Bloque_N4">#REF!</definedName>
    <definedName name="Bloque_No._4">#REF!</definedName>
    <definedName name="Bloque_No._5">#REF!</definedName>
    <definedName name="BLOQUECEMENTO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GTRHY">#REF!</definedName>
    <definedName name="bnm">#REF!</definedName>
    <definedName name="bnmnnb">#REF!</definedName>
    <definedName name="BO">#REF!</definedName>
    <definedName name="BOBCAT">#REF!</definedName>
    <definedName name="bolívar">#REF!</definedName>
    <definedName name="BOM">#REF!</definedName>
    <definedName name="BOMB2">#N/A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MBASTABLA2.2">#REF!</definedName>
    <definedName name="BOMBEOALCANTARILLADOTABLA1.9">#REF!</definedName>
    <definedName name="bonny">#REF!</definedName>
    <definedName name="bonny2">#REF!</definedName>
    <definedName name="BONO">#REF!</definedName>
    <definedName name="BOQUILLA12">#REF!</definedName>
    <definedName name="BOQUILLA34">#REF!</definedName>
    <definedName name="Bor_FsNeon?">#REF!</definedName>
    <definedName name="BORDE1">#REF!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DILLOS">#REF!</definedName>
    <definedName name="Borna_Fs_120">#REF!</definedName>
    <definedName name="Borna_FsLed24?">#REF!</definedName>
    <definedName name="Bornas?">#REF!</definedName>
    <definedName name="Bornas_por_riel">#REF!</definedName>
    <definedName name="borrador">#REF!</definedName>
    <definedName name="BorraR">#REF!</definedName>
    <definedName name="BORSHE">#REF!</definedName>
    <definedName name="BORSUM">#REF!</definedName>
    <definedName name="bottom">#REF!</definedName>
    <definedName name="BOTTOM_BORDER">#REF!</definedName>
    <definedName name="boxes">#REF!</definedName>
    <definedName name="Bp">#REF!</definedName>
    <definedName name="BP19APM">#REF!</definedName>
    <definedName name="BP19basi">#REF!</definedName>
    <definedName name="BPSRate_Month">#REF!</definedName>
    <definedName name="BQ">#REF!</definedName>
    <definedName name="BQ238em237">#REF!</definedName>
    <definedName name="BQBQBQBQBQB">#REF!</definedName>
    <definedName name="br" localSheetId="1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">#REF!</definedName>
    <definedName name="BREAKER">#REF!</definedName>
    <definedName name="Breaker_20_amp">#REF!</definedName>
    <definedName name="Breaker_Indus.Merlin_G.3x150A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150">#REF!</definedName>
    <definedName name="BREAKER20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idge" localSheetId="1" hidden="1">{"'Highlights'!$A$1:$M$123"}</definedName>
    <definedName name="Bridge" localSheetId="3" hidden="1">{"'Highlights'!$A$1:$M$123"}</definedName>
    <definedName name="Bridge" hidden="1">{"'Highlights'!$A$1:$M$123"}</definedName>
    <definedName name="Brilladora">#REF!</definedName>
    <definedName name="Brocha_de_cerda_4">#REF!</definedName>
    <definedName name="BROCHAS">#REF!</definedName>
    <definedName name="BS_Data_Col" hidden="1">#REF!</definedName>
    <definedName name="Bs_US">#REF!</definedName>
    <definedName name="bsb" localSheetId="1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1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AutoFilter___1">#REF!</definedName>
    <definedName name="BuiltIn_AutoFilter___2">#REF!</definedName>
    <definedName name="BuiltIn_AutoFilter___3">#REF!</definedName>
    <definedName name="BuiltIn_AutoFilter___4">#REF!</definedName>
    <definedName name="BuiltIn_AutoFilter___5">#REF!</definedName>
    <definedName name="BuiltIn_Consolidate_Area___1">NA()</definedName>
    <definedName name="BuiltIn_Consolidate_Area___1___1">NA()</definedName>
    <definedName name="BuiltIn_Consolidate_Area___2">NA()</definedName>
    <definedName name="BuiltIn_Consolidate_Area___2___2">NA()</definedName>
    <definedName name="BuiltIn_Consolidate_Area___3">NA()</definedName>
    <definedName name="BuiltIn_Consolidate_Area___3___3">NA()</definedName>
    <definedName name="BuiltIn_Consolidate_Area___4">NA()</definedName>
    <definedName name="BuiltIn_Consolidate_Area___4___4">NA()</definedName>
    <definedName name="BuiltIn_Print_Area" localSheetId="1">#REF!</definedName>
    <definedName name="BuiltIn_Print_Area" localSheetId="3">#REF!</definedName>
    <definedName name="BuiltIn_Print_Area">#REF!</definedName>
    <definedName name="BuiltIn_Print_Area___0" localSheetId="1">#REF!</definedName>
    <definedName name="BuiltIn_Print_Area___0" localSheetId="3">#REF!</definedName>
    <definedName name="BuiltIn_Print_Area___0">#REF!</definedName>
    <definedName name="BuiltIn_Print_Area___0___0" localSheetId="1">#REF!</definedName>
    <definedName name="BuiltIn_Print_Area___0___0" localSheetId="3">#REF!</definedName>
    <definedName name="BuiltIn_Print_Area___0___0">#REF!</definedName>
    <definedName name="BuiltIn_Print_Area___0___0___0">#REF!</definedName>
    <definedName name="BuiltIn_Print_Area___0___0___1">#REF!</definedName>
    <definedName name="BuiltIn_Print_Area___0___0___2">#REF!</definedName>
    <definedName name="BuiltIn_Print_Area___0___1">#REF!</definedName>
    <definedName name="BuiltIn_Print_Area___0___2">#REF!</definedName>
    <definedName name="BuiltIn_Print_Titles">#N/A</definedName>
    <definedName name="BuiltIn_Print_Titles___0">#REF!</definedName>
    <definedName name="BuiltIn_Print_Titles___1___1">#REF!</definedName>
    <definedName name="BULL">#REF!</definedName>
    <definedName name="BULLDOZER">#REF!</definedName>
    <definedName name="burr">#REF!</definedName>
    <definedName name="Buscador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vbc" localSheetId="1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WBBWB">#REF!</definedName>
    <definedName name="by" localSheetId="1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1">#REF!</definedName>
    <definedName name="C_1___0">#REF!</definedName>
    <definedName name="C_1___1">#REF!</definedName>
    <definedName name="C_1___2">#REF!</definedName>
    <definedName name="C_1___3">#REF!</definedName>
    <definedName name="C_1___4">#REF!</definedName>
    <definedName name="C_2">#REF!</definedName>
    <definedName name="C_2___0">#REF!</definedName>
    <definedName name="C_2___1">#REF!</definedName>
    <definedName name="C_2___2">#REF!</definedName>
    <definedName name="C_2___3">#REF!</definedName>
    <definedName name="C_2___4">#REF!</definedName>
    <definedName name="C_Apus" comment="Codigo Apus">#REF!</definedName>
    <definedName name="C_Build_B">#REF!</definedName>
    <definedName name="C_COPIAS">#REF!</definedName>
    <definedName name="C_DIRECTO">#REF!</definedName>
    <definedName name="c_ESTRUCTURA">#REF!</definedName>
    <definedName name="C_Fin">#REF!</definedName>
    <definedName name="C_ING">#REF!</definedName>
    <definedName name="C_Intv">#REF!</definedName>
    <definedName name="C_LOM">#REF!</definedName>
    <definedName name="C_Retie_Lap">#REF!</definedName>
    <definedName name="C_SUP.ens">#REF!</definedName>
    <definedName name="C_TEC">#REF!</definedName>
    <definedName name="C_TEC.sen">#REF!</definedName>
    <definedName name="C_TEC_Jun_Amos">#REF!</definedName>
    <definedName name="C_TEC_Jun_Hwll">#REF!</definedName>
    <definedName name="c1.1.1.4">#REF!</definedName>
    <definedName name="C14.1.8C">#REF!</definedName>
    <definedName name="C2.500">#REF!</definedName>
    <definedName name="C3.000">#REF!</definedName>
    <definedName name="C4.000">#REF!</definedName>
    <definedName name="Ca">#REF!</definedName>
    <definedName name="caa">#REF!</definedName>
    <definedName name="CAB" localSheetId="1">#REF!</definedName>
    <definedName name="CAB" localSheetId="3">#REF!</definedName>
    <definedName name="CAB">#REF!</definedName>
    <definedName name="CABALLETE" localSheetId="1">#REF!</definedName>
    <definedName name="CABALLETE" localSheetId="3">#REF!</definedName>
    <definedName name="CABALLETE">#REF!</definedName>
    <definedName name="CABALLETEETERNIT" localSheetId="1">#REF!</definedName>
    <definedName name="CABALLETEETERNIT" localSheetId="3">#REF!</definedName>
    <definedName name="CABALLETEETERNIT">#REF!</definedName>
    <definedName name="CABALLETETOTAL">#REF!</definedName>
    <definedName name="Cable_3x14">#REF!</definedName>
    <definedName name="Cable_Aluminio_Aislado_P.V.C._1_0_AWG">#REF!</definedName>
    <definedName name="Cable_Aluminio_Aislado_P.V.C._2_0_AWG">#REF!</definedName>
    <definedName name="Cable_cobre_N_2_thwn">#REF!</definedName>
    <definedName name="Cable_cobre_N_6">#REF!</definedName>
    <definedName name="Cable_ELCO_CPC">#REF!</definedName>
    <definedName name="Cable_N_2_desnudo">#REF!</definedName>
    <definedName name="Cable_n_8">#REF!</definedName>
    <definedName name="Cable_TC">#REF!</definedName>
    <definedName name="Cable_Telefonico_de_20_Pares">#REF!</definedName>
    <definedName name="Cable_teléfonos_2_Pares">#REF!</definedName>
    <definedName name="Cable_UTP_4_Pares_Cat._5E">#REF!</definedName>
    <definedName name="Cable16">#REF!</definedName>
    <definedName name="Cable18">#REF!</definedName>
    <definedName name="Cableado">#REF!</definedName>
    <definedName name="CABLECU4">#REF!</definedName>
    <definedName name="Cables_FTA">#REF!</definedName>
    <definedName name="CABLETHW10">#REF!</definedName>
    <definedName name="CABLETHW20">#REF!</definedName>
    <definedName name="CabMDF">#REF!</definedName>
    <definedName name="cad">#REF!</definedName>
    <definedName name="caddyna">#REF!</definedName>
    <definedName name="CADENERO">#REF!</definedName>
    <definedName name="cadenero1">#REF!</definedName>
    <definedName name="cadenero2">#REF!</definedName>
    <definedName name="caed">#REF!</definedName>
    <definedName name="Caj">#REF!</definedName>
    <definedName name="caj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2.4">#REF!</definedName>
    <definedName name="CAJA4CIR">#REF!</definedName>
    <definedName name="CAJA5400">#REF!</definedName>
    <definedName name="CAJACONTADOR">#REF!</definedName>
    <definedName name="CAJADESARE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s_2_4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_octogonales">#REF!</definedName>
    <definedName name="CAJAS60">#REF!</definedName>
    <definedName name="CAJAVAL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menht">#REF!</definedName>
    <definedName name="Cal">#REF!</definedName>
    <definedName name="calado">#REF!</definedName>
    <definedName name="Calado_Ceramico_20x20">#REF!</definedName>
    <definedName name="calcsp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entadores_de_Paso">#REF!</definedName>
    <definedName name="Caliche">#REF!</definedName>
    <definedName name="Calidad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AARENA">#REF!</definedName>
    <definedName name="cambio">#REF!</definedName>
    <definedName name="Campament">#REF!</definedName>
    <definedName name="Campamento" localSheetId="1">#REF!</definedName>
    <definedName name="Campamento" localSheetId="3">#REF!</definedName>
    <definedName name="Campamento">#REF!</definedName>
    <definedName name="Campana_Extractora" localSheetId="1">#REF!</definedName>
    <definedName name="Campana_Extractora" localSheetId="3">#REF!</definedName>
    <definedName name="Campana_Extractora">#REF!</definedName>
    <definedName name="Campana_extractora_más_ductería." localSheetId="1">#REF!</definedName>
    <definedName name="Campana_extractora_más_ductería." localSheetId="3">#REF!</definedName>
    <definedName name="Campana_extractora_más_ductería.">#REF!</definedName>
    <definedName name="CAMPO">#REF!</definedName>
    <definedName name="Campo_Contr?">#REF!</definedName>
    <definedName name="CANAL_SUPER">#REF!</definedName>
    <definedName name="CANALCONCRETO">#REF!</definedName>
    <definedName name="Canaleta_Metalica_con_Division_de_15x4_cm.">#REF!</definedName>
    <definedName name="Canalizacion_Subterranea_4_PVC_4__Según_N._CODENSA">#REF!</definedName>
    <definedName name="CANALIZACIONM">#REF!</definedName>
    <definedName name="CANALIZACIONSUBTERRANEA">#REF!</definedName>
    <definedName name="Canastilla_Lavaplatos_Ref._93500_000_000">#REF!</definedName>
    <definedName name="Canchas_múltiples.">#REF!</definedName>
    <definedName name="CANECAS">#REF!</definedName>
    <definedName name="Canecas_de_55_Gal.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.">#REF!</definedName>
    <definedName name="Cant.F">#REF!</definedName>
    <definedName name="CANT_">#REF!</definedName>
    <definedName name="CANT____0">#REF!</definedName>
    <definedName name="CANT____1">#REF!</definedName>
    <definedName name="CANT____2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Anal">#REF!</definedName>
    <definedName name="CantAnalT0">#REF!</definedName>
    <definedName name="CantAnalTrA">#REF!</definedName>
    <definedName name="CANTDS" localSheetId="1">#REF!,#REF!,#REF!,#REF!</definedName>
    <definedName name="CANTDS" localSheetId="3">#REF!,#REF!,#REF!,#REF!</definedName>
    <definedName name="CANTDS">#REF!,#REF!,#REF!,#REF!</definedName>
    <definedName name="cantidad" localSheetId="1">#REF!,#REF!,#REF!,#REF!,#REF!,#REF!,#REF!,#REF!,#REF!,#REF!,#REF!,#REF!,#REF!,#REF!,#REF!,#REF!</definedName>
    <definedName name="cantidad" localSheetId="3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NTIDADESDEOBRA" localSheetId="1">#REF!</definedName>
    <definedName name="CANTIDADESDEOBRA" localSheetId="3">#REF!</definedName>
    <definedName name="CANTIDADESDEOBRA">#REF!</definedName>
    <definedName name="CantObraDefinitiva" localSheetId="1" hidden="1">{"SUMINISTRO E INSTALACIÓN CANALETAS L=7.50"}</definedName>
    <definedName name="CantObraDefinitiva" localSheetId="3" hidden="1">{"SUMINISTRO E INSTALACIÓN CANALETAS L=7.50"}</definedName>
    <definedName name="CantObraDefinitiva" hidden="1">{"SUMINISTRO E INSTALACIÓN CANALETAS L=7.50"}</definedName>
    <definedName name="CantParVial">#REF!</definedName>
    <definedName name="cants">#REF!</definedName>
    <definedName name="CAOLIN">#REF!</definedName>
    <definedName name="cap">#REF!</definedName>
    <definedName name="CAP.1">#REF!</definedName>
    <definedName name="CAP.2">#REF!</definedName>
    <definedName name="CAP.3">#REF!</definedName>
    <definedName name="CAP.4">#REF!</definedName>
    <definedName name="CAPAC._HSE">#REF!</definedName>
    <definedName name="Capacete_2">#REF!</definedName>
    <definedName name="CapActividad">#REF!</definedName>
    <definedName name="CAPATAZ">#REF!</definedName>
    <definedName name="CAPATAZ_I">"TABLA1"</definedName>
    <definedName name="CapCom">#REF!</definedName>
    <definedName name="CapComponent">#REF!</definedName>
    <definedName name="Capex">#REF!</definedName>
    <definedName name="CapexFac">#REF!</definedName>
    <definedName name="capilla">#REF!</definedName>
    <definedName name="CapitalCongelado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Hidraulico">#REF!</definedName>
    <definedName name="CAPITULOS">#REF!</definedName>
    <definedName name="CapResumen">#REF!</definedName>
    <definedName name="CapTarget">#REF!</definedName>
    <definedName name="CapTotalCol">#REF!</definedName>
    <definedName name="Car">#REF!</definedName>
    <definedName name="CARACT_VIAL">#REF!</definedName>
    <definedName name="CARBON">#REF!</definedName>
    <definedName name="CARBONATO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ElimDetail">#REF!</definedName>
    <definedName name="CarElimHeading">#REF!</definedName>
    <definedName name="CARGA" localSheetId="1">#REF!</definedName>
    <definedName name="CARGA" localSheetId="3">#REF!</definedName>
    <definedName name="CARGA">#REF!</definedName>
    <definedName name="CARGADOR" localSheetId="1">#REF!</definedName>
    <definedName name="CARGADOR" localSheetId="3">#REF!</definedName>
    <definedName name="CARGADOR">#REF!</definedName>
    <definedName name="Cargador_frontal">#REF!</definedName>
    <definedName name="CargaPrestacional">#REF!</definedName>
    <definedName name="Cargo">#REF!</definedName>
    <definedName name="Cargo_Resp_PAGA">#REF!</definedName>
    <definedName name="Cargo_Resp_PMT">#REF!</definedName>
    <definedName name="CARGO1">#REF!</definedName>
    <definedName name="CARGO2">#REF!</definedName>
    <definedName name="CARGO3">#REF!</definedName>
    <definedName name="cargos">#REF!</definedName>
    <definedName name="CARLOS">#REF!</definedName>
    <definedName name="CARLSO">#REF!</definedName>
    <definedName name="CAROL">#REF!</definedName>
    <definedName name="carol1">#REF!</definedName>
    <definedName name="CarpinteriaMetalica" comment="10_CarpinteriaMetalica">#REF!</definedName>
    <definedName name="carr">#REF!</definedName>
    <definedName name="CARRETERA">#REF!</definedName>
    <definedName name="CARRETERAS">#REF!</definedName>
    <definedName name="CARRO">#REF!</definedName>
    <definedName name="CARROTANQUE">#REF!</definedName>
    <definedName name="carrotanque_irrigador">#REF!</definedName>
    <definedName name="CarSumDetail">#REF!</definedName>
    <definedName name="CarSumHeading">#REF!</definedName>
    <definedName name="cartagena">#REF!</definedName>
    <definedName name="Casa">#REF!</definedName>
    <definedName name="casanare">#REF!</definedName>
    <definedName name="Casetón_en_fibra_de_vidrio.">#REF!</definedName>
    <definedName name="CASETONES">#REF!</definedName>
    <definedName name="Cashpb" hidden="1">#REF!</definedName>
    <definedName name="CASQ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egoria">#REF!</definedName>
    <definedName name="cau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cho_Sabanero_1.50_m">#REF!</definedName>
    <definedName name="causa">#REF!</definedName>
    <definedName name="CAV">#REF!</definedName>
    <definedName name="CAVA">#REF!</definedName>
    <definedName name="CAVA1">#REF!</definedName>
    <definedName name="CAZ">#REF!</definedName>
    <definedName name="CB">#REF!</definedName>
    <definedName name="cb_sChartE2218BA_opts" hidden="1">"1, 4, 1, False, 2, False, False, , 0, False, True, 1, 1"</definedName>
    <definedName name="cb_sChartE221ADA_opts" hidden="1">"1, 5, 1, False, 2, False, False, , 0, False, False, 1, 1"</definedName>
    <definedName name="CBLES">#REF!</definedName>
    <definedName name="CBLES1">#REF!</definedName>
    <definedName name="CBRDISEÑO">#REF!</definedName>
    <definedName name="CBWorkbookPriority" hidden="1">-61538533</definedName>
    <definedName name="cc" localSheetId="1">#REF!</definedName>
    <definedName name="cc" localSheetId="3">#REF!</definedName>
    <definedName name="cc">#REF!</definedName>
    <definedName name="cc___0" localSheetId="1">#REF!</definedName>
    <definedName name="cc___0" localSheetId="3">#REF!</definedName>
    <definedName name="cc___0">#REF!</definedName>
    <definedName name="cc___1">#REF!</definedName>
    <definedName name="ccarg1">#REF!</definedName>
    <definedName name="ccarg2">#REF!</definedName>
    <definedName name="ccarg3">#REF!</definedName>
    <definedName name="ccc">#REF!</definedName>
    <definedName name="ccc___0">#REF!</definedName>
    <definedName name="ccc___1">#REF!</definedName>
    <definedName name="cccc">#REF!</definedName>
    <definedName name="cccc___0">#REF!</definedName>
    <definedName name="cccc___1">#REF!</definedName>
    <definedName name="ccccc" localSheetId="1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D">#REF!</definedName>
    <definedName name="ccdd">#REF!</definedName>
    <definedName name="CCF">#REF!</definedName>
    <definedName name="CContLab">#REF!</definedName>
    <definedName name="CContParts">#REF!</definedName>
    <definedName name="ccoverage">#REF!</definedName>
    <definedName name="ccrm">#REF!</definedName>
    <definedName name="CCT">#REF!</definedName>
    <definedName name="ccto210">#REF!</definedName>
    <definedName name="ccuuaa">#REF!</definedName>
    <definedName name="ccxcccc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1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 localSheetId="1">#REF!</definedName>
    <definedName name="CDctrl" localSheetId="3">#REF!</definedName>
    <definedName name="CDctrl">#REF!</definedName>
    <definedName name="CDDF" localSheetId="1">#REF!</definedName>
    <definedName name="CDDF" localSheetId="3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r">#REF!</definedName>
    <definedName name="CDIRECTO">#REF!</definedName>
    <definedName name="cdoc3advval">#REF!</definedName>
    <definedName name="cdoc3baseval">#REF!</definedName>
    <definedName name="cdoc3list">#REF!</definedName>
    <definedName name="cdoc3stdval">#REF!</definedName>
    <definedName name="CDS_V_INDICES_CIRCUITO_CAUSA">#REF!</definedName>
    <definedName name="CDSeguim">#REF!</definedName>
    <definedName name="Ce">#REF!</definedName>
    <definedName name="CEBLANCO">#REF!</definedName>
    <definedName name="Cedro_caqueta_pieza">#REF!</definedName>
    <definedName name="ceerf" localSheetId="1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GUETA">#REF!</definedName>
    <definedName name="CEL_A" localSheetId="1">#REF!,#REF!,#REF!,#REF!,#REF!,#REF!,#REF!,#REF!,#REF!,#REF!,#REF!,#REF!,#REF!,#REF!,#REF!,#REF!,#REF!,#REF!,#REF!,#REF!,#REF!,#REF!,#REF!,#REF!,#REF!,#REF!,#REF!,#REF!</definedName>
    <definedName name="CEL_A" localSheetId="3">#REF!,#REF!,#REF!,#REF!,#REF!,#REF!,#REF!,#REF!,#REF!,#REF!,#REF!,#REF!,#REF!,#REF!,#REF!,#REF!,#REF!,#REF!,#REF!,#REF!,#REF!,#REF!,#REF!,#REF!,#REF!,#REF!,#REF!,#REF!</definedName>
    <definedName name="CEL_A">#REF!,#REF!,#REF!,#REF!,#REF!,#REF!,#REF!,#REF!,#REF!,#REF!,#REF!,#REF!,#REF!,#REF!,#REF!,#REF!,#REF!,#REF!,#REF!,#REF!,#REF!,#REF!,#REF!,#REF!,#REF!,#REF!,#REF!,#REF!</definedName>
    <definedName name="CeldCanti">#REF!</definedName>
    <definedName name="CELDVRUNIT1">#REF!</definedName>
    <definedName name="Celosía_en_aluminio">#REF!</definedName>
    <definedName name="CEM">#REF!</definedName>
    <definedName name="CEMEG">#REF!</definedName>
    <definedName name="CEMENB">#REF!</definedName>
    <definedName name="CEMENTBLAN.">#REF!</definedName>
    <definedName name="CEMENTO">#REF!</definedName>
    <definedName name="Cemento_Blanco">#REF!</definedName>
    <definedName name="Cemento_gris">#REF!</definedName>
    <definedName name="Cemento_gris_Portland_tipo_I">#REF!</definedName>
    <definedName name="CEMENTO99">#REF!</definedName>
    <definedName name="CEMENTOBLANCO">#REF!</definedName>
    <definedName name="CEMENTOBLANCO99">#REF!</definedName>
    <definedName name="CEMENTOGRIS">#REF!</definedName>
    <definedName name="CENEFAMALLA">#REF!</definedName>
    <definedName name="Cepillos">#REF!</definedName>
    <definedName name="CER">#REF!</definedName>
    <definedName name="CERA">#REF!</definedName>
    <definedName name="Cera_para_pisos">#REF!</definedName>
    <definedName name="CERAMICA">#REF!</definedName>
    <definedName name="Ceramica_30_X_30_Ref.">#REF!</definedName>
    <definedName name="Cerámica_Alfa_Lisa_20x20">#REF!</definedName>
    <definedName name="CERCHA">#REF!</definedName>
    <definedName name="cerchametalica">#REF!</definedName>
    <definedName name="CERCHANUEVA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ura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MIENTO">#REF!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>#REF!</definedName>
    <definedName name="cesped">#REF!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f" localSheetId="1">#REF!</definedName>
    <definedName name="Cf" localSheetId="3">#REF!</definedName>
    <definedName name="Cf">#REF!</definedName>
    <definedName name="CFD" localSheetId="1">#REF!</definedName>
    <definedName name="CFD" localSheetId="3">#REF!</definedName>
    <definedName name="CFD">#REF!</definedName>
    <definedName name="CFFGG" localSheetId="1">#REF!</definedName>
    <definedName name="CFFGG" localSheetId="3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gusval">#REF!</definedName>
    <definedName name="Ch">#REF!</definedName>
    <definedName name="CH_Infra_Capex">#REF!</definedName>
    <definedName name="Ch_IO">#REF!</definedName>
    <definedName name="Ch_IO_AMC">#REF!</definedName>
    <definedName name="CH_IO_CPC">#REF!</definedName>
    <definedName name="Ch_IO_LM">#REF!</definedName>
    <definedName name="Ch_Pr">#REF!</definedName>
    <definedName name="Ch_Proc_CPC">#REF!</definedName>
    <definedName name="Ch_Proc_LM">#REF!</definedName>
    <definedName name="Change_in_Cash" hidden="1">#REF!</definedName>
    <definedName name="CHAPAMET">#REF!</definedName>
    <definedName name="Chazos_de_Madera_10_X_10">#REF!</definedName>
    <definedName name="CHECK">IF(AND(#REF!=#REF!,#REF!=#REF!,#REF!=#REF!),"ok","ojo")</definedName>
    <definedName name="Check_to_Cash" hidden="1">#REF!</definedName>
    <definedName name="Cheque_1">#REF!</definedName>
    <definedName name="Cheque_1_1_2">#REF!</definedName>
    <definedName name="Cheque_2">#REF!</definedName>
    <definedName name="Cheque_3">#REF!</definedName>
    <definedName name="CHEQUE12">#REF!</definedName>
    <definedName name="CHEQUE3_4">#REF!</definedName>
    <definedName name="chiho" localSheetId="1" hidden="1">{"'下期集計（10.27迄・速報値）'!$Q$16"}</definedName>
    <definedName name="chiho" localSheetId="3" hidden="1">{"'下期集計（10.27迄・速報値）'!$Q$16"}</definedName>
    <definedName name="chiho" hidden="1">{"'下期集計（10.27迄・速報値）'!$Q$16"}</definedName>
    <definedName name="CHINA">#REF!</definedName>
    <definedName name="CHK_PU">#REF!</definedName>
    <definedName name="CHO">#REF!</definedName>
    <definedName name="CHP">#REF!</definedName>
    <definedName name="Ci">#REF!</definedName>
    <definedName name="cid">#REF!</definedName>
    <definedName name="CIDCA1">#REF!</definedName>
    <definedName name="CIDCA2">#REF!</definedName>
    <definedName name="CIELO">#REF!</definedName>
    <definedName name="CIELORASOTOT">#REF!</definedName>
    <definedName name="cif">#REF!</definedName>
    <definedName name="CILIND">#REF!</definedName>
    <definedName name="CILINDROS">#REF!</definedName>
    <definedName name="CIM">#REF!</definedName>
    <definedName name="Cimentacion">#REF!</definedName>
    <definedName name="cinco">#REF!</definedName>
    <definedName name="CINCUENTA" localSheetId="1">#REF!,#REF!</definedName>
    <definedName name="CINCUENTA" localSheetId="3">#REF!,#REF!</definedName>
    <definedName name="CINCUENTA">#REF!,#REF!</definedName>
    <definedName name="cindir">#REF!</definedName>
    <definedName name="CIndPresup">#REF!</definedName>
    <definedName name="cinta">#REF!</definedName>
    <definedName name="Cinta_Schotch_super_33">#REF!</definedName>
    <definedName name="Cinta_scotch_23">#REF!</definedName>
    <definedName name="Cinta_teflón">#REF!</definedName>
    <definedName name="CINTA_V_15">#REF!</definedName>
    <definedName name="CINTAAISLANTE">#REF!</definedName>
    <definedName name="CINTAAISLANTE1">#REF!</definedName>
    <definedName name="CINTAR">#REF!</definedName>
    <definedName name="CINTAREFLECTIVA">#REF!</definedName>
    <definedName name="CINTATEFLON">#REF!</definedName>
    <definedName name="CIR" localSheetId="1">IF([0]!LG=9,IF(ISERROR([0]!PVT),"",[0]!PVT),"")</definedName>
    <definedName name="CIR" localSheetId="3">IF([0]!LG=9,IF(ISERROR([0]!PVT),"",[0]!PVT),"")</definedName>
    <definedName name="CIR">IF([0]!LG=9,IF(ISERROR([0]!PVT),"",[0]!PVT),"")</definedName>
    <definedName name="Circ_Vac" localSheetId="1">#REF!</definedName>
    <definedName name="Circ_Vac" localSheetId="3">#REF!</definedName>
    <definedName name="Circ_Vac">#REF!</definedName>
    <definedName name="Circ_Vac_CPC" localSheetId="1">#REF!</definedName>
    <definedName name="Circ_Vac_CPC" localSheetId="3">#REF!</definedName>
    <definedName name="Circ_Vac_CPC">#REF!</definedName>
    <definedName name="Circ_Vdc">#REF!</definedName>
    <definedName name="Circ_Vdc_CPC">#REF!</definedName>
    <definedName name="CIRCUITOS">#REF!</definedName>
    <definedName name="CIRCUNVALAR">#REF!</definedName>
    <definedName name="CISNEROS">#REF!</definedName>
    <definedName name="CIUDAD">#REF!</definedName>
    <definedName name="Ciudades">#REF!</definedName>
    <definedName name="CIZALLA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d">#REF!</definedName>
    <definedName name="clase">#REF!</definedName>
    <definedName name="CLASE3">#REF!</definedName>
    <definedName name="CLASIFICACION">#REF!</definedName>
    <definedName name="class2">#REF!</definedName>
    <definedName name="class3">#REF!</definedName>
    <definedName name="classification">#REF!</definedName>
    <definedName name="ClaveFasar">#REF!</definedName>
    <definedName name="CLAVO">#REF!</definedName>
    <definedName name="clcnbks">#REF!</definedName>
    <definedName name="Client">#REF!</definedName>
    <definedName name="Client_name">#REF!</definedName>
    <definedName name="Client_ref_number">#REF!</definedName>
    <definedName name="cliente">#REF!</definedName>
    <definedName name="Cll">#REF!</definedName>
    <definedName name="Cll_4N__15_AE_40_San_Eduardo_II_Etapa._Tel_750372._Cúcuta_Colombia.">#REF!</definedName>
    <definedName name="CLOSETTOT">#REF!</definedName>
    <definedName name="CLube">#REF!</definedName>
    <definedName name="Cm">#REF!</definedName>
    <definedName name="CMDNODJOIFJG55" hidden="1">#REF!</definedName>
    <definedName name="cmf">#REF!</definedName>
    <definedName name="CMI_ACUEDUCTO">#REF!</definedName>
    <definedName name="CMI_ALCANTARILLADO">#REF!</definedName>
    <definedName name="CMIBLE">#REF!</definedName>
    <definedName name="CMIBLE1">#REF!</definedName>
    <definedName name="CMina">#REF!</definedName>
    <definedName name="CMOI_ACUEDUCTO">#REF!</definedName>
    <definedName name="CMOI_ALCANTARILLADO">#REF!</definedName>
    <definedName name="cmuooo5">#REF!</definedName>
    <definedName name="Cn">#REF!</definedName>
    <definedName name="cnodes">#REF!</definedName>
    <definedName name="CNT_M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ina">#REF!</definedName>
    <definedName name="Cocineta_estufa_a_gas_dos_puestos">#REF!</definedName>
    <definedName name="Cod">#REF!</definedName>
    <definedName name="COD_APUS_PPTOGRAL">#REF!</definedName>
    <definedName name="COD_PPTO1">#REF!</definedName>
    <definedName name="CodActEco">#REF!</definedName>
    <definedName name="CodAPU">#REF!</definedName>
    <definedName name="Codigo" comment="Codigo Insumo">#REF!</definedName>
    <definedName name="Codigo_M.Obra" comment="Mano de obra ">#REF!</definedName>
    <definedName name="CodigoCio">#REF!</definedName>
    <definedName name="CodigoInversion">#REF!</definedName>
    <definedName name="CodigoProyecto">#REF!</definedName>
    <definedName name="codigos">#REF!</definedName>
    <definedName name="CODMAT">#REF!</definedName>
    <definedName name="CODO_45___3__GRAN_RADIO_C_x_E">#REF!</definedName>
    <definedName name="CODO_45___3__P.V.C">#REF!</definedName>
    <definedName name="CODO_45__2__P.V.C">#REF!</definedName>
    <definedName name="Codo_45_cobre_tipo_CxC">#REF!</definedName>
    <definedName name="CODO_90___3__GRAN_RADIO_C_x_E">#REF!</definedName>
    <definedName name="CODO_90___3__P.V.C">#REF!</definedName>
    <definedName name="Codo_90_1_4__c_x_c_sanitario_3">#REF!</definedName>
    <definedName name="Codo_90_1_4__c_x_c_sanitario_4">#REF!</definedName>
    <definedName name="CODO_90_3_4_PVC">#REF!</definedName>
    <definedName name="CODO_90_4_SANITARIO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_x_3__B_x_B">#REF!</definedName>
    <definedName name="CODO_90_x_3__B_x_EL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_P.V.C_90___1_2">#REF!</definedName>
    <definedName name="CODO_PVC_4">#REF!</definedName>
    <definedName name="CODO_PVC_6">#REF!</definedName>
    <definedName name="CODO_SANITARIO_PVC_45x110">#REF!</definedName>
    <definedName name="CODO_SANITARIO_PVC_45x16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X45">#REF!</definedName>
    <definedName name="CODO4X90">#REF!</definedName>
    <definedName name="CODO6X22">#REF!</definedName>
    <definedName name="codo6x45nova">#REF!</definedName>
    <definedName name="CODO8X22">#REF!</definedName>
    <definedName name="CODO8X45">#REF!</definedName>
    <definedName name="CODO8X90">#REF!</definedName>
    <definedName name="codo901">#REF!</definedName>
    <definedName name="CODO903">#REF!</definedName>
    <definedName name="codo90s2">#REF!</definedName>
    <definedName name="codo90s4">#REF!</definedName>
    <definedName name="CODOPVC12">#REF!</definedName>
    <definedName name="CODOS">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#REF!</definedName>
    <definedName name="cogvsiruj">#REF!</definedName>
    <definedName name="COHaul">#REF!</definedName>
    <definedName name="COL">#REF!</definedName>
    <definedName name="COL_A_APU" localSheetId="1">IF(#REF!="","",IF(LEN(#REF!)=9,#REF!,#REF!))</definedName>
    <definedName name="COL_A_APU" localSheetId="3">IF(#REF!="","",IF(LEN(#REF!)=9,#REF!,#REF!))</definedName>
    <definedName name="COL_A_APU">IF(#REF!="","",IF(LEN(#REF!)=9,#REF!,#REF!))</definedName>
    <definedName name="COL_A_AUX" localSheetId="1">IF(#REF!="","",IF(#REF!="",#REF!,#REF!))</definedName>
    <definedName name="COL_A_AUX" localSheetId="3">IF(#REF!="","",IF(#REF!="",#REF!,#REF!))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10x20">#REF!</definedName>
    <definedName name="cola">#REF!</definedName>
    <definedName name="COLAMARRE2">#REF!</definedName>
    <definedName name="colb">#REF!</definedName>
    <definedName name="COLBOR">#REF!</definedName>
    <definedName name="colc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LARIN">#REF!</definedName>
    <definedName name="COLON">#REF!</definedName>
    <definedName name="Color_mineral">#REF!</definedName>
    <definedName name="ColTap">#REF!</definedName>
    <definedName name="columna">#REF!</definedName>
    <definedName name="COLUMNA2020">#REF!</definedName>
    <definedName name="COLUMNA20X20">#REF!</definedName>
    <definedName name="COLUMNA3030">#REF!</definedName>
    <definedName name="COLUMNA4030">#REF!</definedName>
    <definedName name="COLUMNAS20X30">#REF!</definedName>
    <definedName name="COLUMNETA">#REF!</definedName>
    <definedName name="Com">#REF!</definedName>
    <definedName name="COM.LIM">#REF!</definedName>
    <definedName name="COMB">#REF!</definedName>
    <definedName name="comb1">#REF!</definedName>
    <definedName name="comb2">#REF!</definedName>
    <definedName name="comb3">#REF!</definedName>
    <definedName name="comb4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ISION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anyAddress">#REF!</definedName>
    <definedName name="CompanyCity">#REF!</definedName>
    <definedName name="CompanyCountry">#REF!</definedName>
    <definedName name="CompanyName">#REF!</definedName>
    <definedName name="CompanyState">#REF!</definedName>
    <definedName name="CompanyZip">#REF!</definedName>
    <definedName name="COMPenalty">#REF!</definedName>
    <definedName name="Compensado_prom">#REF!</definedName>
    <definedName name="Compilado">#REF!</definedName>
    <definedName name="componentes">#REF!</definedName>
    <definedName name="COMPRE">#REF!</definedName>
    <definedName name="COMPRESOR">#REF!</definedName>
    <definedName name="Compresor_2_Martillos_185_PCM">#REF!</definedName>
    <definedName name="Compresores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N.FUN">#REF!</definedName>
    <definedName name="CON.LIM">#REF!</definedName>
    <definedName name="CON.POZ">#REF!</definedName>
    <definedName name="CON.TUB">#REF!</definedName>
    <definedName name="CON_2500">#REF!</definedName>
    <definedName name="CON_3000">#REF!</definedName>
    <definedName name="CON_HTA">SUMIFS(#REF!,#REF!,#REF!,#REF!,"mo")</definedName>
    <definedName name="CON_HTA_APU">SUMIFS(#REF!,#REF!,#REF!,#REF!,"mo")</definedName>
    <definedName name="CONC">#REF!</definedName>
    <definedName name="CONC_2200">#REF!</definedName>
    <definedName name="CONC2000">#REF!</definedName>
    <definedName name="CONC3000">#REF!</definedName>
    <definedName name="Concepto">#REF!</definedName>
    <definedName name="conceptos">#REF!</definedName>
    <definedName name="CONCRE">#REF!</definedName>
    <definedName name="CONCRE123">#REF!</definedName>
    <definedName name="CONCRE124">#REF!</definedName>
    <definedName name="concre15">#REF!</definedName>
    <definedName name="concre2200">#REF!</definedName>
    <definedName name="CONCRE25">#REF!</definedName>
    <definedName name="CONCRE3">#REF!</definedName>
    <definedName name="concre3000">#REF!</definedName>
    <definedName name="concre35">#REF!</definedName>
    <definedName name="CONCRETO">#REF!</definedName>
    <definedName name="Concreto_1_3_5">#REF!</definedName>
    <definedName name="Concreto_1500_psi">#REF!</definedName>
    <definedName name="CONCRETO_2000">#REF!</definedName>
    <definedName name="Concreto_2000_PSI">#REF!</definedName>
    <definedName name="Concreto_2500_PSI">#REF!</definedName>
    <definedName name="concreto_3000">#REF!</definedName>
    <definedName name="Concreto_3000_0.40">#REF!</definedName>
    <definedName name="Concreto_3000_PSI">#REF!</definedName>
    <definedName name="Concreto_3500_PSI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0_05">#REF!</definedName>
    <definedName name="CONCRETO123">#REF!</definedName>
    <definedName name="concreto14">#REF!</definedName>
    <definedName name="CONCRETO20">#REF!</definedName>
    <definedName name="CONCRETO2000">#REF!</definedName>
    <definedName name="concreto25">#REF!</definedName>
    <definedName name="CONCRETO2500">#REF!</definedName>
    <definedName name="Concreto2500v">#REF!</definedName>
    <definedName name="CONCRETO3">#REF!</definedName>
    <definedName name="concreto30">#REF!</definedName>
    <definedName name="CONCRETO3000">#REF!</definedName>
    <definedName name="concreto35">#REF!</definedName>
    <definedName name="concreto5">#REF!</definedName>
    <definedName name="Concreto5500v">#REF!</definedName>
    <definedName name="CONCRETOATRAQUE">#REF!</definedName>
    <definedName name="CONCRETOATRAQUE_2">#REF!</definedName>
    <definedName name="CONCRETOF">#REF!</definedName>
    <definedName name="concretomuro">#REF!</definedName>
    <definedName name="concretoplaca">#REF!</definedName>
    <definedName name="Concretos">#REF!</definedName>
    <definedName name="CONDI1">#REF!</definedName>
    <definedName name="CONDSUB">#REF!</definedName>
    <definedName name="CONDUCCION331">#REF!</definedName>
    <definedName name="CONDUCCIONES">#REF!</definedName>
    <definedName name="CONDUCCIONTABLA3.3.1">#REF!</definedName>
    <definedName name="Conductores">#REF!</definedName>
    <definedName name="ConductoresCostos">#REF!</definedName>
    <definedName name="conduit1.2">#REF!</definedName>
    <definedName name="CONDUIT12">#REF!</definedName>
    <definedName name="CONDUIT2">#REF!</definedName>
    <definedName name="CONDUIT34">#REF!</definedName>
    <definedName name="CONEX">#REF!</definedName>
    <definedName name="Conexión_Siamesa">#REF!</definedName>
    <definedName name="Conexión_Siamesa_de_2_1_2__X_2_1_2__X_3">#REF!</definedName>
    <definedName name="conexiondomiciliaria">#REF!</definedName>
    <definedName name="CONEXIONES">#REF!</definedName>
    <definedName name="Congelar_Capital_Vencido">#REF!</definedName>
    <definedName name="ConjAPM">#REF!</definedName>
    <definedName name="ConjBasi">#REF!</definedName>
    <definedName name="CONM1">#REF!</definedName>
    <definedName name="CONMX">#REF!</definedName>
    <definedName name="cons">#REF!</definedName>
    <definedName name="ConseqCat">0</definedName>
    <definedName name="ConseqForMitRisk">3</definedName>
    <definedName name="CONSOLIDADO">#REF!</definedName>
    <definedName name="CONSORCIO" localSheetId="1">#REF!</definedName>
    <definedName name="CONSORCIO" localSheetId="3">#REF!</definedName>
    <definedName name="CONSORCIO">#REF!</definedName>
    <definedName name="CONSTRUCCION_DE_DOS_GALPONES" localSheetId="1">#REF!</definedName>
    <definedName name="CONSTRUCCION_DE_DOS_GALPONES" localSheetId="3">#REF!</definedName>
    <definedName name="CONSTRUCCION_DE_DOS_GALPONES">#REF!</definedName>
    <definedName name="Consulta_PRECIOS_BASICOS">#REF!</definedName>
    <definedName name="Consultor">#REF!</definedName>
    <definedName name="consum">#REF!</definedName>
    <definedName name="consumo">#REF!</definedName>
    <definedName name="CONT">#REF!</definedName>
    <definedName name="Cont_LuzP">#REF!</definedName>
    <definedName name="Cont_Pul">#REF!</definedName>
    <definedName name="Cont_Relés">#REF!</definedName>
    <definedName name="Cont_Sel">#REF!</definedName>
    <definedName name="CONTAB">#REF!</definedName>
    <definedName name="CONTADO">#REF!</definedName>
    <definedName name="ContLabCostOutput">#REF!</definedName>
    <definedName name="ContPartsCostOutput">#REF!</definedName>
    <definedName name="Contr_B_Ex">#REF!</definedName>
    <definedName name="contra">#REF!</definedName>
    <definedName name="Contratante">#REF!</definedName>
    <definedName name="CONTRATISTA">#REF!</definedName>
    <definedName name="Contrato">#REF!</definedName>
    <definedName name="CONTRATO.No">#REF!</definedName>
    <definedName name="Contreto_3000">#REF!</definedName>
    <definedName name="CONTRO">#REF!</definedName>
    <definedName name="CONTROL">#REF!</definedName>
    <definedName name="CONV1">#REF!</definedName>
    <definedName name="conv2">#REF!</definedName>
    <definedName name="conv3">#REF!</definedName>
    <definedName name="conv4">#REF!</definedName>
    <definedName name="conZ">#REF!</definedName>
    <definedName name="COORDENADAS">#REF!</definedName>
    <definedName name="COORDENADAS1">#REF!</definedName>
    <definedName name="Coordinador">#REF!</definedName>
    <definedName name="COPIA" localSheetId="1">'CÁLCULO DE CANTIDADES'!ERR</definedName>
    <definedName name="COPIA" localSheetId="3">INSUMOS!ERR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 localSheetId="1">#REF!</definedName>
    <definedName name="COPIA1" localSheetId="3">#REF!</definedName>
    <definedName name="COPIA1">#REF!</definedName>
    <definedName name="COPIA2" localSheetId="1">#REF!</definedName>
    <definedName name="COPIA2" localSheetId="3">#REF!</definedName>
    <definedName name="COPIA2">#REF!</definedName>
    <definedName name="copiao4" localSheetId="1">'CÁLCULO DE CANTIDADES'!ERR</definedName>
    <definedName name="copiao4" localSheetId="3">INSUMOS!ERR</definedName>
    <definedName name="copiao4">[0]!ERR</definedName>
    <definedName name="Copias_de_Documentos" localSheetId="1">#REF!</definedName>
    <definedName name="Copias_de_Documentos" localSheetId="3">#REF!</definedName>
    <definedName name="Copias_de_Documentos">#REF!</definedName>
    <definedName name="Coraza" localSheetId="1">#REF!</definedName>
    <definedName name="Coraza" localSheetId="3">#REF!</definedName>
    <definedName name="Coraza">#REF!</definedName>
    <definedName name="CORRALES_PORCINOS">#REF!</definedName>
    <definedName name="CORRALES_VACUNOS">#REF!</definedName>
    <definedName name="correa">#REF!</definedName>
    <definedName name="CORREA31.5">#REF!</definedName>
    <definedName name="CORREAMET">#REF!</definedName>
    <definedName name="correametalica">#REF!</definedName>
    <definedName name="corregido">#REF!</definedName>
    <definedName name="corri" localSheetId="1">'CÁLCULO DE CANTIDADES'!ERR</definedName>
    <definedName name="corri" localSheetId="3">INSUMOS!ERR</definedName>
    <definedName name="corri">[0]!ERR</definedName>
    <definedName name="cortadora_paviemnto" localSheetId="1">#REF!</definedName>
    <definedName name="cortadora_paviemnto" localSheetId="3">#REF!</definedName>
    <definedName name="cortadora_paviemnto">#REF!</definedName>
    <definedName name="corte" localSheetId="1">#REF!</definedName>
    <definedName name="corte" localSheetId="3">#REF!</definedName>
    <definedName name="corte">#REF!</definedName>
    <definedName name="CORTE_Y_SELLO_DE_JUNTAS">#REF!</definedName>
    <definedName name="CORTE1">#REF!</definedName>
    <definedName name="corterocoso">#REF!</definedName>
    <definedName name="Cost._Hoja">#REF!</definedName>
    <definedName name="Cost._Tab">#REF!</definedName>
    <definedName name="cost_analysis">#REF!</definedName>
    <definedName name="COST_CENTRES">#REF!</definedName>
    <definedName name="Cost_superf.">#REF!</definedName>
    <definedName name="costa">#REF!</definedName>
    <definedName name="CostCode">#REF!</definedName>
    <definedName name="CosteoConsultoria">#REF!</definedName>
    <definedName name="COSTIND">#REF!</definedName>
    <definedName name="Costo_de_Resma">#REF!</definedName>
    <definedName name="COSTO_EQUIPO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Personañ">#REF!</definedName>
    <definedName name="COSTO_TRANSPORTE">#REF!</definedName>
    <definedName name="costo2" hidden="1">#REF!</definedName>
    <definedName name="COSTODIRECTO">#REF!</definedName>
    <definedName name="CostoDirectoObra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CONDUCCIONACU">#REF!</definedName>
    <definedName name="cota">#REF!</definedName>
    <definedName name="COTAS">#REF!</definedName>
    <definedName name="CotizacionARP">#REF!</definedName>
    <definedName name="count">#REF!</definedName>
    <definedName name="counter">#REF!</definedName>
    <definedName name="COUNTRY_OF_ORIGIN">#REF!</definedName>
    <definedName name="cover" hidden="1">#REF!</definedName>
    <definedName name="covtitle">#REF!</definedName>
    <definedName name="cp">#REF!</definedName>
    <definedName name="cpaperbks">#REF!</definedName>
    <definedName name="cpd">#REF!</definedName>
    <definedName name="CPDO8X11">#REF!</definedName>
    <definedName name="CPF">#REF!</definedName>
    <definedName name="cphdbks">#REF!</definedName>
    <definedName name="cpiedra">#REF!</definedName>
    <definedName name="CPlanta">#REF!</definedName>
    <definedName name="CPM">#REF!</definedName>
    <definedName name="CPR">#REF!</definedName>
    <definedName name="cpsaddel">#REF!</definedName>
    <definedName name="cpsbaseval">#REF!</definedName>
    <definedName name="cpslist">#REF!</definedName>
    <definedName name="cpsopts">#REF!</definedName>
    <definedName name="cpspurdocs">#REF!</definedName>
    <definedName name="cpsstdval">#REF!</definedName>
    <definedName name="cpsupdset">#REF!</definedName>
    <definedName name="cpsupgset">#REF!</definedName>
    <definedName name="cpsupprset">#REF!</definedName>
    <definedName name="Cq">#REF!</definedName>
    <definedName name="Cr">#REF!</definedName>
    <definedName name="CRandM">#REF!</definedName>
    <definedName name="CREDITO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CRITERIOCUMPLE">#REF!</definedName>
    <definedName name="_xlnm.Criteria">#REF!</definedName>
    <definedName name="Criterios_IM">#REF!</definedName>
    <definedName name="CRITICA">#REF!</definedName>
    <definedName name="Criticidad">#REF!</definedName>
    <definedName name="Criticos">#REF!</definedName>
    <definedName name="crm">#REF!</definedName>
    <definedName name="CRONO">#REF!</definedName>
    <definedName name="CronogFechaFin">#REF!</definedName>
    <definedName name="CronogFechaInic">#REF!</definedName>
    <definedName name="Cronograma">#REF!</definedName>
    <definedName name="CRP">#REF!</definedName>
    <definedName name="crrc">#REF!</definedName>
    <definedName name="crr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">#REF!</definedName>
    <definedName name="CRUZ3">#REF!</definedName>
    <definedName name="CRUZ4">#REF!</definedName>
    <definedName name="CRUZ4X3">#REF!</definedName>
    <definedName name="Cs">#REF!</definedName>
    <definedName name="CS_AVG_SIZE">#REF!</definedName>
    <definedName name="CS_WELDING">#REF!</definedName>
    <definedName name="csd">#REF!</definedName>
    <definedName name="CSDFFD">#REF!</definedName>
    <definedName name="cspb">#REF!</definedName>
    <definedName name="CT">#REF!</definedName>
    <definedName name="Ct2000o133">#REF!</definedName>
    <definedName name="CTA">#REF!</definedName>
    <definedName name="ctachrs">#REF!</definedName>
    <definedName name="ctaclrula">#REF!</definedName>
    <definedName name="Ctaobra">#REF!</definedName>
    <definedName name="CTE">#REF!</definedName>
    <definedName name="CTF">#REF!</definedName>
    <definedName name="ctoin">#REF!</definedName>
    <definedName name="ctopp">#REF!</definedName>
    <definedName name="ctpadvval">#REF!</definedName>
    <definedName name="ctpbaseval">#REF!</definedName>
    <definedName name="ctphbks">#REF!</definedName>
    <definedName name="ctpslist">#REF!</definedName>
    <definedName name="ctpsopts">#REF!</definedName>
    <definedName name="ctpstdval">#REF!</definedName>
    <definedName name="CTR">#REF!</definedName>
    <definedName name="CTRPAG">#REF!</definedName>
    <definedName name="CTyre">#REF!</definedName>
    <definedName name="CU">#REF!</definedName>
    <definedName name="CU_AA">#REF!</definedName>
    <definedName name="CU_BB">#REF!</definedName>
    <definedName name="CU_CC">#REF!</definedName>
    <definedName name="CU_EE">#REF!</definedName>
    <definedName name="CU_MM">#REF!</definedName>
    <definedName name="CU_TT">#REF!</definedName>
    <definedName name="CU_VV">#REF!</definedName>
    <definedName name="CUA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>#REF!</definedName>
    <definedName name="CUADRIB">#REF!</definedName>
    <definedName name="CUADRIC">#REF!</definedName>
    <definedName name="cuadrilla">#REF!</definedName>
    <definedName name="CUADRILLA.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lbañilería_OF_Ayudante">#REF!</definedName>
    <definedName name="CUADRILLA_C">#REF!</definedName>
    <definedName name="CUADRILLA_D">#REF!</definedName>
    <definedName name="CUADRILLA_E">#REF!</definedName>
    <definedName name="CUADRILLA_S">#REF!</definedName>
    <definedName name="CUADRILLA_T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1">#REF!</definedName>
    <definedName name="cuadrillas2">#REF!</definedName>
    <definedName name="CUADRILLASTOTAL">#REF!</definedName>
    <definedName name="CUADRO">#REF!</definedName>
    <definedName name="CUADRO1">#REF!</definedName>
    <definedName name="CUADROS">#REF!</definedName>
    <definedName name="CUAEXC">#REF!</definedName>
    <definedName name="CUAL" localSheetId="1">'CÁLCULO DE CANTIDADES'!ERR</definedName>
    <definedName name="CUAL" localSheetId="3">INSUMOS!ERR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3_1">#NAME?</definedName>
    <definedName name="CUAL_4">#NAME?</definedName>
    <definedName name="CUAL_4_1">#NAME?</definedName>
    <definedName name="CUAL_5">#NAME?</definedName>
    <definedName name="CUAL_5_1">#NAME?</definedName>
    <definedName name="CUAL_6">#NAME?</definedName>
    <definedName name="CUAL_6_1">#NAME?</definedName>
    <definedName name="CUAL_7">#NAME?</definedName>
    <definedName name="CUAL_8">#NAME?</definedName>
    <definedName name="CUAL_9">#N/A</definedName>
    <definedName name="CUAPLO" localSheetId="1">#REF!</definedName>
    <definedName name="CUAPLO" localSheetId="3">#REF!</definedName>
    <definedName name="CUAPLO">#REF!</definedName>
    <definedName name="CUARTA" localSheetId="1">#REF!</definedName>
    <definedName name="CUARTA" localSheetId="3">#REF!</definedName>
    <definedName name="CUARTA">#REF!</definedName>
    <definedName name="CuartoH">#REF!</definedName>
    <definedName name="CUATOP">#REF!</definedName>
    <definedName name="Cuatro_H">#REF!</definedName>
    <definedName name="cube">#REF!</definedName>
    <definedName name="CUBE_UNIT">#REF!</definedName>
    <definedName name="cubierta">#REF!</definedName>
    <definedName name="Cubierta_sándwich___Deck_Aluzinc_333C_mm_Cal_26">#REF!</definedName>
    <definedName name="Cubierta_Trapezoidal_Acesco_3_05">#REF!</definedName>
    <definedName name="CUBIERTAAC">#REF!</definedName>
    <definedName name="cubiertaeternit">#REF!</definedName>
    <definedName name="CUBIERTATOTAL">#REF!</definedName>
    <definedName name="CUBIERTAZ">#REF!</definedName>
    <definedName name="CUBS">#REF!</definedName>
    <definedName name="cUCA">#REF!</definedName>
    <definedName name="Cuchillas">#REF!</definedName>
    <definedName name="CUCON">#REF!</definedName>
    <definedName name="CUE">#REF!</definedName>
    <definedName name="CUENTA">#REF!</definedName>
    <definedName name="CUER">#REF!</definedName>
    <definedName name="CUERDA">#REF!</definedName>
    <definedName name="CUEXC">#REF!</definedName>
    <definedName name="CUEZCO">#REF!</definedName>
    <definedName name="Cumm_Us_inf">#REF!</definedName>
    <definedName name="CUMPLE_NO_CUMPLE">#REF!</definedName>
    <definedName name="CUMPLENOCUMPLE">#REF!</definedName>
    <definedName name="cumplimiento">#REF!</definedName>
    <definedName name="CUNET" localSheetId="1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nifaddel">#REF!</definedName>
    <definedName name="cunifadvval">#REF!</definedName>
    <definedName name="cuniflist">#REF!</definedName>
    <definedName name="cunifopts">#REF!</definedName>
    <definedName name="cunifpurdocs">#REF!</definedName>
    <definedName name="cunifstdval">#REF!</definedName>
    <definedName name="cunifupdset">#REF!</definedName>
    <definedName name="cunifupgset">#REF!</definedName>
    <definedName name="cunifupprset">#REF!</definedName>
    <definedName name="cupdset">#REF!</definedName>
    <definedName name="cupgset">#REF!</definedName>
    <definedName name="CUPLOM">#REF!</definedName>
    <definedName name="cupprset">#REF!</definedName>
    <definedName name="Cupula_tragante_4_x2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conduit">#REF!</definedName>
    <definedName name="CurValorAccesConIva">#REF!</definedName>
    <definedName name="CurValorMinAccriosReventa">#REF!</definedName>
    <definedName name="CURVAPVC12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12">#REF!</definedName>
    <definedName name="CURVAS34">#REF!</definedName>
    <definedName name="CURVASPVC34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>#REF!</definedName>
    <definedName name="cv_51">#REF!</definedName>
    <definedName name="CV2.Daily_Tonnes">#REF!</definedName>
    <definedName name="CV2.Moisture">#REF!</definedName>
    <definedName name="CVa">#REF!</definedName>
    <definedName name="cvb">#REF!</definedName>
    <definedName name="cvbcvbf" localSheetId="1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vcvcv">#REF!</definedName>
    <definedName name="cvfvd" localSheetId="1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czz" hidden="1">#REF!</definedName>
    <definedName name="d">#REF!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__0">#REF!</definedName>
    <definedName name="D___1">#REF!</definedName>
    <definedName name="D___2">#REF!</definedName>
    <definedName name="D___3">#REF!</definedName>
    <definedName name="D___4">#REF!</definedName>
    <definedName name="D_1">#REF!</definedName>
    <definedName name="D_Bote">#REF!</definedName>
    <definedName name="D_Cantera">#REF!</definedName>
    <definedName name="D_Cantera2">#REF!</definedName>
    <definedName name="D_Cantera3">#REF!</definedName>
    <definedName name="D_Cantera4">#REF!</definedName>
    <definedName name="d_CUBIERTA">#REF!</definedName>
    <definedName name="D_EXT">#REF!</definedName>
    <definedName name="D_HABIL">#REF!</definedName>
    <definedName name="D_INT">#REF!</definedName>
    <definedName name="D_OBRA">#REF!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45sd15f55s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">#N/A</definedName>
    <definedName name="DADADAD" localSheetId="1" hidden="1">{#N/A,#N/A,TRUE,"CODIGO DEPENDENCIA"}</definedName>
    <definedName name="DADADAD" localSheetId="3" hidden="1">{#N/A,#N/A,TRUE,"CODIGO DEPENDENCIA"}</definedName>
    <definedName name="DADADAD" hidden="1">{#N/A,#N/A,TRUE,"CODIGO DEPENDENCIA"}</definedName>
    <definedName name="DAFT">#REF!</definedName>
    <definedName name="dan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RIPAVA_SOFTWARE_INC">#REF!</definedName>
    <definedName name="DASD" localSheetId="1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index">#REF!</definedName>
    <definedName name="Database_MI">#REF!</definedName>
    <definedName name="DataDisplayed">"Ejemplo"</definedName>
    <definedName name="Date">#REF!</definedName>
    <definedName name="DATO1">#REF!</definedName>
    <definedName name="datos" localSheetId="1">#REF!</definedName>
    <definedName name="datos" localSheetId="3">#REF!</definedName>
    <definedName name="datos">#REF!</definedName>
    <definedName name="DATOS_1">#REF!</definedName>
    <definedName name="DATOS_CONTRATO">#REF!</definedName>
    <definedName name="Datos_G1">#REF!</definedName>
    <definedName name="Datos_G2">#REF!</definedName>
    <definedName name="Datos_SW_G1">#REF!</definedName>
    <definedName name="Datos_SW_G2">#REF!</definedName>
    <definedName name="datos1">#REF!</definedName>
    <definedName name="datos2">#REF!</definedName>
    <definedName name="datos3">#REF!</definedName>
    <definedName name="datosx">#REF!</definedName>
    <definedName name="Days_in_Month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BSD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arg1">#REF!</definedName>
    <definedName name="dcarg2">#REF!</definedName>
    <definedName name="dcarg3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n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3_1">#NAME?</definedName>
    <definedName name="dd_4">#NAME?</definedName>
    <definedName name="dd_4_1">#NAME?</definedName>
    <definedName name="dd_5">#NAME?</definedName>
    <definedName name="dd_5_1">#NAME?</definedName>
    <definedName name="dd_6">#NAME?</definedName>
    <definedName name="dd_6_1">#NAME?</definedName>
    <definedName name="dd_7">#NAME?</definedName>
    <definedName name="dd_8">#NAME?</definedName>
    <definedName name="dd_9">#N/A</definedName>
    <definedName name="DDAD" hidden="1">#REF!</definedName>
    <definedName name="ddd" localSheetId="1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" localSheetId="1">#REF!</definedName>
    <definedName name="ddddd" localSheetId="3">#REF!</definedName>
    <definedName name="ddddd">#REF!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">#REF!</definedName>
    <definedName name="ddddddddd">#REF!</definedName>
    <definedName name="ddddt" localSheetId="1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1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GSDP" localSheetId="1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SFFF">#REF!</definedName>
    <definedName name="de">#REF!</definedName>
    <definedName name="De_6">#REF!</definedName>
    <definedName name="De_8">#REF!</definedName>
    <definedName name="Dealpb" hidden="1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CORPISOB">#REF!</definedName>
    <definedName name="DECSAN">#REF!</definedName>
    <definedName name="deded" localSheetId="1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DRR">#REF!</definedName>
    <definedName name="DEF">#REF!</definedName>
    <definedName name="default_leadtime">#REF!</definedName>
    <definedName name="defd" localSheetId="1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#REF!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 localSheetId="3">TRUNC(60*(ABS(#REF!)-DEFLEXION_GG))</definedName>
    <definedName name="DEFLEXION_MM">TRUNC(60*(ABS(#REF!)-DEFLEXION_GG))</definedName>
    <definedName name="DEFLEXION_SS" localSheetId="1">ROUND(3600*(ABS(#REF!)-DEFLEXION_GG-'CÁLCULO DE CANTIDADES'!DEFLEXION_MM/60),0)</definedName>
    <definedName name="DEFLEXION_SS" localSheetId="3">ROUND(3600*(ABS(#REF!)-DEFLEXION_GG-INSUMOS!DEFLEXION_MM/60),0)</definedName>
    <definedName name="DEFLEXION_SS">ROUND(3600*(ABS(#REF!)-DEFLEXION_GG-DEFLEXION_MM/60),0)</definedName>
    <definedName name="dek">#REF!</definedName>
    <definedName name="DELRANGE">#REF!</definedName>
    <definedName name="dem.pav" localSheetId="1">#REF!</definedName>
    <definedName name="dem.pav" localSheetId="3">#REF!</definedName>
    <definedName name="dem.pav">#REF!</definedName>
    <definedName name="DEMANDA">#REF!</definedName>
    <definedName name="demanto">#REF!</definedName>
    <definedName name="demanto_51">#REF!</definedName>
    <definedName name="DEMO">#REF!</definedName>
    <definedName name="demolicion">#REF!</definedName>
    <definedName name="DEMOLICIÓN">#REF!</definedName>
    <definedName name="DEMOLICION_2">#REF!</definedName>
    <definedName name="DEMOLICIONANDEN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NS">#REF!</definedName>
    <definedName name="densi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ment">#REF!</definedName>
    <definedName name="DEPEND">#REF!</definedName>
    <definedName name="Dependencia">#REF!</definedName>
    <definedName name="DEPENDENCIAS">#REF!</definedName>
    <definedName name="Depreciation">#REF!</definedName>
    <definedName name="DepreciationPB" hidden="1">#REF!</definedName>
    <definedName name="DER">#REF!</definedName>
    <definedName name="DERF">#REF!</definedName>
    <definedName name="DERFE">#REF!</definedName>
    <definedName name="DES">#REF!</definedName>
    <definedName name="desarrolladas" localSheetId="1">#REF!,#REF!,#REF!,#REF!</definedName>
    <definedName name="desarrolladas" localSheetId="3">#REF!,#REF!,#REF!,#REF!</definedName>
    <definedName name="desarrolladas">#REF!,#REF!,#REF!,#REF!</definedName>
    <definedName name="DESC_APU" localSheetId="1">IF(#REF!="",IF(#REF!="",IF(#REF!="","",DIRECTO),""),DESCRIPCION_APU)</definedName>
    <definedName name="DESC_APU" localSheetId="3">IF(#REF!="",IF(#REF!="",IF(#REF!="","",DIRECTO),""),DESCRIPCION_APU)</definedName>
    <definedName name="DESC_APU">IF(#REF!="",IF(#REF!="",IF(#REF!="","",DIRECTO),""),DESCRIPCION_APU)</definedName>
    <definedName name="DESC_AUX" localSheetId="1">IF(#REF!="",IF(#REF!="","","DIRECTO:  "&amp;TEXT(ROUNDUP(SUMIF(#REF!,#REF!,#REF!)/2,0),"#,##0")&amp;" / "&amp;VLOOKUP(#REF!,#REF!,3,FALSE)),IF(#REF!="","",VLOOKUP(#REF!,#REF!,2,FALSE)))</definedName>
    <definedName name="DESC_AUX" localSheetId="3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apote">#REF!</definedName>
    <definedName name="DESCAPOTOT">#REF!</definedName>
    <definedName name="DESCQ">#REF!</definedName>
    <definedName name="descriminado">#N/A</definedName>
    <definedName name="Descrip_cuadrillas" localSheetId="1">#REF!</definedName>
    <definedName name="Descrip_cuadrillas" localSheetId="3">#REF!</definedName>
    <definedName name="Descrip_cuadrillas">#REF!</definedName>
    <definedName name="Descrip_equipos" localSheetId="1">#REF!</definedName>
    <definedName name="Descrip_equipos" localSheetId="3">#REF!</definedName>
    <definedName name="Descrip_equipos">#REF!</definedName>
    <definedName name="Descrip_transporte" localSheetId="1">#REF!</definedName>
    <definedName name="Descrip_transporte" localSheetId="3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ipción1">#REF!</definedName>
    <definedName name="DescripPpto">#REF!</definedName>
    <definedName name="description">#REF!</definedName>
    <definedName name="DESCRP1">#REF!</definedName>
    <definedName name="DESCRP2">#REF!</definedName>
    <definedName name="DESCUNMI">#REF!</definedName>
    <definedName name="Designer">#REF!</definedName>
    <definedName name="Desinfeccion_del_Sistema_de_Agua_Potable">#REF!</definedName>
    <definedName name="DESMONTE">#REF!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Q">#REF!</definedName>
    <definedName name="DESPER">#REF!</definedName>
    <definedName name="DESPERDICIO">#REF!</definedName>
    <definedName name="DESPOSTE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alle1">#REF!</definedName>
    <definedName name="DETENCION">#REF!</definedName>
    <definedName name="deuda">#REF!</definedName>
    <definedName name="deuda2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GBTRG">#REF!</definedName>
    <definedName name="DFBNJ" localSheetId="1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af">#N/A</definedName>
    <definedName name="dfdasgdsa">#REF!</definedName>
    <definedName name="dfdf">#REF!</definedName>
    <definedName name="DFDFF">#REF!</definedName>
    <definedName name="dfds" localSheetId="1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hidden="1">{"via1",#N/A,TRUE,"general";"via2",#N/A,TRUE,"general";"via3",#N/A,TRUE,"general"}</definedName>
    <definedName name="DFFDSV">#REF!</definedName>
    <definedName name="dffffe" localSheetId="1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localSheetId="1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G">#REF!</definedName>
    <definedName name="dfggg">#REF!</definedName>
    <definedName name="DFGV" localSheetId="1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localSheetId="1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">#N/A</definedName>
    <definedName name="dfhdr" localSheetId="1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2_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hidden="1">{"via1",#N/A,TRUE,"general";"via2",#N/A,TRUE,"general";"via3",#N/A,TRUE,"general"}</definedName>
    <definedName name="DFSA">#REF!</definedName>
    <definedName name="DFSADFS">#REF!</definedName>
    <definedName name="DFSDFSDSF">#REF!</definedName>
    <definedName name="DFSF">#REF!</definedName>
    <definedName name="DFSFGGG">#REF!</definedName>
    <definedName name="DFVB">#REF!</definedName>
    <definedName name="DFVUI" localSheetId="1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hidden="1">{"via1",#N/A,TRUE,"general";"via2",#N/A,TRUE,"general";"via3",#N/A,TRUE,"general"}</definedName>
    <definedName name="DFWEREG">#REF!</definedName>
    <definedName name="dg" localSheetId="1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localSheetId="1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">#REF!</definedName>
    <definedName name="DGFDFVSDF" localSheetId="1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jhfg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hidden="1">{"via1",#N/A,TRUE,"general";"via2",#N/A,TRUE,"general";"via3",#N/A,TRUE,"general"}</definedName>
    <definedName name="DHP">#REF!</definedName>
    <definedName name="di" localSheetId="1">#REF!</definedName>
    <definedName name="di" localSheetId="3">#REF!</definedName>
    <definedName name="di">#REF!</definedName>
    <definedName name="DIA" localSheetId="1">#REF!</definedName>
    <definedName name="DIA" localSheetId="3">#REF!</definedName>
    <definedName name="DIA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GRAMA">#REF!</definedName>
    <definedName name="DIAM">#REF!</definedName>
    <definedName name="DIAME">#REF!</definedName>
    <definedName name="Diametro">#REF!</definedName>
    <definedName name="Diá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ámetroft">#REF!</definedName>
    <definedName name="Diametros">#REF!</definedName>
    <definedName name="DiametrosCodos">#REF!</definedName>
    <definedName name="DIANA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C">#REF!</definedName>
    <definedName name="dic00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ConsultoriaFMMin">#REF!</definedName>
    <definedName name="dife">#REF!</definedName>
    <definedName name="diferencia" localSheetId="1">#REF!,#REF!,#REF!,#REF!,#REF!,#REF!,#REF!,#REF!,#REF!,#REF!</definedName>
    <definedName name="diferencia" localSheetId="3">#REF!,#REF!,#REF!,#REF!,#REF!,#REF!,#REF!,#REF!,#REF!,#REF!</definedName>
    <definedName name="diferencia">#REF!,#REF!,#REF!,#REF!,#REF!,#REF!,#REF!,#REF!,#REF!,#REF!</definedName>
    <definedName name="diferencial">#REF!</definedName>
    <definedName name="Dificultad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">#REF!</definedName>
    <definedName name="DILATACIONES">#REF!</definedName>
    <definedName name="DINTEL">#REF!</definedName>
    <definedName name="DINTELES">#REF!</definedName>
    <definedName name="DIOGE">#REF!</definedName>
    <definedName name="Direccion">#REF!</definedName>
    <definedName name="DIRECTO">"DIRECTO:  "&amp;TEXT(ROUNDUP(SUMIF(#REF!,#REF!,#REF!)/2,0),"#,##0")&amp;" / "&amp;VLOOKUP(#REF!,#REF!,3,FALSE)</definedName>
    <definedName name="DIRECTO1" localSheetId="1">#REF!</definedName>
    <definedName name="DIRECTO1" localSheetId="3">#REF!</definedName>
    <definedName name="DIRECTO1">#REF!</definedName>
    <definedName name="DIRECTO10" localSheetId="1">#REF!</definedName>
    <definedName name="DIRECTO10" localSheetId="3">#REF!</definedName>
    <definedName name="DIRECTO10">#REF!</definedName>
    <definedName name="DIRECTO100" localSheetId="1">#REF!</definedName>
    <definedName name="DIRECTO100" localSheetId="3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ISPONIBILIDAD">#REF!</definedName>
    <definedName name="Dist_Maquina">#REF!</definedName>
    <definedName name="Distancia">#REF!</definedName>
    <definedName name="DISTANCIA_ARENA">#REF!</definedName>
    <definedName name="Distancia_Canteras">#REF!</definedName>
    <definedName name="DISTANCIA_CEMENTO">#REF!</definedName>
    <definedName name="DISTANCIA_TRITURADO">#REF!</definedName>
    <definedName name="DistanciasPRS7801">#REF!</definedName>
    <definedName name="DistanciasPRS9003">#REF!</definedName>
    <definedName name="DistanciasPRS9004">#REF!</definedName>
    <definedName name="DISTRIBUCION">#REF!</definedName>
    <definedName name="distrital">#REF!</definedName>
    <definedName name="div_pay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JEFIPJKLÑGJOÑ" hidden="1">#REF!</definedName>
    <definedName name="dl" localSheetId="1">#REF!</definedName>
    <definedName name="dl" localSheetId="3">#REF!</definedName>
    <definedName name="dl">#REF!</definedName>
    <definedName name="dm" localSheetId="1">#REF!</definedName>
    <definedName name="dm" localSheetId="3">#REF!</definedName>
    <definedName name="dm">#REF!</definedName>
    <definedName name="DMD">#REF!</definedName>
    <definedName name="DMxUS">#REF!</definedName>
    <definedName name="do">#REF!</definedName>
    <definedName name="doc">#REF!</definedName>
    <definedName name="doc3000a">#REF!</definedName>
    <definedName name="doc3000e">#REF!</definedName>
    <definedName name="doc3advval">#REF!</definedName>
    <definedName name="doc3baseval">#REF!</definedName>
    <definedName name="doc3list">#REF!</definedName>
    <definedName name="doc3stdval">#REF!</definedName>
    <definedName name="docp">#REF!</definedName>
    <definedName name="Documentacion_y_Marquillado">#REF!</definedName>
    <definedName name="Documentstatus">#REF!</definedName>
    <definedName name="Documentstatus1">#REF!</definedName>
    <definedName name="DOLAR">#REF!</definedName>
    <definedName name="DÓ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s_acrílicos_1.10_x_1.10">#REF!</definedName>
    <definedName name="DOR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s_H">#REF!</definedName>
    <definedName name="DOT" localSheetId="1">#REF!</definedName>
    <definedName name="DOT" localSheetId="3">#REF!</definedName>
    <definedName name="DOT">#REF!</definedName>
    <definedName name="dota" localSheetId="1">#REF!</definedName>
    <definedName name="dota" localSheetId="3">#REF!</definedName>
    <definedName name="dota">#REF!</definedName>
    <definedName name="dotacion">#REF!</definedName>
    <definedName name="DOTACIÓN">#REF!</definedName>
    <definedName name="Dp">#REF!</definedName>
    <definedName name="DPF">#REF!</definedName>
    <definedName name="DPI">#REF!</definedName>
    <definedName name="DPI1_1">#REF!</definedName>
    <definedName name="DPI1_1_1">#REF!</definedName>
    <definedName name="DPM">#REF!</definedName>
    <definedName name="DPR">#REF!</definedName>
    <definedName name="DPTO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enaje06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localSheetId="1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1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FZDCXZCAWDAW">#REF!</definedName>
    <definedName name="DSASDV">#REF!</definedName>
    <definedName name="DSAWE">#REF!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DSA">#REF!</definedName>
    <definedName name="DSDFFDF">#REF!</definedName>
    <definedName name="DSDG">#REF!</definedName>
    <definedName name="dsds">#REF!</definedName>
    <definedName name="DSDSD">#REF!</definedName>
    <definedName name="DSF" localSheetId="1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g" localSheetId="1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hidden="1">{"via1",#N/A,TRUE,"general";"via2",#N/A,TRUE,"general";"via3",#N/A,TRUE,"general"}</definedName>
    <definedName name="DSFW">#REF!</definedName>
    <definedName name="DSGSRHGSRHGSR">#REF!</definedName>
    <definedName name="DSP">#REF!</definedName>
    <definedName name="DSP1_1">#REF!</definedName>
    <definedName name="DSP1_1_1">#REF!</definedName>
    <definedName name="DSVCVAF">#REF!</definedName>
    <definedName name="DSVSD">#REF!</definedName>
    <definedName name="dt">#REF!</definedName>
    <definedName name="Dt___0">#REF!</definedName>
    <definedName name="Dt___1">#REF!</definedName>
    <definedName name="Dt___2">#REF!</definedName>
    <definedName name="Dt___3">#REF!</definedName>
    <definedName name="Dt___4">#REF!</definedName>
    <definedName name="DT_1" localSheetId="1">#REF!,#REF!,#REF!,#REF!,#REF!,#REF!,#REF!,#REF!,#REF!,#REF!,#REF!,#REF!,#REF!</definedName>
    <definedName name="DT_1" localSheetId="3">#REF!,#REF!,#REF!,#REF!,#REF!,#REF!,#REF!,#REF!,#REF!,#REF!,#REF!,#REF!,#REF!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localSheetId="1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al_FLP">#REF!</definedName>
    <definedName name="DUCHA">#REF!</definedName>
    <definedName name="ducha_antivandalica_mezclador">#REF!</definedName>
    <definedName name="DUCHATAYRONATOT">#REF!</definedName>
    <definedName name="DUCTO">#REF!</definedName>
    <definedName name="Duitama">#REF!</definedName>
    <definedName name="DUKIK">#REF!</definedName>
    <definedName name="DuracionMeses">#REF!</definedName>
    <definedName name="DuracionSemanas">#REF!</definedName>
    <definedName name="Durapanel">#REF!</definedName>
    <definedName name="Durmiente">#REF!</definedName>
    <definedName name="Durmiente_3_m">#REF!</definedName>
    <definedName name="Durmiente_Abarco_4m">#REF!</definedName>
    <definedName name="Durmiente_Ordinario_4m">#REF!</definedName>
    <definedName name="DURMIENTE510">#REF!</definedName>
    <definedName name="dutr">#REF!</definedName>
    <definedName name="Dv">#REF!</definedName>
    <definedName name="DVSAFDFA">#REF!</definedName>
    <definedName name="DVSDF">#REF!</definedName>
    <definedName name="DVV">#N/A</definedName>
    <definedName name="DWDDDFFGGHHT">#REF!</definedName>
    <definedName name="DWFERWFRE">#REF!</definedName>
    <definedName name="dxd">#REF!</definedName>
    <definedName name="dxfgg" localSheetId="1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 localSheetId="1">#REF!</definedName>
    <definedName name="E" localSheetId="3">#REF!</definedName>
    <definedName name="E">#REF!</definedName>
    <definedName name="E_03" localSheetId="1">#REF!</definedName>
    <definedName name="E_03" localSheetId="3">#REF!</definedName>
    <definedName name="E_03">#REF!</definedName>
    <definedName name="e_INSTALACIONES_HIDRAULICAS">#REF!</definedName>
    <definedName name="E17083.">#REF!</definedName>
    <definedName name="E21viga1">#REF!</definedName>
    <definedName name="e3e33" localSheetId="1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hidden="1">{"via1",#N/A,TRUE,"general";"via2",#N/A,TRUE,"general";"via3",#N/A,TRUE,"general"}</definedName>
    <definedName name="ec">#REF!</definedName>
    <definedName name="ECP">#REF!</definedName>
    <definedName name="ECP1_1">#REF!</definedName>
    <definedName name="ECP1_1_1">#REF!</definedName>
    <definedName name="ED">#REF!</definedName>
    <definedName name="ED_INDUSTRIAL">#REF!</definedName>
    <definedName name="ED_SUBPRODUCTOS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fhmn" localSheetId="1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hidden="1">{"via1",#N/A,TRUE,"general";"via2",#N/A,TRUE,"general";"via3",#N/A,TRUE,"general"}</definedName>
    <definedName name="EDICAR">#REF!</definedName>
    <definedName name="EDIER">#REF!</definedName>
    <definedName name="EDIFICIO_PIELES">#REF!</definedName>
    <definedName name="edil">#REF!</definedName>
    <definedName name="edw">#REF!</definedName>
    <definedName name="EDWIN">#REF!</definedName>
    <definedName name="EE" localSheetId="1">'CÁLCULO DE CANTIDADES'!ERR</definedName>
    <definedName name="EE" localSheetId="3">INSUMOS!ERR</definedName>
    <definedName name="EE">[0]!ERR</definedName>
    <definedName name="èe" localSheetId="1">#REF!</definedName>
    <definedName name="èe" localSheetId="3">#REF!</definedName>
    <definedName name="èe">#REF!</definedName>
    <definedName name="EE4E" localSheetId="1" hidden="1">{#N/A,#N/A,TRUE,"INGENIERIA";#N/A,#N/A,TRUE,"COMPRAS";#N/A,#N/A,TRUE,"DIRECCION";#N/A,#N/A,TRUE,"RESUMEN"}</definedName>
    <definedName name="EE4E" localSheetId="3" hidden="1">{#N/A,#N/A,TRUE,"INGENIERIA";#N/A,#N/A,TRUE,"COMPRAS";#N/A,#N/A,TRUE,"DIRECCION";#N/A,#N/A,TRUE,"RESUMEN"}</definedName>
    <definedName name="EE4E" hidden="1">{#N/A,#N/A,TRUE,"INGENIERIA";#N/A,#N/A,TRUE,"COMPRAS";#N/A,#N/A,TRUE,"DIRECCION";#N/A,#N/A,TRUE,"RESUMEN"}</definedName>
    <definedName name="EEE" hidden="1">#REF!</definedName>
    <definedName name="eeedfr" localSheetId="1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">#REF!</definedName>
    <definedName name="eeeeee___0">#REF!</definedName>
    <definedName name="eeeeee___1">#REF!</definedName>
    <definedName name="eeeeeeee">#REF!</definedName>
    <definedName name="eeeeeeeeee">#REF!</definedName>
    <definedName name="eeeeeeeeeee">#REF!</definedName>
    <definedName name="eeeeeeeeeeee">#REF!</definedName>
    <definedName name="eeeeer" localSheetId="1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">#REF!</definedName>
    <definedName name="efectcjq">#REF!</definedName>
    <definedName name="efef" localSheetId="1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hidden="1">{"via1",#N/A,TRUE,"general";"via2",#N/A,TRUE,"general";"via3",#N/A,TRUE,"general"}</definedName>
    <definedName name="efg" localSheetId="1" hidden="1">{#N/A,#N/A,TRUE,"A"}</definedName>
    <definedName name="efg" localSheetId="3" hidden="1">{#N/A,#N/A,TRUE,"A"}</definedName>
    <definedName name="efg" hidden="1">{#N/A,#N/A,TRUE,"A"}</definedName>
    <definedName name="efr">#REF!</definedName>
    <definedName name="efwef">#REF!</definedName>
    <definedName name="egeg" localSheetId="1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CM_CPC">#REF!</definedName>
    <definedName name="EINAR">#REF!</definedName>
    <definedName name="EJEC">#REF!</definedName>
    <definedName name="Ejecutivo">#REF!</definedName>
    <definedName name="el">#REF!</definedName>
    <definedName name="ELB">#REF!</definedName>
    <definedName name="Elco_Hem">#REF!</definedName>
    <definedName name="Elco_M">#REF!</definedName>
    <definedName name="eld">#REF!</definedName>
    <definedName name="ELE">#REF!</definedName>
    <definedName name="Elect_APM">#REF!</definedName>
    <definedName name="Elect_LM">#REF!</definedName>
    <definedName name="ElectConsPrice">#REF!</definedName>
    <definedName name="ElectDemandPrice">#REF!</definedName>
    <definedName name="Electr_CPC">#REF!</definedName>
    <definedName name="Electr_HW">#REF!</definedName>
    <definedName name="Electric">#REF!</definedName>
    <definedName name="Electricista">#REF!</definedName>
    <definedName name="Electrico">#REF!</definedName>
    <definedName name="ELECTRICOS" comment="APUS ELECTRICOS">#REF!</definedName>
    <definedName name="Electricos2">#REF!</definedName>
    <definedName name="ElectricosA">#REF!</definedName>
    <definedName name="Electrics">#REF!</definedName>
    <definedName name="ELECTROMAG">#REF!</definedName>
    <definedName name="ELEMENVERT">#REF!</definedName>
    <definedName name="elias" hidden="1">#REF!</definedName>
    <definedName name="ELIMINACIONPROYC">#REF!</definedName>
    <definedName name="ELTOTAL">#REF!</definedName>
    <definedName name="em">#REF!</definedName>
    <definedName name="EM.2">#REF!</definedName>
    <definedName name="EM.4">#REF!</definedName>
    <definedName name="EM.5">#REF!</definedName>
    <definedName name="emanto">#REF!</definedName>
    <definedName name="emanto_51">#REF!</definedName>
    <definedName name="eme" localSheetId="1">'CÁLCULO DE CANTIDADES'!ERR</definedName>
    <definedName name="eme" localSheetId="3">INSUMOS!ERR</definedName>
    <definedName name="eme">[0]!ERR</definedName>
    <definedName name="Emeflex_3_00_mm" localSheetId="1">#REF!</definedName>
    <definedName name="Emeflex_3_00_mm" localSheetId="3">#REF!</definedName>
    <definedName name="Emeflex_3_00_mm">#REF!</definedName>
    <definedName name="EMPAQUE" localSheetId="1">#REF!</definedName>
    <definedName name="EMPAQUE" localSheetId="3">#REF!</definedName>
    <definedName name="EMPAQUE">#REF!</definedName>
    <definedName name="EMPLEADO">#REF!</definedName>
    <definedName name="Empotramientos?">#REF!</definedName>
    <definedName name="Empresa">#REF!</definedName>
    <definedName name="EMPRESA_DEL_GRUPO">#REF!</definedName>
    <definedName name="EMR">#REF!</definedName>
    <definedName name="EMRC">#REF!</definedName>
    <definedName name="EMULSION">#REF!</definedName>
    <definedName name="ENCABEZA">#REF!</definedName>
    <definedName name="Enchap">#REF!</definedName>
    <definedName name="ENCHAP11">#REF!</definedName>
    <definedName name="ENCHAP20">#REF!</definedName>
    <definedName name="ENCHAPBAÑO">#REF!</definedName>
    <definedName name="ENCHAPE">#REF!</definedName>
    <definedName name="ENCHAPECERAMICA">#REF!</definedName>
    <definedName name="ENCHAPELADRILLO">#REF!</definedName>
    <definedName name="Enchapes" comment="11_Enchapess">#REF!</definedName>
    <definedName name="ENCHAPLABOR">#REF!</definedName>
    <definedName name="ENCHAPTABLETA">#REF!</definedName>
    <definedName name="encof">#REF!</definedName>
    <definedName name="End_Bal">#REF!</definedName>
    <definedName name="Endurecedor">#REF!</definedName>
    <definedName name="ENE">#REF!</definedName>
    <definedName name="Ene_C">#REF!</definedName>
    <definedName name="ene00">#REF!</definedName>
    <definedName name="EneFeb">#REF!</definedName>
    <definedName name="ENERGIATABLA1.2.4">#REF!</definedName>
    <definedName name="Engine">#N/A</definedName>
    <definedName name="ensayo2">#REF!</definedName>
    <definedName name="Ensayos" localSheetId="1">#REF!</definedName>
    <definedName name="Ensayos" localSheetId="3">#REF!</definedName>
    <definedName name="Ensayos">#REF!</definedName>
    <definedName name="ENT" localSheetId="1">#REF!</definedName>
    <definedName name="ENT" localSheetId="3">#REF!</definedName>
    <definedName name="ENT">#REF!</definedName>
    <definedName name="ENT.A1">#REF!</definedName>
    <definedName name="ENT.ESP">#REF!</definedName>
    <definedName name="ENTIB">#REF!</definedName>
    <definedName name="ENTIBADO">#REF!</definedName>
    <definedName name="ENTIDAD">#REF!</definedName>
    <definedName name="ENTRADASP">#REF!</definedName>
    <definedName name="Entramado_piso__repisas_8_4_3">#REF!</definedName>
    <definedName name="ENTREPISO">#REF!</definedName>
    <definedName name="EOPJKNCKNCX">#REF!</definedName>
    <definedName name="ep">#REF!</definedName>
    <definedName name="EPECIALIDAD_SIDOE">#REF!</definedName>
    <definedName name="epoxica">#REF!</definedName>
    <definedName name="EQ">#REF!</definedName>
    <definedName name="EQ.SOLDADURA">#REF!</definedName>
    <definedName name="EQP">#REF!</definedName>
    <definedName name="EQR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MAR">#REF!</definedName>
    <definedName name="EQUIPO">#REF!</definedName>
    <definedName name="EQUIPO_1">#REF!</definedName>
    <definedName name="EQUIPO_2">#REF!</definedName>
    <definedName name="Equipo_de_Medida_de_Energia_Activa_y_Reactiva__Transformadores_de_Corriente_de_660_5_A_Bornera_de_Prueba_y_Celda">#REF!</definedName>
    <definedName name="EQUIPO_DE_SOLDADURA">#REF!</definedName>
    <definedName name="equipo_mayor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1">#REF!</definedName>
    <definedName name="EQUIPOSOLDADURA">#REF!</definedName>
    <definedName name="EQUIPOSYHERRAMIENTAS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SOLDADURA">#REF!</definedName>
    <definedName name="eqw" localSheetId="1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aseme">#REF!</definedName>
    <definedName name="eraseme1">#REF!</definedName>
    <definedName name="ERE_ART">#REF!</definedName>
    <definedName name="EREE">#REF!</definedName>
    <definedName name="eret">#REF!</definedName>
    <definedName name="erfg" localSheetId="1" hidden="1">{#N/A,#N/A,FALSE,"Hoja1";#N/A,#N/A,FALSE,"Hoja2"}</definedName>
    <definedName name="erfg" localSheetId="3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" localSheetId="1">#REF!</definedName>
    <definedName name="erra" localSheetId="3">#REF!</definedName>
    <definedName name="erra">#REF!</definedName>
    <definedName name="erradas" localSheetId="1">#REF!</definedName>
    <definedName name="erradas" localSheetId="3">#REF!</definedName>
    <definedName name="erradas">#REF!</definedName>
    <definedName name="ERROR" localSheetId="1">#REF!</definedName>
    <definedName name="ERROR" localSheetId="3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rr">#REF!</definedName>
    <definedName name="ert" localSheetId="1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hidden="1">{"via1",#N/A,TRUE,"general";"via2",#N/A,TRUE,"general";"via3",#N/A,TRUE,"general"}</definedName>
    <definedName name="ERTDFSGD">#REF!</definedName>
    <definedName name="erte" localSheetId="1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'CÁLCULO DE CANTIDADES'!ERR</definedName>
    <definedName name="ES" localSheetId="3">INSUMOS!ERR</definedName>
    <definedName name="ES">[0]!ERR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 localSheetId="1">#REF!</definedName>
    <definedName name="ES1_1" localSheetId="3">#REF!</definedName>
    <definedName name="ES1_1">#REF!</definedName>
    <definedName name="ES1_10" localSheetId="1">#REF!</definedName>
    <definedName name="ES1_10" localSheetId="3">#REF!</definedName>
    <definedName name="ES1_10">#REF!</definedName>
    <definedName name="ES1_11" localSheetId="1">#REF!</definedName>
    <definedName name="ES1_11" localSheetId="3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 localSheetId="1">IF([0]!LG=9,[0]!FES,"")</definedName>
    <definedName name="ESC" localSheetId="3">IF([0]!LG=9,[0]!FES,"")</definedName>
    <definedName name="ESC">IF([0]!LG=9,[0]!FES,"")</definedName>
    <definedName name="ESCALERA" localSheetId="1">#REF!</definedName>
    <definedName name="ESCALERA" localSheetId="3">#REF!</definedName>
    <definedName name="ESCALERA">#REF!</definedName>
    <definedName name="Escalera_metálica_en_caracol_Diametro_1_80" localSheetId="1">#REF!</definedName>
    <definedName name="Escalera_metálica_en_caracol_Diametro_1_80" localSheetId="3">#REF!</definedName>
    <definedName name="Escalera_metálica_en_caracol_Diametro_1_80">#REF!</definedName>
    <definedName name="Escalera_Metalica_tramo_5_50_ML">#REF!</definedName>
    <definedName name="escalones">#REF!</definedName>
    <definedName name="Escobas">#REF!</definedName>
    <definedName name="ESCOMBROS">#REF!</definedName>
    <definedName name="Escotilla_de_Inspeccion_tanques_de_agua">#REF!</definedName>
    <definedName name="Escudos_Americanos_para_Sprinkler">#REF!</definedName>
    <definedName name="ESE">#REF!</definedName>
    <definedName name="ESMALTE">#REF!</definedName>
    <definedName name="Esmalte_Pintuco">#REF!</definedName>
    <definedName name="esmalte_sintetico">#REF!</definedName>
    <definedName name="Esmalte_Sintético_Pintulux">#REF!</definedName>
    <definedName name="ESMALTMADETOT">#REF!</definedName>
    <definedName name="esp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2S">#REF!</definedName>
    <definedName name="ESP320.1">#REF!</definedName>
    <definedName name="ESP330.1">#REF!</definedName>
    <definedName name="ESP330.1P">#REF!</definedName>
    <definedName name="ESP330.2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#REF!</definedName>
    <definedName name="ESP671.1">#REF!</definedName>
    <definedName name="ESP673.1">#REF!</definedName>
    <definedName name="ESP673.2">#REF!</definedName>
    <definedName name="ESP700.1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alidad">#REF!</definedName>
    <definedName name="ESPECIALISTA">#REF!</definedName>
    <definedName name="ESPECIFICACION">#REF!</definedName>
    <definedName name="Especificación">#REF!</definedName>
    <definedName name="ESPECIFICACION2">#REF!</definedName>
    <definedName name="ESPECIFICACIOON">#REF!</definedName>
    <definedName name="espejo">#REF!</definedName>
    <definedName name="Espejo_4.00_mm">#REF!</definedName>
    <definedName name="Espejo_4_mm">#REF!</definedName>
    <definedName name="ESPEJO3MM">#REF!</definedName>
    <definedName name="ESPESOR">#REF!</definedName>
    <definedName name="ESPESORPLACAS">#REF!</definedName>
    <definedName name="Esponjillas">#REF!</definedName>
    <definedName name="ESPR">#REF!</definedName>
    <definedName name="ESPYUU">#REF!</definedName>
    <definedName name="ESRFDG">#REF!</definedName>
    <definedName name="ESRTEFDFTCDCF">#REF!</definedName>
    <definedName name="essaxmis">#REF!</definedName>
    <definedName name="essclm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CAS">#REF!</definedName>
    <definedName name="ESTACION">#REF!</definedName>
    <definedName name="estado">#REF!</definedName>
    <definedName name="Estado1">#REF!</definedName>
    <definedName name="Estados">#REF!</definedName>
    <definedName name="Este">#REF!</definedName>
    <definedName name="ESTERCOLERO">#REF!</definedName>
    <definedName name="ESTERIL">#REF!</definedName>
    <definedName name="Estimate_Factor">1</definedName>
    <definedName name="Estopa">#REF!</definedName>
    <definedName name="ESTRAE">#REF!</definedName>
    <definedName name="ESTRATO">#REF!</definedName>
    <definedName name="ESTRCYEHDKJASDOIE">#REF!</definedName>
    <definedName name="ESTRU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>#REF!</definedName>
    <definedName name="Estructura2">#REF!</definedName>
    <definedName name="ESTRUCTURAS">#REF!</definedName>
    <definedName name="Estructuras_LA228__LA223_Incluye_Poste_12m_750_kg">#REF!</definedName>
    <definedName name="estuco">#REF!</definedName>
    <definedName name="ESTUDIOS" hidden="1">#REF!</definedName>
    <definedName name="Estufa_Electrica_2_Puestos">#REF!</definedName>
    <definedName name="Estufas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6">#REF!</definedName>
    <definedName name="etertgg" localSheetId="1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3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SYJRAHETFRDE">#REF!</definedName>
    <definedName name="etu" localSheetId="1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hidden="1">{"via1",#N/A,TRUE,"general";"via2",#N/A,TRUE,"general";"via3",#N/A,TRUE,"general"}</definedName>
    <definedName name="euro">#REF!</definedName>
    <definedName name="eut" localSheetId="1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gerheryneryvhtr">#REF!</definedName>
    <definedName name="ewrr" localSheetId="1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localSheetId="1" hidden="1">{#N/A,#N/A,TRUE,"INGENIERIA";#N/A,#N/A,TRUE,"COMPRAS";#N/A,#N/A,TRUE,"DIRECCION";#N/A,#N/A,TRUE,"RESUMEN"}</definedName>
    <definedName name="EWW" localSheetId="3" hidden="1">{#N/A,#N/A,TRUE,"INGENIERIA";#N/A,#N/A,TRUE,"COMPRAS";#N/A,#N/A,TRUE,"DIRECCION";#N/A,#N/A,TRUE,"RESUMEN"}</definedName>
    <definedName name="EWW" hidden="1">{#N/A,#N/A,TRUE,"INGENIERIA";#N/A,#N/A,TRUE,"COMPRAS";#N/A,#N/A,TRUE,"DIRECCION";#N/A,#N/A,TRUE,"RESUMEN"}</definedName>
    <definedName name="EX" localSheetId="1" hidden="1">#REF!</definedName>
    <definedName name="EX" localSheetId="3" hidden="1">#REF!</definedName>
    <definedName name="EX" hidden="1">#REF!</definedName>
    <definedName name="EX_1" localSheetId="1" hidden="1">#REF!</definedName>
    <definedName name="EX_1" localSheetId="3" hidden="1">#REF!</definedName>
    <definedName name="EX_1" hidden="1">#REF!</definedName>
    <definedName name="Exacavacion_mecanica" localSheetId="1">#REF!</definedName>
    <definedName name="Exacavacion_mecanica" localSheetId="3">#REF!</definedName>
    <definedName name="Exacavacion_mecanica">#REF!</definedName>
    <definedName name="EXC">#REF!</definedName>
    <definedName name="EXC.POZ">#REF!</definedName>
    <definedName name="EXC.ZAN">#REF!</definedName>
    <definedName name="excanden">#REF!</definedName>
    <definedName name="EXCAUCE">#REF!</definedName>
    <definedName name="EXCAV_1">#REF!</definedName>
    <definedName name="EXCAV_2">#REF!</definedName>
    <definedName name="Excavac">#REF!</definedName>
    <definedName name="EXCAVACION">#REF!</definedName>
    <definedName name="Excavacion_manual_con_retiro">#REF!</definedName>
    <definedName name="EXCAVACIONCONGLOMERADO">#REF!</definedName>
    <definedName name="EXCAVACIONES">#REF!</definedName>
    <definedName name="EXCAVACIONMANUAL">#REF!</definedName>
    <definedName name="excavacionmaquina">#REF!</definedName>
    <definedName name="EXCAVACIONPARQUEOS">#REF!</definedName>
    <definedName name="EXCAVACIONSIMPLE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51">#REF!</definedName>
    <definedName name="Excel_BuiltIn__FilterDatabase">#REF!</definedName>
    <definedName name="Excel_BuiltIn__FilterDatabase_1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Database">#REF!</definedName>
    <definedName name="Excel_BuiltIn_Extract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7">#REF!</definedName>
    <definedName name="Excel_BuiltIn_Print_Area_2">#REF!</definedName>
    <definedName name="Excel_BuiltIn_Print_Area_24">#REF!</definedName>
    <definedName name="Excel_BuiltIn_Print_Area_25">#REF!</definedName>
    <definedName name="Excel_BuiltIn_Print_Area_2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31">#REF!</definedName>
    <definedName name="Excel_BuiltIn_Print_Area_38">#REF!</definedName>
    <definedName name="Excel_BuiltIn_Print_Area_40">#REF!</definedName>
    <definedName name="Excel_BuiltIn_Print_Area_43">#REF!</definedName>
    <definedName name="Excel_BuiltIn_Print_Area_44">#REF!</definedName>
    <definedName name="Excel_BuiltIn_Print_Area_45">#REF!</definedName>
    <definedName name="Excel_BuiltIn_Print_Area_46">#REF!</definedName>
    <definedName name="Excel_BuiltIn_Print_Area_47">#REF!</definedName>
    <definedName name="Excel_BuiltIn_Print_Area_51">#REF!</definedName>
    <definedName name="Excel_BuiltIn_Print_Area_52">#REF!</definedName>
    <definedName name="Excel_BuiltIn_Print_Area_57">#REF!</definedName>
    <definedName name="Excel_BuiltIn_Print_Area_59_1">#REF!</definedName>
    <definedName name="Excel_BuiltIn_Print_Area_7">"$'Presupuesto consolidado'.$#REF!$#REF!:$#REF!$#REF!"</definedName>
    <definedName name="Excel_BuiltIn_Print_Titles">#REF!</definedName>
    <definedName name="Excel_BuiltIn_Print_Titles_1" localSheetId="1">#REF!</definedName>
    <definedName name="Excel_BuiltIn_Print_Titles_1" localSheetId="3">#REF!</definedName>
    <definedName name="Excel_BuiltIn_Print_Titles_1">#REF!</definedName>
    <definedName name="Excel_BuiltIn_Print_Titles_1_1" localSheetId="1">#REF!</definedName>
    <definedName name="Excel_BuiltIn_Print_Titles_1_1" localSheetId="3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CMAQ">#REF!</definedName>
    <definedName name="EXCMAQ2">#REF!</definedName>
    <definedName name="EXCMAQ3">#REF!</definedName>
    <definedName name="EXCROC">#REF!</definedName>
    <definedName name="excviga">#REF!</definedName>
    <definedName name="exczap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error">#REF!</definedName>
    <definedName name="ExistFleet">#REF!</definedName>
    <definedName name="existing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GEN">#REF!</definedName>
    <definedName name="EXPL">#REF!</definedName>
    <definedName name="expl1">#REF!</definedName>
    <definedName name="ExRateAus">#REF!</definedName>
    <definedName name="ExRateCountry">#REF!</definedName>
    <definedName name="ExRates">#REF!</definedName>
    <definedName name="EXROCA">#REF!</definedName>
    <definedName name="ExtensionCoordinador">#REF!</definedName>
    <definedName name="EXTERIORES">#REF!</definedName>
    <definedName name="EXTRA">#REF!</definedName>
    <definedName name="Extra_Pay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Extracción_IM">#REF!</definedName>
    <definedName name="Extract">#REF!</definedName>
    <definedName name="Extractor_de_Olores_con_Persiana_Ref.">#REF!</definedName>
    <definedName name="Extras">#REF!</definedName>
    <definedName name="EYGAU2736FHNFD">#REF!</definedName>
    <definedName name="F._INGRESO">#REF!</definedName>
    <definedName name="F._RETIRO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SM">#REF!,#REF!,#REF!,#REF!,#REF!,#REF!,#REF!,#REF!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Compac">#REF!</definedName>
    <definedName name="F_Expan">#REF!</definedName>
    <definedName name="f_INSTAC_AIRE_ACONDICIONADO">#REF!</definedName>
    <definedName name="f_INSTAC_ELECTRICAS_TELEF">#REF!</definedName>
    <definedName name="f_INSTALA_GAS">#REF!</definedName>
    <definedName name="F_MULT">#REF!</definedName>
    <definedName name="F_PREST">#REF!</definedName>
    <definedName name="F_Prest2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1">Scheduled_Payment+Extra_Payment</definedName>
    <definedName name="FABI" localSheetId="3">Scheduled_Payment+Extra_Payment</definedName>
    <definedName name="FABI">Scheduled_Payment+Extra_Payment</definedName>
    <definedName name="FABIAN" localSheetId="1">IF('CÁLCULO DE CANTIDADES'!Loan_Amount*[0]!Interest_Rate*[0]!Loan_Years*'CÁLCULO DE CANTIDADES'!Loan_Start&gt;0,1,0)</definedName>
    <definedName name="FABIAN" localSheetId="3">IF(INSUMOS!Loan_Amount*[0]!Interest_Rate*[0]!Loan_Years*INSUMOS!Loan_Start&gt;0,1,0)</definedName>
    <definedName name="FABIAN">IF([0]!Loan_Amount*[0]!Interest_Rate*[0]!Loan_Years*[0]!Loan_Start&gt;0,1,0)</definedName>
    <definedName name="FAC" localSheetId="1" hidden="1">#REF!</definedName>
    <definedName name="FAC" localSheetId="3" hidden="1">#REF!</definedName>
    <definedName name="FAC" hidden="1">#REF!</definedName>
    <definedName name="FacConv" localSheetId="1">#REF!</definedName>
    <definedName name="FacConv" localSheetId="3">#REF!</definedName>
    <definedName name="FacConv">#REF!</definedName>
    <definedName name="Facilidades" localSheetId="1">#REF!</definedName>
    <definedName name="Facilidades" localSheetId="3">#REF!</definedName>
    <definedName name="Facilidades">#REF!</definedName>
    <definedName name="FACPERSONALES">#REF!</definedName>
    <definedName name="factor">#REF!</definedName>
    <definedName name="FACTOR_PRESTACIONAL">#REF!</definedName>
    <definedName name="FACTOR2">#REF!</definedName>
    <definedName name="factorarena">#REF!</definedName>
    <definedName name="FactorCostoPotencia">#REF!</definedName>
    <definedName name="FactorMultFinal">#REF!</definedName>
    <definedName name="FactorMultFinalFMMin">#REF!</definedName>
    <definedName name="FactorMultiplicaCalculado">#REF!</definedName>
    <definedName name="FactorMultiplicaCalculadoFMMin">#REF!</definedName>
    <definedName name="FactorProyeccion">#REF!</definedName>
    <definedName name="Factpb" hidden="1">#REF!</definedName>
    <definedName name="Factpb2" hidden="1">#REF!</definedName>
    <definedName name="FACTRABAJO">#REF!</definedName>
    <definedName name="FACTURADO">#REF!</definedName>
    <definedName name="FAFZCZ">#REF!</definedName>
    <definedName name="FAHESA">#REF!</definedName>
    <definedName name="faltante">#REF!</definedName>
    <definedName name="FALTANTES1">#REF!</definedName>
    <definedName name="Fan_APM">#REF!</definedName>
    <definedName name="FAN_Basico">#REF!</definedName>
    <definedName name="FAN_CPC">#REF!</definedName>
    <definedName name="FAN_LM">#REF!</definedName>
    <definedName name="FareWellStmnt">#REF!</definedName>
    <definedName name="FaseProyecto">#REF!</definedName>
    <definedName name="FAWEGTAW">#N/A</definedName>
    <definedName name="fb" localSheetId="1">#REF!</definedName>
    <definedName name="fb" localSheetId="3">#REF!</definedName>
    <definedName name="fb">#REF!</definedName>
    <definedName name="fcc" localSheetId="1">#REF!</definedName>
    <definedName name="fcc" localSheetId="3">#REF!</definedName>
    <definedName name="fcc">#REF!</definedName>
    <definedName name="fcierre" localSheetId="1">#REF!</definedName>
    <definedName name="fcierre" localSheetId="3">#REF!</definedName>
    <definedName name="fcierre">#REF!</definedName>
    <definedName name="fcierrecal">#REF!</definedName>
    <definedName name="fcierrepre">#REF!</definedName>
    <definedName name="fcv">#REF!</definedName>
    <definedName name="FD" localSheetId="1">'CÁLCULO DE CANTIDADES'!ERR</definedName>
    <definedName name="FD" localSheetId="3">INSUMOS!ERR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3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localSheetId="1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" localSheetId="1" hidden="1">{"'下期集計（10.27迄・速報値）'!$Q$16"}</definedName>
    <definedName name="fds" localSheetId="3" hidden="1">{"'下期集計（10.27迄・速報値）'!$Q$16"}</definedName>
    <definedName name="fds" hidden="1">{"'下期集計（10.27迄・速報値）'!$Q$16"}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 localSheetId="1">#REF!</definedName>
    <definedName name="fdwssf" localSheetId="3">#REF!</definedName>
    <definedName name="fdwssf">#REF!</definedName>
    <definedName name="Fe" localSheetId="1">#REF!</definedName>
    <definedName name="Fe" localSheetId="3">#REF!</definedName>
    <definedName name="Fe">#REF!</definedName>
    <definedName name="FEB">#REF!</definedName>
    <definedName name="Feb_C">#REF!</definedName>
    <definedName name="feb00">#REF!</definedName>
    <definedName name="FECH">#REF!</definedName>
    <definedName name="Fecha">#REF!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_2">#REF!</definedName>
    <definedName name="Fecha_Pres">#REF!</definedName>
    <definedName name="FechaInicio">#REF!</definedName>
    <definedName name="Fechas">#REF!</definedName>
    <definedName name="FechaTermina">#REF!</definedName>
    <definedName name="FechaTerminacion">#REF!</definedName>
    <definedName name="fei">#REF!</definedName>
    <definedName name="FEL">#REF!</definedName>
    <definedName name="fer">#REF!</definedName>
    <definedName name="ferfer" localSheetId="1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#REF!</definedName>
    <definedName name="fevenad1">#REF!</definedName>
    <definedName name="fevenad2">#REF!</definedName>
    <definedName name="fevenin">#REF!</definedName>
    <definedName name="FEWF">#REF!</definedName>
    <definedName name="Fexx">#REF!</definedName>
    <definedName name="ff" localSheetId="1">'CÁLCULO DE CANTIDADES'!ERR</definedName>
    <definedName name="ff" localSheetId="3">INSUMOS!ERR</definedName>
    <definedName name="ff">[0]!ERR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W" localSheetId="1">#REF!</definedName>
    <definedName name="FFEW" localSheetId="3">#REF!</definedName>
    <definedName name="FFEW">#REF!</definedName>
    <definedName name="fff" localSheetId="1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1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dfdfddf">#REF!</definedName>
    <definedName name="FFFFFF">#REF!</definedName>
    <definedName name="ffffffffffffffff">#REF!</definedName>
    <definedName name="fffffft" localSheetId="1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GGGGFFFFF">#REF!</definedName>
    <definedName name="FFGGGGG">#REF!</definedName>
    <definedName name="ffhdfh">#N/A</definedName>
    <definedName name="fg" localSheetId="1">'CÁLCULO DE CANTIDADES'!ERR</definedName>
    <definedName name="fg" localSheetId="3">INSUMOS!ERR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DH" localSheetId="1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hidden="1">{"via1",#N/A,TRUE,"general";"via2",#N/A,TRUE,"general";"via3",#N/A,TRUE,"general"}</definedName>
    <definedName name="fgfg">#REF!</definedName>
    <definedName name="fgfh">#REF!</definedName>
    <definedName name="FGGGG">#REF!</definedName>
    <definedName name="FGGHHHH">#REF!</definedName>
    <definedName name="fgghhj" localSheetId="1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">#REF!</definedName>
    <definedName name="fhfg" localSheetId="1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3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hidden="1">{"via1",#N/A,TRUE,"general";"via2",#N/A,TRUE,"general";"via3",#N/A,TRUE,"general"}</definedName>
    <definedName name="fhgjk" localSheetId="1">IF([0]!LG=9,IF(ISERROR([0]!PVT),"",[0]!PVT),"")</definedName>
    <definedName name="fhgjk" localSheetId="3">IF([0]!LG=9,IF(ISERROR([0]!PVT),"",[0]!PVT),"")</definedName>
    <definedName name="fhgjk">IF([0]!LG=9,IF(ISERROR([0]!PVT),"",[0]!PVT),"")</definedName>
    <definedName name="fhpltyunh" localSheetId="1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BRA" localSheetId="1">#REF!</definedName>
    <definedName name="FIBRA" localSheetId="3">#REF!</definedName>
    <definedName name="FIBRA">#REF!</definedName>
    <definedName name="FIC">#REF!</definedName>
    <definedName name="Fijamix_Alfa">#REF!</definedName>
    <definedName name="Fil_Fechas">#REF!</definedName>
    <definedName name="filename">MID(CELL("nombrearchivo"),FIND("[",CELL("nombrearchivo")),FIND("]",CELL("nombrearchivo"))-FIND("[",CELL("nombrearchivo"))+1)</definedName>
    <definedName name="FILL" hidden="1">#REF!</definedName>
    <definedName name="fill1" hidden="1">#REF!</definedName>
    <definedName name="FILOS">#REF!</definedName>
    <definedName name="filternote">#REF!</definedName>
    <definedName name="FILTR0" localSheetId="1">IF([0]!LG=9,IF(ISERROR([0]!PVT),"",[0]!PVT),"")</definedName>
    <definedName name="FILTR0" localSheetId="3">IF([0]!LG=9,IF(ISERROR([0]!PVT),"",[0]!PVT),"")</definedName>
    <definedName name="FILTR0">IF([0]!LG=9,IF(ISERROR([0]!PVT),"",[0]!PVT),"")</definedName>
    <definedName name="FILTRANTES" localSheetId="1">#REF!</definedName>
    <definedName name="FILTRANTES" localSheetId="3">#REF!</definedName>
    <definedName name="FILTRANTES">#REF!</definedName>
    <definedName name="filtro" localSheetId="1">IF([0]!LG=9,IF(ISERROR([0]!PVT),"",[0]!PVT),"")</definedName>
    <definedName name="filtro" localSheetId="3">IF([0]!LG=9,IF(ISERROR([0]!PVT),"",[0]!PVT),"")</definedName>
    <definedName name="filtro">IF([0]!LG=9,IF(ISERROR([0]!PVT),"",[0]!PVT),"")</definedName>
    <definedName name="FILTROS" localSheetId="1">#REF!</definedName>
    <definedName name="FILTROS" localSheetId="3">#REF!</definedName>
    <definedName name="FILTROS">#REF!</definedName>
    <definedName name="filtrov" localSheetId="1">#REF!</definedName>
    <definedName name="filtrov" localSheetId="3">#REF!</definedName>
    <definedName name="filtrov">#REF!</definedName>
    <definedName name="FIN">#REF!</definedName>
    <definedName name="Fin_de_semana">#REF!</definedName>
    <definedName name="FINAL">#REF!</definedName>
    <definedName name="Finaliza">#REF!</definedName>
    <definedName name="FINANCIACION" localSheetId="1">'CÁLCULO DE CANTIDADES'!ERR</definedName>
    <definedName name="FINANCIACION" localSheetId="3">INSUMOS!ERR</definedName>
    <definedName name="FINANCIACION">[0]!ERR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localSheetId="1" hidden="1">#REF!</definedName>
    <definedName name="Financialpb" localSheetId="3" hidden="1">#REF!</definedName>
    <definedName name="Financialpb" hidden="1">#REF!</definedName>
    <definedName name="Financialpb2" localSheetId="1" hidden="1">#REF!</definedName>
    <definedName name="Financialpb2" localSheetId="3" hidden="1">#REF!</definedName>
    <definedName name="Financialpb2" hidden="1">#REF!</definedName>
    <definedName name="FinePrint">#REF!</definedName>
    <definedName name="FINI">#REF!</definedName>
    <definedName name="FinPpto">#REF!</definedName>
    <definedName name="FinPpto2">#REF!</definedName>
    <definedName name="FixEquip_hrs">#REF!</definedName>
    <definedName name="fk">#REF!</definedName>
    <definedName name="Fl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xometro">#REF!</definedName>
    <definedName name="flor">#REF!</definedName>
    <definedName name="Flotador_Metálico_1_1_2__Bronce">#REF!</definedName>
    <definedName name="Flotador_Metálico_2__Bronce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m">#REF!</definedName>
    <definedName name="FMINEXP">#REF!</definedName>
    <definedName name="fnic">#REF!</definedName>
    <definedName name="FO">#REF!</definedName>
    <definedName name="FOB_POINT">#REF!</definedName>
    <definedName name="FONDO2">#REF!</definedName>
    <definedName name="FONTANERO">#REF!</definedName>
    <definedName name="FOR">#REF!</definedName>
    <definedName name="forapproval">#REF!</definedName>
    <definedName name="FORDESCR">#REF!</definedName>
    <definedName name="FORM_C3">#REF!</definedName>
    <definedName name="form_calcmod" localSheetId="1">#REF!,#REF!,#REF!,#REF!,#REF!,#REF!</definedName>
    <definedName name="form_calcmod" localSheetId="3">#REF!,#REF!,#REF!,#REF!,#REF!,#REF!</definedName>
    <definedName name="form_calcmod">#REF!,#REF!,#REF!,#REF!,#REF!,#REF!</definedName>
    <definedName name="form_cons" localSheetId="1">#REF!,#REF!,#REF!,#REF!,#REF!</definedName>
    <definedName name="form_cons" localSheetId="3">#REF!,#REF!,#REF!,#REF!,#REF!</definedName>
    <definedName name="form_cons">#REF!,#REF!,#REF!,#REF!,#REF!</definedName>
    <definedName name="form_desglose">#REF!,#REF!</definedName>
    <definedName name="form_equi" localSheetId="1">#REF!,#REF!,#REF!,#REF!,#REF!,#REF!,#REF!,#REF!,#REF!,#REF!,#REF!,#REF!,#REF!,#REF!,#REF!</definedName>
    <definedName name="form_equi" localSheetId="3">#REF!,#REF!,#REF!,#REF!,#REF!,#REF!,#REF!,#REF!,#REF!,#REF!,#REF!,#REF!,#REF!,#REF!,#REF!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#REF!</definedName>
    <definedName name="FORMACION_ACADEMICA">#REF!</definedName>
    <definedName name="FORMACOL">#REF!</definedName>
    <definedName name="formadepago">#REF!</definedName>
    <definedName name="FORMALE">#REF!</definedName>
    <definedName name="FORMALET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LETAM2">#REF!</definedName>
    <definedName name="Formaletas">#REF!</definedName>
    <definedName name="FORMALOSA">#REF!</definedName>
    <definedName name="Format">#REF!</definedName>
    <definedName name="FORMATO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AV">#REF!</definedName>
    <definedName name="FORMAVIGACIMIEN">#REF!</definedName>
    <definedName name="FORMAZAPATA">#REF!</definedName>
    <definedName name="FormLinPresup">#REF!</definedName>
    <definedName name="FORMOLT">#REF!</definedName>
    <definedName name="FORMUL">#REF!</definedName>
    <definedName name="formularioCantidades">#REF!</definedName>
    <definedName name="FORSHE">#REF!</definedName>
    <definedName name="FORUNMIS">#REF!</definedName>
    <definedName name="FP">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cInctoMmtoAnno">#REF!</definedName>
    <definedName name="FrecInctoMmtoAno">#REF!</definedName>
    <definedName name="fred">#REF!</definedName>
    <definedName name="frefr" localSheetId="1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s" localSheetId="1">#REF!</definedName>
    <definedName name="fres" localSheetId="3">#REF!</definedName>
    <definedName name="fres">#REF!</definedName>
    <definedName name="frey" localSheetId="1">#REF!</definedName>
    <definedName name="frey" localSheetId="3">#REF!</definedName>
    <definedName name="frey">#REF!</definedName>
    <definedName name="frfa" localSheetId="1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C">#REF!</definedName>
    <definedName name="fscadvlist">#REF!</definedName>
    <definedName name="fscbaselist">#REF!</definedName>
    <definedName name="fscdev">#REF!</definedName>
    <definedName name="fsclist">#REF!</definedName>
    <definedName name="fscnav">#REF!</definedName>
    <definedName name="fscseq">#REF!</definedName>
    <definedName name="fscstdlist">#REF!</definedName>
    <definedName name="fsctrng">#REF!</definedName>
    <definedName name="Ft">#REF!</definedName>
    <definedName name="Fta_AO">#REF!</definedName>
    <definedName name="FTA_DI">#REF!</definedName>
    <definedName name="FTA_DO">#REF!</definedName>
    <definedName name="Fta_HLAI">#REF!</definedName>
    <definedName name="FTA_LLAI">#REF!</definedName>
    <definedName name="FTA_LLMUX">#REF!</definedName>
    <definedName name="FTA_Local?">#REF!</definedName>
    <definedName name="FTA_PI">#REF!</definedName>
    <definedName name="FTA_PwA">#REF!</definedName>
    <definedName name="FTA_SI">#REF!</definedName>
    <definedName name="ftb">#REF!</definedName>
    <definedName name="fu" localSheetId="1">'CÁLCULO DE CANTIDADES'!ERR</definedName>
    <definedName name="fu" localSheetId="3">INSUMOS!ERR</definedName>
    <definedName name="fu">[0]!ERR</definedName>
    <definedName name="Fub" localSheetId="1">#REF!</definedName>
    <definedName name="Fub" localSheetId="3">#REF!</definedName>
    <definedName name="Fub">#REF!</definedName>
    <definedName name="Fuel" localSheetId="1">#REF!</definedName>
    <definedName name="Fuel" localSheetId="3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entes_Basico">#REF!</definedName>
    <definedName name="Full_Print">#REF!</definedName>
    <definedName name="Fup">#REF!</definedName>
    <definedName name="fv">#REF!</definedName>
    <definedName name="FW" localSheetId="1">#REF!,#REF!</definedName>
    <definedName name="FW" localSheetId="3">#REF!,#REF!</definedName>
    <definedName name="FW">#REF!,#REF!</definedName>
    <definedName name="fwff" localSheetId="1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XDF">#REF!</definedName>
    <definedName name="fy">#REF!</definedName>
    <definedName name="Fyb">#REF!</definedName>
    <definedName name="Fyp">#REF!</definedName>
    <definedName name="fyy">#REF!</definedName>
    <definedName name="Fz">#REF!</definedName>
    <definedName name="ｇ" localSheetId="1" hidden="1">{"'下期集計（10.27迄・速報値）'!$Q$16"}</definedName>
    <definedName name="ｇ" localSheetId="3" hidden="1">{"'下期集計（10.27迄・速報値）'!$Q$16"}</definedName>
    <definedName name="ｇ" hidden="1">{"'下期集計（10.27迄・速報値）'!$Q$16"}</definedName>
    <definedName name="G.Eg">#REF!</definedName>
    <definedName name="G.Em">#REF!</definedName>
    <definedName name="G.Eo">#REF!</definedName>
    <definedName name="G.Ew">#REF!</definedName>
    <definedName name="G_5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_MURILLO">#REF!</definedName>
    <definedName name="G1_">#REF!</definedName>
    <definedName name="G14.17" localSheetId="1">#REF!,#REF!</definedName>
    <definedName name="G14.17" localSheetId="3">#REF!,#REF!</definedName>
    <definedName name="G14.17">#REF!,#REF!</definedName>
    <definedName name="G14321.">#REF!</definedName>
    <definedName name="G5_G6_G7">#REF!</definedName>
    <definedName name="ga" localSheetId="1">#REF!</definedName>
    <definedName name="ga" localSheetId="3">#REF!</definedName>
    <definedName name="ga">#REF!</definedName>
    <definedName name="GABINETE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LAPAGO">#REF!</definedName>
    <definedName name="GALON">#REF!</definedName>
    <definedName name="ganador">#REF!</definedName>
    <definedName name="GANCHO">#REF!</definedName>
    <definedName name="Gancho_teja_eternit_55_MM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tosViajes">#REF!</definedName>
    <definedName name="gatos">#REF!</definedName>
    <definedName name="gb">#REF!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_1">#REF!</definedName>
    <definedName name="gda" localSheetId="1" hidden="1">{"'下期集計（10.27迄・速報値）'!$Q$16"}</definedName>
    <definedName name="gda" localSheetId="3" hidden="1">{"'下期集計（10.27迄・速報値）'!$Q$16"}</definedName>
    <definedName name="gda" hidden="1">{"'下期集計（10.27迄・速報値）'!$Q$16"}</definedName>
    <definedName name="GDBVBF" hidden="1">#REF!</definedName>
    <definedName name="gddfgdfgdf">#REF!</definedName>
    <definedName name="GDG56_">#REF!</definedName>
    <definedName name="gdj">#REF!</definedName>
    <definedName name="GDN">#REF!</definedName>
    <definedName name="GDR">#REF!</definedName>
    <definedName name="gdsa" localSheetId="1" hidden="1">{"'下期集計（10.27迄・速報値）'!$Q$16"}</definedName>
    <definedName name="gdsa" localSheetId="3" hidden="1">{"'下期集計（10.27迄・速報値）'!$Q$16"}</definedName>
    <definedName name="gdsa" hidden="1">{"'下期集計（10.27迄・速報値）'!$Q$16"}</definedName>
    <definedName name="gdt" localSheetId="1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#N/A</definedName>
    <definedName name="GEA" localSheetId="1">#REF!</definedName>
    <definedName name="GEA" localSheetId="3">#REF!</definedName>
    <definedName name="GEA">#REF!</definedName>
    <definedName name="GEA1_1" localSheetId="1">#REF!</definedName>
    <definedName name="GEA1_1" localSheetId="3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localSheetId="1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O">#REF!</definedName>
    <definedName name="Geotex">#REF!</definedName>
    <definedName name="Geotextil_tejido_ST_200">#REF!</definedName>
    <definedName name="geotextil2000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ETCostOutput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">#REF!</definedName>
    <definedName name="gfgfgr" localSheetId="1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hidden="1">{"via1",#N/A,TRUE,"general";"via2",#N/A,TRUE,"general";"via3",#N/A,TRUE,"general"}</definedName>
    <definedName name="GFGHF">#N/A</definedName>
    <definedName name="gfhf" localSheetId="1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 localSheetId="1">#REF!</definedName>
    <definedName name="gft" localSheetId="3">#REF!</definedName>
    <definedName name="gft">#REF!</definedName>
    <definedName name="gfutyj6" localSheetId="1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G" localSheetId="1">'CÁLCULO DE CANTIDADES'!ERR</definedName>
    <definedName name="GGG" localSheetId="3">INSUMOS!ERR</definedName>
    <definedName name="GGG">[0]!ERR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localSheetId="1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">#N/A</definedName>
    <definedName name="ggggggg">#REF!</definedName>
    <definedName name="gggggggggggbbbbbbbbbbbbbb" hidden="1">#REF!</definedName>
    <definedName name="gggggt" localSheetId="1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3" hidden="1">{#N/A,#N/A,TRUE,"1842CWN0"}</definedName>
    <definedName name="ggjgjkg" hidden="1">{#N/A,#N/A,TRUE,"1842CWN0"}</definedName>
    <definedName name="ggtgg">#REF!</definedName>
    <definedName name="ggtgt" localSheetId="1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hidden="1">{"via1",#N/A,TRUE,"general";"via2",#N/A,TRUE,"general";"via3",#N/A,TRUE,"general"}</definedName>
    <definedName name="ggy" localSheetId="1">#REF!,#REF!</definedName>
    <definedName name="ggy" localSheetId="3">#REF!,#REF!</definedName>
    <definedName name="ggy">#REF!,#REF!</definedName>
    <definedName name="gh" localSheetId="1">#REF!</definedName>
    <definedName name="gh" localSheetId="3">#REF!</definedName>
    <definedName name="gh">#REF!</definedName>
    <definedName name="ghdghuy" localSheetId="1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hidden="1">{"via1",#N/A,TRUE,"general";"via2",#N/A,TRUE,"general";"via3",#N/A,TRUE,"general"}</definedName>
    <definedName name="ghdhgsd">#REF!</definedName>
    <definedName name="GHDP" localSheetId="1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localSheetId="1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hidden="1">{"via1",#N/A,TRUE,"general";"via2",#N/A,TRUE,"general";"via3",#N/A,TRUE,"general"}</definedName>
    <definedName name="GHG">#REF!</definedName>
    <definedName name="ghgh">#REF!</definedName>
    <definedName name="ghghy">#REF!</definedName>
    <definedName name="ghhjhj">#REF!</definedName>
    <definedName name="ghjghj" localSheetId="1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KJLKJ">#REF!</definedName>
    <definedName name="ghnbbfr" localSheetId="1" hidden="1">{#N/A,#N/A,TRUE,"1842CWN0"}</definedName>
    <definedName name="ghnbbfr" localSheetId="3" hidden="1">{#N/A,#N/A,TRUE,"1842CWN0"}</definedName>
    <definedName name="ghnbbfr" hidden="1">{#N/A,#N/A,TRUE,"1842CWN0"}</definedName>
    <definedName name="GHT">#REF!</definedName>
    <definedName name="ghu" localSheetId="1">#REF!</definedName>
    <definedName name="ghu" localSheetId="3">#REF!</definedName>
    <definedName name="ghu">#REF!</definedName>
    <definedName name="GI" localSheetId="1">MATCH(0.01,End_Bal,-1)+1</definedName>
    <definedName name="GI" localSheetId="3">MATCH(0.01,End_Bal,-1)+1</definedName>
    <definedName name="GI">MATCH(0.01,End_Bal,-1)+1</definedName>
    <definedName name="GIRON">#REF!</definedName>
    <definedName name="gj" localSheetId="1">#REF!</definedName>
    <definedName name="gj" localSheetId="3">#REF!</definedName>
    <definedName name="gj">#REF!</definedName>
    <definedName name="gjfhj">#N/A</definedName>
    <definedName name="GJHVCB" localSheetId="1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gl">#N/A</definedName>
    <definedName name="GLOBAL">#REF!,#REF!</definedName>
    <definedName name="GLR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r">#REF!</definedName>
    <definedName name="GRA">#REF!</definedName>
    <definedName name="_xlnm.Recorder">#REF!</definedName>
    <definedName name="GRAC">#REF!</definedName>
    <definedName name="grados">#REF!</definedName>
    <definedName name="GRAF1ANO" localSheetId="1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PLAST">#REF!</definedName>
    <definedName name="GRANIT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ITOBLANCO">#REF!</definedName>
    <definedName name="GRANITOVERDE">#REF!</definedName>
    <definedName name="GRANO">#REF!</definedName>
    <definedName name="GRANSON">#REF!</definedName>
    <definedName name="GRAV2">#REF!</definedName>
    <definedName name="GRAVA">#REF!</definedName>
    <definedName name="Gravas">#REF!</definedName>
    <definedName name="GRAVILLA">#REF!</definedName>
    <definedName name="Gravilla_de_río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FEDS" hidden="1">#REF!</definedName>
    <definedName name="grggwero" localSheetId="1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_lavamanos">#REF!</definedName>
    <definedName name="Griferia_Lavaplatos_Flamingo_Ref._90500_000_000">#REF!</definedName>
    <definedName name="gris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f">#REF!</definedName>
    <definedName name="gsdf___0">#REF!</definedName>
    <definedName name="gsdf___1">#REF!</definedName>
    <definedName name="GSDG" localSheetId="1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 localSheetId="1">#REF!</definedName>
    <definedName name="gte" localSheetId="3">#REF!</definedName>
    <definedName name="gte">#REF!</definedName>
    <definedName name="gtgt" localSheetId="1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localSheetId="1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imar">#REF!</definedName>
    <definedName name="guardaescoba">#REF!</definedName>
    <definedName name="Guardaescoba_cemento">#REF!</definedName>
    <definedName name="Guardaescoba_en_Aluminio__incl._Instalacion">#REF!</definedName>
    <definedName name="GUIA">#REF!</definedName>
    <definedName name="guias">#REF!</definedName>
    <definedName name="guide">#REF!</definedName>
    <definedName name="gus">#REF!</definedName>
    <definedName name="gushw">#REF!</definedName>
    <definedName name="gussw">#REF!</definedName>
    <definedName name="gustavo">#REF!</definedName>
    <definedName name="GUSTRA">#REF!</definedName>
    <definedName name="GUSTRA2">#REF!</definedName>
    <definedName name="gusval">#REF!</definedName>
    <definedName name="Gv">#REF!</definedName>
    <definedName name="Gw">#REF!</definedName>
    <definedName name="gy">#REF!</definedName>
    <definedName name="ｈ" localSheetId="1" hidden="1">{"'下期集計（10.27迄・速報値）'!$Q$16"}</definedName>
    <definedName name="ｈ" localSheetId="3" hidden="1">{"'下期集計（10.27迄・速報値）'!$Q$16"}</definedName>
    <definedName name="ｈ" hidden="1">{"'下期集計（10.27迄・速報値）'!$Q$16"}</definedName>
    <definedName name="h.EXC">#REF!</definedName>
    <definedName name="H.L._INGENIEROS___API_LTDA">#REF!</definedName>
    <definedName name="h.LOM">#REF!</definedName>
    <definedName name="H.LOMO">#REF!</definedName>
    <definedName name="h.POZ">#REF!</definedName>
    <definedName name="H_DELGADO">#REF!</definedName>
    <definedName name="h_PISOS_Y_PAVIMENTO">#REF!</definedName>
    <definedName name="H_pump">#REF!</definedName>
    <definedName name="H16?1??" localSheetId="1" hidden="1">{"'????'!$A$1:$C$37"}</definedName>
    <definedName name="H16?1??" localSheetId="3" hidden="1">{"'????'!$A$1:$C$37"}</definedName>
    <definedName name="H16?1??" hidden="1">{"'????'!$A$1:$C$37"}</definedName>
    <definedName name="Ｈ16・１" localSheetId="1" hidden="1">{"'コメント'!$A$1:$C$37"}</definedName>
    <definedName name="Ｈ16・１" localSheetId="3" hidden="1">{"'コメント'!$A$1:$C$37"}</definedName>
    <definedName name="Ｈ16・１" hidden="1">{"'コメント'!$A$1:$C$37"}</definedName>
    <definedName name="H16･1速報" localSheetId="1" hidden="1">{"'コメント'!$A$1:$C$37"}</definedName>
    <definedName name="H16･1速報" localSheetId="3" hidden="1">{"'コメント'!$A$1:$C$37"}</definedName>
    <definedName name="H16･1速報" hidden="1">{"'コメント'!$A$1:$C$37"}</definedName>
    <definedName name="h9h" localSheetId="1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CER">#REF!</definedName>
    <definedName name="hayud">#REF!</definedName>
    <definedName name="Hazards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localSheetId="1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ADINGS">#REF!</definedName>
    <definedName name="hed">#REF!</definedName>
    <definedName name="hen">#REF!</definedName>
    <definedName name="Henry">#REF!</definedName>
    <definedName name="hernan">#REF!</definedName>
    <definedName name="HERNAN_DUARTE">#REF!</definedName>
    <definedName name="HERR">#REF!</definedName>
    <definedName name="HERRA">#REF!</definedName>
    <definedName name="HERRAMIENTA">#REF!</definedName>
    <definedName name="Herramienta_menor">#REF!</definedName>
    <definedName name="HERRAMIENTA02">#REF!</definedName>
    <definedName name="HERRAMIENTAS">#REF!</definedName>
    <definedName name="HERRERO">#REF!</definedName>
    <definedName name="hfgh" localSheetId="1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hidden="1">{"via1",#N/A,TRUE,"general";"via2",#N/A,TRUE,"general";"via3",#N/A,TRUE,"general"}</definedName>
    <definedName name="HG_R">#REF!</definedName>
    <definedName name="HG_S">#REF!</definedName>
    <definedName name="HGFH" localSheetId="1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 localSheetId="1">#REF!</definedName>
    <definedName name="hgt" localSheetId="3">#REF!</definedName>
    <definedName name="hgt">#REF!</definedName>
    <definedName name="hgu" localSheetId="1">#REF!</definedName>
    <definedName name="hgu" localSheetId="3">#REF!</definedName>
    <definedName name="hgu">#REF!</definedName>
    <definedName name="hh" localSheetId="1">'CÁLCULO DE CANTIDADES'!ERR</definedName>
    <definedName name="hh" localSheetId="3">INSUMOS!ERR</definedName>
    <definedName name="hh">[0]!ERR</definedName>
    <definedName name="hhg" localSheetId="1" hidden="1">{#N/A,#N/A,TRUE,"1842CWN0"}</definedName>
    <definedName name="hhg" localSheetId="3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1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hidden="1">{"via1",#N/A,TRUE,"general";"via2",#N/A,TRUE,"general";"via3",#N/A,TRUE,"general"}</definedName>
    <definedName name="hhhhhhh">#REF!</definedName>
    <definedName name="hhhhhhhh">#REF!</definedName>
    <definedName name="hhhhhho" localSheetId="1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1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 localSheetId="1">#REF!</definedName>
    <definedName name="HIDR160PE_S1" localSheetId="3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">#REF!</definedName>
    <definedName name="Hidrosanitario_02">#REF!</definedName>
    <definedName name="HIDROSANITARIO2">#REF!</definedName>
    <definedName name="Hidrosanitario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">#REF!</definedName>
    <definedName name="hierro">#REF!</definedName>
    <definedName name="hierro1">#REF!</definedName>
    <definedName name="hierro2">#REF!</definedName>
    <definedName name="hierro4">#REF!</definedName>
    <definedName name="hierro60v">#REF!</definedName>
    <definedName name="hihcuhfeoiufgso">#REF!</definedName>
    <definedName name="hijo">#REF!</definedName>
    <definedName name="HILERAS">#REF!</definedName>
    <definedName name="HILLARY">#REF!</definedName>
    <definedName name="HILO">#REF!</definedName>
    <definedName name="HILOC">#REF!</definedName>
    <definedName name="HIM_CPC">#REF!</definedName>
    <definedName name="hing">#REF!</definedName>
    <definedName name="Historicos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localSheetId="1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localSheetId="1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'CÁLCULO DE CANTIDADES'!ERR</definedName>
    <definedName name="HK" localSheetId="3">INSUMOS!ERR</definedName>
    <definedName name="HK">[0]!ERR</definedName>
    <definedName name="hl" localSheetId="1">#REF!</definedName>
    <definedName name="hl" localSheetId="3">#REF!</definedName>
    <definedName name="hl">#REF!</definedName>
    <definedName name="HLPIU_CCFA" localSheetId="1">#REF!</definedName>
    <definedName name="HLPIU_CCFA" localSheetId="3">#REF!</definedName>
    <definedName name="HLPIU_CCFA">#REF!</definedName>
    <definedName name="HLPIU_PCFA" localSheetId="1">#REF!</definedName>
    <definedName name="HLPIU_PCFA" localSheetId="3">#REF!</definedName>
    <definedName name="HLPIU_PCFA">#REF!</definedName>
    <definedName name="HM">#REF!</definedName>
    <definedName name="HM_2">#REF!</definedName>
    <definedName name="HMEN">#REF!</definedName>
    <definedName name="hmont">#REF!</definedName>
    <definedName name="HMRDr">#REF!</definedName>
    <definedName name="HMSDr">#REF!</definedName>
    <definedName name="hn" localSheetId="1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localSheetId="1" hidden="1">#REF!,#REF!,#REF!,#REF!,#REF!,#REF!,#REF!,#REF!,#REF!,#REF!</definedName>
    <definedName name="hn.ConvertZero1" localSheetId="3" hidden="1">#REF!,#REF!,#REF!,#REF!,#REF!,#REF!,#REF!,#REF!,#REF!,#REF!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 localSheetId="1">#REF!</definedName>
    <definedName name="hnt" localSheetId="3">#REF!</definedName>
    <definedName name="hnt">#REF!</definedName>
    <definedName name="HOJA" localSheetId="1">DATE(YEAR('CÁLCULO DE CANTIDADES'!Loan_Start),MONTH('CÁLCULO DE CANTIDADES'!Loan_Start)+Payment_Number,DAY('CÁLCULO DE CANTIDADES'!Loan_Start))</definedName>
    <definedName name="HOJA" localSheetId="3">DATE(YEAR(INSUMOS!Loan_Start),MONTH(INSUMOS!Loan_Start)+Payment_Number,DAY(INSUMOS!Loan_Start))</definedName>
    <definedName name="HOJA">DATE(YEAR([0]!Loan_Start),MONTH([0]!Loan_Start)+Payment_Number,DAY([0]!Loan_Start))</definedName>
    <definedName name="Hoja__1__de__3" localSheetId="1">#REF!</definedName>
    <definedName name="Hoja__1__de__3" localSheetId="3">#REF!</definedName>
    <definedName name="Hoja__1__de__3">#REF!</definedName>
    <definedName name="Hoja_Entamborada_en_Madera_2.10x1.50_2_Hojas" localSheetId="1">#REF!</definedName>
    <definedName name="Hoja_Entamborada_en_Madera_2.10x1.50_2_Hojas" localSheetId="3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14">#REF!</definedName>
    <definedName name="hoja169">#REF!</definedName>
    <definedName name="HOJA444" localSheetId="1">DATE(YEAR('CÁLCULO DE CANTIDADES'!Loan_Start),MONTH('CÁLCULO DE CANTIDADES'!Loan_Start)+Payment_Number,DAY('CÁLCULO DE CANTIDADES'!Loan_Start))</definedName>
    <definedName name="HOJA444" localSheetId="3">DATE(YEAR(INSUMOS!Loan_Start),MONTH(INSUMOS!Loan_Start)+Payment_Number,DAY(INSUMOS!Loan_Start))</definedName>
    <definedName name="HOJA444">DATE(YEAR([0]!Loan_Start),MONTH([0]!Loan_Start)+Payment_Number,DAY([0]!Loan_Start))</definedName>
    <definedName name="HOJA56" localSheetId="1">#REF!</definedName>
    <definedName name="HOJA56" localSheetId="3">#REF!</definedName>
    <definedName name="HOJA56">#REF!</definedName>
    <definedName name="HOJA8" localSheetId="1">#REF!</definedName>
    <definedName name="HOJA8" localSheetId="3">#REF!</definedName>
    <definedName name="HOJA8">#REF!</definedName>
    <definedName name="HOJACEGUETA" localSheetId="1">#REF!</definedName>
    <definedName name="HOJACEGUETA" localSheetId="3">#REF!</definedName>
    <definedName name="HOJACEGUETA">#REF!</definedName>
    <definedName name="hojas">#REF!</definedName>
    <definedName name="HonoraProfesionales">#REF!</definedName>
    <definedName name="HONORARIOS">#REF!</definedName>
    <definedName name="HonoraTecnicos">#REF!</definedName>
    <definedName name="Hora_med">#REF!</definedName>
    <definedName name="HORAA">#REF!</definedName>
    <definedName name="HORAS">#REF!</definedName>
    <definedName name="HORAS_DIAS">#REF!</definedName>
    <definedName name="horas_lluvia">#REF!</definedName>
    <definedName name="HORAS_LLUVI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LLUVIA">#REF!</definedName>
    <definedName name="HORASNORFES">#REF!</definedName>
    <definedName name="horat">#REF!</definedName>
    <definedName name="horat2">#REF!</definedName>
    <definedName name="Horno_Microondas">#REF!</definedName>
    <definedName name="Hornos">#REF!</definedName>
    <definedName name="HOURS">#REF!</definedName>
    <definedName name="HoursTotCol">#REF!</definedName>
    <definedName name="hoy" hidden="1">#REF!</definedName>
    <definedName name="hp">#REF!</definedName>
    <definedName name="HP_stg_Hz">#REF!</definedName>
    <definedName name="hpiso">#REF!</definedName>
    <definedName name="hqi">#REF!</definedName>
    <definedName name="hqmaxsutro">#REF!</definedName>
    <definedName name="hQminsutro">#REF!</definedName>
    <definedName name="HR_ANDAMIOS">#REF!</definedName>
    <definedName name="HR_ESCALERA">#REF!</definedName>
    <definedName name="hreer" localSheetId="1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 localSheetId="1">#REF!</definedName>
    <definedName name="ht" localSheetId="3">#REF!</definedName>
    <definedName name="ht">#REF!</definedName>
    <definedName name="HTAS" localSheetId="1">#REF!</definedName>
    <definedName name="HTAS" localSheetId="3">#REF!</definedName>
    <definedName name="HTAS">#REF!</definedName>
    <definedName name="HTAS1">#REF!</definedName>
    <definedName name="HTD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_Control" localSheetId="1" hidden="1">{"'下期集計（10.27迄・速報値）'!$Q$16"}</definedName>
    <definedName name="HTM_Control" localSheetId="3" hidden="1">{"'下期集計（10.27迄・速報値）'!$Q$16"}</definedName>
    <definedName name="HTM_Control" hidden="1">{"'下期集計（10.27迄・速報値）'!$Q$16"}</definedName>
    <definedName name="ＨＴＭＬ" localSheetId="1" hidden="1">{"'コメント'!$A$1:$C$37"}</definedName>
    <definedName name="ＨＴＭＬ" localSheetId="3" hidden="1">{"'コメント'!$A$1:$C$37"}</definedName>
    <definedName name="ＨＴＭＬ" hidden="1">{"'コメント'!$A$1:$C$37"}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ML_CodePage" hidden="1">1252</definedName>
    <definedName name="HTML_Control" localSheetId="1" hidden="1">{"'Highlights'!$A$1:$M$123"}</definedName>
    <definedName name="HTML_Control" localSheetId="3" hidden="1">{"'Highlights'!$A$1:$M$123"}</definedName>
    <definedName name="HTML_Control" hidden="1">{"'Highlights'!$A$1:$M$123"}</definedName>
    <definedName name="HTML_Control2" localSheetId="1" hidden="1">{"'Parámetros'!$A$3:$C$3"}</definedName>
    <definedName name="HTML_Control2" localSheetId="3" hidden="1">{"'Parámetros'!$A$3:$C$3"}</definedName>
    <definedName name="HTML_Control2" hidden="1">{"'Parámetros'!$A$3:$C$3"}</definedName>
    <definedName name="HTML_Description" hidden="1">""</definedName>
    <definedName name="HTML_Email" hidden="1">"scottt@phx.mcd.mot.com"</definedName>
    <definedName name="HTML_Header" hidden="1">"Highlights"</definedName>
    <definedName name="HTML_LastUpdate" hidden="1">"6/24/97"</definedName>
    <definedName name="HTML_LineAfter" hidden="1">FALSE</definedName>
    <definedName name="HTML_LineBefore" hidden="1">TRUE</definedName>
    <definedName name="HTML_Name" hidden="1">"Scott Traasdahl"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"H:\scottt\Analysis\Ops Review\MyHTML.htm"</definedName>
    <definedName name="HTML_PathTemplate" hidden="1">"C:\Verificacion\&lt;!--##Table##--&gt;"</definedName>
    <definedName name="HTML_Title" hidden="1">"97JunOpsRvw"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hidden="1">{"via1",#N/A,TRUE,"general";"via2",#N/A,TRUE,"general";"via3",#N/A,TRUE,"general"}</definedName>
    <definedName name="HTTRH">#REF!</definedName>
    <definedName name="HU">#REF!</definedName>
    <definedName name="HUN">#REF!</definedName>
    <definedName name="hut">#REF!</definedName>
    <definedName name="hvehiculo">#REF!</definedName>
    <definedName name="hxdfk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ousi" hidden="1">#REF!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.V.A.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277.">#REF!</definedName>
    <definedName name="I2751Ç">#REF!</definedName>
    <definedName name="i8i" localSheetId="1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c">#REF!</definedName>
    <definedName name="ICA">#REF!</definedName>
    <definedName name="ICABALLETEAC">#REF!</definedName>
    <definedName name="ICABALLETEZ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1">'CÁLCULO DE CANTIDADES'!ERR</definedName>
    <definedName name="ID" localSheetId="3">INSUMOS!ERR</definedName>
    <definedName name="ID">[0]!ERR</definedName>
    <definedName name="IE" localSheetId="1">#REF!</definedName>
    <definedName name="IE" localSheetId="3">#REF!</definedName>
    <definedName name="IE">#REF!</definedName>
    <definedName name="IF" localSheetId="1">#REF!</definedName>
    <definedName name="IF" localSheetId="3">#REF!</definedName>
    <definedName name="IF">#REF!</definedName>
    <definedName name="ig" localSheetId="1">#REF!</definedName>
    <definedName name="ig" localSheetId="3">#REF!</definedName>
    <definedName name="ig">#REF!</definedName>
    <definedName name="iglesia">#REF!</definedName>
    <definedName name="ii" localSheetId="1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hidden="1">{"via1",#N/A,TRUE,"general";"via2",#N/A,TRUE,"general";"via3",#N/A,TRUE,"general"}</definedName>
    <definedName name="IIIIK">#REF!</definedName>
    <definedName name="iiiiuh" localSheetId="1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">#REF!</definedName>
    <definedName name="IJUNIOR">#REF!</definedName>
    <definedName name="ik" localSheetId="1">#REF!</definedName>
    <definedName name="ik" localSheetId="3">#REF!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 localSheetId="1">#REF!</definedName>
    <definedName name="im" localSheetId="3">#REF!</definedName>
    <definedName name="im">#REF!</definedName>
    <definedName name="Im_Un" localSheetId="1">#REF!</definedName>
    <definedName name="Im_Un" localSheetId="3">#REF!</definedName>
    <definedName name="Im_Un">#REF!</definedName>
    <definedName name="IMO">#REF!</definedName>
    <definedName name="IMP">#REF!</definedName>
    <definedName name="Impacto">#REF!</definedName>
    <definedName name="ImpdosporMilCostos">#REF!</definedName>
    <definedName name="Impdosxmil">#REF!</definedName>
    <definedName name="IMPER">#REF!</definedName>
    <definedName name="Impermeabiliz">#REF!</definedName>
    <definedName name="IMPERMEABILIZACION">#REF!</definedName>
    <definedName name="Impermeabilizante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#REF!</definedName>
    <definedName name="ImpPolizasObra">#REF!</definedName>
    <definedName name="IMPRE">2%</definedName>
    <definedName name="impresion">#REF!</definedName>
    <definedName name="IMPRESIÓN">#REF!</definedName>
    <definedName name="impresoras">#REF!</definedName>
    <definedName name="IMPRESSION">#REF!</definedName>
    <definedName name="Imprev">#REF!</definedName>
    <definedName name="IMPREVISTOS">#REF!</definedName>
    <definedName name="Imprevistos_mmto_año1">#REF!</definedName>
    <definedName name="Imprima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mpv_">#REF!</definedName>
    <definedName name="in">#N/A</definedName>
    <definedName name="INC">#REF!</definedName>
    <definedName name="Incidencia">#REF!</definedName>
    <definedName name="Incomepb" hidden="1">#REF!</definedName>
    <definedName name="INCONTERMS">#REF!</definedName>
    <definedName name="INCR._PRODC.">#REF!</definedName>
    <definedName name="Incremento_Fluido_3000_psi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#REF!</definedName>
    <definedName name="indicador">#REF!</definedName>
    <definedName name="INDICE">#REF!</definedName>
    <definedName name="INDICEPRECIOSCONSUMIDOR">#REF!</definedName>
    <definedName name="INDIE">#REF!</definedName>
    <definedName name="INDIREC">#REF!</definedName>
    <definedName name="INDIRECTOS">#REF!</definedName>
    <definedName name="INDJA1">#REF!</definedName>
    <definedName name="induccion">#REF!</definedName>
    <definedName name="inf">#REF!</definedName>
    <definedName name="INFF">#REF!</definedName>
    <definedName name="INFG">#REF!</definedName>
    <definedName name="infi">#REF!</definedName>
    <definedName name="infiltra">#REF!</definedName>
    <definedName name="INFILTRACION">#REF!</definedName>
    <definedName name="Inflacion">#REF!</definedName>
    <definedName name="Inflación_prevista">#REF!</definedName>
    <definedName name="InflcAcum">#REF!</definedName>
    <definedName name="informe">#REF!</definedName>
    <definedName name="Informe_semanal">#REF!</definedName>
    <definedName name="ING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ABUSAS" comment="08 Aparatos Sanitarios">#REF!</definedName>
    <definedName name="INGENIERIA1" hidden="1">#REF!</definedName>
    <definedName name="INGENIERIA11" hidden="1">#REF!</definedName>
    <definedName name="INGENIERO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ales" localSheetId="1">#REF!,#REF!,#REF!,#REF!</definedName>
    <definedName name="iniciales" localSheetId="3">#REF!,#REF!,#REF!,#REF!</definedName>
    <definedName name="iniciales">#REF!,#REF!,#REF!,#REF!</definedName>
    <definedName name="Inicio" localSheetId="1">#REF!</definedName>
    <definedName name="Inicio" localSheetId="3">#REF!</definedName>
    <definedName name="Inicio">#REF!</definedName>
    <definedName name="INICIOPPTO" localSheetId="1">#REF!</definedName>
    <definedName name="INICIOPPTO" localSheetId="3">#REF!</definedName>
    <definedName name="INICIOPPTO">#REF!</definedName>
    <definedName name="InitFleet" localSheetId="1">#REF!</definedName>
    <definedName name="InitFleet" localSheetId="3">#REF!</definedName>
    <definedName name="InitFleet">#REF!</definedName>
    <definedName name="InitPurch">#REF!</definedName>
    <definedName name="inme">#REF!</definedName>
    <definedName name="inn">#REF!</definedName>
    <definedName name="INPU">#REF!</definedName>
    <definedName name="INPUT">#REF!</definedName>
    <definedName name="Ins">#REF!</definedName>
    <definedName name="insertend">#REF!</definedName>
    <definedName name="insertstart">#REF!</definedName>
    <definedName name="INSPECCION">#REF!</definedName>
    <definedName name="INSPECCION2">#REF!</definedName>
    <definedName name="INSPECTOR">#REF!</definedName>
    <definedName name="INST">#REF!</definedName>
    <definedName name="Inst_Hidrosanitarias" comment="10_Hs">#REF!</definedName>
    <definedName name="instala">#REF!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TM_incluye15Breake">#REF!</definedName>
    <definedName name="Instalación_y_dotación">#REF!</definedName>
    <definedName name="INSTALACIONCUBIERTA">#REF!</definedName>
    <definedName name="INSTALACIONES_HIDRAULICAS">#REF!</definedName>
    <definedName name="INSTALACIONPARARRAYO">#REF!</definedName>
    <definedName name="instalaciontuberia3">#REF!</definedName>
    <definedName name="INSU">#REF!</definedName>
    <definedName name="INSUBANCO">#REF!</definedName>
    <definedName name="INSUMO">VLOOKUP(#REF!,#REF!,2,FALSE)</definedName>
    <definedName name="InsumoParVial">#REF!</definedName>
    <definedName name="INSUMOS">#REF!</definedName>
    <definedName name="Insumos_auxiliares">#REF!</definedName>
    <definedName name="Insumos_basicos">#REF!</definedName>
    <definedName name="INSUMOS_BD2">#REF!</definedName>
    <definedName name="Insumos2">#REF!</definedName>
    <definedName name="InsumosElec">#REF!</definedName>
    <definedName name="INSUMOSTOTAL">#REF!</definedName>
    <definedName name="InsumoTrA">#REF!</definedName>
    <definedName name="InsuranceRate">#REF!</definedName>
    <definedName name="Int">#REF!</definedName>
    <definedName name="InTap">#REF!</definedName>
    <definedName name="intCosteoMmto">#REF!</definedName>
    <definedName name="intDiasPagoFactura">#REF!</definedName>
    <definedName name="intensidad">#REF!</definedName>
    <definedName name="INTER">#REF!</definedName>
    <definedName name="Intercambiadores">#REF!</definedName>
    <definedName name="Interest_Rate">#REF!</definedName>
    <definedName name="InterestRate">#REF!</definedName>
    <definedName name="INTERMEDIA_I">#REF!</definedName>
    <definedName name="INTERNADO">#REF!</definedName>
    <definedName name="Interruptor_sencillo">#REF!</definedName>
    <definedName name="INTERRUPTORAUTOMATICO">#REF!</definedName>
    <definedName name="interv1">#REF!</definedName>
    <definedName name="Interventor">#REF!</definedName>
    <definedName name="INTERVENTORIA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o">#REF!</definedName>
    <definedName name="io0ioprhyi0i90ryi90">#REF!</definedName>
    <definedName name="IOU">#REF!</definedName>
    <definedName name="IOUHH" localSheetId="1">'CÁLCULO DE CANTIDADES'!ERR</definedName>
    <definedName name="IOUHH" localSheetId="3">INSUMOS!ERR</definedName>
    <definedName name="IOUHH">[0]!ERR</definedName>
    <definedName name="IP" localSheetId="1">#REF!</definedName>
    <definedName name="IP" localSheetId="3">#REF!</definedName>
    <definedName name="IP">#REF!</definedName>
    <definedName name="IP_PI" localSheetId="1">#REF!</definedName>
    <definedName name="IP_PI" localSheetId="3">#REF!</definedName>
    <definedName name="IP_PI">#REF!</definedName>
    <definedName name="IPC" localSheetId="1">#REF!</definedName>
    <definedName name="IPC" localSheetId="3">#REF!</definedName>
    <definedName name="IPC">#REF!</definedName>
    <definedName name="IPC_1">#REF!</definedName>
    <definedName name="IPC_2">#REF!</definedName>
    <definedName name="IPC_2014">#REF!</definedName>
    <definedName name="IPC_3">#REF!</definedName>
    <definedName name="IPP_2013">#REF!</definedName>
    <definedName name="IPP_2014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INDUSTRY_REC" hidden="1">"c4455"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E" hidden="1">"c2192"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GW_ACT_OR_EST" hidden="1">"c4306"</definedName>
    <definedName name="IQ_EBIT_INT" hidden="1">"c360"</definedName>
    <definedName name="IQ_EBIT_MARGIN" hidden="1">"c359"</definedName>
    <definedName name="IQ_EBIT_OVER_IE" hidden="1">"c1369"</definedName>
    <definedName name="IQ_EBIT_SBC_ACT_OR_EST" hidden="1">"c4316"</definedName>
    <definedName name="IQ_EBIT_SBC_GW_ACT_OR_EST" hidden="1">"c4320"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ACT_OR_EST" hidden="1">"c2215"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HIGH_EST" hidden="1">"c370"</definedName>
    <definedName name="IQ_EBITDA_HIGH_EST_REUT" hidden="1">"c3642"</definedName>
    <definedName name="IQ_EBITDA_INT" hidden="1">"c373"</definedName>
    <definedName name="IQ_EBITDA_LOW_EST" hidden="1">"c371"</definedName>
    <definedName name="IQ_EBITDA_LOW_EST_REUT" hidden="1">"c3643"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SBC_ACT_OR_EST" hidden="1">"c4350"</definedName>
    <definedName name="IQ_EBT_SBC_GW_ACT_OR_EST" hidden="1">"c4354"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EST_REUT" hidden="1">"c5453"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UM_EST" hidden="1">"c402"</definedName>
    <definedName name="IQ_EPS_NUM_EST_REUT" hidden="1">"c5451"</definedName>
    <definedName name="IQ_EPS_SBC_ACT_OR_EST" hidden="1">"c4376"</definedName>
    <definedName name="IQ_EPS_SBC_GW_ACT_OR_EST" hidden="1">"c4380"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EPS_DIFF" hidden="1">"c1864"</definedName>
    <definedName name="IQ_EST_EPS_GROWTH_1YR" hidden="1">"c1636"</definedName>
    <definedName name="IQ_EST_EPS_GROWTH_1YR_REUT" hidden="1">"c3646"</definedName>
    <definedName name="IQ_EST_EPS_GROWTH_5YR" hidden="1">"c1655"</definedName>
    <definedName name="IQ_EST_EPS_GROWTH_5YR_REUT" hidden="1">"c3633"</definedName>
    <definedName name="IQ_EST_EPS_GROWTH_Q_1YR" hidden="1">"c1641"</definedName>
    <definedName name="IQ_EST_EPS_GROWTH_Q_1YR_REUT" hidden="1">"c5410"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DJ_ACT_OR_EST" hidden="1">"c4435"</definedName>
    <definedName name="IQ_FFO_PAYOUT_RATIO" hidden="1">"c3492"</definedName>
    <definedName name="IQ_FFO_SHARE_ACT_OR_EST" hidden="1">"c4446"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_TARGET_PRICE_REUT" hidden="1">"c5317"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40809.7705439815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BC_ACT_OR_EST" hidden="1">"c4474"</definedName>
    <definedName name="IQ_NI_SBC_GW_ACT_OR_EST" hidden="1">"c4478"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REUT" hidden="1">"c3631"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SHARE_ACT_OR_EST" hidden="1">"c4508"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EST" hidden="1">"c1126"</definedName>
    <definedName name="IQ_REVENUE_EST_REUT" hidden="1">"c3634"</definedName>
    <definedName name="IQ_REVENUE_HIGH_EST" hidden="1">"c1127"</definedName>
    <definedName name="IQ_REVENUE_HIGH_EST_REUT" hidden="1">"c3636"</definedName>
    <definedName name="IQ_REVENUE_LOW_EST" hidden="1">"c1128"</definedName>
    <definedName name="IQ_REVENUE_LOW_EST_REUT" hidden="1">"c3637"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EVISION_DATE_" hidden="1">39482.4188773148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BANK" hidden="1">"c2637"</definedName>
    <definedName name="IQ_SP_BANK_ACTION" hidden="1">"c2636"</definedName>
    <definedName name="IQ_SP_BANK_DATE" hidden="1">"c2635"</definedName>
    <definedName name="IQ_SP_DATE" hidden="1">"c2172"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EM13.4">#REF!</definedName>
    <definedName name="irng" hidden="1">#REF!</definedName>
    <definedName name="irrigador">#REF!</definedName>
    <definedName name="isabela">#REF!</definedName>
    <definedName name="IsColHidden" hidden="1">FALSE</definedName>
    <definedName name="ISENIOR">#REF!</definedName>
    <definedName name="IsLTMColHidden" hidden="1">FALSE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STP_LCN?">#REF!</definedName>
    <definedName name="ISTP_xPM?">#REF!</definedName>
    <definedName name="IT">#REF!</definedName>
    <definedName name="it.">#REF!</definedName>
    <definedName name="ITEM">#REF!</definedName>
    <definedName name="Item.AC">#REF!</definedName>
    <definedName name="Item.Carp">#REF!</definedName>
    <definedName name="Item.F">#REF!</definedName>
    <definedName name="Item.HB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01">#REF!</definedName>
    <definedName name="ITEM1.103">#REF!</definedName>
    <definedName name="ITEM1.105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.2">#REF!</definedName>
    <definedName name="item14.3">#REF!</definedName>
    <definedName name="item14.4">#REF!</definedName>
    <definedName name="item14.5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201">#REF!</definedName>
    <definedName name="ITEM2.202">#REF!</definedName>
    <definedName name="ITEM2.203">#REF!</definedName>
    <definedName name="ITEM2.3">#REF!</definedName>
    <definedName name="ITEM2.4">#REF!</definedName>
    <definedName name="ITEM2.401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0404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.10">#REF!</definedName>
    <definedName name="item4.2.1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.1">#REF!</definedName>
    <definedName name="item5.1.1">#REF!</definedName>
    <definedName name="item5.1.2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2.1">#REF!</definedName>
    <definedName name="item5.2.2">#REF!</definedName>
    <definedName name="item5.2.3">#REF!</definedName>
    <definedName name="item5.2.4">#REF!</definedName>
    <definedName name="item5.2.5">#REF!</definedName>
    <definedName name="item5.2.6">#REF!</definedName>
    <definedName name="item5.2.7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3.5">#REF!</definedName>
    <definedName name="ITEM8.4">#REF!</definedName>
    <definedName name="item8.4.7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00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#REF!</definedName>
    <definedName name="items1">#REF!</definedName>
    <definedName name="ITEMS2">#REF!</definedName>
    <definedName name="ITEMS3">#REF!</definedName>
    <definedName name="ITEMSRESUMEN">#REF!</definedName>
    <definedName name="ITEN_2_FILTRO">#REF!</definedName>
    <definedName name="ITEN320">#REF!</definedName>
    <definedName name="ITENM_DOMIC">#REF!</definedName>
    <definedName name="Iterar">#REF!</definedName>
    <definedName name="IU">#REF!</definedName>
    <definedName name="IUI" localSheetId="1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3">#REF!</definedName>
    <definedName name="IVA">#REF!</definedName>
    <definedName name="Iva_S_U" localSheetId="1">#REF!</definedName>
    <definedName name="Iva_S_U" localSheetId="3">#REF!</definedName>
    <definedName name="Iva_S_U">#REF!</definedName>
    <definedName name="IVA_UTIL" localSheetId="1">#REF!</definedName>
    <definedName name="IVA_UTIL" localSheetId="3">#REF!</definedName>
    <definedName name="IVA_UTIL">#REF!</definedName>
    <definedName name="IVAConsultoria">#REF!</definedName>
    <definedName name="IVAS">#REF!</definedName>
    <definedName name="IVASobreUtilidad">#REF!</definedName>
    <definedName name="IvaSUtl">#REF!</definedName>
    <definedName name="iwjer">#REF!</definedName>
    <definedName name="iyuiuyi" localSheetId="1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hidden="1">{"via1",#N/A,TRUE,"general";"via2",#N/A,TRUE,"general";"via3",#N/A,TRUE,"general"}</definedName>
    <definedName name="IZQ">#REF!</definedName>
    <definedName name="IZQ_AUX">LEFT(#REF!,2)</definedName>
    <definedName name="j" localSheetId="1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 localSheetId="1">#REF!</definedName>
    <definedName name="JA" localSheetId="3">#REF!</definedName>
    <definedName name="JA">#REF!</definedName>
    <definedName name="JACK_RYAN" localSheetId="1">#REF!</definedName>
    <definedName name="JACK_RYAN" localSheetId="3">#REF!</definedName>
    <definedName name="JACK_RYAN">#REF!</definedName>
    <definedName name="JAJKZ">#REF!</definedName>
    <definedName name="jan02a">#REF!</definedName>
    <definedName name="JAPF">#REF!</definedName>
    <definedName name="Jardines">#REF!</definedName>
    <definedName name="Jb">#REF!</definedName>
    <definedName name="Jc">#REF!</definedName>
    <definedName name="jd" localSheetId="1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SSICA">#REF!</definedName>
    <definedName name="jeytj" localSheetId="1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fdfd">#REF!</definedName>
    <definedName name="jhgjhgjhg">#REF!</definedName>
    <definedName name="jhjyj" localSheetId="1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 localSheetId="1" hidden="1">{"'Highlights'!$A$1:$M$123"}</definedName>
    <definedName name="ji" localSheetId="3" hidden="1">{"'Highlights'!$A$1:$M$123"}</definedName>
    <definedName name="ji" hidden="1">{"'Highlights'!$A$1:$M$123"}</definedName>
    <definedName name="jj" localSheetId="1">'CÁLCULO DE CANTIDADES'!ERR</definedName>
    <definedName name="jj" localSheetId="3">INSUMOS!ERR</definedName>
    <definedName name="jj">[0]!ERR</definedName>
    <definedName name="jjfq" localSheetId="1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3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#REF!</definedName>
    <definedName name="jjjjjjjjjjjjjjj">#REF!</definedName>
    <definedName name="jjjjjjjjjjjjuuuuuuuuuuuuuuuuggggggggggggggg" hidden="1">#REF!</definedName>
    <definedName name="jjjjju" localSheetId="1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k" localSheetId="1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KSDBJSLSDKHFSDHFLDSKJKHFJSDHFKJDBVJKDBVDSDVDVFVVFFVFVFVFV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DER" hidden="1">#REF!</definedName>
    <definedName name="JODER_1" hidden="1">#REF!</definedName>
    <definedName name="JODER_2" hidden="1">#REF!</definedName>
    <definedName name="JOHN">#REF!</definedName>
    <definedName name="JOHNNY" localSheetId="1">'CÁLCULO DE CANTIDADES'!ERR</definedName>
    <definedName name="JOHNNY" localSheetId="3">INSUMOS!ERR</definedName>
    <definedName name="JOHNNY">[0]!ERR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OJOJ" localSheetId="1">#REF!</definedName>
    <definedName name="JOJOJOJ" localSheetId="3">#REF!</definedName>
    <definedName name="JOJOJOJ">#REF!</definedName>
    <definedName name="Jornal" localSheetId="1">#REF!</definedName>
    <definedName name="Jornal" localSheetId="3">#REF!</definedName>
    <definedName name="Jornal">#REF!</definedName>
    <definedName name="JOSE" localSheetId="1">#REF!</definedName>
    <definedName name="JOSE" localSheetId="3">#REF!</definedName>
    <definedName name="JOSE">#REF!</definedName>
    <definedName name="JOTA">#REF!</definedName>
    <definedName name="JP">#REF!</definedName>
    <definedName name="jqm">#REF!</definedName>
    <definedName name="JRYJ" localSheetId="1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hidden="1">{"via1",#N/A,TRUE,"general";"via2",#N/A,TRUE,"general";"via3",#N/A,TRUE,"general"}</definedName>
    <definedName name="JSA">#REF!</definedName>
    <definedName name="jt" localSheetId="1">#REF!</definedName>
    <definedName name="jt" localSheetId="3">#REF!</definedName>
    <definedName name="jt">#REF!</definedName>
    <definedName name="JTD" localSheetId="1">#REF!</definedName>
    <definedName name="JTD" localSheetId="3">#REF!</definedName>
    <definedName name="JTD">#REF!</definedName>
    <definedName name="jtyj" localSheetId="1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ego_de_incrustacio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EGOSANITARIO">#REF!</definedName>
    <definedName name="jui">#REF!</definedName>
    <definedName name="juj" localSheetId="1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00">#REF!</definedName>
    <definedName name="JulAgo">#REF!</definedName>
    <definedName name="JulAgo_C">#REF!</definedName>
    <definedName name="JULIO" hidden="1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ior">#REF!</definedName>
    <definedName name="Junta_PVC__2_bulbos__9__ancho">#REF!</definedName>
    <definedName name="juuuhb" localSheetId="1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 hidden="1">{"'下期集計（10.27迄・速報値）'!$Q$16"}</definedName>
    <definedName name="k" localSheetId="3" hidden="1">{"'下期集計（10.27迄・速報値）'!$Q$16"}</definedName>
    <definedName name="k" hidden="1">{"'下期集計（10.27迄・速報値）'!$Q$16"}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KAKA">#REF!</definedName>
    <definedName name="karen" localSheetId="1">#REF!,#REF!</definedName>
    <definedName name="karen" localSheetId="3">#REF!,#REF!</definedName>
    <definedName name="karen">#REF!,#REF!</definedName>
    <definedName name="kdmfm" hidden="1">#REF!</definedName>
    <definedName name="keyber">#REF!</definedName>
    <definedName name="kf">#REF!</definedName>
    <definedName name="KgAcero">#REF!</definedName>
    <definedName name="kh">#REF!</definedName>
    <definedName name="KHGGH" localSheetId="1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1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">#REF!</definedName>
    <definedName name="KJH">#REF!</definedName>
    <definedName name="KJHJ">#REF!</definedName>
    <definedName name="kjhkd" localSheetId="1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" localSheetId="1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localSheetId="3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KJLJ">#REF!</definedName>
    <definedName name="kjljkl">#REF!</definedName>
    <definedName name="kjtrkjr" localSheetId="1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J">#REF!</definedName>
    <definedName name="kkk" localSheetId="1" hidden="1">{"'下期集計（10.27迄・速報値）'!$Q$16"}</definedName>
    <definedName name="kkk" localSheetId="3" hidden="1">{"'下期集計（10.27迄・速報値）'!$Q$16"}</definedName>
    <definedName name="kkk" hidden="1">{"'下期集計（10.27迄・速報値）'!$Q$16"}</definedName>
    <definedName name="kkkki" localSheetId="1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 localSheetId="1">'CÁLCULO DE CANTIDADES'!ERR</definedName>
    <definedName name="kl" localSheetId="3">INSUMOS!ERR</definedName>
    <definedName name="kl">[0]!ERR</definedName>
    <definedName name="klklk" localSheetId="1">#REF!</definedName>
    <definedName name="klklk" localSheetId="3">#REF!</definedName>
    <definedName name="klklk">#REF!</definedName>
    <definedName name="klñ" localSheetId="1">#REF!</definedName>
    <definedName name="klñ" localSheetId="3">#REF!</definedName>
    <definedName name="klñ">#REF!</definedName>
    <definedName name="km">#REF!</definedName>
    <definedName name="kñy">#REF!</definedName>
    <definedName name="ko">#REF!</definedName>
    <definedName name="KP">#REF!</definedName>
    <definedName name="krtrk" localSheetId="1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">#REF!</definedName>
    <definedName name="ksogtk">#REF!</definedName>
    <definedName name="KTES_AL">#REF!</definedName>
    <definedName name="KU">#REF!</definedName>
    <definedName name="kuh">#REF!</definedName>
    <definedName name="kuy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L">#N/A</definedName>
    <definedName name="L_TUB" localSheetId="1">#REF!</definedName>
    <definedName name="L_TUB" localSheetId="3">#REF!</definedName>
    <definedName name="L_TUB">#REF!</definedName>
    <definedName name="L21_001" localSheetId="1">#REF!</definedName>
    <definedName name="L21_001" localSheetId="3">#REF!</definedName>
    <definedName name="L21_001">#REF!</definedName>
    <definedName name="l21_002" localSheetId="1">#REF!</definedName>
    <definedName name="l21_002" localSheetId="3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">#REF!</definedName>
    <definedName name="Labour">#REF!</definedName>
    <definedName name="LADRILLO">#REF!</definedName>
    <definedName name="LADRILLO_COMUN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">#REF!</definedName>
    <definedName name="Ladrillo_tolete_comun">#REF!</definedName>
    <definedName name="Ladrillo_Tolete_Recocido">#REF!</definedName>
    <definedName name="LAF">#REF!</definedName>
    <definedName name="LAGUNAS_OXIDACION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MINA_SUPERBOARD">#REF!</definedName>
    <definedName name="LAMINAFIBRA">#REF!</definedName>
    <definedName name="LAMINAFIBRAV">#REF!</definedName>
    <definedName name="Laminas_y_perfiles">#REF!</definedName>
    <definedName name="Lamparas">#REF!</definedName>
    <definedName name="Lamparas_2_48">#REF!</definedName>
    <definedName name="LAMPARATOT">#REF!</definedName>
    <definedName name="LANODO">#REF!</definedName>
    <definedName name="LANODOFT">#REF!</definedName>
    <definedName name="largovertedero">#REF!</definedName>
    <definedName name="largovr">#REF!</definedName>
    <definedName name="LARGUILLO" localSheetId="1" hidden="1">#REF!,#REF!,#REF!,#REF!,#REF!,#REF!,#REF!,#REF!,#REF!,#REF!,#REF!,#REF!,#REF!,#REF!,#REF!,#REF!,#REF!,#REF!,#REF!</definedName>
    <definedName name="LARGUILLO" localSheetId="3" hidden="1">#REF!,#REF!,#REF!,#REF!,#REF!,#REF!,#REF!,#REF!,#REF!,#REF!,#REF!,#REF!,#REF!,#REF!,#REF!,#REF!,#REF!,#REF!,#REF!</definedName>
    <definedName name="LARGUILLO" hidden="1">#REF!,#REF!,#REF!,#REF!,#REF!,#REF!,#REF!,#REF!,#REF!,#REF!,#REF!,#REF!,#REF!,#REF!,#REF!,#REF!,#REF!,#REF!,#REF!</definedName>
    <definedName name="lasd">#REF!</definedName>
    <definedName name="Last_Row">#N/A</definedName>
    <definedName name="laura" localSheetId="1">#REF!</definedName>
    <definedName name="laura" localSheetId="3">#REF!</definedName>
    <definedName name="laura">#REF!</definedName>
    <definedName name="LAVAB" localSheetId="1">#REF!</definedName>
    <definedName name="LAVAB" localSheetId="3">#REF!</definedName>
    <definedName name="LAVAB">#REF!</definedName>
    <definedName name="LAVABLA">#REF!</definedName>
    <definedName name="LAVADERO">#REF!</definedName>
    <definedName name="Lavamanos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NOVATOT">#REF!</definedName>
    <definedName name="LAVAPLATOS">#REF!</definedName>
    <definedName name="Lavaplatos_Bar_Redondo_Ref._0556_999">#REF!</definedName>
    <definedName name="LAVAPLATOT">#REF!</definedName>
    <definedName name="Lb">#REF!</definedName>
    <definedName name="lcn?">#REF!</definedName>
    <definedName name="lcnbks">#REF!</definedName>
    <definedName name="LCNcab">#REF!</definedName>
    <definedName name="LCNE">#REF!</definedName>
    <definedName name="lcnst">#REF!</definedName>
    <definedName name="lcnucn">#REF!</definedName>
    <definedName name="lcnucndocs">#REF!</definedName>
    <definedName name="Ld">#REF!</definedName>
    <definedName name="Le">#REF!</definedName>
    <definedName name="Lechada">#REF!</definedName>
    <definedName name="Left_Header" hidden="1">#REF!</definedName>
    <definedName name="LENCY">#REF!</definedName>
    <definedName name="LEPIU_CCFA">#REF!</definedName>
    <definedName name="letra">#REF!</definedName>
    <definedName name="lev0.1">#REF!</definedName>
    <definedName name="LEVANTE10">#REF!</definedName>
    <definedName name="LEVANTE20">#REF!</definedName>
    <definedName name="Lf">#REF!</definedName>
    <definedName name="LG">#REF!</definedName>
    <definedName name="Lh">#REF!</definedName>
    <definedName name="Li">#REF!</definedName>
    <definedName name="lia">#REF!</definedName>
    <definedName name="Libro1_Hoja1_Lista">#REF!</definedName>
    <definedName name="LIC">#REF!</definedName>
    <definedName name="LICITA">#REF!</definedName>
    <definedName name="LICITACION">#REF!</definedName>
    <definedName name="LICITACION_PUBLICA">#REF!</definedName>
    <definedName name="LIDA">#REF!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a">#REF!</definedName>
    <definedName name="LIJOIJOI">#REF!</definedName>
    <definedName name="LIMATESA">#REF!</definedName>
    <definedName name="Limatesa_thermo">#REF!</definedName>
    <definedName name="limcount" hidden="1">1</definedName>
    <definedName name="LIMONSITO">#REF!</definedName>
    <definedName name="LIMP">#REF!</definedName>
    <definedName name="limpiador">#REF!</definedName>
    <definedName name="LIMPIADORPVC">#REF!</definedName>
    <definedName name="LIMPIO">#REF!</definedName>
    <definedName name="LINA">#REF!</definedName>
    <definedName name="LINEA">#REF!</definedName>
    <definedName name="LineaPresup">#REF!</definedName>
    <definedName name="Liner_Bolts">#REF!</definedName>
    <definedName name="LINIERO">#REF!</definedName>
    <definedName name="lio" localSheetId="1" hidden="1">{#N/A,#N/A,TRUE,"A"}</definedName>
    <definedName name="lio" localSheetId="3" hidden="1">{#N/A,#N/A,TRUE,"A"}</definedName>
    <definedName name="lio" hidden="1">{#N/A,#N/A,TRUE,"A"}</definedName>
    <definedName name="Liquor.SG">#REF!</definedName>
    <definedName name="LisaCodSAO">#REF!</definedName>
    <definedName name="LISBASE1">#REF!</definedName>
    <definedName name="LISBASE2">#REF!</definedName>
    <definedName name="LIST">#REF!</definedName>
    <definedName name="List_cuadrillas">#REF!</definedName>
    <definedName name="List_Insum_APU">#REF!</definedName>
    <definedName name="LISTA">#REF!</definedName>
    <definedName name="LISTA_APU">#REF!</definedName>
    <definedName name="LISTA_APU_DNP">#REF!</definedName>
    <definedName name="LISTA_COD_APUS">#REF!</definedName>
    <definedName name="Lista_Mater">#REF!</definedName>
    <definedName name="Lista_MO">#REF!</definedName>
    <definedName name="Lista_Profesionales">"#ref!"</definedName>
    <definedName name="LISTA1" localSheetId="1">#REF!</definedName>
    <definedName name="LISTA1" localSheetId="3">#REF!</definedName>
    <definedName name="LISTA1">#REF!</definedName>
    <definedName name="LISTA2" localSheetId="1">#REF!</definedName>
    <definedName name="LISTA2" localSheetId="3">#REF!</definedName>
    <definedName name="LISTA2">#REF!</definedName>
    <definedName name="lista3" localSheetId="1">#REF!</definedName>
    <definedName name="lista3" localSheetId="3">#REF!</definedName>
    <definedName name="lista3">#REF!</definedName>
    <definedName name="lista6">#REF!</definedName>
    <definedName name="LISTAACT">#REF!</definedName>
    <definedName name="Listacanti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Profesionales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qui">#REF!</definedName>
    <definedName name="listmat">#REF!</definedName>
    <definedName name="ListOffset" hidden="1">1</definedName>
    <definedName name="LISTON">#REF!</definedName>
    <definedName name="Listón_1.5x3x3">#REF!</definedName>
    <definedName name="LISTON_2_2">#REF!</definedName>
    <definedName name="LISTON_2_4">#REF!</definedName>
    <definedName name="LISTON_DE_2X4X15">#REF!</definedName>
    <definedName name="Listón_M.H._Guayacán">#REF!</definedName>
    <definedName name="Liston_machihembrado">#REF!</definedName>
    <definedName name="LISTON103">#REF!</definedName>
    <definedName name="LISTON1033">#REF!</definedName>
    <definedName name="LISTON2">#REF!</definedName>
    <definedName name="LISTON2.4">#REF!</definedName>
    <definedName name="LISTON2x4x15">#REF!</definedName>
    <definedName name="LISTON4">#REF!</definedName>
    <definedName name="LISTON55">#REF!</definedName>
    <definedName name="liuoo" localSheetId="1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1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KLK">#REF!</definedName>
    <definedName name="ll">#REF!</definedName>
    <definedName name="LLA">#REF!</definedName>
    <definedName name="llam">#REF!</definedName>
    <definedName name="LLANTAS">#REF!</definedName>
    <definedName name="Llave_automatica_Ref._71100_000_000">#REF!</definedName>
    <definedName name="LLAVE_DE_CHORRO_1_2">#REF!</definedName>
    <definedName name="LLAVE_DE_PASO_1_2">#REF!</definedName>
    <definedName name="Llave_Manguera">#REF!</definedName>
    <definedName name="LLAVE1_2">#REF!</definedName>
    <definedName name="LLAVE3_4TOT">#REF!</definedName>
    <definedName name="LLAVEMANGUETOT">#REF!</definedName>
    <definedName name="LLC">#REF!</definedName>
    <definedName name="LLC_north_perc">50</definedName>
    <definedName name="LLC_south_perc">100</definedName>
    <definedName name="LLDODOD">#REF!</definedName>
    <definedName name="llenov">#REF!</definedName>
    <definedName name="Lll" localSheetId="1">#REF!</definedName>
    <definedName name="Lll" localSheetId="3">#REF!</definedName>
    <definedName name="Lll">#REF!</definedName>
    <definedName name="llll">#REF!</definedName>
    <definedName name="lllllh" localSheetId="1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llll">#REF!</definedName>
    <definedName name="lllllllo" localSheetId="1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hidden="1">{"via1",#N/A,TRUE,"general";"via2",#N/A,TRUE,"general";"via3",#N/A,TRUE,"general"}</definedName>
    <definedName name="LLLOAS">#REF!</definedName>
    <definedName name="LLPIU_CCFA">#REF!</definedName>
    <definedName name="LLPIU_PCFA">#REF!</definedName>
    <definedName name="LLUVIA">#REF!</definedName>
    <definedName name="Lm">#REF!</definedName>
    <definedName name="LM_DI_16">#REF!</definedName>
    <definedName name="LM_DI_32">#REF!</definedName>
    <definedName name="LM_DO_16">#REF!</definedName>
    <definedName name="LM_DO_32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>#REF!</definedName>
    <definedName name="lñrklññklñklfñkrl">#N/A</definedName>
    <definedName name="LO" localSheetId="1">#REF!</definedName>
    <definedName name="LO" localSheetId="3">#REF!</definedName>
    <definedName name="LO">#REF!</definedName>
    <definedName name="Loan_Amount" localSheetId="1">#REF!</definedName>
    <definedName name="Loan_Amount" localSheetId="3">#REF!</definedName>
    <definedName name="Loan_Amount">#REF!</definedName>
    <definedName name="Loan_Start" localSheetId="1">#REF!</definedName>
    <definedName name="Loan_Start" localSheetId="3">#REF!</definedName>
    <definedName name="Loan_Start">#REF!</definedName>
    <definedName name="Loan_Years">#REF!</definedName>
    <definedName name="Loc_rep">#REF!</definedName>
    <definedName name="LOCA">#REF!</definedName>
    <definedName name="LOCA.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CAT1999" localSheetId="1" hidden="1">{"SUMINISTRO E INSTALACIÓN CANALETAS L=7.50"}</definedName>
    <definedName name="LOCAT1999" localSheetId="3" hidden="1">{"SUMINISTRO E INSTALACIÓN CANALETAS L=7.50"}</definedName>
    <definedName name="LOCAT1999" hidden="1">{"SUMINISTRO E INSTALACIÓN CANALETAS L=7.50"}</definedName>
    <definedName name="location">#REF!</definedName>
    <definedName name="location1">#REF!</definedName>
    <definedName name="logLiquida">#REF!</definedName>
    <definedName name="LOGO" localSheetId="1">'CÁLCULO DE CANTIDADES'!ERR</definedName>
    <definedName name="LOGO" localSheetId="3">INSUMOS!ERR</definedName>
    <definedName name="LOGO">[0]!ERR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 localSheetId="1">#REF!</definedName>
    <definedName name="LOI" localSheetId="3">#REF!</definedName>
    <definedName name="LOI">#REF!</definedName>
    <definedName name="lojih">#N/A</definedName>
    <definedName name="LOLA" localSheetId="1">#REF!</definedName>
    <definedName name="LOLA" localSheetId="3">#REF!</definedName>
    <definedName name="LOLA">#REF!</definedName>
    <definedName name="lolol" localSheetId="1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_MCond">#REF!</definedName>
    <definedName name="LONG_PMT">#REF!</definedName>
    <definedName name="Longitud">#REF!</definedName>
    <definedName name="Longitud1">#REF!</definedName>
    <definedName name="Longitud2">#REF!</definedName>
    <definedName name="longituddesarenador">#REF!</definedName>
    <definedName name="LongitudTubo" localSheetId="1">IF(COUNT(#REF!)=0,0,ABS(#REF!))</definedName>
    <definedName name="LongitudTubo" localSheetId="3">IF(COUNT(#REF!)=0,0,ABS(#REF!))</definedName>
    <definedName name="LongitudTubo">IF(COUNT(#REF!)=0,0,ABS(#REF!))</definedName>
    <definedName name="LOPE">#REF!</definedName>
    <definedName name="LOZAENCONCRETO">#REF!</definedName>
    <definedName name="LP">#REF!</definedName>
    <definedName name="lplpl" localSheetId="1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hidden="1">{"via1",#N/A,TRUE,"general";"via2",#N/A,TRUE,"general";"via3",#N/A,TRUE,"general"}</definedName>
    <definedName name="LPZ">#REF!</definedName>
    <definedName name="Lq" localSheetId="1">#REF!</definedName>
    <definedName name="Lq" localSheetId="3">#REF!</definedName>
    <definedName name="Lq">#REF!</definedName>
    <definedName name="Lr" localSheetId="1">#REF!</definedName>
    <definedName name="Lr" localSheetId="3">#REF!</definedName>
    <definedName name="Lr">#REF!</definedName>
    <definedName name="Ls">#REF!</definedName>
    <definedName name="lsfadv">#REF!</definedName>
    <definedName name="lsfadv2">#REF!</definedName>
    <definedName name="lsfadv3">#REF!</definedName>
    <definedName name="lsfbase">#REF!</definedName>
    <definedName name="lsfbase2">#REF!</definedName>
    <definedName name="lsfbase3">#REF!</definedName>
    <definedName name="lsffac">#REF!</definedName>
    <definedName name="lsfpcnt">#REF!</definedName>
    <definedName name="lsfstd">#REF!</definedName>
    <definedName name="lsfstd2">#REF!</definedName>
    <definedName name="lsfstd3">#REF!</definedName>
    <definedName name="Lsmf" comment="Apus">#REF!</definedName>
    <definedName name="lsttros">#REF!</definedName>
    <definedName name="Lt">#REF!</definedName>
    <definedName name="Lu">#REF!</definedName>
    <definedName name="Lub_1">#REF!</definedName>
    <definedName name="Lub_2">#REF!</definedName>
    <definedName name="Lub_3">#REF!</definedName>
    <definedName name="LubeCostOutput">#REF!</definedName>
    <definedName name="LUBRICANTE">#REF!</definedName>
    <definedName name="LUCY" localSheetId="1">OFFSET([0]!Full_Print,0,0,[0]!LOCA)</definedName>
    <definedName name="LUCY" localSheetId="3">OFFSET([0]!Full_Print,0,0,[0]!LOCA)</definedName>
    <definedName name="LUCY">OFFSET([0]!Full_Print,0,0,[0]!LOCA)</definedName>
    <definedName name="LUGAR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#REF!</definedName>
    <definedName name="Luz_pilotos">#REF!</definedName>
    <definedName name="lv">#REF!</definedName>
    <definedName name="Lw">#REF!</definedName>
    <definedName name="Lz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O.">#REF!</definedName>
    <definedName name="M.O" comment="Mano de obra">#REF!</definedName>
    <definedName name="M.R.SOLARTE">#REF!</definedName>
    <definedName name="M_AI_CPC">#REF!</definedName>
    <definedName name="M_AI_LM">#REF!</definedName>
    <definedName name="M_AO">#REF!</definedName>
    <definedName name="M_AO_CPC">#REF!</definedName>
    <definedName name="M_AO_LM">#REF!</definedName>
    <definedName name="M_CANT_NUEVAS">#REF!</definedName>
    <definedName name="M_CANT_RANG">#REF!</definedName>
    <definedName name="M_CANT_RANG_ESTAB">#REF!</definedName>
    <definedName name="M_DI">#REF!</definedName>
    <definedName name="M_DI_CPC">#REF!</definedName>
    <definedName name="M_DO">#REF!</definedName>
    <definedName name="M_DO_CPC_16">#REF!</definedName>
    <definedName name="M_HLAI">#REF!</definedName>
    <definedName name="M_LLAI">#REF!</definedName>
    <definedName name="M_LLAI_LM">#REF!</definedName>
    <definedName name="M_LLMUX">#REF!</definedName>
    <definedName name="M_O">#REF!</definedName>
    <definedName name="M_PI">#REF!</definedName>
    <definedName name="M_PI_CPC">#REF!</definedName>
    <definedName name="M_PI_LM">#REF!</definedName>
    <definedName name="M_SDO_CPC_8">#REF!</definedName>
    <definedName name="M_SI">#REF!</definedName>
    <definedName name="M_STIM">#REF!</definedName>
    <definedName name="M_TC_CPC_16">#REF!</definedName>
    <definedName name="M_TC_CPC_32">#REF!</definedName>
    <definedName name="M_TC_LM">#REF!</definedName>
    <definedName name="M2_">#REF!</definedName>
    <definedName name="MA">#REF!</definedName>
    <definedName name="mac">#REF!</definedName>
    <definedName name="Macetas">#REF!</definedName>
    <definedName name="MACO">#REF!</definedName>
    <definedName name="MACR">#REF!</definedName>
    <definedName name="MACRDEL">#REF!</definedName>
    <definedName name="Macro1">#REF!</definedName>
    <definedName name="Macro5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CROS">#REF!</definedName>
    <definedName name="Madera_teca_suministro__instalacion__pulida_y_lacada">#REF!</definedName>
    <definedName name="MAESTRO">#REF!</definedName>
    <definedName name="mafdsf" localSheetId="1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int_Labour_Factor">#REF!</definedName>
    <definedName name="MaintManHours">#REF!</definedName>
    <definedName name="MAL">#REF!&lt;2.5</definedName>
    <definedName name="MALLA">#REF!</definedName>
    <definedName name="Malla_electrosoldada_Q_3.1">#REF!</definedName>
    <definedName name="Malla_eslabonada">#REF!</definedName>
    <definedName name="Malla_Gavion_2X1X1">#REF!</definedName>
    <definedName name="Malla_IMT_30_Cal_12_e_2mm">#REF!</definedName>
    <definedName name="Mallas_electrosoldadas_M___063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NGLE">#REF!</definedName>
    <definedName name="MANGUERA">#REF!</definedName>
    <definedName name="MANGUERA_CONEXION">#REF!</definedName>
    <definedName name="Manguera_para_Agua_1_2">#REF!</definedName>
    <definedName name="Manguera_para_Niveles_3_8">#REF!</definedName>
    <definedName name="MANO">#REF!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">#REF!</definedName>
    <definedName name="MANOBRA">#REF!</definedName>
    <definedName name="ManObrac16">#REF!</definedName>
    <definedName name="MANOCALIFICADA">#REF!</definedName>
    <definedName name="MANODEOBRA">#REF!</definedName>
    <definedName name="MANODEOBRA2">#REF!</definedName>
    <definedName name="ManoObra">#REF!</definedName>
    <definedName name="mantenimiento">#REF!</definedName>
    <definedName name="MANTO">#REF!</definedName>
    <definedName name="Manto_Fiber_GLass_600_XT">#REF!</definedName>
    <definedName name="MANUAL">#REF!</definedName>
    <definedName name="Manual_de_Operación_y_Mantenimiento">#REF!</definedName>
    <definedName name="manuals">#REF!</definedName>
    <definedName name="manuals2">#REF!</definedName>
    <definedName name="manufactures_lead_time">#REF!</definedName>
    <definedName name="mao" localSheetId="1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 localSheetId="1">#REF!</definedName>
    <definedName name="MAQ" localSheetId="3">#REF!</definedName>
    <definedName name="MAQ">#REF!</definedName>
    <definedName name="MAQUINAR" localSheetId="1">#REF!</definedName>
    <definedName name="MAQUINAR" localSheetId="3">#REF!</definedName>
    <definedName name="MAQUINAR">#REF!</definedName>
    <definedName name="Maquinaria">#REF!</definedName>
    <definedName name="MAQUINARIATOTAL">#REF!</definedName>
    <definedName name="mar">#REF!</definedName>
    <definedName name="Mar_C">#REF!</definedName>
    <definedName name="mar00">#REF!</definedName>
    <definedName name="MarAbr">#REF!</definedName>
    <definedName name="marc06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ANJEO">#REF!</definedName>
    <definedName name="marcolegal">#REF!</definedName>
    <definedName name="MARCOPUERTA">#REF!</definedName>
    <definedName name="Marcos_en_concreto_visto_para_ventana_de_correr_7.5_X_30_cm.">#REF!</definedName>
    <definedName name="margen">#REF!</definedName>
    <definedName name="Margen_Equipos">#REF!</definedName>
    <definedName name="Margen_M.O.">#REF!</definedName>
    <definedName name="Margen_Mat">#REF!</definedName>
    <definedName name="MargenComercial">#REF!</definedName>
    <definedName name="MargenFinanciero">#REF!</definedName>
    <definedName name="MARIA">#REF!</definedName>
    <definedName name="marina">#REF!</definedName>
    <definedName name="MARMOLINA">#REF!</definedName>
    <definedName name="marol">#REF!</definedName>
    <definedName name="marol1">#REF!</definedName>
    <definedName name="Marquesinas_en_lamina_puntos_fijos">#REF!</definedName>
    <definedName name="MARTA" localSheetId="1">IF('CÁLCULO DE CANTIDADES'!Loan_Amount*[0]!Interest_Rate*[0]!Loan_Years*'CÁLCULO DE CANTIDADES'!Loan_Start&gt;0,1,0)</definedName>
    <definedName name="MARTA" localSheetId="3">IF(INSUMOS!Loan_Amount*[0]!Interest_Rate*[0]!Loan_Years*INSUMOS!Loan_Start&gt;0,1,0)</definedName>
    <definedName name="MARTA">IF([0]!Loan_Amount*[0]!Interest_Rate*[0]!Loan_Years*[0]!Loan_Start&gt;0,1,0)</definedName>
    <definedName name="MARTHA" localSheetId="1">#REF!</definedName>
    <definedName name="MARTHA" localSheetId="3">#REF!</definedName>
    <definedName name="MARTHA">#REF!</definedName>
    <definedName name="MASA" localSheetId="1" hidden="1">#REF!,#REF!,#REF!,#REF!,#REF!,#REF!,#REF!,#REF!,#REF!,#REF!,#REF!,#REF!,#REF!,#REF!,#REF!,#REF!,#REF!,#REF!,#REF!</definedName>
    <definedName name="MASA" localSheetId="3" hidden="1">#REF!,#REF!,#REF!,#REF!,#REF!,#REF!,#REF!,#REF!,#REF!,#REF!,#REF!,#REF!,#REF!,#REF!,#REF!,#REF!,#REF!,#REF!,#REF!</definedName>
    <definedName name="MASA" hidden="1">#REF!,#REF!,#REF!,#REF!,#REF!,#REF!,#REF!,#REF!,#REF!,#REF!,#REF!,#REF!,#REF!,#REF!,#REF!,#REF!,#REF!,#REF!,#REF!</definedName>
    <definedName name="masor" localSheetId="1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 localSheetId="1">#REF!</definedName>
    <definedName name="Mat" localSheetId="3">#REF!</definedName>
    <definedName name="Mat">#REF!</definedName>
    <definedName name="MAT_CICLOPEA">#REF!</definedName>
    <definedName name="MATADEROSANITARIO">#REF!</definedName>
    <definedName name="MATBAS">#REF!</definedName>
    <definedName name="mate">#REF!</definedName>
    <definedName name="MATE2">#REF!</definedName>
    <definedName name="MATER">#REF!</definedName>
    <definedName name="MATERIA">#REF!</definedName>
    <definedName name="MATERIAL">#REF!</definedName>
    <definedName name="MATERIAL_AMARILLO_SELECCIONADO">#REF!</definedName>
    <definedName name="MATERIAL_FILTRANTE">#REF!</definedName>
    <definedName name="Material_Granular">#REF!</definedName>
    <definedName name="Material_seleccionado">#REF!</definedName>
    <definedName name="MATERIALES">#REF!</definedName>
    <definedName name="MATERIALES_2">#REF!</definedName>
    <definedName name="materiales1">#REF!</definedName>
    <definedName name="materiales2">#REF!</definedName>
    <definedName name="MATERIALS">#REF!</definedName>
    <definedName name="MATERIALSELECCIONADO">#REF!</definedName>
    <definedName name="MaterialTub">#REF!</definedName>
    <definedName name="matgranular">#REF!</definedName>
    <definedName name="MATR">#REF!</definedName>
    <definedName name="MATRIZ" localSheetId="1">#REF!</definedName>
    <definedName name="MATRIZ" localSheetId="3">#REF!</definedName>
    <definedName name="MATRIZ">#REF!</definedName>
    <definedName name="MATRIZ.D" localSheetId="1">#REF!</definedName>
    <definedName name="MATRIZ.D" localSheetId="3">#REF!</definedName>
    <definedName name="MATRIZ.D">#REF!</definedName>
    <definedName name="MATRIZ.E" localSheetId="1">#REF!</definedName>
    <definedName name="MATRIZ.E" localSheetId="3">#REF!</definedName>
    <definedName name="MATRIZ.E">#REF!</definedName>
    <definedName name="MATRIZ_DE_DATOS">#REF!</definedName>
    <definedName name="Matriz_economicas_mensuales">#REF!</definedName>
    <definedName name="MATRIZRICS">#REF!</definedName>
    <definedName name="MAX">#REF!</definedName>
    <definedName name="maxcosto">#REF!</definedName>
    <definedName name="maxdeficit">#REF!</definedName>
    <definedName name="MAY">#REF!</definedName>
    <definedName name="may00">#REF!</definedName>
    <definedName name="MayJun">#REF!</definedName>
    <definedName name="MayJun_C">#REF!</definedName>
    <definedName name="Mb">#REF!</definedName>
    <definedName name="MBAS" localSheetId="1" hidden="1">{"'ADV&amp;DP'!$A$4:$C$25"}</definedName>
    <definedName name="MBAS" localSheetId="3" hidden="1">{"'ADV&amp;DP'!$A$4:$C$25"}</definedName>
    <definedName name="MBAS" hidden="1">{"'ADV&amp;DP'!$A$4:$C$25"}</definedName>
    <definedName name="mbs" localSheetId="1" hidden="1">{"'ADV&amp;DP'!$A$4:$C$25"}</definedName>
    <definedName name="mbs" localSheetId="3" hidden="1">{"'ADV&amp;DP'!$A$4:$C$25"}</definedName>
    <definedName name="mbs" hidden="1">{"'ADV&amp;DP'!$A$4:$C$25"}</definedName>
    <definedName name="MCALCULOS">#REF!</definedName>
    <definedName name="MCCs">#REF!</definedName>
    <definedName name="MCIV">#REF!</definedName>
    <definedName name="Mcotas">#REF!</definedName>
    <definedName name="MDC">#REF!</definedName>
    <definedName name="mdd" localSheetId="1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hidden="1">{"via1",#N/A,TRUE,"general";"via2",#N/A,TRUE,"general";"via3",#N/A,TRUE,"general"}</definedName>
    <definedName name="MDEO" localSheetId="1">#REF!</definedName>
    <definedName name="MDEO" localSheetId="3">#REF!</definedName>
    <definedName name="MDEO">#REF!</definedName>
    <definedName name="MDFdiseño" localSheetId="1">#REF!</definedName>
    <definedName name="MDFdiseño" localSheetId="3">#REF!</definedName>
    <definedName name="MDFdiseño">#REF!</definedName>
    <definedName name="MDFDJF" localSheetId="1">#REF!</definedName>
    <definedName name="MDFDJF" localSheetId="3">#REF!</definedName>
    <definedName name="MDFDJF">#REF!</definedName>
    <definedName name="mdo">#REF!</definedName>
    <definedName name="MDOB">#REF!</definedName>
    <definedName name="ME">#REF!</definedName>
    <definedName name="Mecheros_Bunsen">#REF!</definedName>
    <definedName name="Med">#REF!</definedName>
    <definedName name="media">#REF!</definedName>
    <definedName name="MediaH">#REF!</definedName>
    <definedName name="mediah_reposo_comida">#REF!</definedName>
    <definedName name="MEDIDA">#REF!</definedName>
    <definedName name="Medidores__Domestico__2">#REF!</definedName>
    <definedName name="Medidores__Incendio__1_1_2">#REF!</definedName>
    <definedName name="meg" localSheetId="1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123">#REF!</definedName>
    <definedName name="MEMORIAS">#REF!</definedName>
    <definedName name="MEMORIAS_DE_CALCULO">#REF!</definedName>
    <definedName name="memoru" hidden="1">#REF!</definedName>
    <definedName name="MENOR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_de_Ensamblaje">#REF!</definedName>
    <definedName name="mesaflp">#REF!</definedName>
    <definedName name="mesalcn">#REF!</definedName>
    <definedName name="mesaZ">#REF!</definedName>
    <definedName name="MesCotiz">#REF!</definedName>
    <definedName name="MesCotizacion">#REF!</definedName>
    <definedName name="MESES">#REF!</definedName>
    <definedName name="MesesMora">#REF!</definedName>
    <definedName name="MESON">#REF!</definedName>
    <definedName name="Mesones_de_atención_en_granito_color_gris_jaspe.">#REF!</definedName>
    <definedName name="MESONGRANITO">#REF!</definedName>
    <definedName name="met_dep">#REF!</definedName>
    <definedName name="META">#REF!</definedName>
    <definedName name="Meta1">#REF!</definedName>
    <definedName name="Meta2">#REF!</definedName>
    <definedName name="Meta3">#REF!</definedName>
    <definedName name="Metal_Deck_Cal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">#REF!</definedName>
    <definedName name="MEZCLA">#REF!</definedName>
    <definedName name="MEZCLADORA">#REF!</definedName>
    <definedName name="MEZCLADORA_DE_CONCRETO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_MO_AA">#REF!</definedName>
    <definedName name="mghm" localSheetId="1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" localSheetId="1">#REF!,#REF!,#REF!,#REF!,#REF!,#REF!,#REF!</definedName>
    <definedName name="MI" localSheetId="3">#REF!,#REF!,#REF!,#REF!,#REF!,#REF!,#REF!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cro?">#REF!</definedName>
    <definedName name="MIESCUDO" hidden="1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billps">#REF!</definedName>
    <definedName name="minbilltps">#REF!</definedName>
    <definedName name="minbillunif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ínimo">#REF!</definedName>
    <definedName name="Minutos">#REF!</definedName>
    <definedName name="MIO">#REF!</definedName>
    <definedName name="MiT">#REF!</definedName>
    <definedName name="MiV">#REF!</definedName>
    <definedName name="mj">#REF!</definedName>
    <definedName name="mjmj" localSheetId="1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K" localSheetId="1" hidden="1">{"'下期集計（10.27迄・速報値）'!$Q$16"}</definedName>
    <definedName name="MKK" localSheetId="3" hidden="1">{"'下期集計（10.27迄・速報値）'!$Q$16"}</definedName>
    <definedName name="MKK" hidden="1">{"'下期集計（10.27迄・速報値）'!$Q$16"}</definedName>
    <definedName name="mkljlk">#REF!</definedName>
    <definedName name="MKMK">#REF!</definedName>
    <definedName name="mku">#REF!</definedName>
    <definedName name="ML" localSheetId="1">#REF!,#REF!,#REF!,#REF!,#REF!,#REF!,#REF!</definedName>
    <definedName name="ML" localSheetId="3">#REF!,#REF!,#REF!,#REF!,#REF!,#REF!,#REF!</definedName>
    <definedName name="ML">#REF!,#REF!,#REF!,#REF!,#REF!,#REF!,#REF!</definedName>
    <definedName name="mm" localSheetId="1">#REF!</definedName>
    <definedName name="mm" localSheetId="3">#REF!</definedName>
    <definedName name="mm">#REF!</definedName>
    <definedName name="MMH" localSheetId="1">#REF!</definedName>
    <definedName name="MMH" localSheetId="3">#REF!</definedName>
    <definedName name="MMH">#REF!</definedName>
    <definedName name="MMHBS" localSheetId="1">#REF!</definedName>
    <definedName name="MMHBS" localSheetId="3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 localSheetId="1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1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hidden="1">{"via1",#N/A,TRUE,"general";"via2",#N/A,TRUE,"general";"via3",#N/A,TRUE,"general"}</definedName>
    <definedName name="Mmto">#REF!</definedName>
    <definedName name="MN" localSheetId="1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 localSheetId="1">#REF!</definedName>
    <definedName name="MO" localSheetId="3">#REF!</definedName>
    <definedName name="MO">#REF!</definedName>
    <definedName name="MO_2_OFICIALES" localSheetId="1">#REF!</definedName>
    <definedName name="MO_2_OFICIALES" localSheetId="3">#REF!</definedName>
    <definedName name="MO_2_OFICIALES">#REF!</definedName>
    <definedName name="MO_AYUDANTE">#REF!</definedName>
    <definedName name="MO_AYUDANTE_1">#REF!</definedName>
    <definedName name="MO_OFICIALES_2">#REF!</definedName>
    <definedName name="mo_oficiales_3">#REF!</definedName>
    <definedName name="MO_OFICIALES_LINIEROS">#REF!</definedName>
    <definedName name="MOA" localSheetId="1" hidden="1">{#N/A,#N/A,FALSE,"Hoja1";#N/A,#N/A,FALSE,"Hoja2"}</definedName>
    <definedName name="MOA" localSheetId="3" hidden="1">{#N/A,#N/A,FALSE,"Hoja1";#N/A,#N/A,FALSE,"Hoja2"}</definedName>
    <definedName name="MOA" hidden="1">{#N/A,#N/A,FALSE,"Hoja1";#N/A,#N/A,FALSE,"Hoja2"}</definedName>
    <definedName name="MOBI">#REF!</definedName>
    <definedName name="mobil06">#REF!</definedName>
    <definedName name="MOBILE" localSheetId="1" hidden="1">{"'ADV&amp;DP'!$A$4:$C$25"}</definedName>
    <definedName name="MOBILE" localSheetId="3" hidden="1">{"'ADV&amp;DP'!$A$4:$C$25"}</definedName>
    <definedName name="MOBILE" hidden="1">{"'ADV&amp;DP'!$A$4:$C$25"}</definedName>
    <definedName name="Mobiliario">#REF!</definedName>
    <definedName name="mobra">#REF!</definedName>
    <definedName name="MOBRAS">#REF!</definedName>
    <definedName name="MOD">#REF!</definedName>
    <definedName name="MODIF">#REF!</definedName>
    <definedName name="MODIF2" hidden="1">#REF!</definedName>
    <definedName name="MODIG" hidden="1">#REF!</definedName>
    <definedName name="MODIVejec" localSheetId="1" hidden="1">{#N/A,#N/A,FALSE,"Hoja1";#N/A,#N/A,FALSE,"Hoja2"}</definedName>
    <definedName name="MODIVejec" localSheetId="3" hidden="1">{#N/A,#N/A,FALSE,"Hoja1";#N/A,#N/A,FALSE,"Hoja2"}</definedName>
    <definedName name="MODIVejec" hidden="1">{#N/A,#N/A,FALSE,"Hoja1";#N/A,#N/A,FALSE,"Hoja2"}</definedName>
    <definedName name="ModLCN">#REF!</definedName>
    <definedName name="ModMicro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DULOSEÑALIZACION">#REF!</definedName>
    <definedName name="MOE" localSheetId="1" hidden="1">{#N/A,#N/A,FALSE,"Hoja1";#N/A,#N/A,FALSE,"Hoja2"}</definedName>
    <definedName name="MOE" localSheetId="3" hidden="1">{#N/A,#N/A,FALSE,"Hoja1";#N/A,#N/A,FALSE,"Hoja2"}</definedName>
    <definedName name="MOE" hidden="1">{#N/A,#N/A,FALSE,"Hoja1";#N/A,#N/A,FALSE,"Hoja2"}</definedName>
    <definedName name="mog" hidden="1">#REF!</definedName>
    <definedName name="MOMATECA">#REF!</definedName>
    <definedName name="MONEDA">#REF!</definedName>
    <definedName name="MONETARY">#REF!</definedName>
    <definedName name="money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">#REF!</definedName>
    <definedName name="MOR1_4">#REF!</definedName>
    <definedName name="Mora">#REF!</definedName>
    <definedName name="MORON">#REF!</definedName>
    <definedName name="MORT">#REF!</definedName>
    <definedName name="MORT_1_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__3">#REF!</definedName>
    <definedName name="Mortero_1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">#REF!</definedName>
    <definedName name="Mortero_impermeabilizado_1_4">#REF!</definedName>
    <definedName name="mortero12">#REF!</definedName>
    <definedName name="MORTERO13">#REF!</definedName>
    <definedName name="mortero14">#REF!</definedName>
    <definedName name="mortero14imp">#REF!</definedName>
    <definedName name="mortero15">#REF!</definedName>
    <definedName name="MORTERO4">#REF!</definedName>
    <definedName name="MORTERO5">#REF!</definedName>
    <definedName name="mot">#REF!</definedName>
    <definedName name="MOTO">#REF!</definedName>
    <definedName name="MOTO3">#REF!</definedName>
    <definedName name="motobomba">#REF!</definedName>
    <definedName name="MOTOBOMBAITEM">#REF!</definedName>
    <definedName name="MOTONIVELADORA">#REF!</definedName>
    <definedName name="Motor">#REF!</definedName>
    <definedName name="motosierra">#REF!</definedName>
    <definedName name="MOV">#REF!</definedName>
    <definedName name="MP_Resp_MPT">#REF!</definedName>
    <definedName name="MP_Resp_PAGA">#REF!</definedName>
    <definedName name="mpaok">#REF!</definedName>
    <definedName name="mpdirint">#REF!</definedName>
    <definedName name="mpio">#REF!</definedName>
    <definedName name="MPMDetail">#REF!</definedName>
    <definedName name="MPMHeading">#REF!</definedName>
    <definedName name="mprelecon">#REF!</definedName>
    <definedName name="mpsclm">#REF!</definedName>
    <definedName name="mr">#REF!</definedName>
    <definedName name="MR_DESCRIPTION">#REF!</definedName>
    <definedName name="MRLART">#REF!</definedName>
    <definedName name="MRNumber">#REF!</definedName>
    <definedName name="MRSUPDET">#REF!</definedName>
    <definedName name="MSMSMSMSMSMSMSMSM">#REF!</definedName>
    <definedName name="MT_Responsable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otalizado">#REF!</definedName>
    <definedName name="Mtz_Avance">#REF!</definedName>
    <definedName name="MU">#REF!</definedName>
    <definedName name="MUEBLEINFTOT">#REF!</definedName>
    <definedName name="municipio">#REF!</definedName>
    <definedName name="municipios1">#REF!</definedName>
    <definedName name="Muro">#REF!</definedName>
    <definedName name="muro10">#REF!</definedName>
    <definedName name="MUROALAVISTA">#REF!</definedName>
    <definedName name="MUROBC">#REF!</definedName>
    <definedName name="MUROBLOQUE">#REF!</definedName>
    <definedName name="murocontencion">#REF!</definedName>
    <definedName name="MUROLADRILLOVISTA">#REF!</definedName>
    <definedName name="MUROTOLETE">#REF!</definedName>
    <definedName name="MuxBox">#REF!</definedName>
    <definedName name="Mv">#REF!</definedName>
    <definedName name="MXMXMXMXMXM">#REF!</definedName>
    <definedName name="MXSMAR">#REF!</definedName>
    <definedName name="MZ">#REF!</definedName>
    <definedName name="n" localSheetId="1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hidden="1">{"via1",#N/A,TRUE,"general";"via2",#N/A,TRUE,"general";"via3",#N/A,TRUE,"general"}</definedName>
    <definedName name="N._FUND.">#REF!</definedName>
    <definedName name="N.BAT">#REF!</definedName>
    <definedName name="N__FUND_">#REF!</definedName>
    <definedName name="N__FUND____0">#REF!</definedName>
    <definedName name="N__FUND____1">#REF!</definedName>
    <definedName name="N__FUND____2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na">#REF!</definedName>
    <definedName name="NANCY_POLO">#REF!</definedName>
    <definedName name="NAS">#N/A</definedName>
    <definedName name="nb" localSheetId="1">#REF!</definedName>
    <definedName name="nb" localSheetId="3">#REF!</definedName>
    <definedName name="nb">#REF!</definedName>
    <definedName name="nbnbv" localSheetId="1">#REF!</definedName>
    <definedName name="nbnbv" localSheetId="3">#REF!</definedName>
    <definedName name="nbnbv">#REF!</definedName>
    <definedName name="nbv" localSheetId="1">#REF!</definedName>
    <definedName name="nbv" localSheetId="3">#REF!</definedName>
    <definedName name="nbv">#REF!</definedName>
    <definedName name="nbvnv" localSheetId="1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DHS" localSheetId="1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OLAI">#REF!</definedName>
    <definedName name="Nett_Rev_COL_Nom">#REF!</definedName>
    <definedName name="Nevera">#REF!</definedName>
    <definedName name="nf" localSheetId="1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hidden="1">{"via1",#N/A,TRUE,"general";"via2",#N/A,TRUE,"general";"via3",#N/A,TRUE,"general"}</definedName>
    <definedName name="NFGHRTY" hidden="1">#REF!</definedName>
    <definedName name="nfgn" localSheetId="1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hidden="1">{"via1",#N/A,TRUE,"general";"via2",#N/A,TRUE,"general";"via3",#N/A,TRUE,"general"}</definedName>
    <definedName name="nfianzas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1">#REF!</definedName>
    <definedName name="NHG" localSheetId="3">#REF!</definedName>
    <definedName name="NHG">#REF!</definedName>
    <definedName name="nhn" localSheetId="1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hidden="1">{"via1",#N/A,TRUE,"general";"via2",#N/A,TRUE,"general";"via3",#N/A,TRUE,"general"}</definedName>
    <definedName name="nic_nis">#REF!</definedName>
    <definedName name="nif">#REF!</definedName>
    <definedName name="NIM_R">#REF!</definedName>
    <definedName name="NIM_S">#REF!</definedName>
    <definedName name="ninguno">#REF!</definedName>
    <definedName name="NINI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qui">#REF!</definedName>
    <definedName name="Nit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JH">#REF!</definedName>
    <definedName name="NM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hidden="1">{"via1",#N/A,TRUE,"general";"via2",#N/A,TRUE,"general";"via3",#N/A,TRUE,"general"}</definedName>
    <definedName name="NNNNNN">#REF!</definedName>
    <definedName name="NO" localSheetId="1">'CÁLCULO DE CANTIDADES'!ERR</definedName>
    <definedName name="NO" localSheetId="3">INSUMOS!ERR</definedName>
    <definedName name="NO">[0]!ERR</definedName>
    <definedName name="No._de_ordenes" localSheetId="1">#REF!</definedName>
    <definedName name="No._de_ordenes" localSheetId="3">#REF!</definedName>
    <definedName name="No._de_ordenes">#REF!</definedName>
    <definedName name="No._Dibujos" localSheetId="1">#REF!</definedName>
    <definedName name="No._Dibujos" localSheetId="3">#REF!</definedName>
    <definedName name="No._Dibujos">#REF!</definedName>
    <definedName name="No._TABS">#REF!</definedName>
    <definedName name="No.APMd">#REF!</definedName>
    <definedName name="No.APMs">#REF!</definedName>
    <definedName name="No.Bornas_CFs">#REF!</definedName>
    <definedName name="No.Bornas_ST">#REF!</definedName>
    <definedName name="No.Bornas_TC">#REF!</definedName>
    <definedName name="No.estSCAN">#REF!</definedName>
    <definedName name="No.MicroTDC">#REF!</definedName>
    <definedName name="No.Rieles">#REF!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 localSheetId="1">#REF!,#REF!,#REF!,#REF!</definedName>
    <definedName name="No_desarrolladas" localSheetId="3">#REF!,#REF!,#REF!,#REF!</definedName>
    <definedName name="No_desarrolladas">#REF!,#REF!,#REF!,#REF!</definedName>
    <definedName name="NOA_4">#REF!</definedName>
    <definedName name="NOA_7">#REF!</definedName>
    <definedName name="nodes">#REF!</definedName>
    <definedName name="NoFacturable">#REF!</definedName>
    <definedName name="NOM">#REF!</definedName>
    <definedName name="Nom_Mpio1">#REF!</definedName>
    <definedName name="Nom_proy1">#REF!</definedName>
    <definedName name="Nom_Resp_PAGA">#REF!</definedName>
    <definedName name="Nom_Resp_PMT">#REF!</definedName>
    <definedName name="NOM1.1">#REF!</definedName>
    <definedName name="NOMB5">#REF!</definedName>
    <definedName name="NOMBRE">#REF!</definedName>
    <definedName name="NOMBRE_2">#REF!</definedName>
    <definedName name="Nombre_APU">#REF!</definedName>
    <definedName name="NOMBRE1">#REF!</definedName>
    <definedName name="NOMBRE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INA">#REF!</definedName>
    <definedName name="Nomina06">#REF!</definedName>
    <definedName name="NoRepAtEnd">#REF!</definedName>
    <definedName name="Norte">#REF!</definedName>
    <definedName name="NORTERO">#REF!</definedName>
    <definedName name="North_sales">#REF!</definedName>
    <definedName name="NOTARIA">#REF!</definedName>
    <definedName name="Notas">#REF!</definedName>
    <definedName name="NOV">#REF!</definedName>
    <definedName name="nov00">#REF!</definedName>
    <definedName name="novafort160">#REF!</definedName>
    <definedName name="novafort200">#REF!</definedName>
    <definedName name="NovDic">#REF!</definedName>
    <definedName name="NOVENTA">#REF!,#REF!</definedName>
    <definedName name="NPAGE">#REF!</definedName>
    <definedName name="nr" localSheetId="1">#REF!</definedName>
    <definedName name="nr" localSheetId="3">#REF!</definedName>
    <definedName name="nr">#REF!</definedName>
    <definedName name="NroCODIGO" localSheetId="1">#REF!</definedName>
    <definedName name="NroCODIGO" localSheetId="3">#REF!</definedName>
    <definedName name="NroCODIGO">#REF!</definedName>
    <definedName name="NSEM">#REF!</definedName>
    <definedName name="nt">#REF!</definedName>
    <definedName name="NTAET">#REF!</definedName>
    <definedName name="NTAUL">#REF!</definedName>
    <definedName name="NTCORE">#REF!</definedName>
    <definedName name="NTDS">#REF!</definedName>
    <definedName name="ntdsre">#REF!</definedName>
    <definedName name="NTDVRS">#REF!</definedName>
    <definedName name="NTOS">#REF!</definedName>
    <definedName name="NTRO">#REF!</definedName>
    <definedName name="NTRUN">#REF!</definedName>
    <definedName name="ntrune">#REF!</definedName>
    <definedName name="ntsvrpe">#REF!</definedName>
    <definedName name="Nudo_2725">#REF!</definedName>
    <definedName name="NUEVO">#REF!</definedName>
    <definedName name="Num">#REF!</definedName>
    <definedName name="Num_Pmt_Per_Year">#REF!</definedName>
    <definedName name="Number_of_Payments" localSheetId="1">MATCH(0.01,End_Bal,-1)+1</definedName>
    <definedName name="Number_of_Payments" localSheetId="3">MATCH(0.01,End_Bal,-1)+1</definedName>
    <definedName name="Number_of_Payments">MATCH(0.01,End_Bal,-1)+1</definedName>
    <definedName name="Numeral">#REF!</definedName>
    <definedName name="NUMERO">#REF!</definedName>
    <definedName name="NUMMOD">#REF!</definedName>
    <definedName name="NUMPRO">#REF!</definedName>
    <definedName name="numproceso">#REF!</definedName>
    <definedName name="NUNI">#REF!</definedName>
    <definedName name="NVOCD">#REF!</definedName>
    <definedName name="nxn" localSheetId="1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lo" localSheetId="1" hidden="1">{#N/A,#N/A,TRUE,"A"}</definedName>
    <definedName name="ñlo" localSheetId="3" hidden="1">{#N/A,#N/A,TRUE,"A"}</definedName>
    <definedName name="ñlo" hidden="1">{#N/A,#N/A,TRUE,"A"}</definedName>
    <definedName name="ÑLOP00">#REF!</definedName>
    <definedName name="ññ" localSheetId="1">#REF!</definedName>
    <definedName name="ññ" localSheetId="3">#REF!</definedName>
    <definedName name="ññ">#REF!</definedName>
    <definedName name="ÑÑÑ" localSheetId="1">#REF!</definedName>
    <definedName name="ÑÑÑ" localSheetId="3">#REF!</definedName>
    <definedName name="ÑÑÑ">#REF!</definedName>
    <definedName name="Ñ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 localSheetId="1">#REF!</definedName>
    <definedName name="Objeto" localSheetId="3">#REF!</definedName>
    <definedName name="Objeto">#REF!</definedName>
    <definedName name="OBJETO.CONTRATO">#REF!</definedName>
    <definedName name="Objeto_LIC">#REF!</definedName>
    <definedName name="objproceso">#REF!</definedName>
    <definedName name="OBR">#REF!</definedName>
    <definedName name="Obra">#REF!</definedName>
    <definedName name="obras" hidden="1">#REF!</definedName>
    <definedName name="OBRAS_ADICIONALES">#REF!</definedName>
    <definedName name="obras1" localSheetId="1">DATE(YEAR(#REF!),MONTH(#REF!)+Payment_Number,DAY(#REF!))</definedName>
    <definedName name="obras1" localSheetId="3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 localSheetId="3">DATE(YEAR(#REF!),MONTH(#REF!)+Payment_Number,DAY(#REF!))</definedName>
    <definedName name="obras111">DATE(YEAR(#REF!),MONTH(#REF!)+Payment_Number,DAY(#REF!))</definedName>
    <definedName name="OBRASEXTERIORES.URBANISMO">#REF!</definedName>
    <definedName name="OBREROII">#REF!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EquipData">#REF!</definedName>
    <definedName name="OCHENTA" localSheetId="1">#REF!,#REF!</definedName>
    <definedName name="OCHENTA" localSheetId="3">#REF!,#REF!</definedName>
    <definedName name="OCHENTA">#REF!,#REF!</definedName>
    <definedName name="OCI">#REF!</definedName>
    <definedName name="OCI1_1">#REF!</definedName>
    <definedName name="OCI1_1_1">#REF!</definedName>
    <definedName name="OCIFICINAS">#REF!</definedName>
    <definedName name="OCT">#REF!</definedName>
    <definedName name="oct00">#REF!</definedName>
    <definedName name="octavoH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 localSheetId="1">#REF!</definedName>
    <definedName name="OF" localSheetId="3">#REF!</definedName>
    <definedName name="OF">#REF!</definedName>
    <definedName name="OFFICE_ENTITY" localSheetId="1">#REF!</definedName>
    <definedName name="OFFICE_ENTITY" localSheetId="3">#REF!</definedName>
    <definedName name="OFFICE_ENTITY">#REF!</definedName>
    <definedName name="OFI">#REF!</definedName>
    <definedName name="OFICIAL">#REF!</definedName>
    <definedName name="OFICIALGRANITERO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FICINAS1">#REF!</definedName>
    <definedName name="ofyaydnt">#REF!</definedName>
    <definedName name="OHaulCostOutput">#REF!</definedName>
    <definedName name="oi" localSheetId="1" hidden="1">{#N/A,#N/A,TRUE,"A"}</definedName>
    <definedName name="oi" localSheetId="3" hidden="1">{#N/A,#N/A,TRUE,"A"}</definedName>
    <definedName name="oi" hidden="1">{#N/A,#N/A,TRUE,"A"}</definedName>
    <definedName name="oiret" localSheetId="1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hidden="1">{"via1",#N/A,TRUE,"general";"via2",#N/A,TRUE,"general";"via3",#N/A,TRUE,"general"}</definedName>
    <definedName name="OJO">#REF!</definedName>
    <definedName name="ojooo">#REF!</definedName>
    <definedName name="ojuojoijojoijdlf">#REF!</definedName>
    <definedName name="ok" localSheetId="1" hidden="1">{"'Highlights'!$A$1:$M$123"}</definedName>
    <definedName name="ok" localSheetId="3" hidden="1">{"'Highlights'!$A$1:$M$123"}</definedName>
    <definedName name="ok" hidden="1">{"'Highlights'!$A$1:$M$123"}</definedName>
    <definedName name="OLA">#REF!</definedName>
    <definedName name="OLE_LINK1">#REF!</definedName>
    <definedName name="OLE_LINK5">#REF!</definedName>
    <definedName name="OLU">#REF!</definedName>
    <definedName name="om">#REF!</definedName>
    <definedName name="OMAR">#REF!</definedName>
    <definedName name="OnceThru">0</definedName>
    <definedName name="OÑ">#REF!</definedName>
    <definedName name="oo">#REF!</definedName>
    <definedName name="OOL">#REF!</definedName>
    <definedName name="OOMMOOMM">#REF!</definedName>
    <definedName name="ooo" localSheetId="1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localSheetId="1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ningpb" hidden="1">#REF!</definedName>
    <definedName name="OpEquip">#REF!</definedName>
    <definedName name="Operario">#REF!</definedName>
    <definedName name="OpexFac">#REF!</definedName>
    <definedName name="optcount">#REF!</definedName>
    <definedName name="optcountstart">#REF!</definedName>
    <definedName name="Option">#REF!</definedName>
    <definedName name="optsonly">#REF!</definedName>
    <definedName name="OR">#REF!</definedName>
    <definedName name="Orden">#REF!</definedName>
    <definedName name="ORDENAR">#REF!</definedName>
    <definedName name="Order_Type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ganizador_de_Cables_de_Puenteo">#REF!</definedName>
    <definedName name="ORIGEN">#REF!</definedName>
    <definedName name="OrigenConsultoria">#REF!</definedName>
    <definedName name="OrigenObra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ancesa_6100">#REF!</definedName>
    <definedName name="Orinal_Mediano_Ref._08860">#REF!</definedName>
    <definedName name="ORO" localSheetId="1">#REF!</definedName>
    <definedName name="ORO" localSheetId="3">#REF!</definedName>
    <definedName name="ORO">#REF!</definedName>
    <definedName name="OROZCO" hidden="1">#REF!</definedName>
    <definedName name="os">#REF!</definedName>
    <definedName name="oscar">#REF!</definedName>
    <definedName name="oseaftsdiebdjjc">#REF!</definedName>
    <definedName name="OTERO">#REF!</definedName>
    <definedName name="OtherCosts">#REF!</definedName>
    <definedName name="OTR">#REF!</definedName>
    <definedName name="otra">#REF!</definedName>
    <definedName name="OTRO">#REF!</definedName>
    <definedName name="otro2">#REF!</definedName>
    <definedName name="otros">#REF!</definedName>
    <definedName name="OTROS_2">#REF!</definedName>
    <definedName name="Otros_Equipos">#REF!</definedName>
    <definedName name="Otros_Materiales">#REF!</definedName>
    <definedName name="Otros_Módulos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TRUP">#REF!</definedName>
    <definedName name="ØuRn1v">#REF!</definedName>
    <definedName name="ØuRn2v">#REF!</definedName>
    <definedName name="OUT">#REF!</definedName>
    <definedName name="OV">#REF!</definedName>
    <definedName name="OVER">#REF!</definedName>
    <definedName name="OWNER" hidden="1">#REF!</definedName>
    <definedName name="OXI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martillo">#REF!</definedName>
    <definedName name="p.OpeningBS" hidden="1">#REF!</definedName>
    <definedName name="P.retiro">#REF!</definedName>
    <definedName name="p.TaxCalculation" hidden="1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1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bmeril_Pliego_9_x11">#REF!</definedName>
    <definedName name="PAG">#N/A</definedName>
    <definedName name="Page____1____of____2">#REF!</definedName>
    <definedName name="PAGINA_1_DE_1">#REF!</definedName>
    <definedName name="PagoFinanciero">#REF!</definedName>
    <definedName name="pagos">#REF!</definedName>
    <definedName name="PAISCONTRATOS">#REF!</definedName>
    <definedName name="PAJARITA">#REF!</definedName>
    <definedName name="Pal_Workbook_GUID" hidden="1">"VDKIQSA9LZ43M7ZDULPCXLNU"</definedName>
    <definedName name="Palas">#REF!</definedName>
    <definedName name="palmira">#REF!</definedName>
    <definedName name="PANEL">#REF!</definedName>
    <definedName name="Panel_RIS">#REF!</definedName>
    <definedName name="Panel_Ronan">#REF!</definedName>
    <definedName name="pañet">#REF!</definedName>
    <definedName name="PAÑETE">#REF!</definedName>
    <definedName name="PAÑETEM">#REF!</definedName>
    <definedName name="PAÑETEP">#REF!</definedName>
    <definedName name="PAPA">#REF!</definedName>
    <definedName name="PAPEL">#REF!</definedName>
    <definedName name="Papelera_AI_Ref._CA_08R">#REF!</definedName>
    <definedName name="paperbks">#REF!</definedName>
    <definedName name="PAQUETE">#REF!</definedName>
    <definedName name="PARAL">#REF!</definedName>
    <definedName name="PARAL_6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#REF!</definedName>
    <definedName name="PARAMETROS" localSheetId="1">#REF!</definedName>
    <definedName name="PARAMETROS" localSheetId="3">#REF!</definedName>
    <definedName name="PARAMETROS">#REF!</definedName>
    <definedName name="Pararayos_Ionizante__Incluye_Bajante_y_Pozo_de_Tierra" localSheetId="1">#REF!</definedName>
    <definedName name="Pararayos_Ionizante__Incluye_Bajante_y_Pozo_de_Tierra" localSheetId="3">#REF!</definedName>
    <definedName name="Pararayos_Ionizante__Incluye_Bajante_y_Pozo_de_Tierra">#REF!</definedName>
    <definedName name="parc" localSheetId="1">#REF!</definedName>
    <definedName name="parc" localSheetId="3">#REF!</definedName>
    <definedName name="parc">#REF!</definedName>
    <definedName name="Pared_en_Dry_Wall_E.10_CM">#REF!</definedName>
    <definedName name="Pared_en_sistema_dray_wall_e_0.15">#REF!</definedName>
    <definedName name="Pares_MCond">#REF!</definedName>
    <definedName name="PAROUE_CENTENARIO_MUNICIPIO_DE_TAURAMENA">#REF!</definedName>
    <definedName name="PARQUE">#REF!</definedName>
    <definedName name="PART_PROD_USUARIO">#REF!</definedName>
    <definedName name="pasamanos">#REF!</definedName>
    <definedName name="pasamuro">#REF!</definedName>
    <definedName name="PASAMURO_B_x_EL_L_0.25_Z_0.125_M">#REF!</definedName>
    <definedName name="PASO" localSheetId="1" hidden="1">{#N/A,#N/A,TRUE,"INGENIERIA";#N/A,#N/A,TRUE,"COMPRAS";#N/A,#N/A,TRUE,"DIRECCION";#N/A,#N/A,TRUE,"RESUMEN"}</definedName>
    <definedName name="PASO" localSheetId="3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os_escalera_nariz__L__especial_de_Moore_o_similar__tono_coral">#REF!</definedName>
    <definedName name="PASS" localSheetId="1" hidden="1">{#N/A,#N/A,TRUE,"INGENIERIA";#N/A,#N/A,TRUE,"COMPRAS";#N/A,#N/A,TRUE,"DIRECCION";#N/A,#N/A,TRUE,"RESUMEN"}</definedName>
    <definedName name="PASS" localSheetId="3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_Panel_de_16_Puertos_RJ_45_Cat._5E">#REF!</definedName>
    <definedName name="Patch_Panel_de_32_Puertos_RJ_45_Cat._5E">#REF!</definedName>
    <definedName name="patch8" localSheetId="1">#REF!</definedName>
    <definedName name="patch8" localSheetId="3">#REF!</definedName>
    <definedName name="patch8">#REF!</definedName>
    <definedName name="PATERNIT">#REF!</definedName>
    <definedName name="PATIOS">#REF!</definedName>
    <definedName name="PAVIMENTO">#REF!</definedName>
    <definedName name="PAVIMENTO_2">#REF!</definedName>
    <definedName name="Pay_Date">#REF!</definedName>
    <definedName name="Pay_Num">#REF!</definedName>
    <definedName name="Payment_Date" localSheetId="1">DATE(YEAR('CÁLCULO DE CANTIDADES'!Loan_Start),MONTH('CÁLCULO DE CANTIDADES'!Loan_Start)+Payment_Number,DAY('CÁLCULO DE CANTIDADES'!Loan_Start))</definedName>
    <definedName name="Payment_Date" localSheetId="3">DATE(YEAR(INSUMOS!Loan_Start),MONTH(INSUMOS!Loan_Start)+Payment_Number,DAY(INSUMOS!Loan_Start))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 localSheetId="3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>#REF!</definedName>
    <definedName name="PAZ" localSheetId="1">#REF!</definedName>
    <definedName name="PAZ" localSheetId="3">#REF!</definedName>
    <definedName name="PAZ">#REF!</definedName>
    <definedName name="PB" localSheetId="1">#REF!</definedName>
    <definedName name="PB" localSheetId="3">#REF!</definedName>
    <definedName name="PB">#REF!</definedName>
    <definedName name="PBS">#REF!</definedName>
    <definedName name="PC">#REF!</definedName>
    <definedName name="pcnm">#REF!</definedName>
    <definedName name="Pd">#REF!</definedName>
    <definedName name="Pdos">#REF!</definedName>
    <definedName name="PE">#REF!</definedName>
    <definedName name="PEB">#REF!</definedName>
    <definedName name="pedestal">#REF!</definedName>
    <definedName name="pedro">#REF!</definedName>
    <definedName name="Pega_plus">#REF!</definedName>
    <definedName name="Pegacor">#REF!</definedName>
    <definedName name="PEGANTE">#REF!</definedName>
    <definedName name="Pegante_Colbón">#REF!</definedName>
    <definedName name="PEGANTE_P.V.C">#REF!</definedName>
    <definedName name="Pegante_PVC">#REF!</definedName>
    <definedName name="PEGANTEPVC">#REF!</definedName>
    <definedName name="PEGUE">#REF!</definedName>
    <definedName name="PEN">#REF!</definedName>
    <definedName name="pend">#REF!</definedName>
    <definedName name="PEPE" localSheetId="1">'CÁLCULO DE CANTIDADES'!ERR</definedName>
    <definedName name="PEPE" localSheetId="3">INSUMOS!ERR</definedName>
    <definedName name="PEPE">[0]!ERR</definedName>
    <definedName name="PER_PAV" localSheetId="1">#REF!</definedName>
    <definedName name="PER_PAV" localSheetId="3">#REF!</definedName>
    <definedName name="PER_PAV">#REF!</definedName>
    <definedName name="PERA" localSheetId="1">#REF!</definedName>
    <definedName name="PERA" localSheetId="3">#REF!</definedName>
    <definedName name="PERA">#REF!</definedName>
    <definedName name="PERALTA" localSheetId="1">#REF!</definedName>
    <definedName name="PERALTA" localSheetId="3">#REF!</definedName>
    <definedName name="PERALTA">#REF!</definedName>
    <definedName name="Percha_en_AI_Doble_Ref._FB_5502">#REF!</definedName>
    <definedName name="PERCHA2">#REF!</definedName>
    <definedName name="perDate">#REF!</definedName>
    <definedName name="perfil">#REF!</definedName>
    <definedName name="Perfil_16_6">#REF!</definedName>
    <definedName name="PERFIL_DEL_TRAMO">#REF!</definedName>
    <definedName name="PERFILADO">#REF!</definedName>
    <definedName name="PERFILALUMINIO">#REF!</definedName>
    <definedName name="PERFORACIONPOZO">#REF!</definedName>
    <definedName name="PERGOLA">#REF!</definedName>
    <definedName name="PeriodInc">#REF!</definedName>
    <definedName name="PERIODO">#REF!</definedName>
    <definedName name="Periodo1">#REF!</definedName>
    <definedName name="PERIODO2">#REF!</definedName>
    <definedName name="Periodo3">#REF!</definedName>
    <definedName name="Periodo4">#REF!</definedName>
    <definedName name="PeriodoD">#REF!</definedName>
    <definedName name="Periodod2">#REF!</definedName>
    <definedName name="PeriodoPago">#REF!</definedName>
    <definedName name="PeriodoRepago">#REF!</definedName>
    <definedName name="PeriodoRepagoCCP">#REF!</definedName>
    <definedName name="PERIODOS.SMML">#REF!</definedName>
    <definedName name="PERIODS.SMML">#REF!</definedName>
    <definedName name="perLabel">#REF!</definedName>
    <definedName name="PERRD">#REF!</definedName>
    <definedName name="PERS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PERS" localSheetId="3" hidden="1">{#N/A,#N/A,TRUE,"0001";#N/A,#N/A,TRUE,"0002";#N/A,#N/A,TRUE,"0003";#N/A,#N/A,TRUE,"0004";#N/A,#N/A,TRUE,"0005";#N/A,#N/A,TRUE,"0006";#N/A,#N/A,TRUE,"0007";#N/A,#N/A,TRUE,"0008";#N/A,#N/A,TRUE,"0009";#N/A,#N/A,TRUE,"0010"}</definedName>
    <definedName name="PERS" hidden="1">{#N/A,#N/A,TRUE,"0001";#N/A,#N/A,TRUE,"0002";#N/A,#N/A,TRUE,"0003";#N/A,#N/A,TRUE,"0004";#N/A,#N/A,TRUE,"0005";#N/A,#N/A,TRUE,"0006";#N/A,#N/A,TRUE,"0007";#N/A,#N/A,TRUE,"0008";#N/A,#N/A,TRUE,"0009";#N/A,#N/A,TRUE,"0010"}</definedName>
    <definedName name="Persianas_Luxalon_Cortasol_84RLSL5">#REF!</definedName>
    <definedName name="Personal" localSheetId="1">#REF!</definedName>
    <definedName name="Personal" localSheetId="3">#REF!</definedName>
    <definedName name="Personal">#REF!</definedName>
    <definedName name="Personal_Estudios" localSheetId="1">#REF!</definedName>
    <definedName name="Personal_Estudios" localSheetId="3">#REF!</definedName>
    <definedName name="Personal_Estudios">#REF!</definedName>
    <definedName name="Personal_Obra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SONAS">#REF!</definedName>
    <definedName name="PERT">#REF!</definedName>
    <definedName name="peso">#REF!</definedName>
    <definedName name="PESO14.2">#REF!</definedName>
    <definedName name="PESO14.3">#REF!</definedName>
    <definedName name="PESO14.4">#REF!</definedName>
    <definedName name="PESOS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g">#REF!</definedName>
    <definedName name="phd">#REF!</definedName>
    <definedName name="phdbks">#REF!</definedName>
    <definedName name="phddocs">#REF!</definedName>
    <definedName name="phddocup">#REF!</definedName>
    <definedName name="phdr110">#REF!</definedName>
    <definedName name="phdr110aem">#REF!</definedName>
    <definedName name="phdr110svr">#REF!</definedName>
    <definedName name="phdtphhist">#REF!</definedName>
    <definedName name="phdtpshist">#REF!</definedName>
    <definedName name="phed">#REF!</definedName>
    <definedName name="phen">#REF!</definedName>
    <definedName name="PIA" hidden="1">#REF!</definedName>
    <definedName name="PIB">#REF!</definedName>
    <definedName name="piedra">#REF!</definedName>
    <definedName name="PIEDRA_CHINA">#REF!</definedName>
    <definedName name="Piedra_Media_Zonga">#REF!</definedName>
    <definedName name="PIEDRABOLA">#REF!</definedName>
    <definedName name="PIEDRARAJON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dis">#REF!</definedName>
    <definedName name="pint">#REF!</definedName>
    <definedName name="PINTCORAZA">#REF!</definedName>
    <definedName name="Pintor">#REF!</definedName>
    <definedName name="pintura">#REF!</definedName>
    <definedName name="Pintura_blanca_para_trafico">#REF!</definedName>
    <definedName name="Pintura_electrostática">#REF!</definedName>
    <definedName name="Pintura_exteriores">#REF!</definedName>
    <definedName name="PINTURAESMALTE">#REF!</definedName>
    <definedName name="pinturavinilo">#REF!</definedName>
    <definedName name="pintyura">#REF!</definedName>
    <definedName name="PIP">#REF!</definedName>
    <definedName name="PIRLAN">#REF!</definedName>
    <definedName name="PIS">#REF!</definedName>
    <definedName name="Piscinas">#REF!</definedName>
    <definedName name="piso">#REF!</definedName>
    <definedName name="Piso_olimpia_base_20___20">#REF!</definedName>
    <definedName name="PISO8">#REF!</definedName>
    <definedName name="PISOCAMINOS">#REF!</definedName>
    <definedName name="PISOGRESS">#REF!</definedName>
    <definedName name="PISOPLAZOLETA">#REF!</definedName>
    <definedName name="PISOS">#REF!</definedName>
    <definedName name="PisosEnchapes">#REF!</definedName>
    <definedName name="PISOTABLON">#REF!</definedName>
    <definedName name="piu" localSheetId="1" hidden="1">{#N/A,#N/A,TRUE,"A"}</definedName>
    <definedName name="piu" localSheetId="3" hidden="1">{#N/A,#N/A,TRUE,"A"}</definedName>
    <definedName name="piu" hidden="1">{#N/A,#N/A,TRUE,"A"}</definedName>
    <definedName name="PIU_AI">#REF!</definedName>
    <definedName name="PIU_DI">#REF!</definedName>
    <definedName name="PIU_PI">#REF!</definedName>
    <definedName name="PIU_TC">#REF!</definedName>
    <definedName name="PJ501XXXXX">#REF!</definedName>
    <definedName name="pk">#REF!</definedName>
    <definedName name="pkgl">#REF!</definedName>
    <definedName name="PKHK" localSheetId="1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 localSheetId="1">#REF!</definedName>
    <definedName name="PL" localSheetId="3">#REF!</definedName>
    <definedName name="PL">#REF!</definedName>
    <definedName name="PLAC" localSheetId="1">#REF!</definedName>
    <definedName name="PLAC" localSheetId="3">#REF!</definedName>
    <definedName name="PLAC">#REF!</definedName>
    <definedName name="PLACA">#REF!</definedName>
    <definedName name="PLACAALIGERADA">#REF!</definedName>
    <definedName name="PLACAENTREPISO">#REF!</definedName>
    <definedName name="PLACAMESON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D" localSheetId="1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DE_INVERSION">#REF!</definedName>
    <definedName name="PLAN_DE_INVERSIONES">#REF!</definedName>
    <definedName name="Plan_Vallejo_Sens">#REF!</definedName>
    <definedName name="Plancha">#REF!</definedName>
    <definedName name="Planchón_Ordinario_3_M">#REF!</definedName>
    <definedName name="PLANEACION">#REF!</definedName>
    <definedName name="Planos?">#REF!</definedName>
    <definedName name="Planos_Record">#REF!</definedName>
    <definedName name="PLANT7">#REF!</definedName>
    <definedName name="Planta">#REF!</definedName>
    <definedName name="Planta_Telefonica_Digital_de_10_Lineas_Troncales_20_Extensiones_y_5_Directos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ULA">#REF!</definedName>
    <definedName name="PlanVallejo">#REF!</definedName>
    <definedName name="PLAQUETAS">#REF!</definedName>
    <definedName name="Plaquetas_en_concreto_0_40_x_0_40_tipo_IDU">#REF!</definedName>
    <definedName name="PLAST">#REF!</definedName>
    <definedName name="plastocrete">#REF!</definedName>
    <definedName name="PLASTROCRETE_DM">#REF!</definedName>
    <definedName name="Platina_hierro_1_2__x_1_8">#REF!</definedName>
    <definedName name="Platinas">#REF!</definedName>
    <definedName name="Plazo">#REF!</definedName>
    <definedName name="PlazoAIU">#REF!</definedName>
    <definedName name="PlazoEnMeses">#REF!</definedName>
    <definedName name="PLCG_R">#REF!</definedName>
    <definedName name="PLCG_S">#REF!</definedName>
    <definedName name="Plegable">#REF!</definedName>
    <definedName name="PLICEN">#REF!</definedName>
    <definedName name="plo" localSheetId="1" hidden="1">{#N/A,#N/A,TRUE,"A"}</definedName>
    <definedName name="plo" localSheetId="3" hidden="1">{#N/A,#N/A,TRUE,"A"}</definedName>
    <definedName name="plo" hidden="1">{#N/A,#N/A,TRUE,"A"}</definedName>
    <definedName name="PLOMERO">#REF!</definedName>
    <definedName name="PLPLUNN" localSheetId="1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P">#REF!</definedName>
    <definedName name="PMT">#REF!</definedName>
    <definedName name="pntll">#REF!</definedName>
    <definedName name="pñ">#REF!</definedName>
    <definedName name="po">#REF!</definedName>
    <definedName name="Poblacion">#REF!</definedName>
    <definedName name="poblado">#REF!</definedName>
    <definedName name="POBRE">#REF!</definedName>
    <definedName name="Poceta_en_acero_inoxidable_tipo_SOCODA">#REF!</definedName>
    <definedName name="POCETAS">#REF!</definedName>
    <definedName name="Pocetas_en_granito_lavado_blanco_Huila_grano_1.">#REF!</definedName>
    <definedName name="poi">#REF!</definedName>
    <definedName name="POIL">#REF!</definedName>
    <definedName name="POIPOZOS">#REF!</definedName>
    <definedName name="POIUP" localSheetId="1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_anticipo">#REF!</definedName>
    <definedName name="Poliza_cump.">#REF!</definedName>
    <definedName name="Poliza_Estab.">#REF!</definedName>
    <definedName name="Poliza_RCE">#REF!</definedName>
    <definedName name="Poliza_Salarios">#REF!</definedName>
    <definedName name="Polizas">#REF!</definedName>
    <definedName name="Polynomial">#REF!</definedName>
    <definedName name="POM">#REF!</definedName>
    <definedName name="PoMede">#REF!</definedName>
    <definedName name="ponton">#REF!</definedName>
    <definedName name="PONTON2">#REF!</definedName>
    <definedName name="POO">#REF!</definedName>
    <definedName name="popop" localSheetId="1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lanato_Gris_Dolphin_Ref.">#REF!</definedName>
    <definedName name="Porcentaje">#REF!</definedName>
    <definedName name="Porcentaje_de_AE">#REF!</definedName>
    <definedName name="Porcentaje_Retrabajo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_candado_simple_3_.">#REF!</definedName>
    <definedName name="Porta_Papel_Doble_con_Tapa_Ref._B_288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NMALLA">#REF!</definedName>
    <definedName name="porton2.67x5">#REF!</definedName>
    <definedName name="porton3.2x2.67">#REF!</definedName>
    <definedName name="PORTOTAL">#REF!</definedName>
    <definedName name="PorUtilidadDesctoCompra">#REF!</definedName>
    <definedName name="PorUtilidadFinanciera">#REF!</definedName>
    <definedName name="POSI">#REF!</definedName>
    <definedName name="POSICION_PRESUP">#REF!</definedName>
    <definedName name="POSICIONES">#REF!</definedName>
    <definedName name="POSMML">#REF!</definedName>
    <definedName name="POSTE">#REF!</definedName>
    <definedName name="Poste_madera">#REF!</definedName>
    <definedName name="POSTE5.5">#REF!</definedName>
    <definedName name="POSTGRADOS">#REF!</definedName>
    <definedName name="POSTPREGRADO">#REF!</definedName>
    <definedName name="pouig" localSheetId="1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Z" localSheetId="1">#REF!</definedName>
    <definedName name="POZ" localSheetId="3">#REF!</definedName>
    <definedName name="POZ">#REF!</definedName>
    <definedName name="POZO" localSheetId="1">#REF!</definedName>
    <definedName name="POZO" localSheetId="3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tico">#REF!</definedName>
    <definedName name="pp">#REF!</definedName>
    <definedName name="PPPP">#REF!</definedName>
    <definedName name="ppppp9" localSheetId="1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 localSheetId="1">#REF!</definedName>
    <definedName name="PPTO" localSheetId="3">#REF!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1">#REF!</definedName>
    <definedName name="PRE" localSheetId="3">#REF!</definedName>
    <definedName name="PRE">#REF!</definedName>
    <definedName name="pre_nuevo" localSheetId="1">#REF!</definedName>
    <definedName name="pre_nuevo" localSheetId="3">#REF!</definedName>
    <definedName name="pre_nuevo">#REF!</definedName>
    <definedName name="PRECEQUI">#REF!</definedName>
    <definedName name="PRECIO">#REF!</definedName>
    <definedName name="precio2">#REF!</definedName>
    <definedName name="precios">#REF!</definedName>
    <definedName name="PREL">#REF!</definedName>
    <definedName name="PRELIMINAR">#REF!</definedName>
    <definedName name="Preliminares" comment="Apus_Preliminares">#REF!</definedName>
    <definedName name="PREPARACIO">#REF!</definedName>
    <definedName name="preparacion">#REF!</definedName>
    <definedName name="PREPARACION_POSTGRADUADA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.">1.15</definedName>
    <definedName name="Prestacion_obra">#REF!</definedName>
    <definedName name="PRESTACIONES" localSheetId="1">#REF!</definedName>
    <definedName name="PRESTACIONES" localSheetId="3">#REF!</definedName>
    <definedName name="PRESTACIONES">#REF!</definedName>
    <definedName name="Prestaciones_sociales" localSheetId="1">#REF!</definedName>
    <definedName name="Prestaciones_sociales" localSheetId="3">#REF!</definedName>
    <definedName name="Prestaciones_sociales">#REF!</definedName>
    <definedName name="PrestacionesSeguridadOtros">#REF!</definedName>
    <definedName name="PrestacionesSeguridadOtrosFMMin">#REF!</definedName>
    <definedName name="Presu">#REF!</definedName>
    <definedName name="PRESUP">#REF!</definedName>
    <definedName name="Presupuest">#REF!</definedName>
    <definedName name="PRESUPUESTADO">#REF!</definedName>
    <definedName name="PRESUPUESTO">#REF!</definedName>
    <definedName name="PresupuestoCCI90F">#REF!</definedName>
    <definedName name="PResupuestos">#REF!</definedName>
    <definedName name="pRETIRO">#REF!</definedName>
    <definedName name="PrevFleet">#REF!</definedName>
    <definedName name="PRGRAMACIÓN">#REF!</definedName>
    <definedName name="prices">#REF!</definedName>
    <definedName name="PRICES_FIRM">#REF!</definedName>
    <definedName name="PRIMER" localSheetId="1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hidden="1">{"via1",#N/A,TRUE,"general";"via2",#N/A,TRUE,"general";"via3",#N/A,TRUE,"general"}</definedName>
    <definedName name="PRIMERA">#REF!</definedName>
    <definedName name="PRIMERO" localSheetId="1">#REF!</definedName>
    <definedName name="PRIMERO" localSheetId="3">#REF!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1">#REF!</definedName>
    <definedName name="PRINT_AREA" localSheetId="3">#REF!</definedName>
    <definedName name="PRINT_AREA">#REF!</definedName>
    <definedName name="PRINT_AREA_MI" localSheetId="1">#REF!</definedName>
    <definedName name="PRINT_AREA_MI" localSheetId="3">#REF!</definedName>
    <definedName name="PRINT_AREA_MI">#REF!</definedName>
    <definedName name="Print_Area_Reset" localSheetId="1">OFFSET(Full_Print,0,0,Last_Row)</definedName>
    <definedName name="Print_Area_Reset" localSheetId="3">OFFSET(Full_Print,0,0,Last_Row)</definedName>
    <definedName name="Print_Area_Reset">OFFSET(Full_Print,0,0,Last_Row)</definedName>
    <definedName name="PRINT_TITLES">#N/A</definedName>
    <definedName name="PRINT_TITLES_MI">#N/A</definedName>
    <definedName name="Print_Titles2">#N/A</definedName>
    <definedName name="PRINT1" localSheetId="1">#REF!</definedName>
    <definedName name="PRINT1" localSheetId="3">#REF!</definedName>
    <definedName name="PRINT1">#REF!</definedName>
    <definedName name="PRINT2" localSheetId="1">#REF!</definedName>
    <definedName name="PRINT2" localSheetId="3">#REF!</definedName>
    <definedName name="PRINT2">#REF!</definedName>
    <definedName name="printarea">#N/A</definedName>
    <definedName name="PrintEnd" localSheetId="1" hidden="1">#REF!</definedName>
    <definedName name="PrintEnd" localSheetId="3" hidden="1">#REF!</definedName>
    <definedName name="PrintEnd" hidden="1">#REF!</definedName>
    <definedName name="PrintStart" hidden="1">#REF!</definedName>
    <definedName name="PrintTitle">#REF!</definedName>
    <definedName name="printtitles">#N/A</definedName>
    <definedName name="Prioridad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_LM_R">#REF!</definedName>
    <definedName name="Proc_LM_S">#REF!</definedName>
    <definedName name="Proc_Red">#REF!</definedName>
    <definedName name="Proc_Sing">#REF!</definedName>
    <definedName name="PROCE.SANGRE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batea">#REF!</definedName>
    <definedName name="PROFESION">#REF!</definedName>
    <definedName name="Profesional">#REF!</definedName>
    <definedName name="Profesionales">"#ref!"</definedName>
    <definedName name="PROFESIONES">#REF!</definedName>
    <definedName name="PrOfic" localSheetId="1">#REF!</definedName>
    <definedName name="PrOfic" localSheetId="3">#REF!</definedName>
    <definedName name="PrOfic">#REF!</definedName>
    <definedName name="profit_margin" localSheetId="1">#REF!</definedName>
    <definedName name="profit_margin" localSheetId="3">#REF!</definedName>
    <definedName name="profit_margin">#REF!</definedName>
    <definedName name="Profundidad">#REF!</definedName>
    <definedName name="PROG" hidden="1">#REF!</definedName>
    <definedName name="PROGDES">#REF!</definedName>
    <definedName name="PROGRAMA">#REF!</definedName>
    <definedName name="programacion">#REF!</definedName>
    <definedName name="programainv" localSheetId="1">'CÁLCULO DE CANTIDADES'!ERR</definedName>
    <definedName name="programainv" localSheetId="3">INSUMOS!ERR</definedName>
    <definedName name="programainv">[0]!ERR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ject" localSheetId="1">#REF!</definedName>
    <definedName name="Project" localSheetId="3">#REF!</definedName>
    <definedName name="Project">#REF!</definedName>
    <definedName name="PROJECT_CURRENCY" localSheetId="1">#REF!</definedName>
    <definedName name="PROJECT_CURRENCY" localSheetId="3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">#REF!</definedName>
    <definedName name="PROPONE">#REF!</definedName>
    <definedName name="Proponente">#REF!</definedName>
    <definedName name="propuente">#REF!</definedName>
    <definedName name="Prov">#REF!</definedName>
    <definedName name="PROY">#REF!</definedName>
    <definedName name="Proy_01">NA()</definedName>
    <definedName name="Proy_02">NA()</definedName>
    <definedName name="Proy_03">NA()</definedName>
    <definedName name="Proy_04">NA()</definedName>
    <definedName name="Proy_05">NA()</definedName>
    <definedName name="Proy_06">NA()</definedName>
    <definedName name="Proy_07">NA()</definedName>
    <definedName name="Proy_08">NA()</definedName>
    <definedName name="Proy_09">NA()</definedName>
    <definedName name="Proy_10">NA()</definedName>
    <definedName name="Proy_11">NA()</definedName>
    <definedName name="Proy_12">NA()</definedName>
    <definedName name="Proy_13">NA()</definedName>
    <definedName name="Proy_14">NA()</definedName>
    <definedName name="Proy_15">NA()</definedName>
    <definedName name="Proy_16">NA()</definedName>
    <definedName name="Proy_17">NA()</definedName>
    <definedName name="Proy_18">NA()</definedName>
    <definedName name="Proy_19">NA()</definedName>
    <definedName name="Proy_20">NA()</definedName>
    <definedName name="Proy_21">NA()</definedName>
    <definedName name="Proy_22">NA()</definedName>
    <definedName name="Proy_23">NA()</definedName>
    <definedName name="Proy_24">NA()</definedName>
    <definedName name="Proy_25">NA()</definedName>
    <definedName name="Proy_26">NA()</definedName>
    <definedName name="Proy_27">NA()</definedName>
    <definedName name="Proy_28">NA()</definedName>
    <definedName name="Proy_29">NA()</definedName>
    <definedName name="Proy_30">NA()</definedName>
    <definedName name="Proy_31">NA()</definedName>
    <definedName name="Proy_32">NA()</definedName>
    <definedName name="Proy_33">NA()</definedName>
    <definedName name="Proy_34">NA()</definedName>
    <definedName name="Proy_35">NA()</definedName>
    <definedName name="Proy_36">NA()</definedName>
    <definedName name="Proy_37">NA()</definedName>
    <definedName name="Proy_38">NA()</definedName>
    <definedName name="Proy_39">NA()</definedName>
    <definedName name="Proy_40">NA()</definedName>
    <definedName name="Proy_41">NA()</definedName>
    <definedName name="Proy_42">NA()</definedName>
    <definedName name="Proy_43">NA()</definedName>
    <definedName name="Proy_44">NA()</definedName>
    <definedName name="Proy_45">NA()</definedName>
    <definedName name="Proy_46">NA()</definedName>
    <definedName name="Proy_47">NA()</definedName>
    <definedName name="Proy_48">NA()</definedName>
    <definedName name="Proy_49">NA()</definedName>
    <definedName name="Proy_50">NA()</definedName>
    <definedName name="PROYECCION">#REF!</definedName>
    <definedName name="PROYECCIONDEMANDATABLA1">#REF!</definedName>
    <definedName name="PROYECTO" localSheetId="1">#REF!</definedName>
    <definedName name="PROYECTO" localSheetId="3">#REF!</definedName>
    <definedName name="PROYECTO">#REF!</definedName>
    <definedName name="PROYECTO__OBRAS_VARIAS_EN_LA_ESCUELA_CONTRAINCENDIO">#REF!</definedName>
    <definedName name="Proyectos">#REF!</definedName>
    <definedName name="PRUEBA">#REF!</definedName>
    <definedName name="prueba1">#REF!</definedName>
    <definedName name="PRUEBA2">#REF!</definedName>
    <definedName name="ps">#REF!</definedName>
    <definedName name="psaddel">#REF!</definedName>
    <definedName name="PSADDEL1">#REF!</definedName>
    <definedName name="psbaselist">#REF!</definedName>
    <definedName name="psbaseopts">#REF!</definedName>
    <definedName name="PSBS">#REF!</definedName>
    <definedName name="psbscc">#REF!</definedName>
    <definedName name="psbval">#REF!</definedName>
    <definedName name="PSCA">#REF!</definedName>
    <definedName name="pscheck">#REF!</definedName>
    <definedName name="PSCI">#REF!</definedName>
    <definedName name="PSCN">#REF!</definedName>
    <definedName name="psconv1">#REF!</definedName>
    <definedName name="psconv2">#REF!</definedName>
    <definedName name="psdocp">#REF!</definedName>
    <definedName name="PSELD">#REF!</definedName>
    <definedName name="pshchw">#REF!</definedName>
    <definedName name="pshcsw">#REF!</definedName>
    <definedName name="pslist">#REF!</definedName>
    <definedName name="psma">#REF!</definedName>
    <definedName name="PSMANUALS">#REF!</definedName>
    <definedName name="PSMEDIA">#REF!</definedName>
    <definedName name="PSOCIAL">#REF!</definedName>
    <definedName name="psopts">#REF!</definedName>
    <definedName name="pspurdocs">#REF!</definedName>
    <definedName name="pssera">#REF!</definedName>
    <definedName name="pssh">#REF!</definedName>
    <definedName name="PSSR">#REF!</definedName>
    <definedName name="PSSS">#REF!</definedName>
    <definedName name="psstdlist">#REF!</definedName>
    <definedName name="psstdopts">#REF!</definedName>
    <definedName name="pssval">#REF!</definedName>
    <definedName name="PST">#REF!</definedName>
    <definedName name="pstot">#REF!</definedName>
    <definedName name="PSTRESS_RELIEVI">#REF!</definedName>
    <definedName name="PSUNCLASS">#REF!</definedName>
    <definedName name="psupdset">#REF!</definedName>
    <definedName name="psupgset">#REF!</definedName>
    <definedName name="psupprset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mtlcbñ">#REF!</definedName>
    <definedName name="ptope" localSheetId="1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hidden="1">{"via1",#N/A,TRUE,"general";"via2",#N/A,TRUE,"general";"via3",#N/A,TRUE,"general"}</definedName>
    <definedName name="PTSB" localSheetId="1" hidden="1">{"'Highlights'!$A$1:$M$123"}</definedName>
    <definedName name="PTSB" localSheetId="3" hidden="1">{"'Highlights'!$A$1:$M$123"}</definedName>
    <definedName name="PTSB" hidden="1">{"'Highlights'!$A$1:$M$123"}</definedName>
    <definedName name="PTTTT" localSheetId="1" hidden="1">{#N/A,#N/A,TRUE,"INGENIERIA";#N/A,#N/A,TRUE,"COMPRAS";#N/A,#N/A,TRUE,"DIRECCION";#N/A,#N/A,TRUE,"RESUMEN"}</definedName>
    <definedName name="PTTTT" localSheetId="3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_Metalica">#REF!</definedName>
    <definedName name="Puerta_Triplex_0.80X2.20">#REF!</definedName>
    <definedName name="Puerta_Triplex_1.00X2.20">#REF!</definedName>
    <definedName name="puerta0.7x3">#REF!</definedName>
    <definedName name="puerta0.8x3">#REF!</definedName>
    <definedName name="puerta0.9x3.5">#REF!</definedName>
    <definedName name="puerta1.4x3">#REF!</definedName>
    <definedName name="puerta1.6x3">#REF!</definedName>
    <definedName name="puerta1.6x3.5">#REF!</definedName>
    <definedName name="PUERTA2">#REF!</definedName>
    <definedName name="PUERTACAL18">#REF!</definedName>
    <definedName name="puertalam">#REF!</definedName>
    <definedName name="PUERTALAMINA">#REF!</definedName>
    <definedName name="PUERTALUMTOT">#REF!</definedName>
    <definedName name="PUERTAMADERA">#REF!</definedName>
    <definedName name="PUERTAMADERAINSUMO">#REF!</definedName>
    <definedName name="PUERTAMADETOT">#REF!</definedName>
    <definedName name="PUERTAMETALICA">#REF!</definedName>
    <definedName name="puertapersiana1.2x3.5">#REF!</definedName>
    <definedName name="puertapersiana1.8x3">#REF!</definedName>
    <definedName name="puertapersiana2x3">#REF!</definedName>
    <definedName name="puertapersiana2x3.5">#REF!</definedName>
    <definedName name="PUERTAS_A">#REF!</definedName>
    <definedName name="PUERTAS_B">#REF!</definedName>
    <definedName name="PUERTAS_C">#REF!</definedName>
    <definedName name="PUERTMADECERRAT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lidora">#REF!</definedName>
    <definedName name="PullCords">#REF!</definedName>
    <definedName name="Pulsadores">#REF!</definedName>
    <definedName name="PUNT">#REF!</definedName>
    <definedName name="Punteros">#REF!</definedName>
    <definedName name="PUNTILLA">#REF!</definedName>
    <definedName name="Puntilla_2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ILLAS">#REF!</definedName>
    <definedName name="Punto">#REF!</definedName>
    <definedName name="PUNTOE">#REF!</definedName>
    <definedName name="PUNTOH">#REF!</definedName>
    <definedName name="PUNTOH12">#REF!</definedName>
    <definedName name="PUNTOHIDRA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">#REF!</definedName>
    <definedName name="PUNTOSANITARIO">#REF!</definedName>
    <definedName name="PuntosRentabilidad">#REF!</definedName>
    <definedName name="Purchase">#REF!</definedName>
    <definedName name="purdocs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s_sys">#REF!</definedName>
    <definedName name="Q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hidden="1">{"via1",#N/A,TRUE,"general";"via2",#N/A,TRUE,"general";"via3",#N/A,TRUE,"general"}</definedName>
    <definedName name="Q2Fcst" localSheetId="1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localSheetId="3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2Fcst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QA">#N/A</definedName>
    <definedName name="qaedtguj" localSheetId="1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" localSheetId="1">#REF!</definedName>
    <definedName name="QE" localSheetId="3">#REF!</definedName>
    <definedName name="QE">#REF!</definedName>
    <definedName name="QE_TE">#REF!</definedName>
    <definedName name="qedcd" localSheetId="1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">#REF!</definedName>
    <definedName name="QMAX">#REF!</definedName>
    <definedName name="qmaxdesarenador">#REF!</definedName>
    <definedName name="QMAXDIARIO">#REF!</definedName>
    <definedName name="QMD">#REF!</definedName>
    <definedName name="Qmed">#REF!</definedName>
    <definedName name="QMIN">#REF!</definedName>
    <definedName name="qmindesarenador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 localSheetId="1">DATE(YEAR('CÁLCULO DE CANTIDADES'!Loan_Start),MONTH('CÁLCULO DE CANTIDADES'!Loan_Start)+Payment_Number,DAY('CÁLCULO DE CANTIDADES'!Loan_Start))</definedName>
    <definedName name="QQQ" localSheetId="3">DATE(YEAR(INSUMOS!Loan_Start),MONTH(INSUMOS!Loan_Start)+Payment_Number,DAY(INSUMOS!Loan_Start))</definedName>
    <definedName name="QQQ">DATE(YEAR(Loan_Start),MONTH(Loan_Start)+Payment_Number,DAY(Loan_Start))</definedName>
    <definedName name="qqqq" localSheetId="1">#REF!</definedName>
    <definedName name="qqqq" localSheetId="3">#REF!</definedName>
    <definedName name="qqqq">#REF!</definedName>
    <definedName name="qqqqq" localSheetId="1">#REF!</definedName>
    <definedName name="qqqqq" localSheetId="3">#REF!</definedName>
    <definedName name="qqqqq">#REF!</definedName>
    <definedName name="qqqqqq" localSheetId="1">#REF!</definedName>
    <definedName name="qqqqqq" localSheetId="3">#REF!</definedName>
    <definedName name="qqqqqq">#REF!</definedName>
    <definedName name="qqqqqqq">#REF!</definedName>
    <definedName name="qqqqqqqqq">#REF!</definedName>
    <definedName name="qqqqqqqqqqqqqqqq">#REF!</definedName>
    <definedName name="qqqqqw" localSheetId="1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hidden="1">{"via1",#N/A,TRUE,"general";"via2",#N/A,TRUE,"general";"via3",#N/A,TRUE,"general"}</definedName>
    <definedName name="QRS">#REF!</definedName>
    <definedName name="QS">#REF!</definedName>
    <definedName name="qswqdecdwe">#REF!</definedName>
    <definedName name="Qt">#REF!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IMICOSTABLA1.3.1">#REF!</definedName>
    <definedName name="QUINTA">#REF!</definedName>
    <definedName name="QUIPO">#REF!</definedName>
    <definedName name="qw" localSheetId="1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hidden="1">{"via1",#N/A,TRUE,"general";"via2",#N/A,TRUE,"general";"via3",#N/A,TRUE,"general"}</definedName>
    <definedName name="qwa">#REF!</definedName>
    <definedName name="qwdas2" localSheetId="1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EF" localSheetId="1">IF(ISERROR(V_U),"",V_U)</definedName>
    <definedName name="QWEEF" localSheetId="3">IF(ISERROR(V_U),"",V_U)</definedName>
    <definedName name="QWEEF">IF(ISERROR(V_U),"",V_U)</definedName>
    <definedName name="qweqe" localSheetId="1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'CÁLCULO DE CANTIDADES'!ERR</definedName>
    <definedName name="QWERTY" localSheetId="3">INSUMOS!ERR</definedName>
    <definedName name="QWERTY">[0]!ERR</definedName>
    <definedName name="qwewertet" localSheetId="1" hidden="1">{#N/A,#N/A,TRUE,"1842CWN0"}</definedName>
    <definedName name="qwewertet" localSheetId="3" hidden="1">{#N/A,#N/A,TRUE,"1842CWN0"}</definedName>
    <definedName name="qwewertet" hidden="1">{#N/A,#N/A,TRUE,"1842CWN0"}</definedName>
    <definedName name="qwqw">#REF!</definedName>
    <definedName name="qwqwas">#REF!</definedName>
    <definedName name="qwqwqwj" localSheetId="1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w">#REF!</definedName>
    <definedName name="R._SECO">#REF!</definedName>
    <definedName name="R.1" localSheetId="1">#REF!</definedName>
    <definedName name="R.1" localSheetId="3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">#REF!</definedName>
    <definedName name="radianes">#REF!</definedName>
    <definedName name="radios">#REF!</definedName>
    <definedName name="RAJON">#REF!</definedName>
    <definedName name="RAM">#REF!</definedName>
    <definedName name="RAN">#REF!</definedName>
    <definedName name="RANA">#REF!</definedName>
    <definedName name="range1">#REF!</definedName>
    <definedName name="range2">#REF!</definedName>
    <definedName name="range3">#REF!</definedName>
    <definedName name="rango">#REF!</definedName>
    <definedName name="RANGO_FECHA">#REF!</definedName>
    <definedName name="Rango_presupuesto">#REF!</definedName>
    <definedName name="ＲＡＲＯＡ" localSheetId="1" hidden="1">{"'下期集計（10.27迄・速報値）'!$Q$16"}</definedName>
    <definedName name="ＲＡＲＯＡ" localSheetId="3" hidden="1">{"'下期集計（10.27迄・速報値）'!$Q$16"}</definedName>
    <definedName name="ＲＡＲＯＡ" hidden="1">{"'下期集計（10.27迄・速報値）'!$Q$16"}</definedName>
    <definedName name="rata">#REF!</definedName>
    <definedName name="Rate1">#REF!</definedName>
    <definedName name="rate2">#REF!</definedName>
    <definedName name="Rates">#REF!</definedName>
    <definedName name="ratio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N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>#REF!</definedName>
    <definedName name="REC">#REF!</definedName>
    <definedName name="Recall_2">#REF!</definedName>
    <definedName name="Recall_3">#REF!</definedName>
    <definedName name="RECEBO">#REF!</definedName>
    <definedName name="Recebo_común">#REF!</definedName>
    <definedName name="Recorder">#REF!</definedName>
    <definedName name="RECSUBBASE">#REF!</definedName>
    <definedName name="Recurso">#REF!</definedName>
    <definedName name="RECURSOS">#REF!</definedName>
    <definedName name="recursos_general">#REF!</definedName>
    <definedName name="RED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H12">#REF!</definedName>
    <definedName name="REDH34">#REF!</definedName>
    <definedName name="REDOBLON">#REF!</definedName>
    <definedName name="redondear">#REF!</definedName>
    <definedName name="Redondeo_Para_factores">#REF!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embolsables">#REF!</definedName>
    <definedName name="Reemplazo">#REF!</definedName>
    <definedName name="REF">#REF!</definedName>
    <definedName name="REFERENCIAPROYECTOS">#REF!</definedName>
    <definedName name="REFMAR">#REF!</definedName>
    <definedName name="REFUERZOCERCHA">#REF!</definedName>
    <definedName name="REG">#REF!&gt;2.5</definedName>
    <definedName name="Regaliario">#REF!</definedName>
    <definedName name="Regalias">#REF!</definedName>
    <definedName name="REGBT">#N/A</definedName>
    <definedName name="rege" localSheetId="1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ER">#REF!</definedName>
    <definedName name="REGIMEN_CONTRAT">#REF!</definedName>
    <definedName name="regional" localSheetId="1">#REF!</definedName>
    <definedName name="regional" localSheetId="3">#REF!</definedName>
    <definedName name="regional">#REF!</definedName>
    <definedName name="regiones">#REF!</definedName>
    <definedName name="REGISTRO">#REF!</definedName>
    <definedName name="registro_aparatos">#REF!</definedName>
    <definedName name="Registro_Toya_3_4">#REF!</definedName>
    <definedName name="REGISTRO12">#REF!</definedName>
    <definedName name="RegistroCoordinador">#REF!</definedName>
    <definedName name="REGRESA">#REF!</definedName>
    <definedName name="regresd" localSheetId="1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1">'CÁLCULO DE CANTIDADES'!ERR</definedName>
    <definedName name="REICIO" localSheetId="3">INSUMOS!ERR</definedName>
    <definedName name="REICIO">[0]!ERR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 localSheetId="1">'CÁLCULO DE CANTIDADES'!ERR</definedName>
    <definedName name="reinicio" localSheetId="3">INSUMOS!ERR</definedName>
    <definedName name="reinicio">[0]!ERR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A" localSheetId="1">#REF!</definedName>
    <definedName name="REJA" localSheetId="3">#REF!</definedName>
    <definedName name="REJA">#REF!</definedName>
    <definedName name="reja0.6x3" localSheetId="1">#REF!</definedName>
    <definedName name="reja0.6x3" localSheetId="3">#REF!</definedName>
    <definedName name="reja0.6x3">#REF!</definedName>
    <definedName name="reja0.72x3.50">#REF!</definedName>
    <definedName name="reja1.16x3">#REF!</definedName>
    <definedName name="reja3.36x2.46">#REF!</definedName>
    <definedName name="REJHE" localSheetId="1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sifón_S_4.5_x_3.5">#REF!</definedName>
    <definedName name="Rejilla_sosco">#REF!</definedName>
    <definedName name="Rejillas_prefabricadas_baños_y_circulaciones_0_10___0_15">#REF!</definedName>
    <definedName name="REJISOS2TOT">#REF!</definedName>
    <definedName name="RELACUION">#REF!</definedName>
    <definedName name="relecon">#REF!</definedName>
    <definedName name="Relés">#REF!</definedName>
    <definedName name="rell">#REF!</definedName>
    <definedName name="relle">#REF!</definedName>
    <definedName name="relleno">#REF!</definedName>
    <definedName name="RELLENO_2">#REF!</definedName>
    <definedName name="RELLENO1">#REF!</definedName>
    <definedName name="RELLENOALUV">#REF!</definedName>
    <definedName name="RELLENOCOMPACTADO">#REF!</definedName>
    <definedName name="RELLENOEXCAVACION">#REF!</definedName>
    <definedName name="RELLENOSELECCIONADO">#REF!</definedName>
    <definedName name="RELLENOSELECCIONADO_2">#REF!</definedName>
    <definedName name="RELLG">#REF!</definedName>
    <definedName name="RELLSELECC">#REF!</definedName>
    <definedName name="rellsitu">#REF!</definedName>
    <definedName name="RELOTRA">#REF!</definedName>
    <definedName name="remanentes" localSheetId="1">#REF!,#REF!,#REF!,#REF!</definedName>
    <definedName name="remanentes" localSheetId="3">#REF!,#REF!,#REF!,#REF!</definedName>
    <definedName name="remanentes">#REF!,#REF!,#REF!,#REF!</definedName>
    <definedName name="REMATE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mb">#REF!</definedName>
    <definedName name="rendimiento">#REF!</definedName>
    <definedName name="RENDIMIENTO____CARGA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NZO">#REF!</definedName>
    <definedName name="REP">#REF!</definedName>
    <definedName name="REP.CONTRATANTE">#REF!</definedName>
    <definedName name="REP.CONTRATISTA">#REF!</definedName>
    <definedName name="REP.PAV">#REF!</definedName>
    <definedName name="REPACOMETIDA3">#REF!</definedName>
    <definedName name="REPACOMETIDA4">#REF!</definedName>
    <definedName name="reparacion4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ASO">#REF!</definedName>
    <definedName name="repello">#REF!</definedName>
    <definedName name="Repisa">#REF!</definedName>
    <definedName name="Repisa_Ordinario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1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>#REF!</definedName>
    <definedName name="residual">#REF!</definedName>
    <definedName name="Resistenciaconductor">#REF!</definedName>
    <definedName name="Resistividad">#REF!</definedName>
    <definedName name="ResMateriales">#REF!</definedName>
    <definedName name="ResMO">#REF!</definedName>
    <definedName name="ResOtros">#REF!</definedName>
    <definedName name="RESP">#REF!</definedName>
    <definedName name="Responsable">#REF!</definedName>
    <definedName name="Responsible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#REF!</definedName>
    <definedName name="RESUM">#REF!</definedName>
    <definedName name="resum2">#REF!</definedName>
    <definedName name="resumen" localSheetId="1">#REF!</definedName>
    <definedName name="resumen" localSheetId="3">#REF!</definedName>
    <definedName name="resumen">#REF!</definedName>
    <definedName name="resumen_final" localSheetId="1">#REF!</definedName>
    <definedName name="resumen_final" localSheetId="3">#REF!</definedName>
    <definedName name="resumen_final">#REF!</definedName>
    <definedName name="resumen_final1" localSheetId="1">#REF!</definedName>
    <definedName name="resumen_final1" localSheetId="3">#REF!</definedName>
    <definedName name="resumen_final1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EFUENTE">#REF!</definedName>
    <definedName name="reten">#REF!</definedName>
    <definedName name="Retenc">#REF!</definedName>
    <definedName name="RETENCION">#REF!</definedName>
    <definedName name="RETI">#REF!</definedName>
    <definedName name="RETIRO">#REF!</definedName>
    <definedName name="retiroarbol">#REF!</definedName>
    <definedName name="retirocorte">#REF!</definedName>
    <definedName name="RETIROESCOMBROS">#REF!</definedName>
    <definedName name="RETIROESCOMBROS_2">#REF!</definedName>
    <definedName name="RETIROTOT">#REF!</definedName>
    <definedName name="RETIROV">#REF!</definedName>
    <definedName name="Retma_AI_CPC">#REF!</definedName>
    <definedName name="Retma_AO_CPC">#REF!</definedName>
    <definedName name="Retma_DI_CPC">#REF!</definedName>
    <definedName name="Retma_DO_16">#REF!</definedName>
    <definedName name="Retma_PI_CPC">#REF!</definedName>
    <definedName name="Retma_SDO_8">#REF!</definedName>
    <definedName name="Retma_TC_16">#REF!</definedName>
    <definedName name="Retma_TC_32">#REF!</definedName>
    <definedName name="retr">#REF!</definedName>
    <definedName name="RETRASO">#REF!</definedName>
    <definedName name="RETRO">#REF!</definedName>
    <definedName name="Retro_excavadora">#REF!</definedName>
    <definedName name="RETRO320">#REF!</definedName>
    <definedName name="RETRO410">#REF!</definedName>
    <definedName name="Retroexcavadora">#REF!</definedName>
    <definedName name="RETTRE" localSheetId="1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localSheetId="1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siones">#REF!</definedName>
    <definedName name="rewfreg" localSheetId="1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r" localSheetId="1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hidden="1">{"via1",#N/A,TRUE,"general";"via2",#N/A,TRUE,"general";"via3",#N/A,TRUE,"general"}</definedName>
    <definedName name="REYYYY">#REF!</definedName>
    <definedName name="Rf" localSheetId="1">#REF!</definedName>
    <definedName name="Rf" localSheetId="3">#REF!</definedName>
    <definedName name="Rf">#REF!</definedName>
    <definedName name="RFEMER" localSheetId="1">#REF!</definedName>
    <definedName name="RFEMER" localSheetId="3">#REF!</definedName>
    <definedName name="RFEMER">#REF!</definedName>
    <definedName name="rfg" localSheetId="1" hidden="1">{#N/A,#N/A,TRUE,"A"}</definedName>
    <definedName name="rfg" localSheetId="3" hidden="1">{#N/A,#N/A,TRUE,"A"}</definedName>
    <definedName name="rfg" hidden="1">{#N/A,#N/A,TRUE,"A"}</definedName>
    <definedName name="rfhnhjyu" localSheetId="1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FVGRF">#REF!</definedName>
    <definedName name="Rg" localSheetId="1">#REF!</definedName>
    <definedName name="Rg" localSheetId="3">#REF!</definedName>
    <definedName name="Rg">#REF!</definedName>
    <definedName name="rge" localSheetId="1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 localSheetId="1">#REF!,#REF!,#REF!,#REF!,#REF!,#REF!,#REF!,#REF!,#REF!</definedName>
    <definedName name="RICARDO" localSheetId="3">#REF!,#REF!,#REF!,#REF!,#REF!,#REF!,#REF!,#REF!,#REF!</definedName>
    <definedName name="RICARDO">#REF!,#REF!,#REF!,#REF!,#REF!,#REF!,#REF!,#REF!,#REF!</definedName>
    <definedName name="RICO" localSheetId="1">IF('CÁLCULO DE CANTIDADES'!Loan_Amount*[0]!Interest_Rate*[0]!Loan_Years*'CÁLCULO DE CANTIDADES'!Loan_Start&gt;0,1,0)</definedName>
    <definedName name="RICO" localSheetId="3">IF(INSUMOS!Loan_Amount*[0]!Interest_Rate*[0]!Loan_Years*INSUMOS!Loan_Start&gt;0,1,0)</definedName>
    <definedName name="RICO">IF([0]!Loan_Amount*[0]!Interest_Rate*[0]!Loan_Years*[0]!Loan_Start&gt;0,1,0)</definedName>
    <definedName name="RID" localSheetId="1">#REF!</definedName>
    <definedName name="RID" localSheetId="3">#REF!</definedName>
    <definedName name="RID">#REF!</definedName>
    <definedName name="rie" localSheetId="1">#REF!</definedName>
    <definedName name="rie" localSheetId="3">#REF!</definedName>
    <definedName name="rie">#REF!</definedName>
    <definedName name="RIEL">#REF!</definedName>
    <definedName name="RinconJumbo">#REF!</definedName>
    <definedName name="RIO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 localSheetId="1">#REF!</definedName>
    <definedName name="Rmm" localSheetId="3">#REF!</definedName>
    <definedName name="Rmm">#REF!</definedName>
    <definedName name="RMS" localSheetId="1">#REF!</definedName>
    <definedName name="RMS" localSheetId="3">#REF!</definedName>
    <definedName name="RMS">#REF!</definedName>
    <definedName name="Rn">#REF!</definedName>
    <definedName name="rnf">#REF!</definedName>
    <definedName name="rng_Expenses20">#REF!</definedName>
    <definedName name="rng1start">#REF!</definedName>
    <definedName name="rng2start">#REF!</definedName>
    <definedName name="rng3start">#REF!</definedName>
    <definedName name="rñ">#REF!</definedName>
    <definedName name="Ro">#REF!</definedName>
    <definedName name="RO_TEMP">#REF!</definedName>
    <definedName name="RoA_N">#REF!</definedName>
    <definedName name="ROCA">#REF!</definedName>
    <definedName name="ROCIO">#REF!</definedName>
    <definedName name="rodaje">#REF!</definedName>
    <definedName name="RODILLO">#REF!</definedName>
    <definedName name="rolando">#REF!</definedName>
    <definedName name="ROLLO_DE_PAPEL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 localSheetId="1">'CÁLCULO DE CANTIDADES'!ERR</definedName>
    <definedName name="rr" localSheetId="3">INSUMOS!ERR</definedName>
    <definedName name="rr">[0]!ERR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G" localSheetId="1">#REF!</definedName>
    <definedName name="RRG" localSheetId="3">#REF!</definedName>
    <definedName name="RRG">#REF!</definedName>
    <definedName name="rrr" localSheetId="1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1">#REF!</definedName>
    <definedName name="rrrr" localSheetId="3">#REF!</definedName>
    <definedName name="rrrr">#REF!</definedName>
    <definedName name="rrrrr" localSheetId="1">#REF!</definedName>
    <definedName name="rrrrr" localSheetId="3">#REF!</definedName>
    <definedName name="rrrrr">#REF!</definedName>
    <definedName name="rrrrrb" localSheetId="1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rrrrrr">#REF!</definedName>
    <definedName name="rrrrrrrrrrrrrr">#REF!</definedName>
    <definedName name="rrrrt" localSheetId="1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>#REF!</definedName>
    <definedName name="rsadf">#REF!</definedName>
    <definedName name="RSB">#REF!</definedName>
    <definedName name="rsdgsd5" localSheetId="1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hidden="1">{"via1",#N/A,TRUE,"general";"via2",#N/A,TRUE,"general";"via3",#N/A,TRUE,"general"}</definedName>
    <definedName name="RTP_AI">#REF!</definedName>
    <definedName name="RTP_AO">#REF!</definedName>
    <definedName name="RTP_DI">#REF!</definedName>
    <definedName name="RTP_DO">#REF!</definedName>
    <definedName name="RTSH">#REF!</definedName>
    <definedName name="rttthy" localSheetId="1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localSheetId="1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ru" localSheetId="1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#REF!</definedName>
    <definedName name="rutu" localSheetId="1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IAS1">#REF!</definedName>
    <definedName name="RVIAS2">#REF!</definedName>
    <definedName name="RVIAS3">#REF!</definedName>
    <definedName name="RVS">#REF!</definedName>
    <definedName name="RW">#REF!</definedName>
    <definedName name="RWE">#REF!</definedName>
    <definedName name="rwt" localSheetId="1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1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Rz" localSheetId="1">#REF!</definedName>
    <definedName name="Rz" localSheetId="3">#REF!</definedName>
    <definedName name="Rz">#REF!</definedName>
    <definedName name="s" localSheetId="1">'CÁLCULO DE CANTIDADES'!ERR</definedName>
    <definedName name="s" localSheetId="3">INSUMOS!ERR</definedName>
    <definedName name="s">[0]!ERR</definedName>
    <definedName name="SA" localSheetId="1">#REF!</definedName>
    <definedName name="SA" localSheetId="3">#REF!</definedName>
    <definedName name="SA">#REF!</definedName>
    <definedName name="saa" localSheetId="1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hidden="1">{"via1",#N/A,TRUE,"general";"via2",#N/A,TRUE,"general";"via3",#N/A,TRUE,"general"}</definedName>
    <definedName name="sabana">#REF!</definedName>
    <definedName name="Sabaneta">#REF!</definedName>
    <definedName name="sac">#REF!</definedName>
    <definedName name="sac1a">#REF!</definedName>
    <definedName name="saca">#REF!</definedName>
    <definedName name="sacuaro">#REF!</definedName>
    <definedName name="SAD" localSheetId="1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localSheetId="1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localSheetId="1" hidden="1">#REF!,#REF!,#REF!,#REF!,#REF!,#REF!,#REF!,#REF!,#REF!,#REF!,#REF!,#REF!,#REF!,#REF!,#REF!,#REF!,#REF!,#REF!,#REF!</definedName>
    <definedName name="SAL" localSheetId="3" hidden="1">#REF!,#REF!,#REF!,#REF!,#REF!,#REF!,#REF!,#REF!,#REF!,#REF!,#REF!,#REF!,#REF!,#REF!,#REF!,#REF!,#REF!,#REF!,#REF!</definedName>
    <definedName name="SAL" hidden="1">#REF!,#REF!,#REF!,#REF!,#REF!,#REF!,#REF!,#REF!,#REF!,#REF!,#REF!,#REF!,#REF!,#REF!,#REF!,#REF!,#REF!,#REF!,#REF!</definedName>
    <definedName name="SalarioBase">#REF!</definedName>
    <definedName name="SalarioMinimoVigente">#REF!</definedName>
    <definedName name="SalarioNominal">#REF!</definedName>
    <definedName name="salarios" localSheetId="1">'CÁLCULO DE CANTIDADES'!ERR</definedName>
    <definedName name="salarios" localSheetId="3">INSUMOS!ERR</definedName>
    <definedName name="salarios">[0]!ERR</definedName>
    <definedName name="SalConv" localSheetId="1">#REF!</definedName>
    <definedName name="SalConv" localSheetId="3">#REF!</definedName>
    <definedName name="SalConv">#REF!</definedName>
    <definedName name="Saldo_Capital" localSheetId="1">#REF!</definedName>
    <definedName name="Saldo_Capital" localSheetId="3">#REF!</definedName>
    <definedName name="Saldo_Capital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L1">#REF!</definedName>
    <definedName name="SALL2">#REF!</definedName>
    <definedName name="SALMIN">#REF!</definedName>
    <definedName name="SalMinimo">#REF!</definedName>
    <definedName name="saltoma">#REF!</definedName>
    <definedName name="SALUD">#REF!</definedName>
    <definedName name="salventil">#REF!</definedName>
    <definedName name="SAN">#REF!</definedName>
    <definedName name="SANDI1">#REF!</definedName>
    <definedName name="SANDI2">#REF!</definedName>
    <definedName name="Sangregado_2.00_m">#REF!</definedName>
    <definedName name="SANIB">#REF!</definedName>
    <definedName name="SANIBLA">#REF!</definedName>
    <definedName name="sanitario">#REF!</definedName>
    <definedName name="Sanitario_de_fluxometro_blanco_Corona.">#REF!</definedName>
    <definedName name="SANITARIO_ECONOMICO">#REF!</definedName>
    <definedName name="Sanitario_Nova_80383">#REF!</definedName>
    <definedName name="sanitario_porcelana_blanco">#REF!</definedName>
    <definedName name="Sanitario_Stilo_Ref._30535_100">#REF!</definedName>
    <definedName name="SANITNOVATOT">#REF!</definedName>
    <definedName name="SANTILL">#REF!</definedName>
    <definedName name="SAOG7">#REF!</definedName>
    <definedName name="SAOG7OCTUBRE">#REF!</definedName>
    <definedName name="SAPBEXdnldView" hidden="1">"4X7PHJJ3EF70UJ33CI6YVQIOV"</definedName>
    <definedName name="SAPBEXsysID" hidden="1">"PBK"</definedName>
    <definedName name="SARDINEL">#REF!</definedName>
    <definedName name="SARDINELV">#REF!</definedName>
    <definedName name="sasa">#REF!</definedName>
    <definedName name="SB">#REF!</definedName>
    <definedName name="sbe">#REF!</definedName>
    <definedName name="Sbf">#REF!</definedName>
    <definedName name="SBG">#REF!</definedName>
    <definedName name="sbgfbgdr" localSheetId="1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hidden="1">{"via1",#N/A,TRUE,"general";"via2",#N/A,TRUE,"general";"via3",#N/A,TRUE,"general"}</definedName>
    <definedName name="sbrbasa">#REF!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1" hidden="1">{"SUMINISTRO E INSTALACIÓN CANALETAS L=7.50"}</definedName>
    <definedName name="scen_value1" localSheetId="3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AE">#REF!</definedName>
    <definedName name="SCOBS">#REF!</definedName>
    <definedName name="SCOCI">#REF!</definedName>
    <definedName name="SCODS">#REF!</definedName>
    <definedName name="SCOG" localSheetId="1" hidden="1">{"'ADV&amp;DP'!$A$4:$C$25"}</definedName>
    <definedName name="SCOG" localSheetId="3" hidden="1">{"'ADV&amp;DP'!$A$4:$C$25"}</definedName>
    <definedName name="SCOG" hidden="1">{"'ADV&amp;DP'!$A$4:$C$25"}</definedName>
    <definedName name="SContLab">#REF!</definedName>
    <definedName name="SContParts">#REF!</definedName>
    <definedName name="SCOOS">#REF!</definedName>
    <definedName name="scope">#REF!</definedName>
    <definedName name="scope1">#REF!</definedName>
    <definedName name="SCORO">#REF!</definedName>
    <definedName name="sd" localSheetId="1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d">#REF!</definedName>
    <definedName name="sdaf" localSheetId="1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hidden="1">{"via1",#N/A,TRUE,"general";"via2",#N/A,TRUE,"general";"via3",#N/A,TRUE,"general"}</definedName>
    <definedName name="SDC">#REF!</definedName>
    <definedName name="SDCDSCT" localSheetId="1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3" hidden="1">{#N/A,#N/A,TRUE,"1842CWN0"}</definedName>
    <definedName name="SDDSAFF" hidden="1">{#N/A,#N/A,TRUE,"1842CWN0"}</definedName>
    <definedName name="SDE" localSheetId="1">#REF!</definedName>
    <definedName name="SDE" localSheetId="3">#REF!</definedName>
    <definedName name="SDE">#REF!</definedName>
    <definedName name="SDERER" localSheetId="1">#REF!</definedName>
    <definedName name="SDERER" localSheetId="3">#REF!</definedName>
    <definedName name="SDERER">#REF!</definedName>
    <definedName name="SDERG" localSheetId="1">IF([0]!LG=9,IF(ISERROR([0]!PVT),"",[0]!PVT),"")</definedName>
    <definedName name="SDERG" localSheetId="3">IF([0]!LG=9,IF(ISERROR([0]!PVT),"",[0]!PVT),"")</definedName>
    <definedName name="SDERG">IF([0]!LG=9,IF(ISERROR([0]!PVT),"",[0]!PVT),"")</definedName>
    <definedName name="sdf" localSheetId="1">#REF!</definedName>
    <definedName name="sdf" localSheetId="3">#REF!</definedName>
    <definedName name="sdf">#REF!</definedName>
    <definedName name="sdfasd" localSheetId="1">#REF!</definedName>
    <definedName name="sdfasd" localSheetId="3">#REF!</definedName>
    <definedName name="sdfasd">#REF!</definedName>
    <definedName name="SDFCE" localSheetId="1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3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localSheetId="1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hidden="1">{"via1",#N/A,TRUE,"general";"via2",#N/A,TRUE,"general";"via3",#N/A,TRUE,"general"}</definedName>
    <definedName name="SDFFGG" hidden="1">#REF!</definedName>
    <definedName name="sdfg" localSheetId="1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hidden="1">{"via1",#N/A,TRUE,"general";"via2",#N/A,TRUE,"general";"via3",#N/A,TRUE,"general"}</definedName>
    <definedName name="SDFGREG">#REF!</definedName>
    <definedName name="sdfgsg" localSheetId="1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hidden="1">{"via1",#N/A,TRUE,"general";"via2",#N/A,TRUE,"general";"via3",#N/A,TRUE,"general"}</definedName>
    <definedName name="sdfhjfasdfjasj">#REF!</definedName>
    <definedName name="SDFLJK" localSheetId="1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localSheetId="1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3" hidden="1">{#N/A,#N/A,TRUE,"1842CWN0"}</definedName>
    <definedName name="sdsdfsdff" hidden="1">{#N/A,#N/A,TRUE,"1842CWN0"}</definedName>
    <definedName name="sdsf">#REF!</definedName>
    <definedName name="SE" localSheetId="1">#REF!</definedName>
    <definedName name="SE" localSheetId="3">#REF!</definedName>
    <definedName name="SE">#REF!</definedName>
    <definedName name="sec" localSheetId="1">#REF!</definedName>
    <definedName name="sec" localSheetId="3">#REF!</definedName>
    <definedName name="sec">#REF!</definedName>
    <definedName name="seccion1">#REF!</definedName>
    <definedName name="seccion2">#REF!</definedName>
    <definedName name="Seccionador_de_Maniobras_de_17.5_KV_630_A">#REF!</definedName>
    <definedName name="SECTOR">#REF!</definedName>
    <definedName name="SECTOR2">#REF!</definedName>
    <definedName name="SEGUE">#REF!</definedName>
    <definedName name="SEGUETA">#REF!</definedName>
    <definedName name="Seguetas">#REF!</definedName>
    <definedName name="SEGUND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alternativas">#REF!</definedName>
    <definedName name="Selectores">#REF!</definedName>
    <definedName name="sell">#REF!</definedName>
    <definedName name="SEM_DEL_MES">#REF!</definedName>
    <definedName name="SEMANA">#REF!</definedName>
    <definedName name="SEMANA_C3">#REF!</definedName>
    <definedName name="Semanas_mes">#REF!</definedName>
    <definedName name="semior">#REF!</definedName>
    <definedName name="sena">#REF!</definedName>
    <definedName name="sencount" hidden="1">1</definedName>
    <definedName name="senior">#REF!</definedName>
    <definedName name="SEÑALES">#REF!</definedName>
    <definedName name="Señales_APM">#REF!</definedName>
    <definedName name="Señales_APM_TC">#REF!</definedName>
    <definedName name="Señales_CPC">#REF!</definedName>
    <definedName name="Señales_CPC_TC">#REF!</definedName>
    <definedName name="Señales_Esp">#REF!</definedName>
    <definedName name="Señales_HW">#REF!</definedName>
    <definedName name="Señales_HW2">#REF!</definedName>
    <definedName name="Señales_HW2_TC">#REF!</definedName>
    <definedName name="Señales_LM">#REF!</definedName>
    <definedName name="SEÑALES_LM_TC">#REF!</definedName>
    <definedName name="Señales_Otros_Equipos">#REF!</definedName>
    <definedName name="SEÑALES_TC">#REF!</definedName>
    <definedName name="SEP">#REF!</definedName>
    <definedName name="sep00">#REF!</definedName>
    <definedName name="SEPARACIONPLACAS">#REF!</definedName>
    <definedName name="Sepjv2">#REF!</definedName>
    <definedName name="SepOct">#REF!</definedName>
    <definedName name="SepOct_C">#REF!</definedName>
    <definedName name="septdetail">#REF!</definedName>
    <definedName name="septico">#REF!</definedName>
    <definedName name="septtb">#REF!</definedName>
    <definedName name="SequenceF">#REF!</definedName>
    <definedName name="SERO" localSheetId="1">'CÁLCULO DE CANTIDADES'!ERR</definedName>
    <definedName name="SERO" localSheetId="3">INSUMOS!ERR</definedName>
    <definedName name="SERO">[0]!ERR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_de_Volqueta" localSheetId="1">#REF!</definedName>
    <definedName name="Servicio_de_Volqueta" localSheetId="3">#REF!</definedName>
    <definedName name="Servicio_de_Volqueta">#REF!</definedName>
    <definedName name="servicioingreso" localSheetId="1">#REF!</definedName>
    <definedName name="servicioingreso" localSheetId="3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ENTA" localSheetId="1">#REF!,#REF!</definedName>
    <definedName name="SESENTA" localSheetId="3">#REF!,#REF!</definedName>
    <definedName name="SESENTA">#REF!,#REF!</definedName>
    <definedName name="SETENTA">#REF!,#REF!</definedName>
    <definedName name="setrj" localSheetId="1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hidden="1">{"via1",#N/A,TRUE,"general";"via2",#N/A,TRUE,"general";"via3",#N/A,TRUE,"general"}</definedName>
    <definedName name="sewd">#REF!</definedName>
    <definedName name="SF" localSheetId="1">#REF!</definedName>
    <definedName name="SF" localSheetId="3">#REF!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V">#REF!</definedName>
    <definedName name="sfgasd" localSheetId="1" hidden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localSheetId="3" hidden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asd" hidden="1">{0,0,0,0;0,0,0,0;0,0,0,0;0,0,0,0;0,0,0,0;0,0,0,0;0,0,2,0;2,3,3,0;FALSE,FALSE,FALSE,FALSE;TRUE,FALSE,TRUE,TRUE;FALSE,FALSE,TRUE,TRUE;FALSE,0,2.78134444564786E-308,4.45015196281921E-308;7.78776275135711E-308,1.33504516457612E-307,2.22507555776164E-307,3.56012157274209E-307}</definedName>
    <definedName name="SFGDV">#REF!</definedName>
    <definedName name="SFHSGFH" localSheetId="1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nlavplt">#REF!</definedName>
    <definedName name="SFSAF">#REF!</definedName>
    <definedName name="sfsd" localSheetId="1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DV">#REF!</definedName>
    <definedName name="SGET">#REF!</definedName>
    <definedName name="SGI_V_INDICES_CIRCUITO_CAUSA">#REF!</definedName>
    <definedName name="Sh">#REF!</definedName>
    <definedName name="Share">#REF!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 localSheetId="1">'CÁLCULO DE CANTIDADES'!ERR</definedName>
    <definedName name="SI" localSheetId="3">INSUMOS!ERR</definedName>
    <definedName name="SI">[0]!ERR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embra_por_Unidad" localSheetId="1">#REF!</definedName>
    <definedName name="Siembra_por_Unidad" localSheetId="3">#REF!</definedName>
    <definedName name="Siembra_por_Unidad">#REF!</definedName>
    <definedName name="Sifon" localSheetId="1">#REF!</definedName>
    <definedName name="Sifon" localSheetId="3">#REF!</definedName>
    <definedName name="Sifon">#REF!</definedName>
    <definedName name="SIFON_180_2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">#REF!</definedName>
    <definedName name="sifones_cromados">#REF!</definedName>
    <definedName name="SIFONSANITARIO2">#REF!</definedName>
    <definedName name="SIKA">#REF!</definedName>
    <definedName name="SIKA_1">#REF!</definedName>
    <definedName name="Sika_impermeabilizante_integral">#REF!</definedName>
    <definedName name="Sika_transparente">#REF!</definedName>
    <definedName name="SIKADUR">#REF!</definedName>
    <definedName name="SIKAFILL">#REF!</definedName>
    <definedName name="SILICONA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lletería_Tandem.">#REF!</definedName>
    <definedName name="Sim_Model_Input_1">#REF!</definedName>
    <definedName name="Sim_Model_Input_4">#REF!</definedName>
    <definedName name="Sim_Model_Output_1">#REF!</definedName>
    <definedName name="SIMP">#REF!</definedName>
    <definedName name="SIMP1">#REF!</definedName>
    <definedName name="SIMP2">#REF!</definedName>
    <definedName name="SINGOLO">#REF!</definedName>
    <definedName name="Sinnombre">#REF!</definedName>
    <definedName name="Sinnombre___0">#REF!</definedName>
    <definedName name="sino">#REF!</definedName>
    <definedName name="SISISIS" localSheetId="1">'CÁLCULO DE CANTIDADES'!ERR</definedName>
    <definedName name="SISISIS" localSheetId="3">INSUMOS!ERR</definedName>
    <definedName name="SISISIS">[0]!ERR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e" localSheetId="1">#REF!</definedName>
    <definedName name="siste" localSheetId="3">#REF!</definedName>
    <definedName name="siste">#REF!</definedName>
    <definedName name="SITE" localSheetId="1">#REF!</definedName>
    <definedName name="SITE" localSheetId="3">#REF!</definedName>
    <definedName name="SITE">#REF!</definedName>
    <definedName name="SITE1">#REF!</definedName>
    <definedName name="SITIO">#REF!</definedName>
    <definedName name="SJ">#REF!</definedName>
    <definedName name="sk">#REF!</definedName>
    <definedName name="SL">#REF!</definedName>
    <definedName name="Slicer_Contact_Type">#N/A</definedName>
    <definedName name="SLKDD">#REF!</definedName>
    <definedName name="SLube">#REF!</definedName>
    <definedName name="sm" localSheetId="1">#REF!</definedName>
    <definedName name="sm" localSheetId="3">#REF!</definedName>
    <definedName name="sm">#REF!</definedName>
    <definedName name="SMLMV_2020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ANTES">#REF!</definedName>
    <definedName name="SOBRE2H">#REF!</definedName>
    <definedName name="sobre4h">#REF!</definedName>
    <definedName name="SOBREANCHO">#REF!</definedName>
    <definedName name="SOBRECIMIEN20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de_estaño_para_cobre">#REF!</definedName>
    <definedName name="Soldadura_electrica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PVC">#REF!</definedName>
    <definedName name="Soldadura_SP___13_1_8">#REF!</definedName>
    <definedName name="SOLDADURA6013">#REF!</definedName>
    <definedName name="SOLDADURALIQ">#REF!</definedName>
    <definedName name="soldadurapvc">#REF!</definedName>
    <definedName name="Solids.SG">#REF!</definedName>
    <definedName name="solo">#REF!</definedName>
    <definedName name="solver_adj" localSheetId="1" hidden="1">#REF!,#REF!,#REF!,#REF!,#REF!,#REF!,#REF!,#REF!,#REF!,#REF!,#REF!,#REF!,#REF!,#REF!,#REF!,#REF!,#REF!,#REF!,#REF!</definedName>
    <definedName name="solver_adj" localSheetId="3" hidden="1">#REF!,#REF!,#REF!,#REF!,#REF!,#REF!,#REF!,#REF!,#REF!,#REF!,#REF!,#REF!,#REF!,#REF!,#REF!,#REF!,#REF!,#REF!,#REF!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opt" hidden="1">#REF!</definedName>
    <definedName name="solver_rel1" hidden="1">2</definedName>
    <definedName name="solver_rhs1" hidden="1">23</definedName>
    <definedName name="solver_tmp" localSheetId="1" hidden="1">#REF!,#REF!,#REF!,#REF!,#REF!,#REF!,#REF!,#REF!,#REF!,#REF!,#REF!,#REF!,#REF!,#REF!,#REF!,#REF!,#REF!,#REF!,#REF!</definedName>
    <definedName name="solver_tmp" localSheetId="3" hidden="1">#REF!,#REF!,#REF!,#REF!,#REF!,#REF!,#REF!,#REF!,#REF!,#REF!,#REF!,#REF!,#REF!,#REF!,#REF!,#REF!,#REF!,#REF!,#REF!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SO" hidden="1">#REF!</definedName>
    <definedName name="Spanner_Auto_File">"F:\Proyectos\CEI\Tunja-Barbosa\tra2b.x2a"</definedName>
    <definedName name="Spanner_Auto_Select">#REF!</definedName>
    <definedName name="Spare">#REF!</definedName>
    <definedName name="spb">#REF!</definedName>
    <definedName name="spbadv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prinkler_PENDENT_57_y_68_grados">#REF!</definedName>
    <definedName name="sr">#REF!</definedName>
    <definedName name="SRandM">#REF!</definedName>
    <definedName name="Sria_Respon" hidden="1">#REF!</definedName>
    <definedName name="srwrwr" localSheetId="1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__0">#REF!</definedName>
    <definedName name="ss___1">#REF!</definedName>
    <definedName name="SS_AVG_SIZE">#REF!</definedName>
    <definedName name="SS_WELDING">#REF!</definedName>
    <definedName name="ssa">#REF!</definedName>
    <definedName name="SSD">#REF!</definedName>
    <definedName name="SSDSD">#REF!</definedName>
    <definedName name="ssh">#REF!</definedName>
    <definedName name="SSLink0">#REF!</definedName>
    <definedName name="SSS">#REF!</definedName>
    <definedName name="sss___0">#REF!</definedName>
    <definedName name="sss___1">#REF!</definedName>
    <definedName name="SSSDFFF1223445" localSheetId="1">IF(ISERROR(NA),"",NA)</definedName>
    <definedName name="SSSDFFF1223445" localSheetId="3">IF(ISERROR(NA),"",NA)</definedName>
    <definedName name="SSSDFFF1223445">IF(ISERROR(NA),"",NA)</definedName>
    <definedName name="SSSS" localSheetId="1">'CÁLCULO DE CANTIDADES'!ERR</definedName>
    <definedName name="SSSS" localSheetId="3">INSUMOS!ERR</definedName>
    <definedName name="SSSS">[0]!ERR</definedName>
    <definedName name="sssss" localSheetId="1">#REF!</definedName>
    <definedName name="sssss" localSheetId="3">#REF!</definedName>
    <definedName name="sssss">#REF!</definedName>
    <definedName name="sssss7" localSheetId="1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SS" localSheetId="1">IF('CÁLCULO DE CANTIDADES'!Loan_Amount*[0]!Interest_Rate*[0]!Loan_Years*'CÁLCULO DE CANTIDADES'!Loan_Start&gt;0,1,0)</definedName>
    <definedName name="SSSSSSS" localSheetId="3">IF(INSUMOS!Loan_Amount*[0]!Interest_Rate*[0]!Loan_Years*INSUMOS!Loan_Start&gt;0,1,0)</definedName>
    <definedName name="SSSSSSS">IF([0]!Loan_Amount*[0]!Interest_Rate*[0]!Loan_Years*[0]!Loan_Start&gt;0,1,0)</definedName>
    <definedName name="ssssssssss" localSheetId="1">#REF!</definedName>
    <definedName name="ssssssssss" localSheetId="3">#REF!</definedName>
    <definedName name="ssssssssss">#REF!</definedName>
    <definedName name="sssssssssss" localSheetId="1">#REF!</definedName>
    <definedName name="sssssssssss" localSheetId="3">#REF!</definedName>
    <definedName name="sssssssssss">#REF!</definedName>
    <definedName name="ssssssssssssssssssss" localSheetId="1">#REF!</definedName>
    <definedName name="ssssssssssssssssssss" localSheetId="3">#REF!</definedName>
    <definedName name="ssssssssssssssssssss">#REF!</definedName>
    <definedName name="SSSSSSSSSSSSSSSSSSSSSSS" hidden="1">#REF!</definedName>
    <definedName name="sssssy" localSheetId="1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cn">#REF!</definedName>
    <definedName name="STENU">#REF!</definedName>
    <definedName name="Stock">#REF!</definedName>
    <definedName name="STOCK_CODE">#REF!</definedName>
    <definedName name="stock_oreganal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ANSPORT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ip_Telefonico_de_30_Pares__Caja_Metalica_de_50x50x20_cm.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t" localSheetId="1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Contrato_a_Todo_Costo_Alfombra">#REF!</definedName>
    <definedName name="Sub_Contrato_a_Todo_Costo_Cielo_Raso">#REF!</definedName>
    <definedName name="SUBA">#REF!</definedName>
    <definedName name="SUBANALISIS">#REF!</definedName>
    <definedName name="SUBASE">#REF!</definedName>
    <definedName name="SUBBASE">#REF!</definedName>
    <definedName name="SUBBASE_2">#REF!</definedName>
    <definedName name="Subbase2">#REF!</definedName>
    <definedName name="SUBBASEGRANULAR">#REF!</definedName>
    <definedName name="Subestacion_Tipo_Pedestal_225_Kva__11400_208_120V_60Hz_D_Y5_N._CTS_523">#REF!</definedName>
    <definedName name="SUBESTACIONES">#REF!</definedName>
    <definedName name="SUBPRODUCTOS">#REF!</definedName>
    <definedName name="subprograma">#REF!</definedName>
    <definedName name="subregiones">#REF!</definedName>
    <definedName name="SUBSUELO">#REF!</definedName>
    <definedName name="SUBTIPOACC">#REF!</definedName>
    <definedName name="SubtipoAccesorio">#REF!</definedName>
    <definedName name="SUBTOTAL">#REF!</definedName>
    <definedName name="SUBTOTALMAT">#REF!</definedName>
    <definedName name="SUC">#REF!</definedName>
    <definedName name="SUE">#REF!</definedName>
    <definedName name="SUELDO">#REF!</definedName>
    <definedName name="SUELDOS">#REF!</definedName>
    <definedName name="SUM">#REF!</definedName>
    <definedName name="suma">#REF!</definedName>
    <definedName name="SUMINISTRO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inistros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ficie">#REF!</definedName>
    <definedName name="supert">#REF!</definedName>
    <definedName name="Supervía" localSheetId="1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localSheetId="3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ervisor">#REF!</definedName>
    <definedName name="SupportFleet">#REF!</definedName>
    <definedName name="SupportOpCost">#REF!</definedName>
    <definedName name="SupportRepl">#REF!</definedName>
    <definedName name="sw" localSheetId="1">'CÁLCULO DE CANTIDADES'!ERR</definedName>
    <definedName name="sw" localSheetId="3">INSUMOS!ERR</definedName>
    <definedName name="sw">[0]!ERR</definedName>
    <definedName name="SWEFRCVRHEV" localSheetId="1">#REF!</definedName>
    <definedName name="SWEFRCVRHEV" localSheetId="3">#REF!</definedName>
    <definedName name="SWEFRCVRHEV">#REF!</definedName>
    <definedName name="swssdecs" localSheetId="1">#REF!</definedName>
    <definedName name="swssdecs" localSheetId="3">#REF!</definedName>
    <definedName name="swssdecs">#REF!</definedName>
    <definedName name="swsw" localSheetId="1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YP">#REF!</definedName>
    <definedName name="sysqty">#REF!</definedName>
    <definedName name="T" localSheetId="1">#REF!</definedName>
    <definedName name="T" localSheetId="3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 localSheetId="1">Scheduled_Payment+Extra_Payment</definedName>
    <definedName name="t_1" localSheetId="3">Scheduled_Payment+Extra_Payment</definedName>
    <definedName name="t_1">Scheduled_Payment+Extra_Payment</definedName>
    <definedName name="T1_" localSheetId="1">#REF!</definedName>
    <definedName name="T1_" localSheetId="3">#REF!</definedName>
    <definedName name="T1_">#REF!</definedName>
    <definedName name="T1__2_FC1_5" localSheetId="1">#REF!</definedName>
    <definedName name="T1__2_FC1_5" localSheetId="3">#REF!</definedName>
    <definedName name="T1__2_FC1_5">#REF!</definedName>
    <definedName name="T1__2_FC1_9" localSheetId="1">#REF!</definedName>
    <definedName name="T1__2_FC1_9" localSheetId="3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3UP">#REF!</definedName>
    <definedName name="T3UZ">#REF!</definedName>
    <definedName name="t4rde26">#REF!</definedName>
    <definedName name="T4UP">#REF!</definedName>
    <definedName name="T4UZ">#REF!</definedName>
    <definedName name="t5t5" localSheetId="1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UP">#REF!</definedName>
    <definedName name="T6UZ">#REF!</definedName>
    <definedName name="T8UZ">#REF!</definedName>
    <definedName name="TA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BL">#REF!</definedName>
    <definedName name="TabCIM">#REF!</definedName>
    <definedName name="TABL">#REF!</definedName>
    <definedName name="TABLA">#REF!</definedName>
    <definedName name="Tabla_Burra">#REF!</definedName>
    <definedName name="Tabla_burra_30">#REF!</definedName>
    <definedName name="Tabla_Burra_Cedro_Macho_28_cm.">#REF!</definedName>
    <definedName name="Tabla_Burra_Ordinario_25">#REF!</definedName>
    <definedName name="Tabla_Chapa">#REF!</definedName>
    <definedName name="tabla_chapa_10">#REF!</definedName>
    <definedName name="Tabla_chapa_ordinario_30_cm.">#REF!</definedName>
    <definedName name="TABLA_CMI">#REF!</definedName>
    <definedName name="TABLA_DE_CARACOLI">#REF!</definedName>
    <definedName name="TABLA_DE_CONTENIDO__A1">#REF!</definedName>
    <definedName name="Tabla_en_madera">#REF!</definedName>
    <definedName name="TABLA_MATERIALES">#REF!</definedName>
    <definedName name="TABLA_RN">#REF!</definedName>
    <definedName name="Tabla_Tareas">#REF!</definedName>
    <definedName name="tabla1">#REF!</definedName>
    <definedName name="TABLA1.12">#REF!</definedName>
    <definedName name="TABLA1.2.2">#REF!</definedName>
    <definedName name="tabla2">#REF!</definedName>
    <definedName name="tablaDeDTFS">#REF!</definedName>
    <definedName name="TABLAEQUIPO">#REF!</definedName>
    <definedName name="TABLAITEMS">#REF!</definedName>
    <definedName name="TABLAMANODEOBRA">#REF!</definedName>
    <definedName name="TABLAMATERIALES">#REF!</definedName>
    <definedName name="TABLAORD">#REF!</definedName>
    <definedName name="TablaR">#REF!</definedName>
    <definedName name="TABLATOLUA">#REF!</definedName>
    <definedName name="TABLATRANSPORTES">#REF!</definedName>
    <definedName name="TABLEKP">#REF!</definedName>
    <definedName name="TABLEPRI">#REF!</definedName>
    <definedName name="TABLERO_4_CIRCUITOS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trifásico_12_circuitos">#REF!</definedName>
    <definedName name="tablero2">#REF!</definedName>
    <definedName name="TABLERO4">#REF!</definedName>
    <definedName name="TABLEROACRIL">#REF!</definedName>
    <definedName name="TABLEROTOTALIZADOR">#REF!</definedName>
    <definedName name="Tablestacado">#REF!</definedName>
    <definedName name="TABLETA">#REF!</definedName>
    <definedName name="TABLETA3333">#REF!</definedName>
    <definedName name="TABLETAGRESS">#REF!</definedName>
    <definedName name="Tablex_Pizano_9mm_Cerramiento">#REF!</definedName>
    <definedName name="tablilla">#REF!</definedName>
    <definedName name="TABLILLA15">#REF!</definedName>
    <definedName name="Tablon">#REF!</definedName>
    <definedName name="Tablon_gres">#REF!</definedName>
    <definedName name="tablonx">#REF!</definedName>
    <definedName name="TabPVC">#REF!</definedName>
    <definedName name="TACDetail">#REF!</definedName>
    <definedName name="TACHeading">#REF!</definedName>
    <definedName name="tachrs">#REF!</definedName>
    <definedName name="taclrula">#REF!</definedName>
    <definedName name="Taco_Termo_magnético_Unipolar_HQP_30A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JO">#REF!</definedName>
    <definedName name="TAJO1">#REF!</definedName>
    <definedName name="Tambores">#REF!</definedName>
    <definedName name="Tanq">#REF!</definedName>
    <definedName name="TANQUE">#REF!</definedName>
    <definedName name="Tanque_Eternit_750_Lt">#REF!</definedName>
    <definedName name="Tanque_Séptico_Eternit">#REF!</definedName>
    <definedName name="TANQUEAEREO">#REF!</definedName>
    <definedName name="TANQUEELEVATOT">#REF!</definedName>
    <definedName name="Tanques">#REF!</definedName>
    <definedName name="Tanques_Hidro_Acumuladores">#REF!</definedName>
    <definedName name="TANQUES4.1">#REF!</definedName>
    <definedName name="TAPA">#REF!</definedName>
    <definedName name="TAPA_ALCANTARILLA_ARO_Y_CONTRAARO">#REF!</definedName>
    <definedName name="TAPA_HF">#REF!</definedName>
    <definedName name="Tapa_Registro_R20x20">#REF!</definedName>
    <definedName name="tapafondo">#REF!</definedName>
    <definedName name="Tapaporos_nogal">#REF!</definedName>
    <definedName name="tapapozo">#REF!</definedName>
    <definedName name="TAPETECESPED">#REF!</definedName>
    <definedName name="TAPON_2__P.V.C">#REF!</definedName>
    <definedName name="TAPON3">#REF!</definedName>
    <definedName name="TAPON4">#REF!</definedName>
    <definedName name="TAREAS_INICIALES">#REF!</definedName>
    <definedName name="TARIFA">#REF!</definedName>
    <definedName name="TARIFA_CONSUMO_ALCANTARILLADO">#REF!</definedName>
    <definedName name="TARIFA_H_M">#REF!</definedName>
    <definedName name="TARIFA_POR_CONSUMO">#REF!</definedName>
    <definedName name="TarifaPension">#REF!</definedName>
    <definedName name="TARIFAS">#REF!</definedName>
    <definedName name="TARIFAS_3">#REF!</definedName>
    <definedName name="TARIFAS_4">#REF!</definedName>
    <definedName name="TARIFAS_7">#REF!</definedName>
    <definedName name="TARIFAS_SUBSIDIOS">#REF!</definedName>
    <definedName name="TARIFAS1">#REF!</definedName>
    <definedName name="TarifaSalud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x">#REF!</definedName>
    <definedName name="Tax_Rate_Col">#REF!</definedName>
    <definedName name="Taxpb" hidden="1">#REF!</definedName>
    <definedName name="tb">#REF!</definedName>
    <definedName name="TB_EVENTOS_OTS_ANUAL">#REF!</definedName>
    <definedName name="TBCUR">#REF!</definedName>
    <definedName name="tblfrmlt">#REF!</definedName>
    <definedName name="TBMAYINT">#REF!</definedName>
    <definedName name="tbpvc4">#REF!</definedName>
    <definedName name="tbres">#REF!</definedName>
    <definedName name="TBV1A">#REF!</definedName>
    <definedName name="TC">#REF!</definedName>
    <definedName name="Tconst">#REF!</definedName>
    <definedName name="Tconstr">#REF!</definedName>
    <definedName name="Td">#REF!</definedName>
    <definedName name="tdy" localSheetId="1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 localSheetId="1">DATE(YEAR('CÁLCULO DE CANTIDADES'!Loan_Start),MONTH('CÁLCULO DE CANTIDADES'!Loan_Start)+Payment_Number,DAY('CÁLCULO DE CANTIDADES'!Loan_Start))</definedName>
    <definedName name="TECN" localSheetId="3">DATE(YEAR(INSUMOS!Loan_Start),MONTH(INSUMOS!Loan_Start)+Payment_Number,DAY(INSUMOS!Loan_Start))</definedName>
    <definedName name="TECN">DATE(YEAR([0]!Loan_Start),MONTH([0]!Loan_Start)+Payment_Number,DAY([0]!Loan_Start))</definedName>
    <definedName name="Tecnico" localSheetId="1">#REF!</definedName>
    <definedName name="Tecnico" localSheetId="3">#REF!</definedName>
    <definedName name="Tecnico">#REF!</definedName>
    <definedName name="TÉCNICO.ELECT." localSheetId="1">#REF!</definedName>
    <definedName name="TÉCNICO.ELECT." localSheetId="3">#REF!</definedName>
    <definedName name="TÉCNICO.ELECT.">#REF!</definedName>
    <definedName name="Tecnico1" localSheetId="1">#REF!</definedName>
    <definedName name="Tecnico1" localSheetId="3">#REF!</definedName>
    <definedName name="Tecnico1">#REF!</definedName>
    <definedName name="Tecnico2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4X3">#REF!</definedName>
    <definedName name="TEE6A3">#REF!</definedName>
    <definedName name="TEE6A3_2">#REF!</definedName>
    <definedName name="TEE6X3">#REF!</definedName>
    <definedName name="TEE8A6">#REF!</definedName>
    <definedName name="TEE8A6_2">#REF!</definedName>
    <definedName name="TEE8X3">#REF!</definedName>
    <definedName name="TEE8X4">#REF!</definedName>
    <definedName name="TEE8X6">#REF!</definedName>
    <definedName name="Teen">#REF!</definedName>
    <definedName name="TEFLON">#REF!</definedName>
    <definedName name="TEJA">#REF!</definedName>
    <definedName name="Teja_aluminio">#REF!</definedName>
    <definedName name="Teja_de_Barro">#REF!</definedName>
    <definedName name="Teja_eternit_No_6">#REF!</definedName>
    <definedName name="TEJA_N_6">#REF!</definedName>
    <definedName name="Teja_thermoacustica">#REF!</definedName>
    <definedName name="TEJA6">#REF!</definedName>
    <definedName name="tejaeternit">#REF!</definedName>
    <definedName name="TEJAZ">#REF!</definedName>
    <definedName name="TELASFALTICA">#REF!</definedName>
    <definedName name="TELAV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">#REF!</definedName>
    <definedName name="TEMP2">#REF!</definedName>
    <definedName name="TEMPERATURA">#REF!</definedName>
    <definedName name="TENSO">#REF!</definedName>
    <definedName name="TER" localSheetId="1">'CÁLCULO DE CANTIDADES'!ERR</definedName>
    <definedName name="TER" localSheetId="3">INSUMOS!ERR</definedName>
    <definedName name="TER">[0]!ERR</definedName>
    <definedName name="TERCERA" localSheetId="1">#REF!</definedName>
    <definedName name="TERCERA" localSheetId="3">#REF!</definedName>
    <definedName name="TERCERA">#REF!</definedName>
    <definedName name="TERM" localSheetId="1">'CÁLCULO DE CANTIDADES'!ERR</definedName>
    <definedName name="TERM" localSheetId="3">INSUMOS!ERR</definedName>
    <definedName name="TERM">[0]!ERR</definedName>
    <definedName name="TERMINADORA" localSheetId="1">#REF!</definedName>
    <definedName name="TERMINADORA" localSheetId="3">#REF!</definedName>
    <definedName name="TERMINADORA">#REF!</definedName>
    <definedName name="TERMINAL1" localSheetId="1">#REF!</definedName>
    <definedName name="TERMINAL1" localSheetId="3">#REF!</definedName>
    <definedName name="TERMINAL1">#REF!</definedName>
    <definedName name="TÉRMINOS" localSheetId="1">'CÁLCULO DE CANTIDADES'!ERR</definedName>
    <definedName name="TÉRMINOS" localSheetId="3">INSUMOS!ERR</definedName>
    <definedName name="TÉRMINOS">[0]!ERR</definedName>
    <definedName name="TERR" localSheetId="1">#REF!</definedName>
    <definedName name="TERR" localSheetId="3">#REF!</definedName>
    <definedName name="TERR">#REF!</definedName>
    <definedName name="TesSumHeading" localSheetId="1">#REF!</definedName>
    <definedName name="TesSumHeading" localSheetId="3">#REF!</definedName>
    <definedName name="TesSumHeading">#REF!</definedName>
    <definedName name="test">#REF!</definedName>
    <definedName name="TEST0">#REF!</definedName>
    <definedName name="TESTHKEY">#REF!</definedName>
    <definedName name="TESTKEYS">#REF!</definedName>
    <definedName name="TESTVKEY">#REF!</definedName>
    <definedName name="TEV">#REF!</definedName>
    <definedName name="tewst" localSheetId="1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o">#REF!</definedName>
    <definedName name="teytrh" localSheetId="1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FFF">#REF!</definedName>
    <definedName name="Tg" localSheetId="1">#REF!</definedName>
    <definedName name="Tg" localSheetId="3">#REF!</definedName>
    <definedName name="Tg">#REF!</definedName>
    <definedName name="TGB">#REF!</definedName>
    <definedName name="th">#REF!</definedName>
    <definedName name="THBULLDOZER">#REF!</definedName>
    <definedName name="THCARROTANQUE">#REF!</definedName>
    <definedName name="thdh" localSheetId="1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iner">#REF!</definedName>
    <definedName name="This_Period">#REF!</definedName>
    <definedName name="THMEZCLADORA">#REF!</definedName>
    <definedName name="THMOTO">#REF!</definedName>
    <definedName name="THP">#REF!</definedName>
    <definedName name="THRANA">#REF!</definedName>
    <definedName name="THRETRO">#REF!</definedName>
    <definedName name="thtj" localSheetId="1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I">#REF!</definedName>
    <definedName name="TIEMPO">#REF!</definedName>
    <definedName name="TIERRANEGRA">#REF!</definedName>
    <definedName name="Tintilla_para_madera">#REF!</definedName>
    <definedName name="TIPO">#REF!</definedName>
    <definedName name="TIPO_D_K">#REF!</definedName>
    <definedName name="TIPO_DE_BASE">#REF!</definedName>
    <definedName name="TIPO_DE_BASE___0">#REF!</definedName>
    <definedName name="TIPO_DE_BASE___1">#REF!</definedName>
    <definedName name="TIPO_DE_BASE___2">#REF!</definedName>
    <definedName name="TIPO_DE_BASE___3">#REF!</definedName>
    <definedName name="TIPO_DE_BASE___4">#REF!</definedName>
    <definedName name="Tipo_Ensayo">#REF!</definedName>
    <definedName name="Tipo_Equipo">#REF!</definedName>
    <definedName name="TIPO_GRUPO">#REF!</definedName>
    <definedName name="Tipo_Impuesto">#REF!</definedName>
    <definedName name="tipo_pintura">#REF!</definedName>
    <definedName name="TipoCosteo">#REF!</definedName>
    <definedName name="TipoCosteoNivelRiesgo">#REF!</definedName>
    <definedName name="TipodeFasar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as_Alistado_3_x_3_x_3">#REF!</definedName>
    <definedName name="TIT">#REF!</definedName>
    <definedName name="titi" localSheetId="1">IF('CÁLCULO DE CANTIDADES'!Loan_Amount*[0]!Interest_Rate*[0]!Loan_Years*'CÁLCULO DE CANTIDADES'!Loan_Start&gt;0,1,0)</definedName>
    <definedName name="titi" localSheetId="3">IF(INSUMOS!Loan_Amount*[0]!Interest_Rate*[0]!Loan_Years*INSUMOS!Loan_Start&gt;0,1,0)</definedName>
    <definedName name="titi">IF([0]!Loan_Amount*[0]!Interest_Rate*[0]!Loan_Years*[0]!Loan_Start&gt;0,1,0)</definedName>
    <definedName name="TITLE" localSheetId="1">#REF!</definedName>
    <definedName name="TITLE" localSheetId="3">#REF!</definedName>
    <definedName name="TITLE">#REF!</definedName>
    <definedName name="Titlepb" localSheetId="1" hidden="1">#REF!</definedName>
    <definedName name="Titlepb" localSheetId="3" hidden="1">#REF!</definedName>
    <definedName name="Titlepb" hidden="1">#REF!</definedName>
    <definedName name="TITO" localSheetId="1">IF('CÁLCULO DE CANTIDADES'!RICO,Header_Row+'CÁLCULO DE CANTIDADES'!TUPI,Header_Row)</definedName>
    <definedName name="TITO" localSheetId="3">IF(INSUMOS!RICO,Header_Row+INSUMOS!TUPI,Header_Row)</definedName>
    <definedName name="TITO">IF(RICO,Header_Row+[0]!TUPI,Header_Row)</definedName>
    <definedName name="TITOF" localSheetId="1">IF('CÁLCULO DE CANTIDADES'!RICO,Header_Row+'CÁLCULO DE CANTIDADES'!TUPI,Header_Row)</definedName>
    <definedName name="TITOF" localSheetId="3">IF(INSUMOS!RICO,Header_Row+INSUMOS!TUPI,Header_Row)</definedName>
    <definedName name="TITOF">IF(RICO,Header_Row+[0]!TUPI,Header_Row)</definedName>
    <definedName name="TITU" localSheetId="1">#REF!</definedName>
    <definedName name="TITU" localSheetId="3">#REF!</definedName>
    <definedName name="TITU">#REF!</definedName>
    <definedName name="titu2" localSheetId="1">#REF!</definedName>
    <definedName name="titu2" localSheetId="3">#REF!</definedName>
    <definedName name="titu2">#REF!</definedName>
    <definedName name="TITULO" localSheetId="1">#REF!</definedName>
    <definedName name="TITULO" localSheetId="3">#REF!</definedName>
    <definedName name="TITULO">#REF!</definedName>
    <definedName name="TITULO1">#REF!</definedName>
    <definedName name="TITULOANALISISUNITARIOS">#REF!</definedName>
    <definedName name="TITULOPRESUPUESTO">#REF!</definedName>
    <definedName name="TITULOS">#REF!</definedName>
    <definedName name="Títulos">#REF!</definedName>
    <definedName name="Titulos_a_imprimir">#REF!</definedName>
    <definedName name="_xlnm.Print_Titles" localSheetId="4">#N/A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MANHOLE">#REF!</definedName>
    <definedName name="tn">#REF!</definedName>
    <definedName name="Tñ">#REF!</definedName>
    <definedName name="To">#REF!</definedName>
    <definedName name="TOCHE">#REF!</definedName>
    <definedName name="TODAHOJA">#REF!</definedName>
    <definedName name="TODOANA">#REF!</definedName>
    <definedName name="TODOINSU">#REF!</definedName>
    <definedName name="TODOITEM">#REF!</definedName>
    <definedName name="toma">#REF!</definedName>
    <definedName name="Toma_corriente_dobles_polo_tierra">#REF!</definedName>
    <definedName name="Toma_telefónica">#REF!</definedName>
    <definedName name="Toma_Trifásica">#REF!</definedName>
    <definedName name="TOMA110V">#REF!</definedName>
    <definedName name="TOP">#REF!</definedName>
    <definedName name="TOPGENER">#REF!</definedName>
    <definedName name="TOPGENER1">#REF!</definedName>
    <definedName name="TOPMENU">#REF!</definedName>
    <definedName name="TOPO">#REF!</definedName>
    <definedName name="TOPOGRAFIA">#REF!</definedName>
    <definedName name="Topografo">#REF!</definedName>
    <definedName name="topp">#REF!</definedName>
    <definedName name="TORNILLO_3">#REF!</definedName>
    <definedName name="Tornillo_para_Madera_1__No.6">#REF!</definedName>
    <definedName name="Tornillo_para_madera_2__No_9">#REF!</definedName>
    <definedName name="TORNILLOS">#REF!</definedName>
    <definedName name="TORNILLOS_2.5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c">#REF!</definedName>
    <definedName name="Tot_acc_esp">#REF!</definedName>
    <definedName name="Tot_acc_S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Gab_Esp">#REF!</definedName>
    <definedName name="Tot_Gab_LCN">#REF!</definedName>
    <definedName name="Tot_GabST_BP">#REF!</definedName>
    <definedName name="Tot_GabST_SBP">#REF!</definedName>
    <definedName name="Tot_Ops_Ins">#REF!</definedName>
    <definedName name="TOTAL">#REF!</definedName>
    <definedName name="TOTAL.2">#REF!</definedName>
    <definedName name="Total.AC">#REF!</definedName>
    <definedName name="Total.Carp">#REF!</definedName>
    <definedName name="Total.HB">#REF!</definedName>
    <definedName name="TOTAL_CIVIL">#REF!</definedName>
    <definedName name="TOTAL_ELECTRICO">#REF!</definedName>
    <definedName name="Total_Gab_APM">#REF!</definedName>
    <definedName name="Total_Gab_Cons_etc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1">Scheduled_Payment+Extra_Payment</definedName>
    <definedName name="Total_Payment" localSheetId="3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3">Scheduled_Payment+Extra_Payment</definedName>
    <definedName name="Total_Payment1">Scheduled_Payment+Extra_Payment</definedName>
    <definedName name="TOTAL_SERVICIOS" localSheetId="1">#REF!</definedName>
    <definedName name="TOTAL_SERVICIOS" localSheetId="3">#REF!</definedName>
    <definedName name="TOTAL_SERVICIOS">#REF!</definedName>
    <definedName name="total1" localSheetId="1">#REF!</definedName>
    <definedName name="total1" localSheetId="3">#REF!</definedName>
    <definedName name="total1">#REF!</definedName>
    <definedName name="totaladoquin" localSheetId="1">#REF!</definedName>
    <definedName name="totaladoquin" localSheetId="3">#REF!</definedName>
    <definedName name="totaladoquin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asfalto">#REF!</definedName>
    <definedName name="TotalBidCost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IZADOR">#REF!</definedName>
    <definedName name="TotalNoFacturable">#REF!</definedName>
    <definedName name="TotalOfi">#REF!</definedName>
    <definedName name="TotalOpti">#REF!</definedName>
    <definedName name="TOTALOPTIM">#REF!</definedName>
    <definedName name="TOTALOPTIMIZACION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REPOS">#REF!</definedName>
    <definedName name="TOTALREPOSICION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CUADEQ">#REF!</definedName>
    <definedName name="TOTCUADMO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tercesantias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xement_1_A_Impermeabilizante_Integral">#REF!</definedName>
    <definedName name="Tp">#REF!</definedName>
    <definedName name="Tp_entre_Tl_J8">#REF!</definedName>
    <definedName name="tpadvopts">#REF!</definedName>
    <definedName name="tpadvval">#REF!</definedName>
    <definedName name="tpbarc">#REF!</definedName>
    <definedName name="tpbaseopts">#REF!</definedName>
    <definedName name="tpbaseval">#REF!</definedName>
    <definedName name="tpbsw">#REF!</definedName>
    <definedName name="TPCONTACTO">#REF!</definedName>
    <definedName name="tphbks">#REF!</definedName>
    <definedName name="tphc1">#REF!</definedName>
    <definedName name="tphc2">#REF!</definedName>
    <definedName name="tphd">#REF!</definedName>
    <definedName name="tphdocs">#REF!</definedName>
    <definedName name="tphs1">#REF!</definedName>
    <definedName name="tphs2">#REF!</definedName>
    <definedName name="tpopts">#REF!</definedName>
    <definedName name="Tprev">#REF!</definedName>
    <definedName name="tpsadvlist">#REF!</definedName>
    <definedName name="tpsbaselist">#REF!</definedName>
    <definedName name="tpscheck">#REF!</definedName>
    <definedName name="tpsiam">#REF!</definedName>
    <definedName name="tpslist">#REF!</definedName>
    <definedName name="tpsstdlist">#REF!</definedName>
    <definedName name="tpstdopts">#REF!</definedName>
    <definedName name="tpstdval">#REF!</definedName>
    <definedName name="TPTCON">#REF!</definedName>
    <definedName name="tpte">#REF!</definedName>
    <definedName name="tptee">#REF!</definedName>
    <definedName name="TPTUB">#REF!</definedName>
    <definedName name="TPV">#REF!</definedName>
    <definedName name="Tq">#REF!</definedName>
    <definedName name="tr" localSheetId="1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BAJO">#REF!</definedName>
    <definedName name="Trafico_liviano_espesor_6_cm._Ref._R25CE_Fibrit">#REF!</definedName>
    <definedName name="TRAFO">#N/A</definedName>
    <definedName name="TrainSpec">#REF!</definedName>
    <definedName name="Tramite">#REF!</definedName>
    <definedName name="Tramites">#REF!</definedName>
    <definedName name="TramitesCostos">#REF!</definedName>
    <definedName name="TRAMO">#REF!</definedName>
    <definedName name="tramos">#REF!</definedName>
    <definedName name="TRAMPAGRASA">#REF!</definedName>
    <definedName name="TRANAG">#REF!</definedName>
    <definedName name="TRANS">#REF!</definedName>
    <definedName name="transfer">#REF!</definedName>
    <definedName name="Transfer_Price">#REF!</definedName>
    <definedName name="transfer1">#REF!</definedName>
    <definedName name="Transmisores">#REF!</definedName>
    <definedName name="TRANSPORI" localSheetId="1" hidden="1">{#N/A,#N/A,TRUE,"INGENIERIA";#N/A,#N/A,TRUE,"COMPRAS";#N/A,#N/A,TRUE,"DIRECCION";#N/A,#N/A,TRUE,"RESUMEN"}</definedName>
    <definedName name="TRANSPORI" localSheetId="3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">#REF!</definedName>
    <definedName name="Transporte" localSheetId="1">#REF!</definedName>
    <definedName name="Transporte" localSheetId="3">#REF!</definedName>
    <definedName name="Transporte">#REF!</definedName>
    <definedName name="Transporte_Andamio" localSheetId="1">#REF!</definedName>
    <definedName name="Transporte_Andamio" localSheetId="3">#REF!</definedName>
    <definedName name="Transporte_Andamio">#REF!</definedName>
    <definedName name="TRANSPORTE_ARENA">#REF!</definedName>
    <definedName name="TRANSPORTE_DE_CEMENTO">#REF!</definedName>
    <definedName name="TRANSPORTE_DE_TRITURADO">#REF!</definedName>
    <definedName name="Transporte_material">#REF!</definedName>
    <definedName name="Transporteequipo" comment="Equipo">#REF!</definedName>
    <definedName name="TRANSPORTES">#REF!</definedName>
    <definedName name="Traperos">#REF!</definedName>
    <definedName name="TRAPMO">#REF!</definedName>
    <definedName name="TRAT">#REF!</definedName>
    <definedName name="TREINTA" localSheetId="1">#REF!,#REF!</definedName>
    <definedName name="TREINTA" localSheetId="3">#REF!,#REF!</definedName>
    <definedName name="TREINTA">#REF!,#REF!</definedName>
    <definedName name="TREM">#REF!</definedName>
    <definedName name="Trenes">#REF!</definedName>
    <definedName name="tres">#REF!</definedName>
    <definedName name="trest" localSheetId="1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 localSheetId="1">#REF!</definedName>
    <definedName name="TRIANG" localSheetId="3">#REF!</definedName>
    <definedName name="TRIANG">#REF!</definedName>
    <definedName name="trimestre1" localSheetId="1">#REF!</definedName>
    <definedName name="trimestre1" localSheetId="3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Andes_Pizano_14_mm">#REF!</definedName>
    <definedName name="TRITM">#REF!</definedName>
    <definedName name="TRITU">#REF!</definedName>
    <definedName name="TRITURADO">#REF!</definedName>
    <definedName name="TRITURADO_PILCUAN">#REF!</definedName>
    <definedName name="Trituradora">#REF!</definedName>
    <definedName name="trjfgjh" localSheetId="1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ncode">#REF!</definedName>
    <definedName name="TROCH">#REF!</definedName>
    <definedName name="Troughing">#REF!</definedName>
    <definedName name="TroughingSTX">#REF!</definedName>
    <definedName name="tru" localSheetId="1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NIOR">#REF!</definedName>
    <definedName name="tsert" localSheetId="1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localSheetId="1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1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">#REF!</definedName>
    <definedName name="TTTTTTTT">#REF!</definedName>
    <definedName name="tu" localSheetId="1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hidden="1">{"via1",#N/A,TRUE,"general";"via2",#N/A,TRUE,"general";"via3",#N/A,TRUE,"general"}</definedName>
    <definedName name="tub">#REF!</definedName>
    <definedName name="TUB._ACC_3__Bx_B_SCH_40">#REF!</definedName>
    <definedName name="TUBER">#REF!</definedName>
    <definedName name="tuberia">#REF!</definedName>
    <definedName name="Tubería">#REF!</definedName>
    <definedName name="Tuberia_1_2_pvc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1" hidden="1">#REF!</definedName>
    <definedName name="tuberia3">#REF!</definedName>
    <definedName name="TUBERIA3_2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LLUV4">#REF!</definedName>
    <definedName name="TUBLLUVIA1.5TOT">#REF!</definedName>
    <definedName name="TUBLLUVIA4TOTAL">#REF!</definedName>
    <definedName name="TUBO">#REF!</definedName>
    <definedName name="TUBO_1_2">#REF!</definedName>
    <definedName name="TUBO_1_2__HG">#REF!</definedName>
    <definedName name="TUBO_1_2_PVC">#REF!</definedName>
    <definedName name="TUBO_2_SANITARIO">#REF!</definedName>
    <definedName name="TUBO_3_4_PVC">#REF!</definedName>
    <definedName name="TUBO_4_SANITARIO">#REF!</definedName>
    <definedName name="TUBO_8_SA">#REF!</definedName>
    <definedName name="Tubo_asbesto_cemento_Clase_10_D_16">#REF!</definedName>
    <definedName name="Tubo_cobre_tipo_L_1_2">#REF!</definedName>
    <definedName name="Tubo_concreto_reforzado_D_1_m">#REF!</definedName>
    <definedName name="Tubo_concreto_reforzadoD_30">#REF!</definedName>
    <definedName name="Tubo_concreto_simple_D_24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banizado_1_1_2">#REF!</definedName>
    <definedName name="Tubo_Galvanizado">#REF!</definedName>
    <definedName name="Tubo_galvanizado_2">#REF!</definedName>
    <definedName name="Tubo_galvanizado_3">#REF!</definedName>
    <definedName name="Tubo_Gas_Galvanizado_1_2">#REF!</definedName>
    <definedName name="Tubo_gres_6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">#REF!</definedName>
    <definedName name="Tubo_pvc_2">#REF!</definedName>
    <definedName name="tubo1">#REF!</definedName>
    <definedName name="tubo12">#REF!</definedName>
    <definedName name="TUBO22">#REF!</definedName>
    <definedName name="TUBO6">#REF!</definedName>
    <definedName name="TUBO8">#REF!</definedName>
    <definedName name="TUBOCONDUIT12">#REF!</definedName>
    <definedName name="TUBOCONDUIT34">#REF!</definedName>
    <definedName name="TUBODONDUIT34">#REF!</definedName>
    <definedName name="tubohg2">#REF!</definedName>
    <definedName name="TUBOM3">#REF!</definedName>
    <definedName name="TUBOMETALICO">#REF!</definedName>
    <definedName name="TUBOPVC1">#REF!</definedName>
    <definedName name="TUBOPVC34">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bskedd3.5">#REF!</definedName>
    <definedName name="Tuibo_cobre_tipo_L_1_2">#REF!</definedName>
    <definedName name="TUKYRLTU.IR">#REF!</definedName>
    <definedName name="TUPI" localSheetId="1">MATCH(0.01,[0]!End_Bal,-1)+1</definedName>
    <definedName name="TUPI" localSheetId="3">MATCH(0.01,[0]!End_Bal,-1)+1</definedName>
    <definedName name="TUPI">MATCH(0.01,[0]!End_Bal,-1)+1</definedName>
    <definedName name="tur" localSheetId="1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vmenor90min">#REF!</definedName>
    <definedName name="Tw" localSheetId="1">#REF!</definedName>
    <definedName name="Tw" localSheetId="3">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localSheetId="1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hidden="1">{"via1",#N/A,TRUE,"general";"via2",#N/A,TRUE,"general";"via3",#N/A,TRUE,"general"}</definedName>
    <definedName name="tyh" localSheetId="1" hidden="1">{#N/A,#N/A,TRUE,"A"}</definedName>
    <definedName name="tyh" localSheetId="3" hidden="1">{#N/A,#N/A,TRUE,"A"}</definedName>
    <definedName name="tyh" hidden="1">{#N/A,#N/A,TRUE,"A"}</definedName>
    <definedName name="TYI">#REF!</definedName>
    <definedName name="tyj" localSheetId="1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1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1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localSheetId="1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 localSheetId="1">#REF!</definedName>
    <definedName name="Ua" localSheetId="3">#REF!</definedName>
    <definedName name="Ua">#REF!</definedName>
    <definedName name="ub">#REF!</definedName>
    <definedName name="Ubic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Frm2InUse">1</definedName>
    <definedName name="Ug" localSheetId="1">#REF!</definedName>
    <definedName name="Ug" localSheetId="3">#REF!</definedName>
    <definedName name="Ug">#REF!</definedName>
    <definedName name="UGEquipData" localSheetId="1">#REF!</definedName>
    <definedName name="UGEquipData" localSheetId="3">#REF!</definedName>
    <definedName name="UGEquipData">#REF!</definedName>
    <definedName name="Uh" localSheetId="1">#REF!</definedName>
    <definedName name="Uh" localSheetId="3">#REF!</definedName>
    <definedName name="Uh">#REF!</definedName>
    <definedName name="UI" localSheetId="1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 localSheetId="1">#REF!</definedName>
    <definedName name="Uk" localSheetId="3">#REF!</definedName>
    <definedName name="Uk">#REF!</definedName>
    <definedName name="Ull">#REF!</definedName>
    <definedName name="UM">#REF!</definedName>
    <definedName name="UMina">#REF!</definedName>
    <definedName name="UMO">#REF!</definedName>
    <definedName name="Un">#REF!</definedName>
    <definedName name="Un.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a_H">#REF!</definedName>
    <definedName name="UNCLASS">#REF!</definedName>
    <definedName name="UNDS">#REF!</definedName>
    <definedName name="unid">#REF!</definedName>
    <definedName name="Unidad">#REF!</definedName>
    <definedName name="Unidad_Base">#REF!</definedName>
    <definedName name="UNIDAD1">#REF!</definedName>
    <definedName name="UNIDAD521">#REF!</definedName>
    <definedName name="Unidades">#REF!</definedName>
    <definedName name="Unidades_Insumos_Apu">#REF!</definedName>
    <definedName name="unidades2">#REF!</definedName>
    <definedName name="UNIF">#REF!</definedName>
    <definedName name="unifadddel">#REF!</definedName>
    <definedName name="unifaddel">#REF!</definedName>
    <definedName name="unifaddel1">#REF!</definedName>
    <definedName name="unifaddel2">#REF!</definedName>
    <definedName name="unifadvlist">#REF!</definedName>
    <definedName name="unifadvopts">#REF!</definedName>
    <definedName name="unifadvval">#REF!</definedName>
    <definedName name="unifarea2">#REF!</definedName>
    <definedName name="unifba">#REF!</definedName>
    <definedName name="unifcheck">#REF!</definedName>
    <definedName name="uniflist">#REF!</definedName>
    <definedName name="unifman">#REF!</definedName>
    <definedName name="unifman1">#REF!</definedName>
    <definedName name="unifman2">#REF!</definedName>
    <definedName name="unifmedia">#REF!</definedName>
    <definedName name="unifopts">#REF!</definedName>
    <definedName name="unifpurdocs">#REF!</definedName>
    <definedName name="unifstdlist">#REF!</definedName>
    <definedName name="unifstdopts">#REF!</definedName>
    <definedName name="unifstdval">#REF!</definedName>
    <definedName name="uniftot">#REF!</definedName>
    <definedName name="unifunclass">#REF!</definedName>
    <definedName name="unifupdset">#REF!</definedName>
    <definedName name="unifupgset">#REF!</definedName>
    <definedName name="unifupprset">#REF!</definedName>
    <definedName name="UNION">#REF!</definedName>
    <definedName name="UNION_2_SA">#REF!</definedName>
    <definedName name="UNION_3_4_PRESION">#REF!</definedName>
    <definedName name="UNION_4_SA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TEMPORAL">#REF!</definedName>
    <definedName name="UNION_Z">#REF!</definedName>
    <definedName name="UNION3">#REF!</definedName>
    <definedName name="UNION3_2">#REF!</definedName>
    <definedName name="UNION3PVC">#REF!</definedName>
    <definedName name="UNION3PVC_2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t">#REF!</definedName>
    <definedName name="UNITARIO">#REF!</definedName>
    <definedName name="Unitarios">#REF!</definedName>
    <definedName name="units">#REF!</definedName>
    <definedName name="unj" hidden="1">#REF!</definedName>
    <definedName name="uno" localSheetId="1">'CÁLCULO DE CANTIDADES'!ERR</definedName>
    <definedName name="uno" localSheetId="3">INSUMOS!ERR</definedName>
    <definedName name="uno">[0]!ERR</definedName>
    <definedName name="Uñ" localSheetId="1">#REF!</definedName>
    <definedName name="Uñ" localSheetId="3">#REF!</definedName>
    <definedName name="Uñ">#REF!</definedName>
    <definedName name="Uo" localSheetId="1">#REF!</definedName>
    <definedName name="Uo" localSheetId="3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dset">#REF!</definedName>
    <definedName name="upgset">#REF!</definedName>
    <definedName name="UPlanta">#REF!</definedName>
    <definedName name="upprset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BANISMO">#REF!</definedName>
    <definedName name="URBANISMO1">#REF!</definedName>
    <definedName name="uriel" localSheetId="1">'CÁLCULO DE CANTIDADES'!ERR</definedName>
    <definedName name="uriel" localSheetId="3">INSUMOS!ERR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BS">#REF!</definedName>
    <definedName name="Usd" localSheetId="1">#REF!</definedName>
    <definedName name="Usd" localSheetId="3">#REF!</definedName>
    <definedName name="Usd">#REF!</definedName>
    <definedName name="USDM">#REF!</definedName>
    <definedName name="UsTexDetail">#REF!</definedName>
    <definedName name="UsTexHeading">#REF!</definedName>
    <definedName name="USxCOL">#REF!</definedName>
    <definedName name="ut">#REF!</definedName>
    <definedName name="Ut_Un">#REF!</definedName>
    <definedName name="uti">#REF!</definedName>
    <definedName name="Uti_">#REF!</definedName>
    <definedName name="UTIL">8%</definedName>
    <definedName name="Utilidad" localSheetId="1">#REF!</definedName>
    <definedName name="Utilidad" localSheetId="3">#REF!</definedName>
    <definedName name="Utilidad">#REF!</definedName>
    <definedName name="UTILIDAD_MATERIAL_AA" localSheetId="1">#REF!</definedName>
    <definedName name="UTILIDAD_MATERIAL_AA" localSheetId="3">#REF!</definedName>
    <definedName name="UTILIDAD_MATERIAL_AA">#REF!</definedName>
    <definedName name="UTILIDADES" localSheetId="1">#REF!</definedName>
    <definedName name="UTILIDADES" localSheetId="3">#REF!</definedName>
    <definedName name="UTILIDADES">#REF!</definedName>
    <definedName name="UtilidadMensual">#REF!</definedName>
    <definedName name="UtilidadObra">#REF!</definedName>
    <definedName name="Utilidadrev">#REF!</definedName>
    <definedName name="UTL">#REF!</definedName>
    <definedName name="UTMAR">#REF!</definedName>
    <definedName name="uu" localSheetId="1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localSheetId="1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1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" hidden="1">#REF!</definedName>
    <definedName name="uuuuuj" localSheetId="1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WS">#REF!</definedName>
    <definedName name="uxd" localSheetId="1">#REF!</definedName>
    <definedName name="uxd" localSheetId="3">#REF!</definedName>
    <definedName name="uxd">#REF!</definedName>
    <definedName name="UxS" localSheetId="1">#REF!</definedName>
    <definedName name="UxS" localSheetId="3">#REF!</definedName>
    <definedName name="UxS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1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BULA">#REF!</definedName>
    <definedName name="valcal">#REF!</definedName>
    <definedName name="VALDE">#REF!</definedName>
    <definedName name="VALDES">#REF!</definedName>
    <definedName name="valhati">#REF!</definedName>
    <definedName name="VALIDACION">#REF!</definedName>
    <definedName name="VALIDEZ">#REF!</definedName>
    <definedName name="VALLA">#REF!</definedName>
    <definedName name="VALLA_2_3_MTS_CON_3_CERCHAS">#REF!</definedName>
    <definedName name="Valla_Informativa_Licencia_2.00X1.00">#REF!</definedName>
    <definedName name="VALLAN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>#REF!</definedName>
    <definedName name="ValorEjecutado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orUnitActual">#REF!</definedName>
    <definedName name="value">#REF!</definedName>
    <definedName name="Values_Entered" localSheetId="1">IF('CÁLCULO DE CANTIDADES'!Loan_Amount*Interest_Rate*Loan_Years*'CÁLCULO DE CANTIDADES'!Loan_Start&gt;0,1,0)</definedName>
    <definedName name="Values_Entered" localSheetId="3">IF(INSUMOS!Loan_Amount*Interest_Rate*Loan_Years*INSUMOS!Loan_Start&gt;0,1,0)</definedName>
    <definedName name="Values_Entered">IF(Loan_Amount*Interest_Rate*Loan_Years*Loan_Start&gt;0,1,0)</definedName>
    <definedName name="VALVULA_DE_COMPUERTA_2__SELLO_ELASTICO_Y_VNA_CON_CUADRANTE" localSheetId="1">#REF!</definedName>
    <definedName name="VALVULA_DE_COMPUERTA_2__SELLO_ELASTICO_Y_VNA_CON_CUADRANTE" localSheetId="3">#REF!</definedName>
    <definedName name="VALVULA_DE_COMPUERTA_2__SELLO_ELASTICO_Y_VNA_CON_CUADRANTE">#REF!</definedName>
    <definedName name="VALVULA_DE_COMPUERTA_3__BxB_CON_RUEDA_MECANICA" localSheetId="1">#REF!</definedName>
    <definedName name="VALVULA_DE_COMPUERTA_3__BxB_CON_RUEDA_MECANICA" localSheetId="3">#REF!</definedName>
    <definedName name="VALVULA_DE_COMPUERTA_3__BxB_CON_RUEDA_MECANICA">#REF!</definedName>
    <definedName name="VALVULA_DE_COMPUERTA_3__SELLO_ELASTICO_Y_VNA_CON_CUADRANTE" localSheetId="1">#REF!</definedName>
    <definedName name="VALVULA_DE_COMPUERTA_3__SELLO_ELASTICO_Y_VNA_CON_CUADRANTE" localSheetId="3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3">#REF!</definedName>
    <definedName name="VALVULA4">#REF!</definedName>
    <definedName name="VALVULA6">#REF!</definedName>
    <definedName name="VALVULA8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NOSCRA113">#REF!</definedName>
    <definedName name="VANOSCRA140">#REF!</definedName>
    <definedName name="VANOSCRA163">#REF!</definedName>
    <definedName name="VANOSCRA90">#REF!</definedName>
    <definedName name="Var">#REF!</definedName>
    <definedName name="Vara_de_Clavo">#REF!</definedName>
    <definedName name="VarEquip">#REF!</definedName>
    <definedName name="variacion">#REF!</definedName>
    <definedName name="VARIACION1">#REF!</definedName>
    <definedName name="Varilla_cooperwell_24">#REF!</definedName>
    <definedName name="VARILLACCOPER">#REF!</definedName>
    <definedName name="VARILLACOOPER">#REF!</definedName>
    <definedName name="Varios">#REF!</definedName>
    <definedName name="Varios2">#REF!</definedName>
    <definedName name="Varistores">#REF!</definedName>
    <definedName name="VarRange">#REF!</definedName>
    <definedName name="VAT">#REF!</definedName>
    <definedName name="vaton">#REF!</definedName>
    <definedName name="vb">#REF!</definedName>
    <definedName name="VBC">#REF!</definedName>
    <definedName name="vbn" localSheetId="1" hidden="1">{#N/A,#N/A,TRUE,"A"}</definedName>
    <definedName name="vbn" localSheetId="3" hidden="1">{#N/A,#N/A,TRUE,"A"}</definedName>
    <definedName name="vbn" hidden="1">{#N/A,#N/A,TRUE,"A"}</definedName>
    <definedName name="vbvbvbvb" localSheetId="1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cv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1">#REF!</definedName>
    <definedName name="vd" localSheetId="3">#REF!</definedName>
    <definedName name="vd">#REF!</definedName>
    <definedName name="VDDF" localSheetId="1">#REF!</definedName>
    <definedName name="VDDF" localSheetId="3">#REF!</definedName>
    <definedName name="VDDF">#REF!</definedName>
    <definedName name="VDFRVFV" localSheetId="1">#REF!</definedName>
    <definedName name="VDFRVFV" localSheetId="3">#REF!</definedName>
    <definedName name="VDFRVFV">#REF!</definedName>
    <definedName name="vdfvuio" localSheetId="1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hidden="1">{"via1",#N/A,TRUE,"general";"via2",#N/A,TRUE,"general";"via3",#N/A,TRUE,"general"}</definedName>
    <definedName name="vDiastólica">#REF!</definedName>
    <definedName name="vdsvnj" localSheetId="1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INTE">#REF!,#REF!</definedName>
    <definedName name="velasco">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">#REF!</definedName>
    <definedName name="ventana1">#REF!</definedName>
    <definedName name="VENTANACAL20">#REF!</definedName>
    <definedName name="VENTANACR18">#REF!</definedName>
    <definedName name="VENTANACR20">#REF!</definedName>
    <definedName name="ventanapersiana1.5x1.9">#REF!</definedName>
    <definedName name="VENTANAS">#REF!</definedName>
    <definedName name="VENTANAS_A">#REF!</definedName>
    <definedName name="VENTANAS_B">#REF!</definedName>
    <definedName name="VENTANAS_C">#REF!</definedName>
    <definedName name="Ventanas_RIS">#REF!</definedName>
    <definedName name="VENTANATOT">#REF!</definedName>
    <definedName name="Ventaneria_Madera_M2">#REF!</definedName>
    <definedName name="ventas">#REF!</definedName>
    <definedName name="VENTILADOR">#REF!</definedName>
    <definedName name="Ventilador_de_techo">#REF!</definedName>
    <definedName name="VENTOSAS_PARA_INSTALACION_EN_TUBERIA_DE_3">#REF!</definedName>
    <definedName name="Verifier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hidden="1">{"via1",#N/A,TRUE,"general";"via2",#N/A,TRUE,"general";"via3",#N/A,TRUE,"general"}</definedName>
    <definedName name="VFDA">#REF!</definedName>
    <definedName name="VFDFV">#REF!</definedName>
    <definedName name="VFDV">#REF!</definedName>
    <definedName name="vFechaHora">#REF!</definedName>
    <definedName name="VFFV">#REF!</definedName>
    <definedName name="vfggchbh">#REF!</definedName>
    <definedName name="vfgtfgvfgv">#REF!</definedName>
    <definedName name="vfh">#REF!</definedName>
    <definedName name="vfn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TGUYYI" hidden="1">#REF!</definedName>
    <definedName name="VI">#REF!</definedName>
    <definedName name="VIA">#REF!</definedName>
    <definedName name="Viajes">#REF!</definedName>
    <definedName name="VIAS">#REF!</definedName>
    <definedName name="VIASPATIOS">#REF!</definedName>
    <definedName name="vibr">#REF!</definedName>
    <definedName name="VIBRA">#REF!</definedName>
    <definedName name="VIBRADOR">#REF!</definedName>
    <definedName name="Vibrador_a_Gasolina">#REF!</definedName>
    <definedName name="VIBRADOR_CONCRETO">#REF!</definedName>
    <definedName name="Vibrador_electrico">#REF!</definedName>
    <definedName name="VIBRADORCONCRETO">#REF!</definedName>
    <definedName name="VIBRO">#REF!</definedName>
    <definedName name="VIBROCOMPACTADOR">#REF!</definedName>
    <definedName name="Vibrocompactador_a_gasolina">#REF!</definedName>
    <definedName name="VICEP_DIRECC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Cop">#REF!</definedName>
    <definedName name="Vidrio_3_mm">#REF!</definedName>
    <definedName name="Vidrio_4_mm">#REF!</definedName>
    <definedName name="Vidrio_5_mm">#REF!</definedName>
    <definedName name="VIDRIO4">#REF!</definedName>
    <definedName name="VIDRIO4mm">#REF!</definedName>
    <definedName name="VIGAAMARRE">#REF!</definedName>
    <definedName name="vigaanden">#REF!</definedName>
    <definedName name="VIGACANAL">#REF!</definedName>
    <definedName name="VIGACI">#REF!</definedName>
    <definedName name="VIGACIMENTACION">#REF!</definedName>
    <definedName name="VIGACIMENTACION2020">#REF!</definedName>
    <definedName name="VIGACIMENTACION3030">#REF!</definedName>
    <definedName name="vigacmto">#REF!</definedName>
    <definedName name="VIGAENTREPISO3055">#REF!</definedName>
    <definedName name="VIGAENTREPISO4055">#REF!</definedName>
    <definedName name="VIGAR2510">#REF!</definedName>
    <definedName name="VIGAREMATE">#REF!</definedName>
    <definedName name="vigas">#REF!</definedName>
    <definedName name="VIGASUPERIOR">#REF!</definedName>
    <definedName name="VIGAT30X30">#REF!</definedName>
    <definedName name="VIGAT45X30">#REF!</definedName>
    <definedName name="VigenciaDolares">#REF!</definedName>
    <definedName name="VigenciaPesos">#REF!</definedName>
    <definedName name="VIGFUTURA">#REF!</definedName>
    <definedName name="vigsup10x20">#REF!</definedName>
    <definedName name="villa">#REF!</definedName>
    <definedName name="VINILO">#REF!</definedName>
    <definedName name="Vinilo_Pintuco">#REF!</definedName>
    <definedName name="VINILOTOT">#REF!</definedName>
    <definedName name="Viniltex">#REF!</definedName>
    <definedName name="Viniltex_blanco">#REF!</definedName>
    <definedName name="Visagra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 localSheetId="1">#REF!,#REF!,#REF!,#REF!,#REF!,#REF!,#REF!</definedName>
    <definedName name="VJ" localSheetId="3">#REF!,#REF!,#REF!,#REF!,#REF!,#REF!,#REF!</definedName>
    <definedName name="VJ">#REF!,#REF!,#REF!,#REF!,#REF!,#REF!,#REF!</definedName>
    <definedName name="vjkgvif" localSheetId="1">OFFSET([0]!Full_Print,0,0,Last_Row)</definedName>
    <definedName name="vjkgvif" localSheetId="3">OFFSET([0]!Full_Print,0,0,Last_Row)</definedName>
    <definedName name="vjkgvif">OFFSET([0]!Full_Print,0,0,Last_Row)</definedName>
    <definedName name="vk" localSheetId="1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" localSheetId="1">#REF!</definedName>
    <definedName name="VOL" localSheetId="3">#REF!</definedName>
    <definedName name="VOL">#REF!</definedName>
    <definedName name="VOL." localSheetId="1">#REF!</definedName>
    <definedName name="VOL." localSheetId="3">#REF!</definedName>
    <definedName name="VOL.">#REF!</definedName>
    <definedName name="Vol._Peso_ó_Cant.">#REF!</definedName>
    <definedName name="VOL._TOT.">#REF!</definedName>
    <definedName name="VOL_">#REF!</definedName>
    <definedName name="VOL____0">#REF!</definedName>
    <definedName name="VOL____1">#REF!</definedName>
    <definedName name="VOL____2">#REF!</definedName>
    <definedName name="VOL____3">#REF!</definedName>
    <definedName name="VOL__TOT_">#REF!</definedName>
    <definedName name="VOL__TOT____0">#REF!</definedName>
    <definedName name="VOL__TOT____1">#REF!</definedName>
    <definedName name="VOL__TOT____2">#REF!</definedName>
    <definedName name="VOL__TOT____3">#REF!</definedName>
    <definedName name="VolPVC">#REF!</definedName>
    <definedName name="VOLQUETA">#REF!</definedName>
    <definedName name="Volqueta_3.00_m">#REF!</definedName>
    <definedName name="Volqueta_Viaje_6_m3">#REF!</definedName>
    <definedName name="VolTanqu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_CON_IVA" localSheetId="1">#REF!*(1+#REF!)</definedName>
    <definedName name="VR_CON_IVA" localSheetId="3">#REF!*(1+#REF!)</definedName>
    <definedName name="VR_CON_IVA">#REF!*(1+#REF!)</definedName>
    <definedName name="vr_equipos">#REF!</definedName>
    <definedName name="VR_SIN_IVA">VLOOKUP(#REF!,#REF!,6,FALSE)</definedName>
    <definedName name="VR_TOT" localSheetId="1">IF(LG=2,IF(SCQ=0,"",SCQ/2),"")</definedName>
    <definedName name="VR_TOT" localSheetId="3">IF(LG=2,IF(SCQ=0,"",SCQ/2),"")</definedName>
    <definedName name="VR_TOT">IF(LG=2,IF(SCQ=0,"",SCQ/2),"")</definedName>
    <definedName name="VR_TOT_APU" localSheetId="1">IF(#REF!="","",IF(#REF!=#REF!,SUMIF(#REF!,#REF!,#REF!),ROUNDUP(#REF!*#REF!,0)))</definedName>
    <definedName name="VR_TOT_APU" localSheetId="3">IF(#REF!="","",IF(#REF!=#REF!,SUMIF(#REF!,#REF!,#REF!),ROUNDUP(#REF!*#REF!,0)))</definedName>
    <definedName name="VR_TOT_APU">IF(#REF!="","",IF(#REF!=#REF!,SUMIF(#REF!,#REF!,#REF!),ROUNDUP(#REF!*#REF!,0)))</definedName>
    <definedName name="VR_TOT_AUX" localSheetId="1">IF(#REF!="","",IF(#REF!=#REF!,SUMIF(#REF!,#REF!,#REF!),ROUNDUP(#REF!*#REF!,0)))</definedName>
    <definedName name="VR_TOT_AUX" localSheetId="3">IF(#REF!="","",IF(#REF!=#REF!,SUMIF(#REF!,#REF!,#REF!),ROUNDUP(#REF!*#REF!,0)))</definedName>
    <definedName name="VR_TOT_AUX">IF(#REF!="","",IF(#REF!=#REF!,SUMIF(#REF!,#REF!,#REF!),ROUNDUP(#REF!*#REF!,0)))</definedName>
    <definedName name="VR_UN" localSheetId="1">IF(ISERROR(V_U),"",V_U)</definedName>
    <definedName name="VR_UN" localSheetId="3">IF(ISERROR(V_U),"",V_U)</definedName>
    <definedName name="VR_UN">IF(ISERROR(V_U),"",V_U)</definedName>
    <definedName name="VR_UN_APU" localSheetId="1">IF(LEN(#REF!)=2,"",IF(#REF!="","",IF(ISERROR(SEARCH("-",#REF!,3)),VLOOKUP(#REF!,#REF!,4,FALSE),"")))</definedName>
    <definedName name="VR_UN_APU" localSheetId="3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1">IF(#REF!="","",VLOOKUP(#REF!,#REF!,4,0))</definedName>
    <definedName name="VR_UN_AUX" localSheetId="3">IF(#REF!="","",VLOOKUP(#REF!,#REF!,4,0))</definedName>
    <definedName name="VR_UN_AUX">IF(#REF!="","",VLOOKUP(#REF!,#REF!,4,0))</definedName>
    <definedName name="VR_UN_PPTO" localSheetId="1">IF(LEN(#REF!)=9,VLOOKUP(#REF!,#REF!,6,FALSE),"")</definedName>
    <definedName name="VR_UN_PPTO" localSheetId="3">IF(LEN(#REF!)=9,VLOOKUP(#REF!,#REF!,6,FALSE),"")</definedName>
    <definedName name="VR_UN_PPTO">IF(LEN(#REF!)=9,VLOOKUP(#REF!,#REF!,6,FALSE),"")</definedName>
    <definedName name="VRA" localSheetId="1">#REF!</definedName>
    <definedName name="VRA" localSheetId="3">#REF!</definedName>
    <definedName name="VRA">#REF!</definedName>
    <definedName name="vrbasad1" localSheetId="1">#REF!</definedName>
    <definedName name="vrbasad1" localSheetId="3">#REF!</definedName>
    <definedName name="vrbasad1">#REF!</definedName>
    <definedName name="vrbasad2">#REF!</definedName>
    <definedName name="vrbasin">#REF!</definedName>
    <definedName name="vRitmo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Utilidad">#REF!</definedName>
    <definedName name="Vs">#REF!</definedName>
    <definedName name="VSCanonTotal">#REF!</definedName>
    <definedName name="vsdfj" localSheetId="1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hidden="1">{"via1",#N/A,TRUE,"general";"via2",#N/A,TRUE,"general";"via3",#N/A,TRUE,"general"}</definedName>
    <definedName name="vsdvv">#REF!</definedName>
    <definedName name="vSistólica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1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un">#REF!</definedName>
    <definedName name="vutil">#REF!</definedName>
    <definedName name="vv">#REF!</definedName>
    <definedName name="Vv.u.total">#REF!</definedName>
    <definedName name="vvcxv" localSheetId="1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3">#REF!</definedName>
    <definedName name="VVV">#REF!</definedName>
    <definedName name="vvvvt" localSheetId="1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">#REF!</definedName>
    <definedName name="W" localSheetId="3">#REF!</definedName>
    <definedName name="W">#REF!</definedName>
    <definedName name="w2w2w" localSheetId="1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1">'CÁLCULO DE CANTIDADES'!ERR</definedName>
    <definedName name="WA" localSheetId="3">INSUMOS!ERR</definedName>
    <definedName name="WA">[0]!ERR</definedName>
    <definedName name="WACC" localSheetId="1">#REF!</definedName>
    <definedName name="WACC" localSheetId="3">#REF!</definedName>
    <definedName name="WACC">#REF!</definedName>
    <definedName name="WAER4YTSDTGFYWUETYJ" localSheetId="1">#REF!</definedName>
    <definedName name="WAER4YTSDTGFYWUETYJ" localSheetId="3">#REF!</definedName>
    <definedName name="WAER4YTSDTGFYWUETYJ">#REF!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aydown">#REF!</definedName>
    <definedName name="waydown1">#REF!</definedName>
    <definedName name="WBS">#REF!</definedName>
    <definedName name="WContLab">#REF!</definedName>
    <definedName name="WContParts">#REF!</definedName>
    <definedName name="Wcut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GDFG">#REF!</definedName>
    <definedName name="we" localSheetId="1">#REF!</definedName>
    <definedName name="we" localSheetId="3">#REF!</definedName>
    <definedName name="we">#REF!</definedName>
    <definedName name="wedw">#REF!</definedName>
    <definedName name="WEFWE">#REF!</definedName>
    <definedName name="weight">#REF!</definedName>
    <definedName name="WEIGHT_UNIT">#REF!</definedName>
    <definedName name="weq">#REF!</definedName>
    <definedName name="WER">#REF!</definedName>
    <definedName name="WERE342" localSheetId="1">IF([0]!LG=9,[0]!FES,"")</definedName>
    <definedName name="WERE342" localSheetId="3">IF([0]!LG=9,[0]!FES,"")</definedName>
    <definedName name="WERE342">IF([0]!LG=9,[0]!FES,"")</definedName>
    <definedName name="werew" localSheetId="1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 localSheetId="1">#REF!</definedName>
    <definedName name="WILSON" localSheetId="3">#REF!</definedName>
    <definedName name="WILSON">#REF!</definedName>
    <definedName name="Wire" localSheetId="1">#REF!</definedName>
    <definedName name="Wire" localSheetId="3">#REF!</definedName>
    <definedName name="Wire">#REF!</definedName>
    <definedName name="wj">#REF!</definedName>
    <definedName name="wl">#REF!</definedName>
    <definedName name="WLube">#REF!</definedName>
    <definedName name="WOHaul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andM">#REF!</definedName>
    <definedName name="wrn.???." localSheetId="1" hidden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localSheetId="3" hidden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???." hidden="1">{"DCF-???",#N/A,TRUE,"???";"FS-???",#N/A,TRUE,"?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;"DCF-??",#N/A,TRUE,"??";"FS-??",#N/A,TRUE,"??"}</definedName>
    <definedName name="wrn.Acueducto." localSheetId="1" hidden="1">{"Acueducto",#N/A,FALSE,"Base"}</definedName>
    <definedName name="wrn.Acueducto." localSheetId="3" hidden="1">{"Acueducto",#N/A,FALSE,"Base"}</definedName>
    <definedName name="wrn.Acueducto." hidden="1">{"Acueducto",#N/A,FALSE,"Base"}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ll._.Sheets." localSheetId="1" hidden="1">{#N/A,#N/A,FALSE,"1997 WW (Short)";#N/A,#N/A,FALSE,"1997 RF Mfg";#N/A,#N/A,FALSE,"Ancillary-CSM";#N/A,#N/A,FALSE,"1997 Service"}</definedName>
    <definedName name="wrn.All._.Sheets." localSheetId="3" hidden="1">{#N/A,#N/A,FALSE,"1997 WW (Short)";#N/A,#N/A,FALSE,"1997 RF Mfg";#N/A,#N/A,FALSE,"Ancillary-CSM";#N/A,#N/A,FALSE,"1997 Service"}</definedName>
    <definedName name="wrn.All._.Sheets." hidden="1">{#N/A,#N/A,FALSE,"1997 WW (Short)";#N/A,#N/A,FALSE,"1997 RF Mfg";#N/A,#N/A,FALSE,"Ancillary-CSM";#N/A,#N/A,FALSE,"1997 Service"}</definedName>
    <definedName name="wrn.ar." localSheetId="1" hidden="1">{#N/A,#N/A,TRUE,"CODIGO DEPENDENCIA"}</definedName>
    <definedName name="wrn.ar." localSheetId="3" hidden="1">{#N/A,#N/A,TRUE,"CODIGO DEPENDENCIA"}</definedName>
    <definedName name="wrn.ar." hidden="1">{#N/A,#N/A,TRUE,"CODIGO DEPENDENCIA"}</definedName>
    <definedName name="wrn.AR._.Meeting._.Schedules." localSheetId="1" hidden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localSheetId="3" hidden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AR._.Meeting._.Schedules." hidden="1">{#N/A,#N/A,FALSE,"Quarterly Analysis";#N/A,#N/A,FALSE,"Sys Perf Issues $";#N/A,#N/A,FALSE,"Holdbacks";#N/A,#N/A,FALSE,"Extended Terms";#N/A,#N/A,FALSE,"Delinquent";#N/A,#N/A,FALSE,"China";#N/A,#N/A,FALSE,"Hong Kong";#N/A,#N/A,FALSE,"Korea";#N/A,#N/A,FALSE,"SE Asia";#N/A,#N/A,FALSE,"Overview";#N/A,#N/A,FALSE,"N.A. Action Plan";#N/A,#N/A,FALSE,"Pmt Terms";#N/A,#N/A,FALSE,"S.A. Action Plan";#N/A,#N/A,FALSE,"Çhina Del. Detail"}</definedName>
    <definedName name="wrn.CIPG._.All._.Sheets." localSheetId="1" hidden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localSheetId="3" hidden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All._.Sheets." hidden="1">{#N/A,#N/A,FALSE,"Cover";#N/A,#N/A,FALSE,"Commentary";#N/A,#N/A,FALSE,"key ind";#N/A,#N/A,FALSE,"CIG RSB";#N/A,#N/A,FALSE,"4-up charts p.1";#N/A,#N/A,FALSE,"4-up charts p.2";#N/A,#N/A,FALSE,"Q1 Markets";#N/A,#N/A,FALSE,"Annual Mkts";#N/A,#N/A,FALSE," rate of ? qtr";#N/A,#N/A,FALSE,"Detail Rel rate of ? ";#N/A,#N/A,FALSE,"Q1 Products";#N/A,#N/A,FALSE,"Annual Products";#N/A,#N/A,FALSE,"SMUG";#N/A,#N/A,FALSE,"IDL Budgets";#N/A,#N/A,FALSE,"HC Trend";#N/A,#N/A,FALSE,"Functional HC ";#N/A,#N/A,FALSE,"Capital Expd";#N/A,#N/A,FALSE,"Capital CO";#N/A,#N/A,FALSE,"Inventory"}</definedName>
    <definedName name="wrn.CIPG._.Black._.and._.White." localSheetId="1" hidden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localSheetId="3" hidden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Black._.and._.White." hidden="1">{#N/A,#N/A,FALSE,"Cover";#N/A,#N/A,FALSE,"Commentary";#N/A,#N/A,FALSE,"key ind";#N/A,#N/A,FALSE,"CIG RSB";#N/A,#N/A,FALSE,"Q1 Markets";#N/A,#N/A,FALSE,"Annual Mkts";#N/A,#N/A,FALSE,"Q1 Products";#N/A,#N/A,FALSE,"Annual Products";#N/A,#N/A,FALSE,"SMUG";#N/A,#N/A,FALSE,"IDL Budgets";#N/A,#N/A,FALSE,"HC Trend";#N/A,#N/A,FALSE,"Functional HC ";#N/A,#N/A,FALSE,"Capital Expd";#N/A,#N/A,FALSE,"Capital CO"}</definedName>
    <definedName name="wrn.CIPG._.Color._.Charts." localSheetId="1" hidden="1">{#N/A,#N/A,FALSE,"4-up charts p.1";#N/A,#N/A,FALSE,"4-up charts p.2";#N/A,#N/A,FALSE," rate of ? qtr";#N/A,#N/A,FALSE,"Detail Rel rate of ? ";#N/A,#N/A,FALSE,"Inventory"}</definedName>
    <definedName name="wrn.CIPG._.Color._.Charts." localSheetId="3" hidden="1">{#N/A,#N/A,FALSE,"4-up charts p.1";#N/A,#N/A,FALSE,"4-up charts p.2";#N/A,#N/A,FALSE," rate of ? qtr";#N/A,#N/A,FALSE,"Detail Rel rate of ? ";#N/A,#N/A,FALSE,"Inventory"}</definedName>
    <definedName name="wrn.CIPG._.Color._.Charts." hidden="1">{#N/A,#N/A,FALSE,"4-up charts p.1";#N/A,#N/A,FALSE,"4-up charts p.2";#N/A,#N/A,FALSE," rate of ? qtr";#N/A,#N/A,FALSE,"Detail Rel rate of ? ";#N/A,#N/A,FALSE,"Inventory"}</definedName>
    <definedName name="wrn.civil._.works." localSheetId="1" hidden="1">{#N/A,#N/A,TRUE,"1842CWN0"}</definedName>
    <definedName name="wrn.civil._.works." localSheetId="3" hidden="1">{#N/A,#N/A,TRUE,"1842CWN0"}</definedName>
    <definedName name="wrn.civil._.works." hidden="1">{#N/A,#N/A,TRUE,"1842CWN0"}</definedName>
    <definedName name="wrn.DCF????." localSheetId="1" hidden="1">{"DCF-???",#N/A,TRUE,"???";"DCF-??",#N/A,TRUE,"??";"DCF-??",#N/A,TRUE,"??";"DCF-??",#N/A,TRUE,"??";"DCF-??",#N/A,TRUE,"??";"DCF-??",#N/A,TRUE,"??";"DCF-??",#N/A,TRUE,"??";"DCF-??",#N/A,TRUE,"??";"DCF-??",#N/A,TRUE,"??"}</definedName>
    <definedName name="wrn.DCF????." localSheetId="3" hidden="1">{"DCF-???",#N/A,TRUE,"???";"DCF-??",#N/A,TRUE,"??";"DCF-??",#N/A,TRUE,"??";"DCF-??",#N/A,TRUE,"??";"DCF-??",#N/A,TRUE,"??";"DCF-??",#N/A,TRUE,"??";"DCF-??",#N/A,TRUE,"??";"DCF-??",#N/A,TRUE,"??";"DCF-??",#N/A,TRUE,"??"}</definedName>
    <definedName name="wrn.DCF????." hidden="1">{"DCF-???",#N/A,TRUE,"???";"DCF-??",#N/A,TRUE,"??";"DCF-??",#N/A,TRUE,"??";"DCF-??",#N/A,TRUE,"??";"DCF-??",#N/A,TRUE,"??";"DCF-??",#N/A,TRUE,"??";"DCF-??",#N/A,TRUE,"??";"DCF-??",#N/A,TRUE,"??";"DCF-??",#N/A,TRUE,"??"}</definedName>
    <definedName name="wrn.DCF一括印刷.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localSheetId="3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DCF一括印刷.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wrn.EAN2." localSheetId="1" hidden="1">{#N/A,#N/A,TRUE,"A"}</definedName>
    <definedName name="wrn.EAN2." localSheetId="3" hidden="1">{#N/A,#N/A,TRUE,"A"}</definedName>
    <definedName name="wrn.EAN2." hidden="1">{#N/A,#N/A,TRUE,"A"}</definedName>
    <definedName name="wrn.EAN3" localSheetId="1" hidden="1">{#N/A,#N/A,TRUE,"A"}</definedName>
    <definedName name="wrn.EAN3" localSheetId="3" hidden="1">{#N/A,#N/A,TRUE,"A"}</definedName>
    <definedName name="wrn.EAN3" hidden="1">{#N/A,#N/A,TRUE,"A"}</definedName>
    <definedName name="wrn.ESTADO._.REHABILITACION." localSheetId="1" hidden="1">{"PRES REHAB ARM-PER POR ITEMS  KM A KM",#N/A,TRUE,"Rehabilitacion Arm-Per"}</definedName>
    <definedName name="wrn.ESTADO._.REHABILITACION." localSheetId="3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1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localSheetId="3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S????." localSheetId="1" hidden="1">{"FS-???",#N/A,TRUE,"???";"FS-??",#N/A,TRUE,"??";"FS-??",#N/A,TRUE,"??";"FS-??",#N/A,TRUE,"??";"FS-??",#N/A,TRUE,"??";"FS-??",#N/A,TRUE,"??";"FS-??",#N/A,TRUE,"??";"FS-??",#N/A,TRUE,"??";"FS-??",#N/A,TRUE,"??"}</definedName>
    <definedName name="wrn.FS????." localSheetId="3" hidden="1">{"FS-???",#N/A,TRUE,"???";"FS-??",#N/A,TRUE,"??";"FS-??",#N/A,TRUE,"??";"FS-??",#N/A,TRUE,"??";"FS-??",#N/A,TRUE,"??";"FS-??",#N/A,TRUE,"??";"FS-??",#N/A,TRUE,"??";"FS-??",#N/A,TRUE,"??";"FS-??",#N/A,TRUE,"??"}</definedName>
    <definedName name="wrn.FS????." hidden="1">{"FS-???",#N/A,TRUE,"???";"FS-??",#N/A,TRUE,"??";"FS-??",#N/A,TRUE,"??";"FS-??",#N/A,TRUE,"??";"FS-??",#N/A,TRUE,"??";"FS-??",#N/A,TRUE,"??";"FS-??",#N/A,TRUE,"??";"FS-??",#N/A,TRUE,"??";"FS-??",#N/A,TRUE,"??"}</definedName>
    <definedName name="wrn.FS一括印刷." localSheetId="1" hidden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localSheetId="3" hidden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S一括印刷." hidden="1">{"FS-北海道",#N/A,TRUE,"北海道";"FS-東北",#N/A,TRUE,"東北";"FS-東海",#N/A,TRUE,"東海";"FS-北陸",#N/A,TRUE,"北陸";"FS-関西",#N/A,TRUE,"関西";"FS-中国",#N/A,TRUE,"中国";"FS-四国",#N/A,TRUE,"四国";"FS-九州",#N/A,TRUE,"九州";"FS-連結",#N/A,TRUE,"連結"}</definedName>
    <definedName name="wrn.FUll._.Model." localSheetId="1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localSheetId="3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localSheetId="3" hidden="1">{#N/A,#N/A,TRUE,"T1"}</definedName>
    <definedName name="wrn.OPERADORES." hidden="1">{#N/A,#N/A,TRUE,"T1"}</definedName>
    <definedName name="wrn.Outlook._.Report." localSheetId="1" hidden="1">{#N/A,#N/A,FALSE,"Outlook for Month ";#N/A,#N/A,FALSE,"Risk for Month ";#N/A,#N/A,FALSE,"Upside for Month"}</definedName>
    <definedName name="wrn.Outlook._.Report." localSheetId="3" hidden="1">{#N/A,#N/A,FALSE,"Outlook for Month ";#N/A,#N/A,FALSE,"Risk for Month ";#N/A,#N/A,FALSE,"Upside for Month"}</definedName>
    <definedName name="wrn.Outlook._.Report." hidden="1">{#N/A,#N/A,FALSE,"Outlook for Month ";#N/A,#N/A,FALSE,"Risk for Month ";#N/A,#N/A,FALSE,"Upside for Month"}</definedName>
    <definedName name="wrn.Presup.._.Tramo._.3._.Defin.." localSheetId="1" hidden="1">{"Tramo 3.1",#N/A,FALSE,"TR3-1";"Tramo 3.2",#N/A,FALSE,"TR3-2";"Tramo 3.3",#N/A,FALSE,"TR3-3";"Tramo 3.4",#N/A,FALSE,"TR3-4";"Tramo 3.6",#N/A,FALSE,"TR3-6";"Agrega",#N/A,FALSE,"AGREG. rafa"}</definedName>
    <definedName name="wrn.Presup.._.Tramo._.3._.Defin.." localSheetId="3" hidden="1">{"Tramo 3.1",#N/A,FALSE,"TR3-1";"Tramo 3.2",#N/A,FALSE,"TR3-2";"Tramo 3.3",#N/A,FALSE,"TR3-3";"Tramo 3.4",#N/A,FALSE,"TR3-4";"Tramo 3.6",#N/A,FALSE,"TR3-6";"Agrega",#N/A,FALSE,"AGREG. rafa"}</definedName>
    <definedName name="wrn.Presup.._.Tramo._.3._.Defin.." hidden="1">{"Tramo 3.1",#N/A,FALSE,"TR3-1";"Tramo 3.2",#N/A,FALSE,"TR3-2";"Tramo 3.3",#N/A,FALSE,"TR3-3";"Tramo 3.4",#N/A,FALSE,"TR3-4";"Tramo 3.6",#N/A,FALSE,"TR3-6";"Agrega",#N/A,FALSE,"AGREG. rafa"}</definedName>
    <definedName name="wrn.res7" localSheetId="1" hidden="1">{#N/A,#N/A,FALSE,"Hoja1";#N/A,#N/A,FALSE,"Hoja2"}</definedName>
    <definedName name="wrn.res7" localSheetId="3" hidden="1">{#N/A,#N/A,FALSE,"Hoja1";#N/A,#N/A,FALSE,"Hoja2"}</definedName>
    <definedName name="wrn.res7" hidden="1">{#N/A,#N/A,FALSE,"Hoja1";#N/A,#N/A,FALSE,"Hoja2"}</definedName>
    <definedName name="wrn.Restructuring._.Summaries." localSheetId="1" hidden="1">{#N/A,#N/A,TRUE,"Transaction Summary";#N/A,#N/A,TRUE,"Restructuring Sensitivities";#N/A,#N/A,TRUE,"DCF";#N/A,#N/A,TRUE,"IRR";#N/A,#N/A,TRUE,"Debt Capacity"}</definedName>
    <definedName name="wrn.Restructuring._.Summaries." localSheetId="3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1" hidden="1">{#N/A,#N/A,FALSE,"Hoja1";#N/A,#N/A,FALSE,"Hoja2"}</definedName>
    <definedName name="wrn.Resumen." localSheetId="3" hidden="1">{#N/A,#N/A,FALSE,"Hoja1";#N/A,#N/A,FALSE,"Hoja2"}</definedName>
    <definedName name="wrn.Resumen." hidden="1">{#N/A,#N/A,FALSE,"Hoja1";#N/A,#N/A,FALSE,"Hoja2"}</definedName>
    <definedName name="wrn.Resumen._.cantidades." localSheetId="1" hidden="1">{"Cant. Tramo 1 y 3.6",#N/A,FALSE,"Tramo 1 y Tramo 3-6";"Cant. Acc y Tramo 3 Subt 1 a 4",#N/A,FALSE,"Acceso Tunel -Tramo 3(Subt 1-4)"}</definedName>
    <definedName name="wrn.Resumen._.cantidades." localSheetId="3" hidden="1">{"Cant. Tramo 1 y 3.6",#N/A,FALSE,"Tramo 1 y Tramo 3-6";"Cant. Acc y Tramo 3 Subt 1 a 4",#N/A,FALSE,"Acceso Tunel -Tramo 3(Subt 1-4)"}</definedName>
    <definedName name="wrn.Resumen._.cantidades." hidden="1">{"Cant. Tramo 1 y 3.6",#N/A,FALSE,"Tramo 1 y Tramo 3-6";"Cant. Acc y Tramo 3 Subt 1 a 4",#N/A,FALSE,"Acceso Tunel -Tramo 3(Subt 1-4)"}</definedName>
    <definedName name="wrn.RPT." localSheetId="1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localSheetId="3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RPT." hidden="1">{#N/A,#N/A,FALSE,"TOTFINAL";#N/A,#N/A,FALSE,"FINPLAN";#N/A,#N/A,FALSE,"TOTMOTADJ";#N/A,#N/A,FALSE,"tieEQ";#N/A,#N/A,FALSE,"G";#N/A,#N/A,FALSE,"ELIMS";#N/A,#N/A,FALSE,"NEXTEL ADJ";#N/A,#N/A,FALSE,"MIMS";#N/A,#N/A,FALSE,"LMPS";#N/A,#N/A,FALSE,"CNSS";#N/A,#N/A,FALSE,"CSS";#N/A,#N/A,FALSE,"MCG";#N/A,#N/A,FALSE,"AECS";#N/A,#N/A,FALSE,"SPS";#N/A,#N/A,FALSE,"CORP"}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wrn.全印刷." localSheetId="1" hidden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localSheetId="3" hidden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n.全印刷." hidden="1">{"DCF-北海道",#N/A,TRUE,"北海道";"FS-北海道",#N/A,TRUE,"北海道";"DCF-東北",#N/A,TRUE,"東北";"FS-東北",#N/A,TRUE,"東北";"DCF-東海",#N/A,TRUE,"東海";"FS-東海",#N/A,TRUE,"東海";"DCF-北陸",#N/A,TRUE,"北陸";"FS-北陸",#N/A,TRUE,"北陸";"DCF-関西",#N/A,TRUE,"関西";"FS-関西",#N/A,TRUE,"関西";"DCF-中国",#N/A,TRUE,"中国";"FS-中国",#N/A,TRUE,"中国";"DCF-四国",#N/A,TRUE,"四国";"FS-四国",#N/A,TRUE,"四国";"DCF-九州",#N/A,TRUE,"九州";"FS-九州",#N/A,TRUE,"九州";"DCF-連結",#N/A,TRUE,"連結";"FS-連結",#N/A,TRUE,"連結"}</definedName>
    <definedName name="WRTY">#REF!</definedName>
    <definedName name="ws" localSheetId="1">#REF!</definedName>
    <definedName name="ws" localSheetId="3">#REF!</definedName>
    <definedName name="ws">#REF!</definedName>
    <definedName name="WSERWEER" localSheetId="1">#REF!</definedName>
    <definedName name="WSERWEER" localSheetId="3">#REF!</definedName>
    <definedName name="WSERWEER">#REF!</definedName>
    <definedName name="wsnhed" localSheetId="1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 localSheetId="1">#REF!</definedName>
    <definedName name="ww" localSheetId="3">#REF!</definedName>
    <definedName name="ww">#REF!</definedName>
    <definedName name="wwded3" localSheetId="1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hidden="1">{"via1",#N/A,TRUE,"general";"via2",#N/A,TRUE,"general";"via3",#N/A,TRUE,"general"}</definedName>
    <definedName name="wwfac">#REF!</definedName>
    <definedName name="www" localSheetId="1">#REF!</definedName>
    <definedName name="www" localSheetId="3">#REF!</definedName>
    <definedName name="www">#REF!</definedName>
    <definedName name="WWWW" localSheetId="1">#REF!</definedName>
    <definedName name="WWWW" localSheetId="3">#REF!</definedName>
    <definedName name="WWWW">#REF!</definedName>
    <definedName name="wwwwe" localSheetId="1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">#REF!</definedName>
    <definedName name="wwwwwwwwww">#REF!</definedName>
    <definedName name="wwwwwwwwwwww">#REF!</definedName>
    <definedName name="WWWWWWWWWWWWWW">#REF!</definedName>
    <definedName name="wwwwwwwwwwwwwwww">#REF!</definedName>
    <definedName name="wyty" localSheetId="1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X.X.X.X.X">#REF!</definedName>
    <definedName name="xancho">#REF!</definedName>
    <definedName name="xasa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CFDV">#REF!</definedName>
    <definedName name="XD">#REF!</definedName>
    <definedName name="xfgf">#REF!</definedName>
    <definedName name="xfvxv">#REF!</definedName>
    <definedName name="XFWF">#REF!</definedName>
    <definedName name="xl">#REF!</definedName>
    <definedName name="xlargo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NXNXNXNXNX">#REF!</definedName>
    <definedName name="xo">#REF!</definedName>
    <definedName name="XON">#REF!</definedName>
    <definedName name="XS">#REF!</definedName>
    <definedName name="xsax">#REF!</definedName>
    <definedName name="XSM">#REF!</definedName>
    <definedName name="XSW" localSheetId="1" hidden="1">{#N/A,#N/A,TRUE,"1842CWN0"}</definedName>
    <definedName name="XSW" localSheetId="3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 localSheetId="1">#REF!</definedName>
    <definedName name="XX" localSheetId="3">#REF!</definedName>
    <definedName name="XX">#REF!</definedName>
    <definedName name="XX_51" localSheetId="1">#REF!</definedName>
    <definedName name="XX_51" localSheetId="3">#REF!</definedName>
    <definedName name="XX_51">#REF!</definedName>
    <definedName name="xxfg" localSheetId="1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#REF!</definedName>
    <definedName name="xxxxxds" localSheetId="1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">#REF!</definedName>
    <definedName name="XXXXXXXXXX" localSheetId="1">#REF!</definedName>
    <definedName name="XXXXXXXXXX" localSheetId="3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 localSheetId="1">#REF!</definedName>
    <definedName name="XXXXXXXXXXXX" localSheetId="3">#REF!</definedName>
    <definedName name="XXXXXXXXXXXX">#REF!</definedName>
    <definedName name="xxxxxxxxxxxxxxxxxxxxxxxxxxxxx" localSheetId="1">#REF!</definedName>
    <definedName name="xxxxxxxxxxxxxxxxxxxxxxxxxxxxx" localSheetId="3">#REF!</definedName>
    <definedName name="xxxxxxxxxxxxxxxxxxxxxxxxxxxxx">#REF!</definedName>
    <definedName name="xyz" hidden="1">#REF!</definedName>
    <definedName name="xzczxczxc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1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ar">#REF!</definedName>
    <definedName name="years">#REF!</definedName>
    <definedName name="yee200x160">#REF!</definedName>
    <definedName name="yery" localSheetId="1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1" hidden="1">#REF!,#REF!,#REF!,#REF!,#REF!,#REF!,#REF!,#REF!,#REF!,#REF!,#REF!,#REF!,#REF!,#REF!,#REF!,#REF!,#REF!,#REF!,#REF!</definedName>
    <definedName name="YES" localSheetId="3" hidden="1">#REF!,#REF!,#REF!,#REF!,#REF!,#REF!,#REF!,#REF!,#REF!,#REF!,#REF!,#REF!,#REF!,#REF!,#REF!,#REF!,#REF!,#REF!,#REF!</definedName>
    <definedName name="YES" hidden="1">#REF!,#REF!,#REF!,#REF!,#REF!,#REF!,#REF!,#REF!,#REF!,#REF!,#REF!,#REF!,#REF!,#REF!,#REF!,#REF!,#REF!,#REF!,#REF!</definedName>
    <definedName name="yesno">#REF!</definedName>
    <definedName name="YESO">#REF!</definedName>
    <definedName name="YHN">#REF!</definedName>
    <definedName name="YHT">#REF!</definedName>
    <definedName name="yhu" localSheetId="1" hidden="1">{#N/A,#N/A,TRUE,"A"}</definedName>
    <definedName name="yhu" localSheetId="3" hidden="1">{#N/A,#N/A,TRUE,"A"}</definedName>
    <definedName name="yhu" hidden="1">{#N/A,#N/A,TRUE,"A"}</definedName>
    <definedName name="yhy" localSheetId="1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HYHYHYHY" localSheetId="1">#N/A</definedName>
    <definedName name="YHYHYHYHY" localSheetId="3">#N/A</definedName>
    <definedName name="YHYHYHYHY">#N/A</definedName>
    <definedName name="YJ" localSheetId="1">#REF!</definedName>
    <definedName name="YJ" localSheetId="3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localSheetId="1" hidden="1">#REF!,#REF!,#REF!,#REF!,#REF!,#REF!,#REF!,#REF!,#REF!,#REF!,#REF!,#REF!,#REF!,#REF!,#REF!,#REF!,#REF!,#REF!,#REF!</definedName>
    <definedName name="YO" localSheetId="3" hidden="1">#REF!,#REF!,#REF!,#REF!,#REF!,#REF!,#REF!,#REF!,#REF!,#REF!,#REF!,#REF!,#REF!,#REF!,#REF!,#REF!,#REF!,#REF!,#REF!</definedName>
    <definedName name="YO" hidden="1">#REF!,#REF!,#REF!,#REF!,#REF!,#REF!,#REF!,#REF!,#REF!,#REF!,#REF!,#REF!,#REF!,#REF!,#REF!,#REF!,#REF!,#REF!,#REF!</definedName>
    <definedName name="york" localSheetId="1">#REF!</definedName>
    <definedName name="york" localSheetId="3">#REF!</definedName>
    <definedName name="york">#REF!</definedName>
    <definedName name="yorlanys" localSheetId="1">#REF!</definedName>
    <definedName name="yorlanys" localSheetId="3">#REF!</definedName>
    <definedName name="yorlanys">#REF!</definedName>
    <definedName name="yoya" localSheetId="1">#REF!</definedName>
    <definedName name="yoya" localSheetId="3">#REF!</definedName>
    <definedName name="yoya">#REF!</definedName>
    <definedName name="yoyo">#REF!</definedName>
    <definedName name="YQYQY">#REF!</definedName>
    <definedName name="yrey" localSheetId="1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1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hidden="1">{"via1",#N/A,TRUE,"general";"via2",#N/A,TRUE,"general";"via3",#N/A,TRUE,"general"}</definedName>
    <definedName name="YYBYYBBYY">#REF!</definedName>
    <definedName name="yyuyy">#REF!</definedName>
    <definedName name="yyy" localSheetId="1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">#REF!</definedName>
    <definedName name="yyyyhhh" localSheetId="1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yyyyyyyy">#REF!</definedName>
    <definedName name="YYYYYYYYYYY" hidden="1">#REF!</definedName>
    <definedName name="ｚ" localSheetId="1" hidden="1">{"'下期集計（10.27迄・速報値）'!$Q$16"}</definedName>
    <definedName name="ｚ" localSheetId="3" hidden="1">{"'下期集計（10.27迄・速報値）'!$Q$16"}</definedName>
    <definedName name="ｚ" hidden="1">{"'下期集計（10.27迄・速報値）'!$Q$16"}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PATA1.">#REF!</definedName>
    <definedName name="ZAPATA1616">#REF!</definedName>
    <definedName name="ZAPATA22">#REF!</definedName>
    <definedName name="ZAPATA88">#REF!</definedName>
    <definedName name="ZAPATAS">#REF!</definedName>
    <definedName name="ZAQ" localSheetId="1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1">#REF!</definedName>
    <definedName name="zc" localSheetId="3">#REF!</definedName>
    <definedName name="zc">#REF!</definedName>
    <definedName name="zd" localSheetId="1">#REF!</definedName>
    <definedName name="zd" localSheetId="3">#REF!</definedName>
    <definedName name="zd">#REF!</definedName>
    <definedName name="zdervr" localSheetId="1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 localSheetId="1">#REF!</definedName>
    <definedName name="zdr" localSheetId="3">#REF!</definedName>
    <definedName name="zdr">#REF!</definedName>
    <definedName name="Zdsdsdsd" localSheetId="1">#REF!</definedName>
    <definedName name="Zdsdsdsd" localSheetId="3">#REF!</definedName>
    <definedName name="Zdsdsdsd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x" localSheetId="1">'CÁLCULO DE CANTIDADES'!ERR</definedName>
    <definedName name="zx" localSheetId="3">INSUMOS!ERR</definedName>
    <definedName name="zx">[0]!ERR</definedName>
    <definedName name="zxc" localSheetId="1">#REF!</definedName>
    <definedName name="zxc" localSheetId="3">#REF!</definedName>
    <definedName name="zxc">#REF!</definedName>
    <definedName name="zxczds" localSheetId="1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あ" localSheetId="1" hidden="1">{"'下期集計（10.27迄・速報値）'!$Q$16"}</definedName>
    <definedName name="あ" localSheetId="3" hidden="1">{"'下期集計（10.27迄・速報値）'!$Q$16"}</definedName>
    <definedName name="あ" hidden="1">{"'下期集計（10.27迄・速報値）'!$Q$16"}</definedName>
    <definedName name="あああ" localSheetId="1" hidden="1">{"'下期集計（10.27迄・速報値）'!$Q$16"}</definedName>
    <definedName name="あああ" localSheetId="3" hidden="1">{"'下期集計（10.27迄・速報値）'!$Q$16"}</definedName>
    <definedName name="あああ" hidden="1">{"'下期集計（10.27迄・速報値）'!$Q$16"}</definedName>
    <definedName name="ｼｰﾄ" hidden="1">#REF!</definedName>
    <definedName name="なんで" localSheetId="1" hidden="1">{"'下期集計（10.27迄・速報値）'!$Q$16"}</definedName>
    <definedName name="なんで" localSheetId="3" hidden="1">{"'下期集計（10.27迄・速報値）'!$Q$16"}</definedName>
    <definedName name="なんで" hidden="1">{"'下期集計（10.27迄・速報値）'!$Q$16"}</definedName>
    <definedName name="なんなの" localSheetId="1" hidden="1">{"'下期集計（10.27迄・速報値）'!$Q$16"}</definedName>
    <definedName name="なんなの" localSheetId="3" hidden="1">{"'下期集計（10.27迄・速報値）'!$Q$16"}</definedName>
    <definedName name="なんなの" hidden="1">{"'下期集計（10.27迄・速報値）'!$Q$16"}</definedName>
    <definedName name="一括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localSheetId="3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一括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localSheetId="3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印刷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年間収支買掛" localSheetId="1" hidden="1">{"'下期集計（10.27迄・速報値）'!$Q$16"}</definedName>
    <definedName name="年間収支買掛" localSheetId="3" hidden="1">{"'下期集計（10.27迄・速報値）'!$Q$16"}</definedName>
    <definedName name="年間収支買掛" hidden="1">{"'下期集計（10.27迄・速報値）'!$Q$16"}</definedName>
    <definedName name="年間資金収支あ" localSheetId="1" hidden="1">{"'下期集計（10.27迄・速報値）'!$Q$16"}</definedName>
    <definedName name="年間資金収支あ" localSheetId="3" hidden="1">{"'下期集計（10.27迄・速報値）'!$Q$16"}</definedName>
    <definedName name="年間資金収支あ" hidden="1">{"'下期集計（10.27迄・速報値）'!$Q$16"}</definedName>
    <definedName name="日繰06" localSheetId="1" hidden="1">{"'下期集計（10.27迄・速報値）'!$Q$16"}</definedName>
    <definedName name="日繰06" localSheetId="3" hidden="1">{"'下期集計（10.27迄・速報値）'!$Q$16"}</definedName>
    <definedName name="日繰06" hidden="1">{"'下期集計（10.27迄・速報値）'!$Q$16"}</definedName>
    <definedName name="系統出資金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localSheetId="3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出資金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1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localSheetId="3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系統外出資金" hidden="1">{"DCF-北海道",#N/A,TRUE,"北海道";"DCF-東北",#N/A,TRUE,"東北";"DCF-東海",#N/A,TRUE,"東海";"DCF-北陸",#N/A,TRUE,"北陸";"DCF-関西",#N/A,TRUE,"関西";"DCF-中国",#N/A,TRUE,"中国";"DCF-四国",#N/A,TRUE,"四国";"DCF-九州",#N/A,TRUE,"九州";"DCF-連結",#N/A,TRUE,"連結"}</definedName>
    <definedName name="要処理資産②" localSheetId="1" hidden="1">{"'下期集計（10.27迄・速報値）'!$Q$16"}</definedName>
    <definedName name="要処理資産②" localSheetId="3" hidden="1">{"'下期集計（10.27迄・速報値）'!$Q$16"}</definedName>
    <definedName name="要処理資産②" hidden="1">{"'下期集計（10.27迄・速報値）'!$Q$16"}</definedName>
    <definedName name="評価対象" hidden="1">#REF!</definedName>
    <definedName name="資金" localSheetId="1" hidden="1">{"'下期集計（10.27迄・速報値）'!$Q$16"}</definedName>
    <definedName name="資金" localSheetId="3" hidden="1">{"'下期集計（10.27迄・速報値）'!$Q$16"}</definedName>
    <definedName name="資金" hidden="1">{"'下期集計（10.27迄・速報値）'!$Q$16"}</definedName>
    <definedName name="金利体系" localSheetId="1" hidden="1">{"'下期集計（10.27迄・速報値）'!$Q$16"}</definedName>
    <definedName name="金利体系" localSheetId="3" hidden="1">{"'下期集計（10.27迄・速報値）'!$Q$16"}</definedName>
    <definedName name="金利体系" hidden="1">{"'下期集計（10.27迄・速報値）'!$Q$16"}</definedName>
    <definedName name="関連" localSheetId="1" hidden="1">{"'下期集計（10.27迄・速報値）'!$Q$16"}</definedName>
    <definedName name="関連" localSheetId="3" hidden="1">{"'下期集計（10.27迄・速報値）'!$Q$16"}</definedName>
    <definedName name="関連" hidden="1">{"'下期集計（10.27迄・速報値）'!$Q$16"}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" i="2" l="1"/>
  <c r="F479" i="5"/>
  <c r="F480" i="5"/>
  <c r="F481" i="5"/>
  <c r="F478" i="5"/>
  <c r="D479" i="5"/>
  <c r="D480" i="5"/>
  <c r="D481" i="5"/>
  <c r="D478" i="5"/>
  <c r="C479" i="5"/>
  <c r="C480" i="5"/>
  <c r="C481" i="5"/>
  <c r="C478" i="5"/>
  <c r="B479" i="5"/>
  <c r="B480" i="5"/>
  <c r="B481" i="5"/>
  <c r="B478" i="5"/>
  <c r="F440" i="5"/>
  <c r="D440" i="5"/>
  <c r="C440" i="5"/>
  <c r="B440" i="5"/>
  <c r="F402" i="5"/>
  <c r="D402" i="5"/>
  <c r="C402" i="5"/>
  <c r="B402" i="5"/>
  <c r="F364" i="5"/>
  <c r="D364" i="5"/>
  <c r="C364" i="5"/>
  <c r="B364" i="5"/>
  <c r="F326" i="5"/>
  <c r="D326" i="5"/>
  <c r="C326" i="5"/>
  <c r="B326" i="5"/>
  <c r="F14" i="5"/>
  <c r="F13" i="5"/>
  <c r="D14" i="5"/>
  <c r="D13" i="5"/>
  <c r="C14" i="5"/>
  <c r="C13" i="5"/>
  <c r="B14" i="5"/>
  <c r="B13" i="5"/>
  <c r="F24" i="5"/>
  <c r="D24" i="5"/>
  <c r="C24" i="5"/>
  <c r="B24" i="5"/>
  <c r="F55" i="5"/>
  <c r="F56" i="5"/>
  <c r="F57" i="5"/>
  <c r="F58" i="5"/>
  <c r="F54" i="5"/>
  <c r="D55" i="5"/>
  <c r="D56" i="5"/>
  <c r="D57" i="5"/>
  <c r="D58" i="5"/>
  <c r="D54" i="5"/>
  <c r="B55" i="5"/>
  <c r="C55" i="5"/>
  <c r="B56" i="5"/>
  <c r="C56" i="5"/>
  <c r="B57" i="5"/>
  <c r="C57" i="5"/>
  <c r="B58" i="5"/>
  <c r="C58" i="5"/>
  <c r="C54" i="5"/>
  <c r="B54" i="5"/>
  <c r="F95" i="5"/>
  <c r="D95" i="5"/>
  <c r="C95" i="5"/>
  <c r="B95" i="5"/>
  <c r="F133" i="5"/>
  <c r="D133" i="5"/>
  <c r="C133" i="5"/>
  <c r="B133" i="5"/>
  <c r="F170" i="5"/>
  <c r="D170" i="5"/>
  <c r="C170" i="5"/>
  <c r="B170" i="5"/>
  <c r="F208" i="5"/>
  <c r="D208" i="5"/>
  <c r="C208" i="5"/>
  <c r="B208" i="5"/>
  <c r="F245" i="5"/>
  <c r="D245" i="5"/>
  <c r="C245" i="5"/>
  <c r="B245" i="5"/>
  <c r="D297" i="5"/>
  <c r="D296" i="5"/>
  <c r="D254" i="5"/>
  <c r="D253" i="5"/>
  <c r="B254" i="5"/>
  <c r="C254" i="5"/>
  <c r="C253" i="5"/>
  <c r="B253" i="5"/>
  <c r="F297" i="5"/>
  <c r="C297" i="5"/>
  <c r="B297" i="5"/>
  <c r="F296" i="5"/>
  <c r="C296" i="5"/>
  <c r="B296" i="5"/>
  <c r="F284" i="5"/>
  <c r="F285" i="5"/>
  <c r="F286" i="5"/>
  <c r="F287" i="5"/>
  <c r="F288" i="5"/>
  <c r="F289" i="5"/>
  <c r="F283" i="5"/>
  <c r="D284" i="5"/>
  <c r="D285" i="5"/>
  <c r="D286" i="5"/>
  <c r="D287" i="5"/>
  <c r="D288" i="5"/>
  <c r="D289" i="5"/>
  <c r="D283" i="5"/>
  <c r="C284" i="5" l="1"/>
  <c r="C285" i="5"/>
  <c r="C286" i="5"/>
  <c r="C287" i="5"/>
  <c r="C288" i="5"/>
  <c r="C289" i="5"/>
  <c r="C283" i="5"/>
  <c r="B284" i="5"/>
  <c r="B285" i="5"/>
  <c r="B286" i="5"/>
  <c r="B287" i="5"/>
  <c r="B288" i="5"/>
  <c r="B289" i="5"/>
  <c r="B283" i="5"/>
  <c r="B3" i="7" l="1"/>
  <c r="E40" i="7"/>
  <c r="M31" i="6"/>
  <c r="F31" i="6"/>
  <c r="C31" i="6"/>
  <c r="B31" i="6"/>
  <c r="M30" i="6"/>
  <c r="F30" i="6"/>
  <c r="C30" i="6"/>
  <c r="B30" i="6"/>
  <c r="M29" i="6"/>
  <c r="G29" i="6" s="1"/>
  <c r="E22" i="2" s="1"/>
  <c r="F29" i="6"/>
  <c r="C29" i="6"/>
  <c r="B29" i="6"/>
  <c r="E21" i="2"/>
  <c r="M28" i="6"/>
  <c r="G30" i="6"/>
  <c r="E23" i="2" s="1"/>
  <c r="G31" i="6"/>
  <c r="E24" i="2" s="1"/>
  <c r="G28" i="6"/>
  <c r="F28" i="6"/>
  <c r="C28" i="6"/>
  <c r="B28" i="6"/>
  <c r="C27" i="6"/>
  <c r="B27" i="6"/>
  <c r="E17" i="2"/>
  <c r="M23" i="6"/>
  <c r="G23" i="6" s="1"/>
  <c r="F23" i="6"/>
  <c r="C23" i="6"/>
  <c r="B23" i="6"/>
  <c r="M22" i="6"/>
  <c r="G22" i="6" s="1"/>
  <c r="E16" i="2" s="1"/>
  <c r="F22" i="6"/>
  <c r="C22" i="6"/>
  <c r="B22" i="6"/>
  <c r="C21" i="6"/>
  <c r="B21" i="6"/>
  <c r="M18" i="6"/>
  <c r="G18" i="6" s="1"/>
  <c r="E12" i="2" s="1"/>
  <c r="M19" i="6"/>
  <c r="G19" i="6" s="1"/>
  <c r="E13" i="2" s="1"/>
  <c r="M20" i="6"/>
  <c r="G20" i="6" s="1"/>
  <c r="E14" i="2" s="1"/>
  <c r="F20" i="6"/>
  <c r="C20" i="6"/>
  <c r="B20" i="6"/>
  <c r="F19" i="6"/>
  <c r="C19" i="6"/>
  <c r="F18" i="6"/>
  <c r="B19" i="6"/>
  <c r="C18" i="6"/>
  <c r="B18" i="6"/>
  <c r="C17" i="6"/>
  <c r="B17" i="6"/>
  <c r="M16" i="6"/>
  <c r="G16" i="6" s="1"/>
  <c r="E10" i="2" s="1"/>
  <c r="M15" i="6"/>
  <c r="G15" i="6" s="1"/>
  <c r="E9" i="2" s="1"/>
  <c r="M14" i="6"/>
  <c r="G14" i="6" s="1"/>
  <c r="E8" i="2" s="1"/>
  <c r="F16" i="6"/>
  <c r="C16" i="6"/>
  <c r="B16" i="6"/>
  <c r="F15" i="6"/>
  <c r="C15" i="6"/>
  <c r="B15" i="6"/>
  <c r="F12" i="6"/>
  <c r="F14" i="6"/>
  <c r="C14" i="6"/>
  <c r="B14" i="6"/>
  <c r="C13" i="6"/>
  <c r="B13" i="6"/>
  <c r="M12" i="6"/>
  <c r="G12" i="6" s="1"/>
  <c r="E6" i="2" s="1"/>
  <c r="C12" i="6"/>
  <c r="B12" i="6"/>
  <c r="C11" i="6"/>
  <c r="B11" i="6"/>
  <c r="H6" i="6"/>
  <c r="B468" i="5" l="1"/>
  <c r="D435" i="5"/>
  <c r="B430" i="5"/>
  <c r="D397" i="5"/>
  <c r="B392" i="5"/>
  <c r="D359" i="5"/>
  <c r="B354" i="5"/>
  <c r="D321" i="5"/>
  <c r="B316" i="5"/>
  <c r="D278" i="5"/>
  <c r="B273" i="5"/>
  <c r="C280" i="5"/>
  <c r="D240" i="5"/>
  <c r="B235" i="5"/>
  <c r="D203" i="5"/>
  <c r="B198" i="5"/>
  <c r="D165" i="5"/>
  <c r="B160" i="5"/>
  <c r="D128" i="5"/>
  <c r="B123" i="5"/>
  <c r="D90" i="5"/>
  <c r="B85" i="5"/>
  <c r="D49" i="5"/>
  <c r="B44" i="5"/>
  <c r="D8" i="5"/>
  <c r="B3" i="5"/>
  <c r="D473" i="5"/>
  <c r="G480" i="5"/>
  <c r="G481" i="5"/>
  <c r="G482" i="5"/>
  <c r="C475" i="5"/>
  <c r="D475" i="5"/>
  <c r="G502" i="5"/>
  <c r="G501" i="5"/>
  <c r="F500" i="5"/>
  <c r="G500" i="5" s="1"/>
  <c r="G496" i="5"/>
  <c r="B496" i="5"/>
  <c r="G495" i="5"/>
  <c r="G489" i="5"/>
  <c r="G488" i="5"/>
  <c r="G486" i="5"/>
  <c r="G499" i="5" s="1"/>
  <c r="F486" i="5"/>
  <c r="D486" i="5"/>
  <c r="D499" i="5" s="1"/>
  <c r="G479" i="5"/>
  <c r="G478" i="5"/>
  <c r="G476" i="5"/>
  <c r="G438" i="5"/>
  <c r="D437" i="5"/>
  <c r="C437" i="5"/>
  <c r="G462" i="5"/>
  <c r="G461" i="5"/>
  <c r="F460" i="5"/>
  <c r="G460" i="5" s="1"/>
  <c r="G456" i="5"/>
  <c r="B456" i="5"/>
  <c r="G455" i="5"/>
  <c r="G449" i="5"/>
  <c r="G448" i="5"/>
  <c r="G446" i="5"/>
  <c r="G459" i="5" s="1"/>
  <c r="F446" i="5"/>
  <c r="D446" i="5"/>
  <c r="D459" i="5" s="1"/>
  <c r="G442" i="5"/>
  <c r="G441" i="5"/>
  <c r="G440" i="5"/>
  <c r="G400" i="5"/>
  <c r="D399" i="5"/>
  <c r="C399" i="5"/>
  <c r="G424" i="5"/>
  <c r="G423" i="5"/>
  <c r="F422" i="5"/>
  <c r="G422" i="5" s="1"/>
  <c r="G418" i="5"/>
  <c r="B418" i="5"/>
  <c r="G417" i="5"/>
  <c r="G411" i="5"/>
  <c r="G410" i="5"/>
  <c r="G408" i="5"/>
  <c r="G421" i="5" s="1"/>
  <c r="F408" i="5"/>
  <c r="D408" i="5"/>
  <c r="D421" i="5" s="1"/>
  <c r="G404" i="5"/>
  <c r="G403" i="5"/>
  <c r="G402" i="5"/>
  <c r="F443" i="5" l="1"/>
  <c r="G443" i="5" s="1"/>
  <c r="F405" i="5"/>
  <c r="G405" i="5" s="1"/>
  <c r="G406" i="5" s="1"/>
  <c r="G483" i="5"/>
  <c r="G484" i="5" s="1"/>
  <c r="G503" i="5"/>
  <c r="F487" i="5"/>
  <c r="G487" i="5" s="1"/>
  <c r="G491" i="5" s="1"/>
  <c r="G463" i="5"/>
  <c r="F447" i="5"/>
  <c r="G447" i="5" s="1"/>
  <c r="G451" i="5" s="1"/>
  <c r="G444" i="5"/>
  <c r="G425" i="5"/>
  <c r="F409" i="5"/>
  <c r="G409" i="5" s="1"/>
  <c r="G413" i="5" s="1"/>
  <c r="F494" i="5" l="1"/>
  <c r="G494" i="5" s="1"/>
  <c r="G497" i="5" s="1"/>
  <c r="G504" i="5" s="1"/>
  <c r="F24" i="2" s="1"/>
  <c r="F454" i="5"/>
  <c r="G454" i="5" s="1"/>
  <c r="G457" i="5" s="1"/>
  <c r="G464" i="5" s="1"/>
  <c r="F23" i="2" s="1"/>
  <c r="F416" i="5"/>
  <c r="G416" i="5" s="1"/>
  <c r="G419" i="5" s="1"/>
  <c r="G426" i="5" s="1"/>
  <c r="F22" i="2" s="1"/>
  <c r="G362" i="5" l="1"/>
  <c r="D361" i="5"/>
  <c r="C361" i="5"/>
  <c r="G386" i="5"/>
  <c r="G385" i="5"/>
  <c r="F384" i="5"/>
  <c r="G384" i="5" s="1"/>
  <c r="G387" i="5" s="1"/>
  <c r="G380" i="5"/>
  <c r="B380" i="5"/>
  <c r="G379" i="5"/>
  <c r="G373" i="5"/>
  <c r="G372" i="5"/>
  <c r="G370" i="5"/>
  <c r="G383" i="5" s="1"/>
  <c r="F370" i="5"/>
  <c r="D370" i="5"/>
  <c r="D383" i="5" s="1"/>
  <c r="G366" i="5"/>
  <c r="G365" i="5"/>
  <c r="G364" i="5"/>
  <c r="G324" i="5"/>
  <c r="D323" i="5"/>
  <c r="C323" i="5"/>
  <c r="G348" i="5"/>
  <c r="G347" i="5"/>
  <c r="F346" i="5"/>
  <c r="G346" i="5" s="1"/>
  <c r="G342" i="5"/>
  <c r="B342" i="5"/>
  <c r="G341" i="5"/>
  <c r="G335" i="5"/>
  <c r="G334" i="5"/>
  <c r="G332" i="5"/>
  <c r="G345" i="5" s="1"/>
  <c r="F332" i="5"/>
  <c r="D332" i="5"/>
  <c r="D345" i="5" s="1"/>
  <c r="G328" i="5"/>
  <c r="G327" i="5"/>
  <c r="G326" i="5"/>
  <c r="F329" i="5" s="1"/>
  <c r="G309" i="5"/>
  <c r="G289" i="5"/>
  <c r="G288" i="5"/>
  <c r="G287" i="5"/>
  <c r="G286" i="5"/>
  <c r="G285" i="5"/>
  <c r="G281" i="5"/>
  <c r="G284" i="5"/>
  <c r="D280" i="5"/>
  <c r="G310" i="5"/>
  <c r="F308" i="5"/>
  <c r="G308" i="5" s="1"/>
  <c r="G304" i="5"/>
  <c r="B304" i="5"/>
  <c r="G303" i="5"/>
  <c r="G297" i="5"/>
  <c r="G296" i="5"/>
  <c r="G294" i="5"/>
  <c r="G307" i="5" s="1"/>
  <c r="F294" i="5"/>
  <c r="D294" i="5"/>
  <c r="D307" i="5" s="1"/>
  <c r="G290" i="5"/>
  <c r="G283" i="5"/>
  <c r="F367" i="5" l="1"/>
  <c r="G367" i="5" s="1"/>
  <c r="G368" i="5" s="1"/>
  <c r="F378" i="5" s="1"/>
  <c r="G378" i="5" s="1"/>
  <c r="G381" i="5" s="1"/>
  <c r="F371" i="5"/>
  <c r="G371" i="5" s="1"/>
  <c r="G375" i="5" s="1"/>
  <c r="G349" i="5"/>
  <c r="F333" i="5"/>
  <c r="G333" i="5" s="1"/>
  <c r="G337" i="5" s="1"/>
  <c r="G291" i="5"/>
  <c r="G292" i="5" s="1"/>
  <c r="F302" i="5" s="1"/>
  <c r="G311" i="5"/>
  <c r="F295" i="5"/>
  <c r="G295" i="5" s="1"/>
  <c r="G299" i="5" s="1"/>
  <c r="G388" i="5" l="1"/>
  <c r="F21" i="2" s="1"/>
  <c r="G302" i="5"/>
  <c r="G305" i="5" s="1"/>
  <c r="G312" i="5" s="1"/>
  <c r="F16" i="2" s="1"/>
  <c r="G243" i="5" l="1"/>
  <c r="D242" i="5"/>
  <c r="C242" i="5"/>
  <c r="G267" i="5"/>
  <c r="G266" i="5"/>
  <c r="F265" i="5"/>
  <c r="G265" i="5" s="1"/>
  <c r="G261" i="5"/>
  <c r="B261" i="5"/>
  <c r="G260" i="5"/>
  <c r="G254" i="5"/>
  <c r="G253" i="5"/>
  <c r="G251" i="5"/>
  <c r="G264" i="5" s="1"/>
  <c r="F251" i="5"/>
  <c r="D251" i="5"/>
  <c r="D264" i="5" s="1"/>
  <c r="G247" i="5"/>
  <c r="G245" i="5"/>
  <c r="G206" i="5"/>
  <c r="D205" i="5"/>
  <c r="C205" i="5"/>
  <c r="G230" i="5"/>
  <c r="G229" i="5"/>
  <c r="F228" i="5"/>
  <c r="G228" i="5" s="1"/>
  <c r="G224" i="5"/>
  <c r="B224" i="5"/>
  <c r="G223" i="5"/>
  <c r="G217" i="5"/>
  <c r="G216" i="5"/>
  <c r="G214" i="5"/>
  <c r="G227" i="5" s="1"/>
  <c r="F214" i="5"/>
  <c r="D214" i="5"/>
  <c r="D227" i="5" s="1"/>
  <c r="G210" i="5"/>
  <c r="F211" i="5" s="1"/>
  <c r="G211" i="5" s="1"/>
  <c r="G208" i="5"/>
  <c r="G168" i="5"/>
  <c r="D167" i="5"/>
  <c r="C167" i="5"/>
  <c r="G93" i="5"/>
  <c r="G131" i="5"/>
  <c r="G192" i="5"/>
  <c r="G191" i="5"/>
  <c r="F190" i="5"/>
  <c r="G190" i="5" s="1"/>
  <c r="G186" i="5"/>
  <c r="B186" i="5"/>
  <c r="G185" i="5"/>
  <c r="G179" i="5"/>
  <c r="G178" i="5"/>
  <c r="G176" i="5"/>
  <c r="G189" i="5" s="1"/>
  <c r="F176" i="5"/>
  <c r="D176" i="5"/>
  <c r="D189" i="5" s="1"/>
  <c r="G172" i="5"/>
  <c r="F173" i="5" s="1"/>
  <c r="G173" i="5" s="1"/>
  <c r="G170" i="5"/>
  <c r="D130" i="5"/>
  <c r="C130" i="5"/>
  <c r="G154" i="5"/>
  <c r="G153" i="5"/>
  <c r="F152" i="5"/>
  <c r="G152" i="5" s="1"/>
  <c r="G148" i="5"/>
  <c r="B148" i="5"/>
  <c r="G147" i="5"/>
  <c r="G141" i="5"/>
  <c r="G140" i="5"/>
  <c r="G138" i="5"/>
  <c r="G151" i="5" s="1"/>
  <c r="F138" i="5"/>
  <c r="D138" i="5"/>
  <c r="D151" i="5" s="1"/>
  <c r="F135" i="5"/>
  <c r="G135" i="5" s="1"/>
  <c r="G133" i="5"/>
  <c r="F98" i="5"/>
  <c r="G98" i="5" s="1"/>
  <c r="G60" i="5"/>
  <c r="D92" i="5"/>
  <c r="C92" i="5"/>
  <c r="G117" i="5"/>
  <c r="G116" i="5"/>
  <c r="F115" i="5"/>
  <c r="G115" i="5" s="1"/>
  <c r="G111" i="5"/>
  <c r="B111" i="5"/>
  <c r="G110" i="5"/>
  <c r="G104" i="5"/>
  <c r="G103" i="5"/>
  <c r="G101" i="5"/>
  <c r="G114" i="5" s="1"/>
  <c r="F101" i="5"/>
  <c r="D101" i="5"/>
  <c r="D114" i="5" s="1"/>
  <c r="G95" i="5"/>
  <c r="F77" i="5"/>
  <c r="G77" i="5" s="1"/>
  <c r="F36" i="5"/>
  <c r="G36" i="5" s="1"/>
  <c r="G58" i="5"/>
  <c r="G57" i="5"/>
  <c r="G56" i="5"/>
  <c r="G52" i="5"/>
  <c r="D51" i="5"/>
  <c r="C51" i="5"/>
  <c r="G11" i="5"/>
  <c r="C10" i="5"/>
  <c r="D10" i="5"/>
  <c r="G79" i="5"/>
  <c r="G78" i="5"/>
  <c r="G73" i="5"/>
  <c r="B73" i="5"/>
  <c r="G72" i="5"/>
  <c r="G66" i="5"/>
  <c r="G65" i="5"/>
  <c r="G63" i="5"/>
  <c r="G76" i="5" s="1"/>
  <c r="F63" i="5"/>
  <c r="D63" i="5"/>
  <c r="D76" i="5" s="1"/>
  <c r="G59" i="5"/>
  <c r="G55" i="5"/>
  <c r="G54" i="5"/>
  <c r="G212" i="5" l="1"/>
  <c r="F248" i="5"/>
  <c r="G248" i="5" s="1"/>
  <c r="G249" i="5" s="1"/>
  <c r="G268" i="5"/>
  <c r="F252" i="5"/>
  <c r="G252" i="5" s="1"/>
  <c r="G256" i="5" s="1"/>
  <c r="F215" i="5"/>
  <c r="G215" i="5" s="1"/>
  <c r="G219" i="5" s="1"/>
  <c r="G231" i="5"/>
  <c r="F222" i="5"/>
  <c r="G222" i="5" s="1"/>
  <c r="G225" i="5" s="1"/>
  <c r="G155" i="5"/>
  <c r="G174" i="5"/>
  <c r="F184" i="5" s="1"/>
  <c r="G184" i="5" s="1"/>
  <c r="G187" i="5" s="1"/>
  <c r="G136" i="5"/>
  <c r="F146" i="5" s="1"/>
  <c r="G146" i="5" s="1"/>
  <c r="G149" i="5" s="1"/>
  <c r="G193" i="5"/>
  <c r="F177" i="5"/>
  <c r="G177" i="5" s="1"/>
  <c r="G181" i="5" s="1"/>
  <c r="F139" i="5"/>
  <c r="G139" i="5" s="1"/>
  <c r="G143" i="5" s="1"/>
  <c r="G118" i="5"/>
  <c r="F102" i="5"/>
  <c r="G102" i="5" s="1"/>
  <c r="G106" i="5" s="1"/>
  <c r="G99" i="5"/>
  <c r="G61" i="5"/>
  <c r="F23" i="5"/>
  <c r="G80" i="5"/>
  <c r="F64" i="5"/>
  <c r="G64" i="5" s="1"/>
  <c r="G68" i="5" s="1"/>
  <c r="F259" i="5" l="1"/>
  <c r="G259" i="5" s="1"/>
  <c r="G262" i="5" s="1"/>
  <c r="G269" i="5" s="1"/>
  <c r="F14" i="2" s="1"/>
  <c r="G232" i="5"/>
  <c r="F13" i="2" s="1"/>
  <c r="G194" i="5"/>
  <c r="F12" i="2" s="1"/>
  <c r="G12" i="2" s="1"/>
  <c r="G156" i="5"/>
  <c r="F10" i="2" s="1"/>
  <c r="G10" i="2" s="1"/>
  <c r="F109" i="5"/>
  <c r="G109" i="5" s="1"/>
  <c r="G112" i="5" s="1"/>
  <c r="G119" i="5" s="1"/>
  <c r="F9" i="2" s="1"/>
  <c r="G9" i="2" s="1"/>
  <c r="F71" i="5"/>
  <c r="G71" i="5" s="1"/>
  <c r="G74" i="5" s="1"/>
  <c r="G81" i="5" s="1"/>
  <c r="F8" i="2" s="1"/>
  <c r="G38" i="5" l="1"/>
  <c r="G37" i="5"/>
  <c r="G32" i="5"/>
  <c r="B32" i="5"/>
  <c r="G31" i="5"/>
  <c r="G25" i="5"/>
  <c r="G24" i="5"/>
  <c r="G22" i="5"/>
  <c r="G35" i="5" s="1"/>
  <c r="F22" i="5"/>
  <c r="D22" i="5"/>
  <c r="D35" i="5" s="1"/>
  <c r="G18" i="5"/>
  <c r="G14" i="5"/>
  <c r="F19" i="5" s="1"/>
  <c r="G19" i="5" s="1"/>
  <c r="G13" i="5"/>
  <c r="G39" i="5" l="1"/>
  <c r="G20" i="5"/>
  <c r="F30" i="5" s="1"/>
  <c r="G23" i="5"/>
  <c r="G27" i="5" s="1"/>
  <c r="G30" i="5" l="1"/>
  <c r="G33" i="5" l="1"/>
  <c r="G40" i="5" s="1"/>
  <c r="F6" i="2" s="1"/>
  <c r="G6" i="2" s="1"/>
  <c r="G5" i="2" s="1"/>
  <c r="E136" i="3" l="1"/>
  <c r="E132" i="3"/>
  <c r="E124" i="3"/>
  <c r="E120" i="3"/>
  <c r="E112" i="3"/>
  <c r="E108" i="3"/>
  <c r="E100" i="3"/>
  <c r="E96" i="3"/>
  <c r="E86" i="3"/>
  <c r="E82" i="3"/>
  <c r="E64" i="3"/>
  <c r="M63" i="3"/>
  <c r="I63" i="3"/>
  <c r="E63" i="3"/>
  <c r="M62" i="3"/>
  <c r="M64" i="3" s="1"/>
  <c r="I62" i="3"/>
  <c r="I64" i="3" s="1"/>
  <c r="E62" i="3"/>
  <c r="I40" i="3"/>
  <c r="M40" i="3" s="1"/>
  <c r="E40" i="3"/>
  <c r="E35" i="3"/>
  <c r="I35" i="3" s="1"/>
  <c r="H34" i="3"/>
  <c r="E34" i="3"/>
  <c r="F34" i="3" s="1"/>
  <c r="H29" i="3"/>
  <c r="L28" i="3"/>
  <c r="M28" i="3" s="1"/>
  <c r="N28" i="3" s="1"/>
  <c r="H28" i="3"/>
  <c r="L27" i="3"/>
  <c r="M27" i="3" s="1"/>
  <c r="I27" i="3"/>
  <c r="H27" i="3"/>
  <c r="F27" i="3"/>
  <c r="E27" i="3"/>
  <c r="E23" i="3"/>
  <c r="F23" i="3" s="1"/>
  <c r="C22" i="3"/>
  <c r="L21" i="3"/>
  <c r="H21" i="3"/>
  <c r="D21" i="3"/>
  <c r="L17" i="3"/>
  <c r="H17" i="3"/>
  <c r="D17" i="3"/>
  <c r="D16" i="3"/>
  <c r="E29" i="3" s="1"/>
  <c r="F29" i="3" s="1"/>
  <c r="L15" i="3"/>
  <c r="D15" i="3"/>
  <c r="L13" i="3"/>
  <c r="L16" i="3" s="1"/>
  <c r="H13" i="3"/>
  <c r="H15" i="3" s="1"/>
  <c r="M35" i="3" l="1"/>
  <c r="N35" i="3" s="1"/>
  <c r="L35" i="3" s="1"/>
  <c r="N27" i="3"/>
  <c r="N40" i="3"/>
  <c r="L40" i="3" s="1"/>
  <c r="M43" i="3"/>
  <c r="N43" i="3" s="1"/>
  <c r="M33" i="3"/>
  <c r="M32" i="3"/>
  <c r="M39" i="3"/>
  <c r="N39" i="3" s="1"/>
  <c r="M36" i="3"/>
  <c r="N36" i="3" s="1"/>
  <c r="M44" i="3"/>
  <c r="N44" i="3" s="1"/>
  <c r="L18" i="3"/>
  <c r="M29" i="3"/>
  <c r="N29" i="3" s="1"/>
  <c r="M23" i="3"/>
  <c r="N23" i="3" s="1"/>
  <c r="I34" i="3"/>
  <c r="J34" i="3" s="1"/>
  <c r="E33" i="3"/>
  <c r="L34" i="3"/>
  <c r="M34" i="3" s="1"/>
  <c r="N34" i="3" s="1"/>
  <c r="F35" i="3"/>
  <c r="J40" i="3"/>
  <c r="H40" i="3" s="1"/>
  <c r="E44" i="3"/>
  <c r="F44" i="3" s="1"/>
  <c r="E32" i="3"/>
  <c r="H16" i="3"/>
  <c r="J35" i="3" s="1"/>
  <c r="H35" i="3" s="1"/>
  <c r="D18" i="3"/>
  <c r="E28" i="3"/>
  <c r="F28" i="3" s="1"/>
  <c r="E21" i="3" l="1"/>
  <c r="F40" i="3"/>
  <c r="D40" i="3" s="1"/>
  <c r="I44" i="3"/>
  <c r="J44" i="3" s="1"/>
  <c r="I32" i="3"/>
  <c r="I36" i="3"/>
  <c r="J36" i="3" s="1"/>
  <c r="I33" i="3"/>
  <c r="I29" i="3"/>
  <c r="J29" i="3" s="1"/>
  <c r="I28" i="3"/>
  <c r="J28" i="3" s="1"/>
  <c r="I23" i="3"/>
  <c r="J23" i="3" s="1"/>
  <c r="H18" i="3"/>
  <c r="I43" i="3"/>
  <c r="J43" i="3" s="1"/>
  <c r="I39" i="3"/>
  <c r="J39" i="3" s="1"/>
  <c r="M21" i="3"/>
  <c r="J27" i="3"/>
  <c r="I21" i="3" l="1"/>
  <c r="E24" i="3"/>
  <c r="F24" i="3" s="1"/>
  <c r="E22" i="3"/>
  <c r="M22" i="3"/>
  <c r="M46" i="3" s="1"/>
  <c r="M24" i="3"/>
  <c r="N24" i="3" s="1"/>
  <c r="N46" i="3" s="1"/>
  <c r="E46" i="3"/>
  <c r="E75" i="3" l="1"/>
  <c r="M61" i="3"/>
  <c r="I24" i="3"/>
  <c r="J24" i="3" s="1"/>
  <c r="J46" i="3" s="1"/>
  <c r="I22" i="3"/>
  <c r="I46" i="3" s="1"/>
  <c r="E61" i="3"/>
  <c r="C75" i="3"/>
  <c r="D24" i="3"/>
  <c r="H24" i="3" s="1"/>
  <c r="L24" i="3" s="1"/>
  <c r="F46" i="3"/>
  <c r="D75" i="3" l="1"/>
  <c r="I47" i="3"/>
  <c r="J47" i="3" s="1"/>
  <c r="I61" i="3"/>
  <c r="E65" i="3"/>
  <c r="E66" i="3"/>
  <c r="E67" i="3"/>
  <c r="M66" i="3"/>
  <c r="N66" i="3" s="1"/>
  <c r="M67" i="3"/>
  <c r="M65" i="3"/>
  <c r="F67" i="3" l="1"/>
  <c r="C76" i="3" s="1"/>
  <c r="I67" i="3"/>
  <c r="I66" i="3"/>
  <c r="I65" i="3"/>
  <c r="F66" i="3"/>
  <c r="N67" i="3"/>
  <c r="E76" i="3" s="1"/>
  <c r="K66" i="3" l="1"/>
  <c r="J66" i="3"/>
  <c r="D137" i="3"/>
  <c r="E137" i="3" s="1"/>
  <c r="D113" i="3"/>
  <c r="E113" i="3" s="1"/>
  <c r="D87" i="3"/>
  <c r="E87" i="3" s="1"/>
  <c r="D125" i="3"/>
  <c r="E125" i="3" s="1"/>
  <c r="D101" i="3"/>
  <c r="E101" i="3" s="1"/>
  <c r="K67" i="3"/>
  <c r="J67" i="3"/>
  <c r="D76" i="3" s="1"/>
  <c r="E102" i="3" l="1"/>
  <c r="E138" i="3"/>
  <c r="E141" i="3" s="1"/>
  <c r="E114" i="3"/>
  <c r="E126" i="3"/>
  <c r="D133" i="3"/>
  <c r="E133" i="3" s="1"/>
  <c r="E134" i="3" s="1"/>
  <c r="D109" i="3"/>
  <c r="E109" i="3" s="1"/>
  <c r="E110" i="3" s="1"/>
  <c r="D83" i="3"/>
  <c r="E83" i="3" s="1"/>
  <c r="E84" i="3" s="1"/>
  <c r="D121" i="3"/>
  <c r="E121" i="3" s="1"/>
  <c r="E122" i="3" s="1"/>
  <c r="D97" i="3"/>
  <c r="E97" i="3" s="1"/>
  <c r="E98" i="3" s="1"/>
  <c r="E90" i="3"/>
  <c r="E88" i="3"/>
  <c r="E91" i="3" s="1"/>
  <c r="E128" i="3" l="1"/>
  <c r="E129" i="3"/>
  <c r="E140" i="3"/>
  <c r="E117" i="3"/>
  <c r="E104" i="3"/>
  <c r="E116" i="3"/>
  <c r="E105" i="3"/>
  <c r="G22" i="2" l="1"/>
  <c r="G23" i="2"/>
  <c r="G24" i="2"/>
  <c r="G21" i="2"/>
  <c r="G16" i="2"/>
  <c r="G14" i="2"/>
  <c r="G13" i="2"/>
  <c r="G8" i="2"/>
  <c r="G7" i="2" s="1"/>
  <c r="G20" i="2" l="1"/>
  <c r="G11" i="2"/>
  <c r="G25" i="2"/>
  <c r="G329" i="5" l="1"/>
  <c r="G330" i="5" s="1"/>
  <c r="F340" i="5" l="1"/>
  <c r="G340" i="5" s="1"/>
  <c r="G343" i="5" s="1"/>
  <c r="G350" i="5" s="1"/>
  <c r="F17" i="2" s="1"/>
  <c r="G17" i="2" s="1"/>
  <c r="G15" i="2" s="1"/>
  <c r="G18" i="2" s="1"/>
  <c r="G26" i="2" s="1"/>
  <c r="G30" i="2" l="1"/>
  <c r="G29" i="2"/>
  <c r="G28" i="2"/>
  <c r="G32" i="2" l="1"/>
</calcChain>
</file>

<file path=xl/sharedStrings.xml><?xml version="1.0" encoding="utf-8"?>
<sst xmlns="http://schemas.openxmlformats.org/spreadsheetml/2006/main" count="825" uniqueCount="267">
  <si>
    <t xml:space="preserve">ITEM </t>
  </si>
  <si>
    <t xml:space="preserve">DESCRIPCIÓN </t>
  </si>
  <si>
    <t xml:space="preserve">VR. UNITARIO </t>
  </si>
  <si>
    <t xml:space="preserve">VR. TOTAL </t>
  </si>
  <si>
    <t xml:space="preserve">UND </t>
  </si>
  <si>
    <t xml:space="preserve">INSTALACIÓN DE TRANSFORMADOR </t>
  </si>
  <si>
    <t>ADMINISTRACIÓN</t>
  </si>
  <si>
    <t xml:space="preserve">IMPREVISTOS </t>
  </si>
  <si>
    <t xml:space="preserve">UTILIDAD </t>
  </si>
  <si>
    <t>PRESUPUESTO OFICIAL</t>
  </si>
  <si>
    <t>CANT</t>
  </si>
  <si>
    <t>VALOR TOTAL DEL PROYECTO</t>
  </si>
  <si>
    <t>COSTOS INDIRECTOS</t>
  </si>
  <si>
    <t xml:space="preserve">TOTAL COSTOS INDIRECTOS </t>
  </si>
  <si>
    <t>Suministro e instalación de grapa de retención de 1/0-4/0</t>
  </si>
  <si>
    <t>Suministro e instalación de aislador polimérico de 15KLV</t>
  </si>
  <si>
    <t xml:space="preserve">Suministro e instalación de grapa para conexión en caliente </t>
  </si>
  <si>
    <t>Suministro e instalación del cable trenzado 3x1+1 1/0</t>
  </si>
  <si>
    <t>TARIFAS MANO DE OBRA Y PRESTACIONES SOCIALES 2026.</t>
  </si>
  <si>
    <t>1.-SALARIOS DE MANO DE OBRA</t>
  </si>
  <si>
    <t>%</t>
  </si>
  <si>
    <t>AYUDANTE</t>
  </si>
  <si>
    <t>OFICIAL</t>
  </si>
  <si>
    <t>A- Salario Minimo Legal</t>
  </si>
  <si>
    <t>B- Auxilio de Transporte</t>
  </si>
  <si>
    <t>C- Total Mensual</t>
  </si>
  <si>
    <t>D-  Anual (Ax12)</t>
  </si>
  <si>
    <t xml:space="preserve">      Subsidio de Transporte Anual</t>
  </si>
  <si>
    <t>E-  Anual con Subsidio de Transporte</t>
  </si>
  <si>
    <t xml:space="preserve">PRESTACIONES </t>
  </si>
  <si>
    <t>BASE</t>
  </si>
  <si>
    <t xml:space="preserve">     Cesantias Por Ley </t>
  </si>
  <si>
    <t>E</t>
  </si>
  <si>
    <t xml:space="preserve">     Intereses</t>
  </si>
  <si>
    <t xml:space="preserve">     Vacaciones 15 Dias</t>
  </si>
  <si>
    <t>A</t>
  </si>
  <si>
    <t xml:space="preserve">     Primas 30 Dias</t>
  </si>
  <si>
    <t>C</t>
  </si>
  <si>
    <t>OTROS COSTOS</t>
  </si>
  <si>
    <t xml:space="preserve">     Botas y Overol</t>
  </si>
  <si>
    <t xml:space="preserve">     Seguro Colectivo</t>
  </si>
  <si>
    <t>D</t>
  </si>
  <si>
    <t xml:space="preserve">     Horas Extras</t>
  </si>
  <si>
    <t>SEGURIDAD SOCIAL</t>
  </si>
  <si>
    <t xml:space="preserve">     Pensiones</t>
  </si>
  <si>
    <t xml:space="preserve">     Medicina Familiar</t>
  </si>
  <si>
    <t xml:space="preserve">     Riesgos Profesionales</t>
  </si>
  <si>
    <t xml:space="preserve">     Examen medico</t>
  </si>
  <si>
    <t xml:space="preserve">     Incremento variable</t>
  </si>
  <si>
    <t>APORTES SENA</t>
  </si>
  <si>
    <t xml:space="preserve">     Aporte Ordinario</t>
  </si>
  <si>
    <t xml:space="preserve">    F.I.C  (A*12/40)</t>
  </si>
  <si>
    <t>Nota 4</t>
  </si>
  <si>
    <t>OTROS APORTES</t>
  </si>
  <si>
    <t xml:space="preserve">    I.C.B.F</t>
  </si>
  <si>
    <t xml:space="preserve">    Subsidio Familiar</t>
  </si>
  <si>
    <t>VALOR REAL DEL SALARIO</t>
  </si>
  <si>
    <t xml:space="preserve">NOTAS: </t>
  </si>
  <si>
    <t>1.- Subsidio de transporte solo se paga hasta sueldos de 2 salarios minimos mensules legales vigentes.</t>
  </si>
  <si>
    <t>2.- Subsidio de transporte anual = Subsidio mensual / 30 x (365 dias-18 fiestas - 3 permisos- 15 dias vacaciones).</t>
  </si>
  <si>
    <t>3.- Porcentajes solo son validos para actividades de construccion. Para otros empleados se debe utilizar 30 dias de cesantia y 2.2% (promedio para empresas de bajo riesgo).</t>
  </si>
  <si>
    <t>4.- Un salario minimo por cada 40 trabajadores. El valor se obtiene asi: (Salario minimo x 12 / 40) / Salario annual estudiado.</t>
  </si>
  <si>
    <t>5.- El crecimiento promedio del PIB entre 2005 y 2006 fue superior al 4%y por ello la cotizacion a pensiones por parte del patrono durante 2009 debe aumentar al 12%, segun lo dispuesto por la ley 297 del 2003.</t>
  </si>
  <si>
    <t>* Todos los porcentajes estan relacionados con el salario para 365 dias.</t>
  </si>
  <si>
    <t>* Los 18 feriados hacen referencia a los dias feriados que de lunes a viernes.</t>
  </si>
  <si>
    <t>2- CALCULO DE SOBRECOSTO POR HORAS EFECTIVAS TRABAJADAS-OBREROS CON UN SALARIO MINIMO TRABAJADO</t>
  </si>
  <si>
    <t>A- Anual con Subsidio de Transporte</t>
  </si>
  <si>
    <t>B- Horas Calendario Anuales</t>
  </si>
  <si>
    <t>365 x 8 Hhr</t>
  </si>
  <si>
    <t>C- Horas Laborales Anuales</t>
  </si>
  <si>
    <t>(52 Sem x 48 Hr)+8Hr</t>
  </si>
  <si>
    <t>D- Horas Habiles Anuales</t>
  </si>
  <si>
    <t>2920 Hr-((52 Dom + 18 Fiestas + 3 Permisos+15) x 8 Hr)</t>
  </si>
  <si>
    <t>E- Valor Hora Calendario</t>
  </si>
  <si>
    <t>A/B</t>
  </si>
  <si>
    <t>F- Valor Hora Laboral</t>
  </si>
  <si>
    <t>A/C</t>
  </si>
  <si>
    <t>G- Valor Hora Efectiva</t>
  </si>
  <si>
    <t>A/D</t>
  </si>
  <si>
    <t>Los factores de sobrecostos se utilizan para valorizar el tiempo efectivo que un obrero dedica a su labor y refleja el costo del tiempo durante el cual no esta trabajando pero si esta devengando.</t>
  </si>
  <si>
    <t>Si se toma como base la hora calendario, se incrementa 31,8% para obtener la hora efectiva.</t>
  </si>
  <si>
    <t>Si se toma como base la hora laboral, se incrementa 6.83% para obtener la hora efectiva.</t>
  </si>
  <si>
    <t>SALARIO ANUAL SMMLV</t>
  </si>
  <si>
    <t>PORCENTAJE SALARIO VS SALARIO MÁS ADICIONES ((Total ANUALX100%)/(SUELDO ANUAL+AUXILIO Transporte ANUAL)</t>
  </si>
  <si>
    <t xml:space="preserve">PORCENTAJE HORA EFECTIVA  BASE HORA CALENDARIO </t>
  </si>
  <si>
    <t xml:space="preserve">CALCULO DE CUADRILLAS </t>
  </si>
  <si>
    <t xml:space="preserve">CUADRILLA "AA" (Albañileria) </t>
  </si>
  <si>
    <t>Jornal Ayudante</t>
  </si>
  <si>
    <t>1.2 Minimos</t>
  </si>
  <si>
    <t>Valor Real del Jornal</t>
  </si>
  <si>
    <t>Valor Total Hr Ayudante</t>
  </si>
  <si>
    <t>Jornal Oficial</t>
  </si>
  <si>
    <t>2.1 Minimos</t>
  </si>
  <si>
    <t>Valor Total Hr Oficial</t>
  </si>
  <si>
    <t>Valor Dia Cuadrilla</t>
  </si>
  <si>
    <t>Valor Hr Cuadrilla</t>
  </si>
  <si>
    <t>Salida Electrica</t>
  </si>
  <si>
    <t>1.55 Hr AA</t>
  </si>
  <si>
    <t xml:space="preserve">CUADRILLA "BB" (Instalaciones) </t>
  </si>
  <si>
    <t>1.3 Minimos</t>
  </si>
  <si>
    <t>2.3 Minimos</t>
  </si>
  <si>
    <t xml:space="preserve">CUADRILLA "CC" (Pintura) </t>
  </si>
  <si>
    <t>1.4 Minimos</t>
  </si>
  <si>
    <t>2.4 Minimos</t>
  </si>
  <si>
    <t xml:space="preserve">CUADRILLA "DD" (Carpinterias) </t>
  </si>
  <si>
    <t>1.44 Minimos</t>
  </si>
  <si>
    <t>2.5 Minimos</t>
  </si>
  <si>
    <t xml:space="preserve">CUADRILLA "EE" (Cableado Estructural) </t>
  </si>
  <si>
    <t>2.7 Minimos</t>
  </si>
  <si>
    <t>Jornal = sueldo mensual x 12 meses / 365 dias.</t>
  </si>
  <si>
    <t>1,1</t>
  </si>
  <si>
    <t>1</t>
  </si>
  <si>
    <t>ESTRUCTURA DE SOPORTE</t>
  </si>
  <si>
    <t>Ítem</t>
  </si>
  <si>
    <t>Unidad</t>
  </si>
  <si>
    <t>MATERIALES</t>
  </si>
  <si>
    <t>UNIDAD</t>
  </si>
  <si>
    <t>CANTIDAD</t>
  </si>
  <si>
    <t>VALOR UNITARIO</t>
  </si>
  <si>
    <t>VALOR TOTAL</t>
  </si>
  <si>
    <t>DESPERDICIO</t>
  </si>
  <si>
    <t>SUBTOTAL MATERIALES</t>
  </si>
  <si>
    <t>EQUIPOS Y HERRAMIENTAS</t>
  </si>
  <si>
    <t>HERRAMIENTAS MENORES</t>
  </si>
  <si>
    <t>%MO</t>
  </si>
  <si>
    <t>SUBTOTAL EQUIPOS</t>
  </si>
  <si>
    <t>TRANSPORTE</t>
  </si>
  <si>
    <t xml:space="preserve">UNIDAD  </t>
  </si>
  <si>
    <t>DISTANCIA km</t>
  </si>
  <si>
    <t>VR. UN. ($/ m³*km)</t>
  </si>
  <si>
    <t>SUBTOTAL TRANSPORTE</t>
  </si>
  <si>
    <t>MANO DE OBRA</t>
  </si>
  <si>
    <t>VALOR DIA</t>
  </si>
  <si>
    <t>SUBTOTAL MANO DE OBRA</t>
  </si>
  <si>
    <t>COSTO DIRECTO</t>
  </si>
  <si>
    <t>MUNICIPIO DE LA GLORIA CESAR</t>
  </si>
  <si>
    <t>ANÁLISIS DE PRECIO UNITARIO (A.P.U)</t>
  </si>
  <si>
    <t>SEPTIEMBRE DE 2026</t>
  </si>
  <si>
    <t>UND</t>
  </si>
  <si>
    <t>TRANSPORTE 3</t>
  </si>
  <si>
    <t>Hc</t>
  </si>
  <si>
    <t>CAPÍTULO 1</t>
  </si>
  <si>
    <t>POSTE DE CONCRETO DE 12 M X 750 KGF</t>
  </si>
  <si>
    <t>CONCRETO 1:2:3 ELABORADO EN OBRA-3.000PSI CLASE D</t>
  </si>
  <si>
    <t>M3</t>
  </si>
  <si>
    <t>Suministro e instalación de poste de 12 M X 750 Kg en concreto</t>
  </si>
  <si>
    <t>2,1</t>
  </si>
  <si>
    <t xml:space="preserve"> SISTEMA DE RETENCIÓN Y PROTECCIONES</t>
  </si>
  <si>
    <t>CAPÍTULO 2</t>
  </si>
  <si>
    <t>CRUCETAS AUTOSOPORTADAS DE 3X3X1/4X2M</t>
  </si>
  <si>
    <t>TORNILLOS PERNOS 5/8" X 10"</t>
  </si>
  <si>
    <t>ABRAZADERAS 9-10 TIPO COLLARIN DOBLE SALIDA</t>
  </si>
  <si>
    <t>TORNILLOS ROSCA CONTINUA 5/8" X 12"</t>
  </si>
  <si>
    <t>TUERCA OJO 5/8" ALARGADA</t>
  </si>
  <si>
    <t>AISLADOR POLIMÉRICO DE 15 15KLV</t>
  </si>
  <si>
    <t>GRAPA DE RETENCIÓN DE 1/0 - 4/0</t>
  </si>
  <si>
    <t>GRAPA PARA CONEXIÓN EN CALIENTE</t>
  </si>
  <si>
    <t>TENDIDO DE LINEA</t>
  </si>
  <si>
    <t>CAPÍTULO 3</t>
  </si>
  <si>
    <t>ML</t>
  </si>
  <si>
    <t>CONECTOR TIPO AMPAC CON ESTRIBOS</t>
  </si>
  <si>
    <t xml:space="preserve">Suministro e instalación de conector tipo AMPAC con estribo </t>
  </si>
  <si>
    <t>CABLE ACSR 2/0</t>
  </si>
  <si>
    <t>Suministro e instalación de cable ACSR 2/0</t>
  </si>
  <si>
    <t>EQUIPO DE TENSIONADO</t>
  </si>
  <si>
    <t>CAPÍTULO 4</t>
  </si>
  <si>
    <t>TRANSFORMADOR TRIFASICO TIPO POSTE DE 75 KVA 13200/220/127V.</t>
  </si>
  <si>
    <t>CORTACIRCUITOS DE 15KVA</t>
  </si>
  <si>
    <t>PARARRAYO POLIMERICO 15 KVA</t>
  </si>
  <si>
    <t>KIT DE PUESTA A TIERRA MEDIA TENSIÓN</t>
  </si>
  <si>
    <t xml:space="preserve">CONECTOR TRIPLE TORNILLO </t>
  </si>
  <si>
    <t>CONECTOR DE PERDORACIÓN</t>
  </si>
  <si>
    <t>PERCHAS DE CONECCIÓN DE 3 PUESTOS</t>
  </si>
  <si>
    <t>APAREJOS, ESLINGAS Y ELEMENTOS DE IZAJES</t>
  </si>
  <si>
    <t>GLB</t>
  </si>
  <si>
    <t>4,1</t>
  </si>
  <si>
    <t>4,2</t>
  </si>
  <si>
    <t>Suministro e instalación de transformador de 75KVA con voltaje primario de 13,200 /220 / 127 V (Incluye protecciones)</t>
  </si>
  <si>
    <t>CABLE DESNUDO No. 1/0 AWG COBRE</t>
  </si>
  <si>
    <t>Suministro e instalación de cable desnudo No. 1/0 AWG cobre</t>
  </si>
  <si>
    <t>5,1</t>
  </si>
  <si>
    <t>5,2</t>
  </si>
  <si>
    <t>5,3</t>
  </si>
  <si>
    <t>5,4</t>
  </si>
  <si>
    <t>CAPÍTULO 5</t>
  </si>
  <si>
    <t>ADECUACIÓN ACOMETIDA ELECTRICA</t>
  </si>
  <si>
    <t>CABLE TRENZADO 3 X1 + 1 1/0</t>
  </si>
  <si>
    <t>ALAMBRE DE COBRE # 10</t>
  </si>
  <si>
    <t xml:space="preserve">CABLE CONCENTRICO 3 X 1 +1 </t>
  </si>
  <si>
    <t xml:space="preserve">KIT DE PUESTA A TIERRA BAJA TENSIÓN </t>
  </si>
  <si>
    <t>CONECTOR DE PERFORACIÓN</t>
  </si>
  <si>
    <t>PINZAS SUJETADORAS</t>
  </si>
  <si>
    <t>TOTAL COSTOS DIRECTOS</t>
  </si>
  <si>
    <t>TOTAL COSTOS MANTENIMIENTO INSTALACIONES ELECTRICAS INSTITUCION SAN JUAN BAUTISTA</t>
  </si>
  <si>
    <t>TOTAL COSTOS  ADECUACIONES RED ELECTRICA BARRIO 07 DE MAYO CABECERA MUNICIPAL</t>
  </si>
  <si>
    <t>PERCHA DE CONECTOR DE 1 PUESTO</t>
  </si>
  <si>
    <t>Suministro e instalación de alambre # 10</t>
  </si>
  <si>
    <t>ADECUACIONES Y MANTENIMIENTO RED DE ACOMETIDA ELECTRICA INSTITUCION EDUCATIVA SAN JUAN BAUTISTA CORREGIMIENTO DE SIMAÑA, MUNICIPIO DE LA GLORIA</t>
  </si>
  <si>
    <t xml:space="preserve"> ADECUACIONES RED ELECTRICA DE MEDIA TENSIÓN BARRIO 07 DE MAYO MUNICIPIO DE LA GLORIA</t>
  </si>
  <si>
    <t>ADECUACIÓN Y MANTENIMIENTO DE LAS REDES ELÉCTRICAS DE BAJA Y MEDIA TENSIÓN, EN EL BARRIO 07 DE MAYO DEL MUNICIPIO DE LA GLORIA Y LA INSTITUCIÓN EDUCATIVA SAN JUAN BAUTISTA DEL CORREGIMIENTO DE SIMAÑA, MUNICIPIO DE LA GLORIA - CESAR</t>
  </si>
  <si>
    <t>ENTIDAD TERRITORIAL</t>
  </si>
  <si>
    <t>OBJETO:</t>
  </si>
  <si>
    <t>ALCALDIA MUNICIPAL DE LA GLORIA-CESAR</t>
  </si>
  <si>
    <t>ITEM</t>
  </si>
  <si>
    <t>DESCRIPCIÓN</t>
  </si>
  <si>
    <t>CANTIDAD TOTAL</t>
  </si>
  <si>
    <t>LOCALIZACIÓN</t>
  </si>
  <si>
    <t>MEDIDA</t>
  </si>
  <si>
    <t>No. UNIDADES</t>
  </si>
  <si>
    <t>SUBTOTAL</t>
  </si>
  <si>
    <t>LARGO</t>
  </si>
  <si>
    <t>ANCHO</t>
  </si>
  <si>
    <t>ALTO</t>
  </si>
  <si>
    <t>-</t>
  </si>
  <si>
    <r>
      <rPr>
        <b/>
        <sz val="12"/>
        <color theme="1"/>
        <rFont val="Arial"/>
        <family val="2"/>
      </rPr>
      <t>LEONEL ORLANDO NIEBLES BARRETO</t>
    </r>
    <r>
      <rPr>
        <sz val="12"/>
        <color theme="1"/>
        <rFont val="Arial"/>
        <family val="2"/>
      </rPr>
      <t xml:space="preserve">
Secretario de Planeación y Obras Públicas</t>
    </r>
  </si>
  <si>
    <r>
      <rPr>
        <b/>
        <sz val="12"/>
        <color theme="1"/>
        <rFont val="Arial"/>
        <family val="2"/>
      </rPr>
      <t>MARÍA ANGÉLICA LÓPEZ JAIME</t>
    </r>
    <r>
      <rPr>
        <sz val="12"/>
        <color theme="1"/>
        <rFont val="Arial"/>
        <family val="2"/>
      </rPr>
      <t xml:space="preserve">
Ingeniera Civil. M.P 121037-0521341 NTS
Subsecretaria de Obras Públicas</t>
    </r>
  </si>
  <si>
    <t>INSUMOS</t>
  </si>
  <si>
    <t>MATERIAL</t>
  </si>
  <si>
    <t>VR. UNIT</t>
  </si>
  <si>
    <t>MAT001</t>
  </si>
  <si>
    <t>MAT002</t>
  </si>
  <si>
    <t>EQUIPOS</t>
  </si>
  <si>
    <t>VR. UNIT.</t>
  </si>
  <si>
    <t>EQU001</t>
  </si>
  <si>
    <t>H</t>
  </si>
  <si>
    <t>EQU002</t>
  </si>
  <si>
    <t>EQU003</t>
  </si>
  <si>
    <t>TR001</t>
  </si>
  <si>
    <t xml:space="preserve">TRANSPORTE 1 KM </t>
  </si>
  <si>
    <t>KM</t>
  </si>
  <si>
    <t>MAO01</t>
  </si>
  <si>
    <t>MANO DE OBRA CUADRILLA AA</t>
  </si>
  <si>
    <t>HC</t>
  </si>
  <si>
    <t xml:space="preserve">MEMORIA DE CÁLCULO DE CANTIDADES DE OBRA </t>
  </si>
  <si>
    <t>CANTIDADES ADECUACIÓN DE REDES DE MEDIA TENSIÓN BARRIO 7 DE MAYO MUNICIPIO DE LA GLORIA CESAR</t>
  </si>
  <si>
    <t>BARRIO 7 DE MAYO</t>
  </si>
  <si>
    <t>3"</t>
  </si>
  <si>
    <t>I.E.SAN JUAN BAUTISTA</t>
  </si>
  <si>
    <t>MAT003</t>
  </si>
  <si>
    <t>MAT004</t>
  </si>
  <si>
    <t>MAT005</t>
  </si>
  <si>
    <t>MAT006</t>
  </si>
  <si>
    <t>MAT007</t>
  </si>
  <si>
    <t>MAT008</t>
  </si>
  <si>
    <t>MAT009</t>
  </si>
  <si>
    <t>MAT010</t>
  </si>
  <si>
    <t>MAT011</t>
  </si>
  <si>
    <t>CAMION GRUA / CANASTA</t>
  </si>
  <si>
    <t>MAT012</t>
  </si>
  <si>
    <t>MAT013</t>
  </si>
  <si>
    <t>MAT014</t>
  </si>
  <si>
    <t>MAT015</t>
  </si>
  <si>
    <t>MAT016</t>
  </si>
  <si>
    <t>MAT017</t>
  </si>
  <si>
    <t>MAT018</t>
  </si>
  <si>
    <t>MAT019</t>
  </si>
  <si>
    <t>MAT020</t>
  </si>
  <si>
    <t>MAT021</t>
  </si>
  <si>
    <t>MAT022</t>
  </si>
  <si>
    <t>MAT023</t>
  </si>
  <si>
    <t>MAT024</t>
  </si>
  <si>
    <t>MAT025</t>
  </si>
  <si>
    <t>MAT026</t>
  </si>
  <si>
    <t>MAT027</t>
  </si>
  <si>
    <t xml:space="preserve">Suministro e instalación de crucetas autosoportadas de 3" X 3" X 1/4" X 2M (incluye todos sus accesorios para su correcta instalación) </t>
  </si>
  <si>
    <t>Suministro e instalación de cable concéntrico 3x1+1</t>
  </si>
  <si>
    <t xml:space="preserve">Suministro e instalación de KIT puesta a tierra de baja tensión (Incluye accesorios para su correcta instalación)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</si>
</sst>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 * #,##0.00_ ;_ * \-#,##0.00_ ;_ * &quot;-&quot;??_ ;_ @_ "/>
    <numFmt numFmtId="166" formatCode="_-* #,##0.00\ _P_t_s_-;\-* #,##0.00\ _P_t_s_-;_-* &quot;-&quot;??\ _P_t_s_-;_-@_-"/>
    <numFmt numFmtId="167" formatCode="_-[$$-240A]* #,##0_-;\-[$$-240A]* #,##0_-;_-[$$-240A]* &quot;-&quot;??_-;_-@_-"/>
    <numFmt numFmtId="168" formatCode="_-[$$-240A]* #,##0_-;\-[$$-240A]* #,##0_-;_-[$$-240A]* &quot;-&quot;_-;_-@_-"/>
    <numFmt numFmtId="169" formatCode="_ * #,##0.00_ ;_ * \-#,##0.00_ ;_ * \-??_ ;_ @_ "/>
    <numFmt numFmtId="170" formatCode="[$$-240A]#,##0"/>
    <numFmt numFmtId="171" formatCode="_ * #,##0_ ;_ * \-#,##0_ ;_ * \-??_ ;_ @_ "/>
    <numFmt numFmtId="172" formatCode="_ * #,##0.0_ ;_ * \-#,##0.0_ ;_ * \-??_ ;_ @_ "/>
    <numFmt numFmtId="173" formatCode="0.0%"/>
    <numFmt numFmtId="174" formatCode="_-* #,##0.00\ _P_t_s_-;\-* #,##0.00\ _P_t_s_-;_-* \-??\ _P_t_s_-;_-@"/>
    <numFmt numFmtId="175" formatCode="_-[$$-240A]* #,##0.00_-;\-[$$-240A]* #,##0.00_-;_-[$$-240A]* &quot;-&quot;??_-;_-@_-"/>
    <numFmt numFmtId="176" formatCode="_-* #,##0.000000\ _€_-;\-* #,##0.000000\ _€_-;_-* &quot;-&quot;??\ _€_-;_-@_-"/>
    <numFmt numFmtId="177" formatCode="#,##0.00\ _€"/>
    <numFmt numFmtId="178" formatCode="0.0"/>
    <numFmt numFmtId="179" formatCode="_(&quot;$&quot;\ * #,##0.00_);_(&quot;$&quot;\ * \(#,##0.00\);_(&quot;$&quot;\ * &quot;-&quot;??_);_(@_)"/>
    <numFmt numFmtId="180" formatCode="_-&quot;$&quot;\ * #,##0.00_-;\-&quot;$&quot;\ * #,##0.00_-;_-&quot;$&quot;\ * &quot;-&quot;??_-;_-@"/>
    <numFmt numFmtId="181" formatCode="#,##0.00000\ _€"/>
    <numFmt numFmtId="182" formatCode="&quot;$&quot;\ #,##0.00"/>
    <numFmt numFmtId="183" formatCode="#,##0.000\ _€"/>
    <numFmt numFmtId="184" formatCode="#,##0.0\ _€"/>
    <numFmt numFmtId="185" formatCode="_-* #,##0.00\ _€_-;\-* #,##0.00\ _€_-;_-* &quot;-&quot;??\ _€_-;_-@_-"/>
    <numFmt numFmtId="186" formatCode="_(* #,##0.0_);_(* \(#,##0.0\);_(* &quot;-&quot;??_);_(@_)"/>
    <numFmt numFmtId="187" formatCode="0.0000"/>
  </numFmts>
  <fonts count="6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theme="1"/>
      <name val="Century Gothic"/>
      <family val="2"/>
    </font>
    <font>
      <sz val="10"/>
      <color indexed="8"/>
      <name val="MS Sans Serif"/>
    </font>
    <font>
      <b/>
      <sz val="12"/>
      <name val="Arial"/>
      <family val="2"/>
    </font>
    <font>
      <sz val="12"/>
      <name val="Arial"/>
      <family val="2"/>
    </font>
    <font>
      <sz val="7.9"/>
      <color indexed="8"/>
      <name val="Arial"/>
      <family val="2"/>
    </font>
    <font>
      <sz val="10"/>
      <color indexed="8"/>
      <name val="MS Sans Serif"/>
      <family val="2"/>
    </font>
    <font>
      <b/>
      <sz val="10"/>
      <color rgb="FF000000"/>
      <name val="Open Sans"/>
      <family val="2"/>
    </font>
    <font>
      <sz val="10"/>
      <color rgb="FF000000"/>
      <name val="Open Sans"/>
      <family val="2"/>
    </font>
    <font>
      <sz val="12"/>
      <color theme="1"/>
      <name val="Arial"/>
      <family val="2"/>
    </font>
    <font>
      <b/>
      <sz val="10"/>
      <color rgb="FF0070C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Open Sans"/>
      <family val="2"/>
    </font>
    <font>
      <sz val="10"/>
      <name val="MS Sans Serif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8"/>
      <name val="Calibri"/>
      <family val="2"/>
    </font>
    <font>
      <sz val="8"/>
      <color indexed="8"/>
      <name val="Calibri"/>
      <family val="2"/>
    </font>
    <font>
      <sz val="11"/>
      <color indexed="8"/>
      <name val="Calibri"/>
      <family val="2"/>
    </font>
    <font>
      <b/>
      <sz val="10"/>
      <name val="Calibri"/>
      <family val="2"/>
    </font>
    <font>
      <b/>
      <sz val="10"/>
      <color rgb="FFFF0000"/>
      <name val="MS Sans Serif"/>
      <family val="2"/>
    </font>
    <font>
      <sz val="10"/>
      <color rgb="FFFF0000"/>
      <name val="MS Sans Serif"/>
      <family val="2"/>
    </font>
    <font>
      <sz val="8"/>
      <name val="Aptos Narrow"/>
      <family val="2"/>
      <scheme val="minor"/>
    </font>
    <font>
      <sz val="10"/>
      <color theme="1"/>
      <name val="Arial Nova Cond"/>
      <family val="2"/>
    </font>
    <font>
      <sz val="10"/>
      <name val="Arial Nova Cond"/>
      <family val="2"/>
    </font>
    <font>
      <b/>
      <sz val="10"/>
      <color theme="1"/>
      <name val="Arial Nova Cond"/>
      <family val="2"/>
    </font>
    <font>
      <b/>
      <sz val="10"/>
      <name val="Arial Nova Cond"/>
      <family val="2"/>
    </font>
    <font>
      <b/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2"/>
      <name val="Calibri"/>
      <family val="2"/>
    </font>
    <font>
      <b/>
      <sz val="14"/>
      <color theme="1"/>
      <name val="Calibri"/>
      <family val="2"/>
    </font>
    <font>
      <b/>
      <sz val="9"/>
      <name val="Calibri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Aptos Narrow"/>
      <family val="2"/>
      <scheme val="minor"/>
    </font>
    <font>
      <b/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  <font>
      <sz val="11"/>
      <name val="Arial Narrow"/>
      <family val="2"/>
    </font>
    <font>
      <sz val="12"/>
      <color indexed="8"/>
      <name val="Arial Narrow"/>
      <family val="2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2"/>
      <color theme="1"/>
      <name val="Arial Nova Cond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AEABAB"/>
      </patternFill>
    </fill>
    <fill>
      <patternFill patternType="solid">
        <fgColor theme="4" tint="0.59999389629810485"/>
        <bgColor rgb="FF92D050"/>
      </patternFill>
    </fill>
    <fill>
      <patternFill patternType="solid">
        <fgColor theme="4" tint="0.59999389629810485"/>
        <bgColor rgb="FFE2EF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A8D08D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3" fillId="0" borderId="0"/>
    <xf numFmtId="0" fontId="1" fillId="0" borderId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165" fontId="13" fillId="0" borderId="0" applyFont="0" applyFill="0" applyBorder="0" applyAlignment="0" applyProtection="0"/>
    <xf numFmtId="0" fontId="14" fillId="0" borderId="0"/>
    <xf numFmtId="9" fontId="13" fillId="0" borderId="0" applyFont="0" applyFill="0" applyBorder="0" applyAlignment="0" applyProtection="0"/>
    <xf numFmtId="9" fontId="31" fillId="0" borderId="0" applyFont="0" applyFill="0" applyBorder="0" applyAlignment="0" applyProtection="0"/>
    <xf numFmtId="165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9" fontId="1" fillId="0" borderId="0" applyFont="0" applyFill="0" applyBorder="0" applyAlignment="0" applyProtection="0"/>
    <xf numFmtId="185" fontId="1" fillId="0" borderId="0" applyFont="0" applyFill="0" applyBorder="0" applyAlignment="0" applyProtection="0"/>
  </cellStyleXfs>
  <cellXfs count="442">
    <xf numFmtId="0" fontId="0" fillId="0" borderId="0" xfId="0"/>
    <xf numFmtId="0" fontId="7" fillId="0" borderId="1" xfId="2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vertical="center" wrapText="1"/>
    </xf>
    <xf numFmtId="49" fontId="9" fillId="0" borderId="0" xfId="0" applyNumberFormat="1" applyFont="1"/>
    <xf numFmtId="1" fontId="9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center"/>
    </xf>
    <xf numFmtId="0" fontId="7" fillId="0" borderId="1" xfId="2" applyFont="1" applyBorder="1" applyAlignment="1">
      <alignment horizontal="justify" vertical="center"/>
    </xf>
    <xf numFmtId="164" fontId="6" fillId="0" borderId="1" xfId="0" applyNumberFormat="1" applyFont="1" applyBorder="1" applyAlignment="1">
      <alignment horizontal="right" vertical="center"/>
    </xf>
    <xf numFmtId="44" fontId="0" fillId="0" borderId="0" xfId="4" applyFont="1"/>
    <xf numFmtId="0" fontId="10" fillId="0" borderId="0" xfId="5"/>
    <xf numFmtId="3" fontId="10" fillId="0" borderId="0" xfId="5" applyNumberFormat="1"/>
    <xf numFmtId="0" fontId="10" fillId="0" borderId="3" xfId="5" applyBorder="1"/>
    <xf numFmtId="0" fontId="10" fillId="0" borderId="4" xfId="5" applyBorder="1"/>
    <xf numFmtId="3" fontId="10" fillId="0" borderId="4" xfId="5" applyNumberFormat="1" applyBorder="1"/>
    <xf numFmtId="0" fontId="10" fillId="0" borderId="5" xfId="5" applyBorder="1"/>
    <xf numFmtId="0" fontId="10" fillId="0" borderId="15" xfId="5" applyBorder="1"/>
    <xf numFmtId="0" fontId="10" fillId="0" borderId="6" xfId="5" applyBorder="1"/>
    <xf numFmtId="0" fontId="11" fillId="0" borderId="15" xfId="5" applyFont="1" applyBorder="1" applyAlignment="1">
      <alignment horizontal="center"/>
    </xf>
    <xf numFmtId="0" fontId="11" fillId="0" borderId="0" xfId="5" applyFont="1" applyAlignment="1">
      <alignment horizontal="center"/>
    </xf>
    <xf numFmtId="0" fontId="11" fillId="0" borderId="7" xfId="5" applyFont="1" applyBorder="1" applyAlignment="1">
      <alignment horizontal="center"/>
    </xf>
    <xf numFmtId="0" fontId="11" fillId="0" borderId="8" xfId="5" applyFont="1" applyBorder="1" applyAlignment="1">
      <alignment horizontal="center"/>
    </xf>
    <xf numFmtId="0" fontId="10" fillId="0" borderId="8" xfId="5" applyBorder="1"/>
    <xf numFmtId="0" fontId="12" fillId="0" borderId="8" xfId="5" applyFont="1" applyBorder="1"/>
    <xf numFmtId="166" fontId="12" fillId="0" borderId="8" xfId="6" applyNumberFormat="1" applyFont="1" applyBorder="1"/>
    <xf numFmtId="0" fontId="10" fillId="0" borderId="9" xfId="5" applyBorder="1"/>
    <xf numFmtId="0" fontId="12" fillId="0" borderId="0" xfId="5" applyFont="1"/>
    <xf numFmtId="166" fontId="12" fillId="0" borderId="0" xfId="6" applyNumberFormat="1" applyFont="1"/>
    <xf numFmtId="166" fontId="12" fillId="0" borderId="0" xfId="6" applyNumberFormat="1" applyFont="1" applyFill="1"/>
    <xf numFmtId="0" fontId="11" fillId="0" borderId="0" xfId="5" applyFont="1"/>
    <xf numFmtId="3" fontId="12" fillId="0" borderId="0" xfId="5" applyNumberFormat="1" applyFont="1"/>
    <xf numFmtId="0" fontId="15" fillId="0" borderId="10" xfId="7" applyFont="1" applyBorder="1" applyAlignment="1">
      <alignment horizontal="center"/>
    </xf>
    <xf numFmtId="0" fontId="15" fillId="0" borderId="12" xfId="7" applyFont="1" applyBorder="1" applyAlignment="1">
      <alignment horizontal="center"/>
    </xf>
    <xf numFmtId="0" fontId="16" fillId="0" borderId="0" xfId="7" applyFont="1"/>
    <xf numFmtId="0" fontId="3" fillId="0" borderId="0" xfId="5" applyFont="1"/>
    <xf numFmtId="3" fontId="3" fillId="0" borderId="0" xfId="5" applyNumberFormat="1" applyFont="1"/>
    <xf numFmtId="0" fontId="17" fillId="0" borderId="0" xfId="7" applyFont="1"/>
    <xf numFmtId="167" fontId="18" fillId="0" borderId="0" xfId="7" applyNumberFormat="1" applyFont="1"/>
    <xf numFmtId="3" fontId="3" fillId="0" borderId="0" xfId="6" applyNumberFormat="1" applyFont="1" applyAlignment="1">
      <alignment horizontal="center"/>
    </xf>
    <xf numFmtId="168" fontId="19" fillId="0" borderId="0" xfId="7" applyNumberFormat="1" applyFont="1"/>
    <xf numFmtId="169" fontId="19" fillId="0" borderId="0" xfId="7" applyNumberFormat="1" applyFont="1" applyAlignment="1">
      <alignment horizontal="center"/>
    </xf>
    <xf numFmtId="170" fontId="19" fillId="0" borderId="0" xfId="7" applyNumberFormat="1" applyFont="1"/>
    <xf numFmtId="10" fontId="3" fillId="0" borderId="0" xfId="6" applyNumberFormat="1" applyFont="1"/>
    <xf numFmtId="10" fontId="19" fillId="0" borderId="0" xfId="7" applyNumberFormat="1" applyFont="1"/>
    <xf numFmtId="167" fontId="19" fillId="0" borderId="0" xfId="7" applyNumberFormat="1" applyFont="1"/>
    <xf numFmtId="171" fontId="19" fillId="0" borderId="0" xfId="7" applyNumberFormat="1" applyFont="1" applyAlignment="1">
      <alignment horizontal="center"/>
    </xf>
    <xf numFmtId="3" fontId="20" fillId="0" borderId="0" xfId="7" applyNumberFormat="1" applyFont="1"/>
    <xf numFmtId="3" fontId="3" fillId="0" borderId="0" xfId="6" applyNumberFormat="1" applyFont="1"/>
    <xf numFmtId="0" fontId="3" fillId="0" borderId="0" xfId="5" applyFont="1" applyAlignment="1">
      <alignment horizontal="center"/>
    </xf>
    <xf numFmtId="3" fontId="19" fillId="0" borderId="0" xfId="7" applyNumberFormat="1" applyFont="1"/>
    <xf numFmtId="0" fontId="3" fillId="0" borderId="0" xfId="5" applyFont="1" applyAlignment="1">
      <alignment horizontal="left" wrapText="1"/>
    </xf>
    <xf numFmtId="10" fontId="21" fillId="0" borderId="0" xfId="8" applyNumberFormat="1" applyFont="1" applyFill="1" applyAlignment="1"/>
    <xf numFmtId="0" fontId="22" fillId="0" borderId="0" xfId="5" applyFont="1"/>
    <xf numFmtId="0" fontId="14" fillId="0" borderId="0" xfId="5" applyFont="1"/>
    <xf numFmtId="3" fontId="22" fillId="0" borderId="0" xfId="5" applyNumberFormat="1" applyFont="1"/>
    <xf numFmtId="0" fontId="21" fillId="0" borderId="0" xfId="7" applyFont="1"/>
    <xf numFmtId="167" fontId="21" fillId="0" borderId="0" xfId="7" applyNumberFormat="1" applyFont="1"/>
    <xf numFmtId="3" fontId="19" fillId="0" borderId="0" xfId="7" applyNumberFormat="1" applyFont="1" applyAlignment="1">
      <alignment horizontal="center"/>
    </xf>
    <xf numFmtId="172" fontId="19" fillId="0" borderId="0" xfId="7" applyNumberFormat="1" applyFont="1"/>
    <xf numFmtId="173" fontId="19" fillId="0" borderId="0" xfId="7" applyNumberFormat="1" applyFont="1"/>
    <xf numFmtId="170" fontId="20" fillId="0" borderId="0" xfId="7" applyNumberFormat="1" applyFont="1"/>
    <xf numFmtId="173" fontId="20" fillId="0" borderId="0" xfId="7" applyNumberFormat="1" applyFont="1"/>
    <xf numFmtId="3" fontId="14" fillId="0" borderId="0" xfId="5" applyNumberFormat="1" applyFont="1"/>
    <xf numFmtId="167" fontId="16" fillId="0" borderId="0" xfId="7" applyNumberFormat="1" applyFont="1"/>
    <xf numFmtId="166" fontId="3" fillId="0" borderId="0" xfId="6" applyNumberFormat="1" applyFont="1"/>
    <xf numFmtId="174" fontId="19" fillId="0" borderId="0" xfId="7" applyNumberFormat="1" applyFont="1"/>
    <xf numFmtId="10" fontId="20" fillId="0" borderId="0" xfId="7" applyNumberFormat="1" applyFont="1"/>
    <xf numFmtId="0" fontId="19" fillId="0" borderId="0" xfId="7" applyFont="1"/>
    <xf numFmtId="0" fontId="23" fillId="0" borderId="0" xfId="5" applyFont="1"/>
    <xf numFmtId="3" fontId="23" fillId="0" borderId="2" xfId="5" applyNumberFormat="1" applyFont="1" applyBorder="1"/>
    <xf numFmtId="10" fontId="23" fillId="0" borderId="0" xfId="6" applyNumberFormat="1" applyFont="1"/>
    <xf numFmtId="0" fontId="24" fillId="0" borderId="0" xfId="7" applyFont="1"/>
    <xf numFmtId="167" fontId="24" fillId="0" borderId="2" xfId="7" applyNumberFormat="1" applyFont="1" applyBorder="1"/>
    <xf numFmtId="10" fontId="24" fillId="0" borderId="0" xfId="7" applyNumberFormat="1" applyFont="1"/>
    <xf numFmtId="175" fontId="23" fillId="0" borderId="0" xfId="5" applyNumberFormat="1" applyFont="1" applyAlignment="1">
      <alignment horizontal="center"/>
    </xf>
    <xf numFmtId="0" fontId="26" fillId="0" borderId="0" xfId="5" applyFont="1" applyAlignment="1">
      <alignment horizontal="center"/>
    </xf>
    <xf numFmtId="3" fontId="19" fillId="0" borderId="0" xfId="7" applyNumberFormat="1" applyFont="1" applyAlignment="1">
      <alignment horizontal="right"/>
    </xf>
    <xf numFmtId="0" fontId="26" fillId="0" borderId="0" xfId="5" applyFont="1" applyAlignment="1">
      <alignment horizontal="center" wrapText="1"/>
    </xf>
    <xf numFmtId="0" fontId="27" fillId="0" borderId="0" xfId="7" applyFont="1" applyAlignment="1">
      <alignment horizontal="center" vertical="top" wrapText="1"/>
    </xf>
    <xf numFmtId="3" fontId="19" fillId="0" borderId="0" xfId="7" applyNumberFormat="1" applyFont="1" applyAlignment="1">
      <alignment horizontal="right" vertical="center"/>
    </xf>
    <xf numFmtId="3" fontId="19" fillId="0" borderId="0" xfId="7" applyNumberFormat="1" applyFont="1" applyAlignment="1">
      <alignment horizontal="center" vertical="center"/>
    </xf>
    <xf numFmtId="173" fontId="19" fillId="0" borderId="0" xfId="8" applyNumberFormat="1" applyFont="1" applyAlignment="1"/>
    <xf numFmtId="173" fontId="20" fillId="0" borderId="0" xfId="8" applyNumberFormat="1" applyFont="1" applyAlignment="1"/>
    <xf numFmtId="4" fontId="29" fillId="0" borderId="1" xfId="5" applyNumberFormat="1" applyFont="1" applyBorder="1" applyAlignment="1">
      <alignment vertical="center" wrapText="1"/>
    </xf>
    <xf numFmtId="4" fontId="29" fillId="0" borderId="1" xfId="5" applyNumberFormat="1" applyFont="1" applyBorder="1" applyAlignment="1">
      <alignment horizontal="center" vertical="center"/>
    </xf>
    <xf numFmtId="4" fontId="29" fillId="0" borderId="0" xfId="5" applyNumberFormat="1" applyFont="1" applyAlignment="1">
      <alignment horizontal="center" vertical="center"/>
    </xf>
    <xf numFmtId="0" fontId="30" fillId="0" borderId="0" xfId="5" applyFont="1" applyAlignment="1">
      <alignment vertical="center"/>
    </xf>
    <xf numFmtId="4" fontId="29" fillId="0" borderId="1" xfId="5" applyNumberFormat="1" applyFont="1" applyBorder="1" applyAlignment="1">
      <alignment horizontal="left" vertical="center" wrapText="1"/>
    </xf>
    <xf numFmtId="10" fontId="32" fillId="0" borderId="1" xfId="9" applyNumberFormat="1" applyFont="1" applyBorder="1" applyAlignment="1">
      <alignment horizontal="center" vertical="center"/>
    </xf>
    <xf numFmtId="10" fontId="32" fillId="0" borderId="0" xfId="9" applyNumberFormat="1" applyFont="1" applyBorder="1" applyAlignment="1">
      <alignment horizontal="center" vertical="center"/>
    </xf>
    <xf numFmtId="10" fontId="32" fillId="0" borderId="0" xfId="9" applyNumberFormat="1" applyFont="1" applyFill="1" applyBorder="1" applyAlignment="1">
      <alignment horizontal="center" vertical="center"/>
    </xf>
    <xf numFmtId="176" fontId="32" fillId="0" borderId="0" xfId="10" applyNumberFormat="1" applyFont="1" applyBorder="1" applyAlignment="1">
      <alignment horizontal="center" vertical="center"/>
    </xf>
    <xf numFmtId="4" fontId="29" fillId="0" borderId="0" xfId="5" applyNumberFormat="1" applyFont="1" applyAlignment="1">
      <alignment horizontal="center" vertical="center" wrapText="1"/>
    </xf>
    <xf numFmtId="3" fontId="32" fillId="0" borderId="0" xfId="9" applyNumberFormat="1" applyFont="1" applyBorder="1" applyAlignment="1">
      <alignment horizontal="center" vertical="center"/>
    </xf>
    <xf numFmtId="10" fontId="10" fillId="0" borderId="0" xfId="5" applyNumberFormat="1"/>
    <xf numFmtId="0" fontId="33" fillId="0" borderId="0" xfId="5" applyFont="1"/>
    <xf numFmtId="0" fontId="34" fillId="0" borderId="0" xfId="5" applyFont="1"/>
    <xf numFmtId="165" fontId="34" fillId="0" borderId="0" xfId="6" applyFont="1"/>
    <xf numFmtId="10" fontId="3" fillId="0" borderId="0" xfId="10" applyNumberFormat="1" applyFont="1" applyAlignment="1">
      <alignment horizontal="center"/>
    </xf>
    <xf numFmtId="0" fontId="12" fillId="2" borderId="2" xfId="5" applyFont="1" applyFill="1" applyBorder="1"/>
    <xf numFmtId="3" fontId="23" fillId="2" borderId="2" xfId="5" applyNumberFormat="1" applyFont="1" applyFill="1" applyBorder="1"/>
    <xf numFmtId="0" fontId="20" fillId="0" borderId="0" xfId="5" applyFont="1" applyAlignment="1">
      <alignment horizontal="center"/>
    </xf>
    <xf numFmtId="165" fontId="0" fillId="0" borderId="0" xfId="6" applyFont="1"/>
    <xf numFmtId="0" fontId="0" fillId="0" borderId="0" xfId="0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38" fillId="0" borderId="27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177" fontId="38" fillId="0" borderId="35" xfId="0" applyNumberFormat="1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/>
    </xf>
    <xf numFmtId="177" fontId="38" fillId="0" borderId="36" xfId="0" applyNumberFormat="1" applyFont="1" applyBorder="1" applyAlignment="1">
      <alignment horizontal="center" vertical="center"/>
    </xf>
    <xf numFmtId="177" fontId="38" fillId="0" borderId="35" xfId="0" applyNumberFormat="1" applyFont="1" applyBorder="1" applyAlignment="1">
      <alignment horizontal="center" vertical="center"/>
    </xf>
    <xf numFmtId="0" fontId="36" fillId="0" borderId="37" xfId="0" applyFont="1" applyBorder="1" applyAlignment="1">
      <alignment horizontal="center" vertical="center"/>
    </xf>
    <xf numFmtId="0" fontId="36" fillId="0" borderId="36" xfId="0" applyFont="1" applyBorder="1" applyAlignment="1">
      <alignment horizontal="left" vertical="center" wrapText="1"/>
    </xf>
    <xf numFmtId="2" fontId="36" fillId="0" borderId="36" xfId="0" applyNumberFormat="1" applyFont="1" applyBorder="1" applyAlignment="1">
      <alignment horizontal="center" vertical="center"/>
    </xf>
    <xf numFmtId="177" fontId="36" fillId="0" borderId="36" xfId="0" applyNumberFormat="1" applyFont="1" applyBorder="1" applyAlignment="1">
      <alignment horizontal="center" vertical="center"/>
    </xf>
    <xf numFmtId="179" fontId="36" fillId="0" borderId="36" xfId="0" applyNumberFormat="1" applyFont="1" applyBorder="1" applyAlignment="1">
      <alignment horizontal="center" vertical="center"/>
    </xf>
    <xf numFmtId="179" fontId="36" fillId="0" borderId="35" xfId="0" applyNumberFormat="1" applyFont="1" applyBorder="1" applyAlignment="1">
      <alignment horizontal="center" vertical="center"/>
    </xf>
    <xf numFmtId="180" fontId="38" fillId="0" borderId="35" xfId="0" applyNumberFormat="1" applyFont="1" applyBorder="1" applyAlignment="1">
      <alignment horizontal="center" vertical="center"/>
    </xf>
    <xf numFmtId="0" fontId="36" fillId="0" borderId="36" xfId="0" applyFont="1" applyBorder="1" applyAlignment="1">
      <alignment horizontal="center" vertical="center" wrapText="1"/>
    </xf>
    <xf numFmtId="181" fontId="36" fillId="0" borderId="36" xfId="0" applyNumberFormat="1" applyFont="1" applyBorder="1" applyAlignment="1">
      <alignment horizontal="center" vertical="center"/>
    </xf>
    <xf numFmtId="0" fontId="36" fillId="0" borderId="26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 wrapText="1"/>
    </xf>
    <xf numFmtId="2" fontId="36" fillId="0" borderId="25" xfId="0" applyNumberFormat="1" applyFont="1" applyBorder="1" applyAlignment="1">
      <alignment horizontal="center" vertical="center"/>
    </xf>
    <xf numFmtId="181" fontId="36" fillId="0" borderId="31" xfId="0" applyNumberFormat="1" applyFont="1" applyBorder="1" applyAlignment="1">
      <alignment horizontal="center" vertical="center"/>
    </xf>
    <xf numFmtId="179" fontId="36" fillId="0" borderId="34" xfId="0" applyNumberFormat="1" applyFont="1" applyBorder="1" applyAlignment="1">
      <alignment horizontal="center" vertical="center"/>
    </xf>
    <xf numFmtId="179" fontId="38" fillId="0" borderId="35" xfId="0" applyNumberFormat="1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180" fontId="38" fillId="0" borderId="6" xfId="0" applyNumberFormat="1" applyFont="1" applyBorder="1" applyAlignment="1">
      <alignment horizontal="center" vertical="center"/>
    </xf>
    <xf numFmtId="0" fontId="38" fillId="0" borderId="35" xfId="0" applyFont="1" applyBorder="1" applyAlignment="1">
      <alignment horizontal="center" vertical="center"/>
    </xf>
    <xf numFmtId="9" fontId="36" fillId="0" borderId="36" xfId="11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8" fillId="5" borderId="29" xfId="0" applyFont="1" applyFill="1" applyBorder="1" applyAlignment="1">
      <alignment horizontal="center" vertical="center"/>
    </xf>
    <xf numFmtId="178" fontId="38" fillId="6" borderId="30" xfId="0" applyNumberFormat="1" applyFont="1" applyFill="1" applyBorder="1" applyAlignment="1">
      <alignment horizontal="center" vertical="center"/>
    </xf>
    <xf numFmtId="180" fontId="38" fillId="8" borderId="40" xfId="0" applyNumberFormat="1" applyFont="1" applyFill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82" fontId="0" fillId="0" borderId="0" xfId="0" applyNumberFormat="1"/>
    <xf numFmtId="183" fontId="36" fillId="0" borderId="36" xfId="0" applyNumberFormat="1" applyFont="1" applyBorder="1" applyAlignment="1">
      <alignment horizontal="center" vertical="center"/>
    </xf>
    <xf numFmtId="184" fontId="36" fillId="0" borderId="36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right" vertical="center" wrapText="1"/>
    </xf>
    <xf numFmtId="2" fontId="6" fillId="0" borderId="13" xfId="0" applyNumberFormat="1" applyFont="1" applyBorder="1" applyAlignment="1">
      <alignment horizontal="center" vertical="center"/>
    </xf>
    <xf numFmtId="164" fontId="6" fillId="0" borderId="14" xfId="0" applyNumberFormat="1" applyFont="1" applyBorder="1" applyAlignment="1">
      <alignment horizontal="center" vertical="center"/>
    </xf>
    <xf numFmtId="1" fontId="4" fillId="2" borderId="13" xfId="0" applyNumberFormat="1" applyFont="1" applyFill="1" applyBorder="1" applyAlignment="1">
      <alignment horizontal="center" vertical="center"/>
    </xf>
    <xf numFmtId="164" fontId="5" fillId="2" borderId="14" xfId="2" applyNumberFormat="1" applyFont="1" applyFill="1" applyBorder="1" applyAlignment="1">
      <alignment horizontal="right" vertical="center" wrapText="1"/>
    </xf>
    <xf numFmtId="178" fontId="6" fillId="0" borderId="13" xfId="0" applyNumberFormat="1" applyFont="1" applyBorder="1" applyAlignment="1">
      <alignment horizontal="center" vertical="center"/>
    </xf>
    <xf numFmtId="178" fontId="4" fillId="2" borderId="13" xfId="0" applyNumberFormat="1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right" vertical="center"/>
    </xf>
    <xf numFmtId="0" fontId="4" fillId="2" borderId="13" xfId="0" applyFont="1" applyFill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164" fontId="5" fillId="3" borderId="14" xfId="1" applyNumberFormat="1" applyFont="1" applyFill="1" applyBorder="1" applyAlignment="1">
      <alignment vertical="center" wrapText="1"/>
    </xf>
    <xf numFmtId="164" fontId="5" fillId="0" borderId="14" xfId="3" applyNumberFormat="1" applyFont="1" applyBorder="1" applyAlignment="1">
      <alignment horizontal="center" vertical="center"/>
    </xf>
    <xf numFmtId="44" fontId="2" fillId="0" borderId="14" xfId="0" applyNumberFormat="1" applyFont="1" applyBorder="1" applyAlignment="1">
      <alignment horizontal="center"/>
    </xf>
    <xf numFmtId="44" fontId="2" fillId="2" borderId="46" xfId="0" applyNumberFormat="1" applyFont="1" applyFill="1" applyBorder="1" applyAlignment="1">
      <alignment horizont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 wrapText="1"/>
    </xf>
    <xf numFmtId="0" fontId="17" fillId="0" borderId="0" xfId="13" applyFont="1"/>
    <xf numFmtId="0" fontId="17" fillId="0" borderId="15" xfId="13" applyFont="1" applyBorder="1" applyAlignment="1">
      <alignment horizontal="center"/>
    </xf>
    <xf numFmtId="2" fontId="17" fillId="0" borderId="0" xfId="14" applyNumberFormat="1" applyFont="1" applyBorder="1" applyAlignment="1">
      <alignment vertical="center"/>
    </xf>
    <xf numFmtId="0" fontId="17" fillId="9" borderId="0" xfId="14" applyNumberFormat="1" applyFont="1" applyFill="1" applyBorder="1" applyAlignment="1">
      <alignment horizontal="center"/>
    </xf>
    <xf numFmtId="2" fontId="17" fillId="0" borderId="0" xfId="14" applyNumberFormat="1" applyFont="1" applyBorder="1" applyAlignment="1">
      <alignment horizontal="center"/>
    </xf>
    <xf numFmtId="2" fontId="17" fillId="0" borderId="0" xfId="14" applyNumberFormat="1" applyFont="1" applyBorder="1"/>
    <xf numFmtId="2" fontId="17" fillId="0" borderId="6" xfId="14" applyNumberFormat="1" applyFont="1" applyBorder="1"/>
    <xf numFmtId="0" fontId="47" fillId="0" borderId="1" xfId="14" applyNumberFormat="1" applyFont="1" applyFill="1" applyBorder="1" applyAlignment="1">
      <alignment horizontal="center" vertical="center" wrapText="1"/>
    </xf>
    <xf numFmtId="0" fontId="17" fillId="9" borderId="0" xfId="13" applyFont="1" applyFill="1"/>
    <xf numFmtId="0" fontId="47" fillId="0" borderId="1" xfId="13" applyFont="1" applyBorder="1" applyAlignment="1">
      <alignment horizontal="center" vertical="center" wrapText="1"/>
    </xf>
    <xf numFmtId="0" fontId="47" fillId="0" borderId="57" xfId="13" applyFont="1" applyBorder="1" applyAlignment="1">
      <alignment horizontal="center" vertical="center" wrapText="1"/>
    </xf>
    <xf numFmtId="0" fontId="47" fillId="0" borderId="50" xfId="13" applyFont="1" applyBorder="1" applyAlignment="1">
      <alignment horizontal="center" vertical="center" wrapText="1"/>
    </xf>
    <xf numFmtId="2" fontId="47" fillId="0" borderId="50" xfId="14" applyNumberFormat="1" applyFont="1" applyFill="1" applyBorder="1" applyAlignment="1">
      <alignment horizontal="center" vertical="center" wrapText="1"/>
    </xf>
    <xf numFmtId="4" fontId="47" fillId="0" borderId="50" xfId="14" applyNumberFormat="1" applyFont="1" applyFill="1" applyBorder="1" applyAlignment="1">
      <alignment horizontal="center" vertical="center" wrapText="1"/>
    </xf>
    <xf numFmtId="178" fontId="47" fillId="0" borderId="50" xfId="14" applyNumberFormat="1" applyFont="1" applyFill="1" applyBorder="1" applyAlignment="1">
      <alignment horizontal="center" vertical="center" wrapText="1"/>
    </xf>
    <xf numFmtId="2" fontId="47" fillId="0" borderId="60" xfId="14" applyNumberFormat="1" applyFont="1" applyFill="1" applyBorder="1" applyAlignment="1">
      <alignment horizontal="center" vertical="center" wrapText="1"/>
    </xf>
    <xf numFmtId="0" fontId="47" fillId="9" borderId="0" xfId="13" applyFont="1" applyFill="1" applyAlignment="1">
      <alignment horizontal="center" vertical="center" wrapText="1"/>
    </xf>
    <xf numFmtId="2" fontId="17" fillId="9" borderId="0" xfId="13" applyNumberFormat="1" applyFont="1" applyFill="1" applyAlignment="1">
      <alignment horizontal="left" vertical="center" wrapText="1"/>
    </xf>
    <xf numFmtId="0" fontId="17" fillId="9" borderId="0" xfId="13" applyFont="1" applyFill="1" applyAlignment="1">
      <alignment horizontal="left" vertical="center" wrapText="1"/>
    </xf>
    <xf numFmtId="4" fontId="47" fillId="9" borderId="0" xfId="14" applyNumberFormat="1" applyFont="1" applyFill="1" applyBorder="1" applyAlignment="1">
      <alignment horizontal="center" vertical="center" wrapText="1"/>
    </xf>
    <xf numFmtId="0" fontId="47" fillId="9" borderId="0" xfId="14" applyNumberFormat="1" applyFont="1" applyFill="1" applyBorder="1" applyAlignment="1">
      <alignment horizontal="center" vertical="center" wrapText="1"/>
    </xf>
    <xf numFmtId="178" fontId="47" fillId="9" borderId="0" xfId="14" applyNumberFormat="1" applyFont="1" applyFill="1" applyBorder="1" applyAlignment="1">
      <alignment horizontal="center" vertical="center" wrapText="1"/>
    </xf>
    <xf numFmtId="187" fontId="47" fillId="9" borderId="0" xfId="14" applyNumberFormat="1" applyFont="1" applyFill="1" applyBorder="1" applyAlignment="1">
      <alignment horizontal="center" vertical="center" wrapText="1"/>
    </xf>
    <xf numFmtId="2" fontId="47" fillId="9" borderId="0" xfId="14" applyNumberFormat="1" applyFont="1" applyFill="1" applyBorder="1" applyAlignment="1">
      <alignment horizontal="center" vertical="center" wrapText="1"/>
    </xf>
    <xf numFmtId="2" fontId="17" fillId="9" borderId="0" xfId="13" applyNumberFormat="1" applyFont="1" applyFill="1" applyAlignment="1">
      <alignment horizontal="left" wrapText="1"/>
    </xf>
    <xf numFmtId="0" fontId="17" fillId="9" borderId="0" xfId="13" applyFont="1" applyFill="1" applyAlignment="1">
      <alignment horizontal="left" wrapText="1"/>
    </xf>
    <xf numFmtId="0" fontId="17" fillId="0" borderId="0" xfId="0" applyFont="1" applyAlignment="1">
      <alignment vertical="center" wrapText="1"/>
    </xf>
    <xf numFmtId="0" fontId="49" fillId="0" borderId="63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49" fontId="47" fillId="0" borderId="13" xfId="13" applyNumberFormat="1" applyFont="1" applyBorder="1" applyAlignment="1">
      <alignment horizontal="center" vertical="center" wrapText="1"/>
    </xf>
    <xf numFmtId="0" fontId="47" fillId="0" borderId="14" xfId="13" applyFont="1" applyBorder="1" applyAlignment="1">
      <alignment horizontal="center" vertical="center" wrapText="1"/>
    </xf>
    <xf numFmtId="49" fontId="47" fillId="0" borderId="44" xfId="13" applyNumberFormat="1" applyFont="1" applyBorder="1" applyAlignment="1">
      <alignment horizontal="center" vertical="center" wrapText="1"/>
    </xf>
    <xf numFmtId="0" fontId="47" fillId="0" borderId="45" xfId="13" applyFont="1" applyBorder="1" applyAlignment="1">
      <alignment horizontal="center" vertical="center" wrapText="1"/>
    </xf>
    <xf numFmtId="0" fontId="47" fillId="0" borderId="45" xfId="14" applyNumberFormat="1" applyFont="1" applyFill="1" applyBorder="1" applyAlignment="1">
      <alignment horizontal="center" vertical="center" wrapText="1"/>
    </xf>
    <xf numFmtId="0" fontId="47" fillId="0" borderId="46" xfId="13" applyFont="1" applyBorder="1" applyAlignment="1">
      <alignment horizontal="center" vertical="center" wrapText="1"/>
    </xf>
    <xf numFmtId="0" fontId="17" fillId="0" borderId="0" xfId="13" applyFont="1" applyAlignment="1">
      <alignment horizontal="center" vertical="center"/>
    </xf>
    <xf numFmtId="0" fontId="47" fillId="0" borderId="13" xfId="13" applyFont="1" applyBorder="1" applyAlignment="1">
      <alignment horizontal="center" vertical="center" wrapText="1"/>
    </xf>
    <xf numFmtId="0" fontId="55" fillId="0" borderId="1" xfId="0" applyFont="1" applyBorder="1" applyAlignment="1">
      <alignment horizontal="left" vertical="center" wrapText="1"/>
    </xf>
    <xf numFmtId="0" fontId="53" fillId="0" borderId="1" xfId="0" applyFont="1" applyBorder="1" applyAlignment="1">
      <alignment horizontal="left" vertical="center" wrapText="1"/>
    </xf>
    <xf numFmtId="0" fontId="57" fillId="7" borderId="11" xfId="0" applyFont="1" applyFill="1" applyBorder="1" applyAlignment="1">
      <alignment horizontal="left" vertical="center" wrapText="1"/>
    </xf>
    <xf numFmtId="0" fontId="53" fillId="0" borderId="65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55" fillId="0" borderId="1" xfId="0" applyFont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 wrapText="1"/>
    </xf>
    <xf numFmtId="0" fontId="52" fillId="0" borderId="13" xfId="0" applyFont="1" applyBorder="1" applyAlignment="1">
      <alignment horizontal="center" vertical="center" wrapText="1"/>
    </xf>
    <xf numFmtId="0" fontId="56" fillId="7" borderId="10" xfId="0" applyFont="1" applyFill="1" applyBorder="1" applyAlignment="1">
      <alignment horizontal="center" vertical="center" wrapText="1"/>
    </xf>
    <xf numFmtId="0" fontId="57" fillId="7" borderId="11" xfId="0" applyFont="1" applyFill="1" applyBorder="1" applyAlignment="1">
      <alignment horizontal="center" vertical="center" wrapText="1"/>
    </xf>
    <xf numFmtId="43" fontId="58" fillId="7" borderId="12" xfId="12" applyFont="1" applyFill="1" applyBorder="1" applyAlignment="1">
      <alignment horizontal="right" vertical="center" wrapText="1"/>
    </xf>
    <xf numFmtId="0" fontId="52" fillId="0" borderId="64" xfId="0" applyFont="1" applyBorder="1" applyAlignment="1">
      <alignment horizontal="center" vertical="center" wrapText="1"/>
    </xf>
    <xf numFmtId="0" fontId="53" fillId="0" borderId="65" xfId="0" applyFont="1" applyBorder="1" applyAlignment="1">
      <alignment horizontal="center" vertical="center" wrapText="1"/>
    </xf>
    <xf numFmtId="44" fontId="54" fillId="0" borderId="14" xfId="4" applyFont="1" applyBorder="1" applyAlignment="1">
      <alignment horizontal="right" vertical="center" wrapText="1"/>
    </xf>
    <xf numFmtId="44" fontId="54" fillId="0" borderId="66" xfId="4" applyFont="1" applyBorder="1" applyAlignment="1">
      <alignment horizontal="right" vertical="center" wrapText="1"/>
    </xf>
    <xf numFmtId="0" fontId="59" fillId="0" borderId="36" xfId="0" applyFont="1" applyBorder="1" applyAlignment="1">
      <alignment horizontal="left" vertical="center" wrapText="1"/>
    </xf>
    <xf numFmtId="0" fontId="59" fillId="0" borderId="70" xfId="0" applyFont="1" applyBorder="1" applyAlignment="1">
      <alignment horizontal="left" vertical="center" wrapText="1"/>
    </xf>
    <xf numFmtId="0" fontId="59" fillId="0" borderId="1" xfId="0" applyFont="1" applyBorder="1" applyAlignment="1">
      <alignment horizontal="left" vertical="center" wrapText="1"/>
    </xf>
    <xf numFmtId="2" fontId="59" fillId="0" borderId="36" xfId="0" applyNumberFormat="1" applyFont="1" applyBorder="1" applyAlignment="1">
      <alignment horizontal="center" vertical="center"/>
    </xf>
    <xf numFmtId="44" fontId="53" fillId="0" borderId="14" xfId="4" applyFont="1" applyBorder="1" applyAlignment="1">
      <alignment horizontal="right" vertical="center" wrapText="1"/>
    </xf>
    <xf numFmtId="0" fontId="36" fillId="0" borderId="37" xfId="0" applyFont="1" applyBorder="1" applyAlignment="1">
      <alignment horizontal="left" vertical="center"/>
    </xf>
    <xf numFmtId="43" fontId="36" fillId="0" borderId="37" xfId="0" applyNumberFormat="1" applyFont="1" applyBorder="1" applyAlignment="1">
      <alignment horizontal="center" vertical="center"/>
    </xf>
    <xf numFmtId="43" fontId="36" fillId="0" borderId="37" xfId="0" applyNumberFormat="1" applyFont="1" applyBorder="1" applyAlignment="1">
      <alignment horizontal="left" vertical="center"/>
    </xf>
    <xf numFmtId="44" fontId="55" fillId="0" borderId="14" xfId="4" applyFont="1" applyFill="1" applyBorder="1" applyAlignment="1">
      <alignment horizontal="center" vertical="center" wrapText="1"/>
    </xf>
    <xf numFmtId="43" fontId="55" fillId="0" borderId="13" xfId="12" applyFont="1" applyFill="1" applyBorder="1" applyAlignment="1">
      <alignment horizontal="center" vertical="center" wrapText="1"/>
    </xf>
    <xf numFmtId="179" fontId="59" fillId="0" borderId="35" xfId="0" applyNumberFormat="1" applyFont="1" applyBorder="1" applyAlignment="1">
      <alignment horizontal="center" vertical="center"/>
    </xf>
    <xf numFmtId="179" fontId="59" fillId="0" borderId="35" xfId="0" applyNumberFormat="1" applyFont="1" applyBorder="1" applyAlignment="1">
      <alignment horizontal="right" vertical="center"/>
    </xf>
    <xf numFmtId="43" fontId="55" fillId="0" borderId="57" xfId="12" applyFont="1" applyFill="1" applyBorder="1" applyAlignment="1">
      <alignment horizontal="center" vertical="center" wrapText="1"/>
    </xf>
    <xf numFmtId="2" fontId="59" fillId="0" borderId="70" xfId="0" applyNumberFormat="1" applyFont="1" applyBorder="1" applyAlignment="1">
      <alignment horizontal="center" vertical="center"/>
    </xf>
    <xf numFmtId="179" fontId="59" fillId="0" borderId="71" xfId="0" applyNumberFormat="1" applyFont="1" applyBorder="1" applyAlignment="1">
      <alignment horizontal="center" vertical="center"/>
    </xf>
    <xf numFmtId="43" fontId="50" fillId="7" borderId="10" xfId="12" applyFont="1" applyFill="1" applyBorder="1" applyAlignment="1">
      <alignment horizontal="center" vertical="center" wrapText="1"/>
    </xf>
    <xf numFmtId="0" fontId="50" fillId="7" borderId="11" xfId="0" applyFont="1" applyFill="1" applyBorder="1" applyAlignment="1">
      <alignment horizontal="left" vertical="center" wrapText="1"/>
    </xf>
    <xf numFmtId="0" fontId="50" fillId="7" borderId="11" xfId="0" applyFont="1" applyFill="1" applyBorder="1" applyAlignment="1">
      <alignment horizontal="center" vertical="center" wrapText="1"/>
    </xf>
    <xf numFmtId="43" fontId="51" fillId="7" borderId="12" xfId="12" applyFont="1" applyFill="1" applyBorder="1" applyAlignment="1">
      <alignment horizontal="center" vertical="center" wrapText="1"/>
    </xf>
    <xf numFmtId="0" fontId="52" fillId="0" borderId="48" xfId="0" applyFont="1" applyBorder="1" applyAlignment="1">
      <alignment horizontal="center" vertical="center" wrapText="1"/>
    </xf>
    <xf numFmtId="0" fontId="55" fillId="0" borderId="47" xfId="0" applyFont="1" applyBorder="1" applyAlignment="1">
      <alignment horizontal="left" vertical="center" wrapText="1"/>
    </xf>
    <xf numFmtId="0" fontId="55" fillId="0" borderId="47" xfId="0" applyFont="1" applyBorder="1" applyAlignment="1">
      <alignment horizontal="center" vertical="center" wrapText="1"/>
    </xf>
    <xf numFmtId="44" fontId="55" fillId="0" borderId="49" xfId="4" applyFont="1" applyFill="1" applyBorder="1" applyAlignment="1">
      <alignment horizontal="center" vertical="center" wrapText="1"/>
    </xf>
    <xf numFmtId="2" fontId="45" fillId="2" borderId="2" xfId="13" applyNumberFormat="1" applyFont="1" applyFill="1" applyBorder="1" applyAlignment="1">
      <alignment horizontal="center" vertical="center"/>
    </xf>
    <xf numFmtId="186" fontId="46" fillId="2" borderId="2" xfId="15" applyNumberFormat="1" applyFont="1" applyFill="1" applyBorder="1" applyAlignment="1">
      <alignment horizontal="center" wrapText="1"/>
    </xf>
    <xf numFmtId="0" fontId="47" fillId="0" borderId="47" xfId="14" applyNumberFormat="1" applyFont="1" applyFill="1" applyBorder="1" applyAlignment="1">
      <alignment horizontal="center" vertical="center" wrapText="1"/>
    </xf>
    <xf numFmtId="49" fontId="47" fillId="9" borderId="54" xfId="13" applyNumberFormat="1" applyFont="1" applyFill="1" applyBorder="1" applyAlignment="1">
      <alignment horizontal="center" vertical="center" wrapText="1"/>
    </xf>
    <xf numFmtId="2" fontId="47" fillId="9" borderId="54" xfId="14" applyNumberFormat="1" applyFont="1" applyFill="1" applyBorder="1" applyAlignment="1">
      <alignment horizontal="center" vertical="center" wrapText="1"/>
    </xf>
    <xf numFmtId="0" fontId="47" fillId="0" borderId="54" xfId="14" applyNumberFormat="1" applyFont="1" applyFill="1" applyBorder="1" applyAlignment="1">
      <alignment horizontal="center" vertical="center" wrapText="1"/>
    </xf>
    <xf numFmtId="4" fontId="47" fillId="9" borderId="54" xfId="14" applyNumberFormat="1" applyFont="1" applyFill="1" applyBorder="1" applyAlignment="1">
      <alignment horizontal="center" vertical="center" wrapText="1"/>
    </xf>
    <xf numFmtId="178" fontId="47" fillId="9" borderId="54" xfId="14" applyNumberFormat="1" applyFont="1" applyFill="1" applyBorder="1" applyAlignment="1">
      <alignment horizontal="center" vertical="center" wrapText="1"/>
    </xf>
    <xf numFmtId="2" fontId="47" fillId="9" borderId="77" xfId="14" applyNumberFormat="1" applyFont="1" applyFill="1" applyBorder="1" applyAlignment="1">
      <alignment horizontal="center" vertical="center" wrapText="1"/>
    </xf>
    <xf numFmtId="0" fontId="47" fillId="0" borderId="47" xfId="13" applyFont="1" applyBorder="1" applyAlignment="1">
      <alignment horizontal="center" vertical="center" wrapText="1"/>
    </xf>
    <xf numFmtId="2" fontId="47" fillId="0" borderId="47" xfId="14" applyNumberFormat="1" applyFont="1" applyFill="1" applyBorder="1" applyAlignment="1">
      <alignment horizontal="center" vertical="center" wrapText="1"/>
    </xf>
    <xf numFmtId="4" fontId="47" fillId="0" borderId="47" xfId="14" applyNumberFormat="1" applyFont="1" applyFill="1" applyBorder="1" applyAlignment="1">
      <alignment horizontal="center" vertical="center" wrapText="1"/>
    </xf>
    <xf numFmtId="178" fontId="47" fillId="0" borderId="47" xfId="14" applyNumberFormat="1" applyFont="1" applyFill="1" applyBorder="1" applyAlignment="1">
      <alignment horizontal="center" vertical="center" wrapText="1"/>
    </xf>
    <xf numFmtId="2" fontId="47" fillId="0" borderId="49" xfId="14" applyNumberFormat="1" applyFont="1" applyFill="1" applyBorder="1" applyAlignment="1">
      <alignment horizontal="center" vertical="center" wrapText="1"/>
    </xf>
    <xf numFmtId="2" fontId="47" fillId="9" borderId="72" xfId="13" applyNumberFormat="1" applyFont="1" applyFill="1" applyBorder="1" applyAlignment="1">
      <alignment horizontal="center" vertical="center" wrapText="1"/>
    </xf>
    <xf numFmtId="2" fontId="47" fillId="0" borderId="48" xfId="13" applyNumberFormat="1" applyFont="1" applyBorder="1" applyAlignment="1">
      <alignment horizontal="center" vertical="center" wrapText="1"/>
    </xf>
    <xf numFmtId="0" fontId="47" fillId="0" borderId="48" xfId="13" applyFont="1" applyBorder="1" applyAlignment="1">
      <alignment horizontal="center" vertical="center" wrapText="1"/>
    </xf>
    <xf numFmtId="0" fontId="47" fillId="0" borderId="50" xfId="14" applyNumberFormat="1" applyFont="1" applyFill="1" applyBorder="1" applyAlignment="1">
      <alignment horizontal="center" vertical="center" wrapText="1"/>
    </xf>
    <xf numFmtId="0" fontId="47" fillId="0" borderId="49" xfId="13" applyFont="1" applyBorder="1" applyAlignment="1">
      <alignment horizontal="center" vertical="center" wrapText="1"/>
    </xf>
    <xf numFmtId="0" fontId="47" fillId="0" borderId="60" xfId="13" applyFont="1" applyBorder="1" applyAlignment="1">
      <alignment horizontal="center" vertical="center" wrapText="1"/>
    </xf>
    <xf numFmtId="49" fontId="47" fillId="0" borderId="48" xfId="13" applyNumberFormat="1" applyFont="1" applyBorder="1" applyAlignment="1">
      <alignment horizontal="center" vertical="center" wrapText="1"/>
    </xf>
    <xf numFmtId="0" fontId="46" fillId="2" borderId="2" xfId="13" applyFont="1" applyFill="1" applyBorder="1" applyAlignment="1">
      <alignment horizontal="center" vertical="center" wrapText="1"/>
    </xf>
    <xf numFmtId="2" fontId="45" fillId="2" borderId="73" xfId="13" applyNumberFormat="1" applyFont="1" applyFill="1" applyBorder="1" applyAlignment="1">
      <alignment horizontal="center" vertical="center"/>
    </xf>
    <xf numFmtId="1" fontId="46" fillId="2" borderId="2" xfId="13" applyNumberFormat="1" applyFont="1" applyFill="1" applyBorder="1" applyAlignment="1">
      <alignment horizontal="center" vertical="center" wrapText="1"/>
    </xf>
    <xf numFmtId="0" fontId="45" fillId="0" borderId="41" xfId="0" applyFont="1" applyBorder="1" applyAlignment="1">
      <alignment horizontal="center" vertical="center"/>
    </xf>
    <xf numFmtId="0" fontId="45" fillId="0" borderId="42" xfId="0" applyFont="1" applyBorder="1" applyAlignment="1">
      <alignment horizontal="center" vertical="center"/>
    </xf>
    <xf numFmtId="0" fontId="45" fillId="0" borderId="43" xfId="0" applyFont="1" applyBorder="1" applyAlignment="1">
      <alignment horizontal="center" vertical="center"/>
    </xf>
    <xf numFmtId="0" fontId="45" fillId="0" borderId="44" xfId="0" applyFont="1" applyBorder="1" applyAlignment="1">
      <alignment horizontal="center" vertical="center"/>
    </xf>
    <xf numFmtId="0" fontId="45" fillId="0" borderId="45" xfId="0" applyFont="1" applyBorder="1" applyAlignment="1">
      <alignment horizontal="center" vertical="center"/>
    </xf>
    <xf numFmtId="0" fontId="45" fillId="0" borderId="46" xfId="0" applyFont="1" applyBorder="1" applyAlignment="1">
      <alignment horizontal="center" vertical="center"/>
    </xf>
    <xf numFmtId="0" fontId="45" fillId="2" borderId="10" xfId="13" applyFont="1" applyFill="1" applyBorder="1" applyAlignment="1">
      <alignment horizontal="center" vertical="center"/>
    </xf>
    <xf numFmtId="0" fontId="45" fillId="2" borderId="11" xfId="13" applyFont="1" applyFill="1" applyBorder="1" applyAlignment="1">
      <alignment horizontal="center" vertical="center"/>
    </xf>
    <xf numFmtId="0" fontId="45" fillId="2" borderId="12" xfId="13" applyFont="1" applyFill="1" applyBorder="1" applyAlignment="1">
      <alignment horizontal="center" vertical="center"/>
    </xf>
    <xf numFmtId="0" fontId="46" fillId="2" borderId="61" xfId="13" applyFont="1" applyFill="1" applyBorder="1" applyAlignment="1">
      <alignment horizontal="center" vertical="center" wrapText="1"/>
    </xf>
    <xf numFmtId="0" fontId="46" fillId="2" borderId="62" xfId="13" applyFont="1" applyFill="1" applyBorder="1" applyAlignment="1">
      <alignment horizontal="center" vertical="center" wrapText="1"/>
    </xf>
    <xf numFmtId="0" fontId="46" fillId="2" borderId="63" xfId="13" applyFont="1" applyFill="1" applyBorder="1" applyAlignment="1">
      <alignment horizontal="center" vertical="center" wrapText="1"/>
    </xf>
    <xf numFmtId="0" fontId="45" fillId="9" borderId="52" xfId="13" applyFont="1" applyFill="1" applyBorder="1" applyAlignment="1">
      <alignment horizontal="center" vertical="center" wrapText="1"/>
    </xf>
    <xf numFmtId="0" fontId="45" fillId="9" borderId="0" xfId="13" applyFont="1" applyFill="1" applyAlignment="1">
      <alignment horizontal="center" vertical="center" wrapText="1"/>
    </xf>
    <xf numFmtId="2" fontId="11" fillId="0" borderId="3" xfId="13" applyNumberFormat="1" applyFont="1" applyBorder="1" applyAlignment="1">
      <alignment horizontal="center" vertical="center" wrapText="1"/>
    </xf>
    <xf numFmtId="2" fontId="11" fillId="0" borderId="4" xfId="13" applyNumberFormat="1" applyFont="1" applyBorder="1" applyAlignment="1">
      <alignment horizontal="center" vertical="center" wrapText="1"/>
    </xf>
    <xf numFmtId="2" fontId="11" fillId="0" borderId="5" xfId="13" applyNumberFormat="1" applyFont="1" applyBorder="1" applyAlignment="1">
      <alignment horizontal="center" vertical="center" wrapText="1"/>
    </xf>
    <xf numFmtId="2" fontId="11" fillId="0" borderId="15" xfId="13" applyNumberFormat="1" applyFont="1" applyBorder="1" applyAlignment="1">
      <alignment horizontal="center" vertical="center" wrapText="1"/>
    </xf>
    <xf numFmtId="2" fontId="11" fillId="0" borderId="0" xfId="13" applyNumberFormat="1" applyFont="1" applyAlignment="1">
      <alignment horizontal="center" vertical="center" wrapText="1"/>
    </xf>
    <xf numFmtId="2" fontId="11" fillId="0" borderId="6" xfId="13" applyNumberFormat="1" applyFont="1" applyBorder="1" applyAlignment="1">
      <alignment horizontal="center" vertical="center" wrapText="1"/>
    </xf>
    <xf numFmtId="2" fontId="11" fillId="0" borderId="7" xfId="13" applyNumberFormat="1" applyFont="1" applyBorder="1" applyAlignment="1">
      <alignment horizontal="center" vertical="center" wrapText="1"/>
    </xf>
    <xf numFmtId="2" fontId="11" fillId="0" borderId="8" xfId="13" applyNumberFormat="1" applyFont="1" applyBorder="1" applyAlignment="1">
      <alignment horizontal="center" vertical="center" wrapText="1"/>
    </xf>
    <xf numFmtId="2" fontId="11" fillId="0" borderId="9" xfId="13" applyNumberFormat="1" applyFont="1" applyBorder="1" applyAlignment="1">
      <alignment horizontal="center" vertical="center" wrapText="1"/>
    </xf>
    <xf numFmtId="2" fontId="45" fillId="0" borderId="53" xfId="13" applyNumberFormat="1" applyFont="1" applyBorder="1" applyAlignment="1">
      <alignment horizontal="center" vertical="center" wrapText="1"/>
    </xf>
    <xf numFmtId="2" fontId="45" fillId="0" borderId="6" xfId="13" applyNumberFormat="1" applyFont="1" applyBorder="1" applyAlignment="1">
      <alignment horizontal="center" vertical="center" wrapText="1"/>
    </xf>
    <xf numFmtId="0" fontId="46" fillId="0" borderId="3" xfId="13" applyFont="1" applyBorder="1" applyAlignment="1">
      <alignment horizontal="center" vertical="center" wrapText="1"/>
    </xf>
    <xf numFmtId="0" fontId="46" fillId="0" borderId="4" xfId="13" applyFont="1" applyBorder="1" applyAlignment="1">
      <alignment horizontal="center" vertical="center" wrapText="1"/>
    </xf>
    <xf numFmtId="0" fontId="46" fillId="0" borderId="5" xfId="13" applyFont="1" applyBorder="1" applyAlignment="1">
      <alignment horizontal="center" vertical="center" wrapText="1"/>
    </xf>
    <xf numFmtId="0" fontId="46" fillId="0" borderId="7" xfId="13" applyFont="1" applyBorder="1" applyAlignment="1">
      <alignment horizontal="center" vertical="center" wrapText="1"/>
    </xf>
    <xf numFmtId="0" fontId="46" fillId="0" borderId="8" xfId="13" applyFont="1" applyBorder="1" applyAlignment="1">
      <alignment horizontal="center" vertical="center" wrapText="1"/>
    </xf>
    <xf numFmtId="0" fontId="46" fillId="0" borderId="9" xfId="13" applyFont="1" applyBorder="1" applyAlignment="1">
      <alignment horizontal="center" vertical="center" wrapText="1"/>
    </xf>
    <xf numFmtId="0" fontId="46" fillId="0" borderId="73" xfId="13" applyFont="1" applyBorder="1" applyAlignment="1">
      <alignment horizontal="center" vertical="center" wrapText="1"/>
    </xf>
    <xf numFmtId="0" fontId="46" fillId="0" borderId="74" xfId="13" applyFont="1" applyBorder="1" applyAlignment="1">
      <alignment horizontal="center" vertical="center" wrapText="1"/>
    </xf>
    <xf numFmtId="2" fontId="46" fillId="0" borderId="73" xfId="14" applyNumberFormat="1" applyFont="1" applyBorder="1" applyAlignment="1">
      <alignment horizontal="center" vertical="center" wrapText="1"/>
    </xf>
    <xf numFmtId="2" fontId="46" fillId="0" borderId="74" xfId="14" applyNumberFormat="1" applyFont="1" applyBorder="1" applyAlignment="1">
      <alignment horizontal="center" vertical="center" wrapText="1"/>
    </xf>
    <xf numFmtId="0" fontId="45" fillId="9" borderId="75" xfId="13" applyFont="1" applyFill="1" applyBorder="1" applyAlignment="1">
      <alignment horizontal="center" vertical="center" wrapText="1"/>
    </xf>
    <xf numFmtId="0" fontId="45" fillId="9" borderId="76" xfId="13" applyFont="1" applyFill="1" applyBorder="1" applyAlignment="1">
      <alignment horizontal="center" vertical="center" wrapText="1"/>
    </xf>
    <xf numFmtId="2" fontId="45" fillId="2" borderId="61" xfId="13" applyNumberFormat="1" applyFont="1" applyFill="1" applyBorder="1" applyAlignment="1">
      <alignment horizontal="left" vertical="center" wrapText="1"/>
    </xf>
    <xf numFmtId="2" fontId="45" fillId="2" borderId="62" xfId="13" applyNumberFormat="1" applyFont="1" applyFill="1" applyBorder="1" applyAlignment="1">
      <alignment horizontal="left" vertical="center" wrapText="1"/>
    </xf>
    <xf numFmtId="2" fontId="45" fillId="2" borderId="63" xfId="13" applyNumberFormat="1" applyFont="1" applyFill="1" applyBorder="1" applyAlignment="1">
      <alignment horizontal="left" vertical="center" wrapText="1"/>
    </xf>
    <xf numFmtId="0" fontId="47" fillId="0" borderId="47" xfId="13" applyFont="1" applyBorder="1" applyAlignment="1">
      <alignment horizontal="left" vertical="center" wrapText="1"/>
    </xf>
    <xf numFmtId="0" fontId="47" fillId="0" borderId="51" xfId="13" applyFont="1" applyBorder="1" applyAlignment="1">
      <alignment horizontal="left" vertical="center" wrapText="1"/>
    </xf>
    <xf numFmtId="0" fontId="47" fillId="0" borderId="52" xfId="13" applyFont="1" applyBorder="1" applyAlignment="1">
      <alignment horizontal="left" vertical="center" wrapText="1"/>
    </xf>
    <xf numFmtId="0" fontId="47" fillId="0" borderId="58" xfId="13" applyFont="1" applyBorder="1" applyAlignment="1">
      <alignment horizontal="left" vertical="center" wrapText="1"/>
    </xf>
    <xf numFmtId="0" fontId="46" fillId="2" borderId="61" xfId="13" applyFont="1" applyFill="1" applyBorder="1" applyAlignment="1">
      <alignment horizontal="left" vertical="center" wrapText="1"/>
    </xf>
    <xf numFmtId="0" fontId="46" fillId="2" borderId="62" xfId="13" applyFont="1" applyFill="1" applyBorder="1" applyAlignment="1">
      <alignment horizontal="left" vertical="center" wrapText="1"/>
    </xf>
    <xf numFmtId="0" fontId="46" fillId="2" borderId="63" xfId="13" applyFont="1" applyFill="1" applyBorder="1" applyAlignment="1">
      <alignment horizontal="left" vertical="center" wrapText="1"/>
    </xf>
    <xf numFmtId="2" fontId="45" fillId="2" borderId="75" xfId="13" applyNumberFormat="1" applyFont="1" applyFill="1" applyBorder="1" applyAlignment="1">
      <alignment horizontal="center" vertical="center" wrapText="1"/>
    </xf>
    <xf numFmtId="2" fontId="45" fillId="2" borderId="76" xfId="13" applyNumberFormat="1" applyFont="1" applyFill="1" applyBorder="1" applyAlignment="1">
      <alignment horizontal="center" vertical="center" wrapText="1"/>
    </xf>
    <xf numFmtId="49" fontId="46" fillId="2" borderId="61" xfId="13" applyNumberFormat="1" applyFont="1" applyFill="1" applyBorder="1" applyAlignment="1">
      <alignment horizontal="left" vertical="center" wrapText="1"/>
    </xf>
    <xf numFmtId="2" fontId="17" fillId="9" borderId="54" xfId="13" applyNumberFormat="1" applyFont="1" applyFill="1" applyBorder="1" applyAlignment="1">
      <alignment horizontal="left" vertical="center" wrapText="1"/>
    </xf>
    <xf numFmtId="0" fontId="17" fillId="9" borderId="54" xfId="13" applyFont="1" applyFill="1" applyBorder="1" applyAlignment="1">
      <alignment horizontal="left" vertical="center" wrapText="1"/>
    </xf>
    <xf numFmtId="2" fontId="45" fillId="2" borderId="10" xfId="13" applyNumberFormat="1" applyFont="1" applyFill="1" applyBorder="1" applyAlignment="1">
      <alignment horizontal="center" vertical="center"/>
    </xf>
    <xf numFmtId="2" fontId="45" fillId="2" borderId="11" xfId="13" applyNumberFormat="1" applyFont="1" applyFill="1" applyBorder="1" applyAlignment="1">
      <alignment horizontal="center" vertical="center"/>
    </xf>
    <xf numFmtId="2" fontId="45" fillId="2" borderId="12" xfId="13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horizontal="right" vertical="center" wrapText="1"/>
    </xf>
    <xf numFmtId="0" fontId="47" fillId="0" borderId="16" xfId="13" applyFont="1" applyBorder="1" applyAlignment="1">
      <alignment horizontal="left" vertical="center" wrapText="1"/>
    </xf>
    <xf numFmtId="0" fontId="47" fillId="0" borderId="17" xfId="13" applyFont="1" applyBorder="1" applyAlignment="1">
      <alignment horizontal="left" vertical="center" wrapText="1"/>
    </xf>
    <xf numFmtId="0" fontId="47" fillId="0" borderId="18" xfId="13" applyFont="1" applyBorder="1" applyAlignment="1">
      <alignment horizontal="left" vertical="center" wrapText="1"/>
    </xf>
    <xf numFmtId="0" fontId="47" fillId="0" borderId="56" xfId="13" applyFont="1" applyBorder="1" applyAlignment="1">
      <alignment horizontal="left" vertical="center" wrapText="1"/>
    </xf>
    <xf numFmtId="0" fontId="47" fillId="0" borderId="55" xfId="13" applyFont="1" applyBorder="1" applyAlignment="1">
      <alignment horizontal="left" vertical="center" wrapText="1"/>
    </xf>
    <xf numFmtId="0" fontId="47" fillId="0" borderId="59" xfId="13" applyFont="1" applyBorder="1" applyAlignment="1">
      <alignment horizontal="left" vertical="center" wrapText="1"/>
    </xf>
    <xf numFmtId="0" fontId="47" fillId="0" borderId="67" xfId="13" applyFont="1" applyBorder="1" applyAlignment="1">
      <alignment horizontal="left" vertical="center" wrapText="1"/>
    </xf>
    <xf numFmtId="0" fontId="47" fillId="0" borderId="68" xfId="13" applyFont="1" applyBorder="1" applyAlignment="1">
      <alignment horizontal="left" vertical="center" wrapText="1"/>
    </xf>
    <xf numFmtId="0" fontId="47" fillId="0" borderId="69" xfId="13" applyFont="1" applyBorder="1" applyAlignment="1">
      <alignment horizontal="left" vertical="center" wrapText="1"/>
    </xf>
    <xf numFmtId="2" fontId="45" fillId="2" borderId="78" xfId="13" applyNumberFormat="1" applyFont="1" applyFill="1" applyBorder="1" applyAlignment="1">
      <alignment horizontal="center" vertical="center"/>
    </xf>
    <xf numFmtId="2" fontId="45" fillId="2" borderId="80" xfId="13" applyNumberFormat="1" applyFont="1" applyFill="1" applyBorder="1" applyAlignment="1">
      <alignment horizontal="center" vertical="center" wrapText="1"/>
    </xf>
    <xf numFmtId="0" fontId="46" fillId="0" borderId="15" xfId="13" applyFont="1" applyBorder="1" applyAlignment="1">
      <alignment horizontal="center" vertical="center" wrapText="1"/>
    </xf>
    <xf numFmtId="0" fontId="46" fillId="0" borderId="0" xfId="13" applyFont="1" applyAlignment="1">
      <alignment horizontal="center" vertical="center" wrapText="1"/>
    </xf>
    <xf numFmtId="0" fontId="46" fillId="0" borderId="6" xfId="13" applyFont="1" applyBorder="1" applyAlignment="1">
      <alignment horizontal="center" vertical="center" wrapText="1"/>
    </xf>
    <xf numFmtId="0" fontId="46" fillId="0" borderId="79" xfId="13" applyFont="1" applyBorder="1" applyAlignment="1">
      <alignment horizontal="center" vertical="center" wrapText="1"/>
    </xf>
    <xf numFmtId="2" fontId="46" fillId="0" borderId="79" xfId="14" applyNumberFormat="1" applyFont="1" applyBorder="1" applyAlignment="1">
      <alignment horizontal="center" vertical="center" wrapText="1"/>
    </xf>
    <xf numFmtId="0" fontId="45" fillId="9" borderId="80" xfId="13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right"/>
    </xf>
    <xf numFmtId="0" fontId="2" fillId="2" borderId="45" xfId="0" applyFont="1" applyFill="1" applyBorder="1" applyAlignment="1">
      <alignment horizontal="right"/>
    </xf>
    <xf numFmtId="0" fontId="2" fillId="0" borderId="1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4" fillId="2" borderId="13" xfId="3" applyFont="1" applyFill="1" applyBorder="1" applyAlignment="1">
      <alignment horizontal="right" vertical="center" wrapText="1"/>
    </xf>
    <xf numFmtId="0" fontId="44" fillId="2" borderId="1" xfId="3" applyFont="1" applyFill="1" applyBorder="1" applyAlignment="1">
      <alignment horizontal="right" vertical="center" wrapText="1"/>
    </xf>
    <xf numFmtId="0" fontId="5" fillId="2" borderId="16" xfId="2" applyFont="1" applyFill="1" applyBorder="1" applyAlignment="1">
      <alignment horizontal="left" vertical="center" wrapText="1"/>
    </xf>
    <xf numFmtId="0" fontId="5" fillId="2" borderId="17" xfId="2" applyFont="1" applyFill="1" applyBorder="1" applyAlignment="1">
      <alignment horizontal="left" vertical="center" wrapText="1"/>
    </xf>
    <xf numFmtId="0" fontId="5" fillId="2" borderId="18" xfId="2" applyFont="1" applyFill="1" applyBorder="1" applyAlignment="1">
      <alignment horizontal="left" vertical="center" wrapText="1"/>
    </xf>
    <xf numFmtId="49" fontId="40" fillId="2" borderId="13" xfId="0" applyNumberFormat="1" applyFont="1" applyFill="1" applyBorder="1" applyAlignment="1">
      <alignment horizontal="right" vertical="center"/>
    </xf>
    <xf numFmtId="49" fontId="40" fillId="2" borderId="1" xfId="0" applyNumberFormat="1" applyFont="1" applyFill="1" applyBorder="1" applyAlignment="1">
      <alignment horizontal="right" vertical="center"/>
    </xf>
    <xf numFmtId="49" fontId="43" fillId="2" borderId="13" xfId="0" applyNumberFormat="1" applyFont="1" applyFill="1" applyBorder="1" applyAlignment="1">
      <alignment horizontal="center" vertical="center"/>
    </xf>
    <xf numFmtId="49" fontId="43" fillId="2" borderId="1" xfId="0" applyNumberFormat="1" applyFont="1" applyFill="1" applyBorder="1" applyAlignment="1">
      <alignment horizontal="center" vertical="center"/>
    </xf>
    <xf numFmtId="49" fontId="43" fillId="2" borderId="14" xfId="0" applyNumberFormat="1" applyFont="1" applyFill="1" applyBorder="1" applyAlignment="1">
      <alignment horizontal="center" vertical="center"/>
    </xf>
    <xf numFmtId="49" fontId="4" fillId="2" borderId="16" xfId="0" applyNumberFormat="1" applyFont="1" applyFill="1" applyBorder="1" applyAlignment="1">
      <alignment horizontal="left" vertical="center" wrapText="1"/>
    </xf>
    <xf numFmtId="49" fontId="4" fillId="2" borderId="17" xfId="0" applyNumberFormat="1" applyFont="1" applyFill="1" applyBorder="1" applyAlignment="1">
      <alignment horizontal="left" vertical="center" wrapText="1"/>
    </xf>
    <xf numFmtId="49" fontId="4" fillId="2" borderId="18" xfId="0" applyNumberFormat="1" applyFont="1" applyFill="1" applyBorder="1" applyAlignment="1">
      <alignment horizontal="left" vertical="center" wrapText="1"/>
    </xf>
    <xf numFmtId="0" fontId="5" fillId="3" borderId="16" xfId="1" applyFont="1" applyFill="1" applyBorder="1" applyAlignment="1">
      <alignment horizontal="left" vertical="center" wrapText="1"/>
    </xf>
    <xf numFmtId="0" fontId="5" fillId="3" borderId="17" xfId="1" applyFont="1" applyFill="1" applyBorder="1" applyAlignment="1">
      <alignment horizontal="left" vertical="center" wrapText="1"/>
    </xf>
    <xf numFmtId="0" fontId="5" fillId="3" borderId="18" xfId="1" applyFont="1" applyFill="1" applyBorder="1" applyAlignment="1">
      <alignment horizontal="left" vertical="center" wrapText="1"/>
    </xf>
    <xf numFmtId="49" fontId="41" fillId="0" borderId="10" xfId="0" applyNumberFormat="1" applyFont="1" applyBorder="1" applyAlignment="1">
      <alignment horizontal="center" vertical="center"/>
    </xf>
    <xf numFmtId="49" fontId="41" fillId="0" borderId="11" xfId="0" applyNumberFormat="1" applyFont="1" applyBorder="1" applyAlignment="1">
      <alignment horizontal="center" vertical="center"/>
    </xf>
    <xf numFmtId="49" fontId="41" fillId="0" borderId="12" xfId="0" applyNumberFormat="1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37" fillId="0" borderId="34" xfId="0" applyFont="1" applyBorder="1"/>
    <xf numFmtId="0" fontId="36" fillId="0" borderId="26" xfId="0" applyFont="1" applyBorder="1" applyAlignment="1">
      <alignment horizontal="center" vertical="center"/>
    </xf>
    <xf numFmtId="0" fontId="37" fillId="0" borderId="24" xfId="0" applyFont="1" applyBorder="1"/>
    <xf numFmtId="0" fontId="37" fillId="0" borderId="25" xfId="0" applyFont="1" applyBorder="1"/>
    <xf numFmtId="0" fontId="38" fillId="0" borderId="31" xfId="0" applyFont="1" applyBorder="1" applyAlignment="1">
      <alignment horizontal="center" vertical="center"/>
    </xf>
    <xf numFmtId="0" fontId="38" fillId="0" borderId="38" xfId="0" applyFont="1" applyBorder="1" applyAlignment="1">
      <alignment horizontal="center" vertical="center"/>
    </xf>
    <xf numFmtId="0" fontId="37" fillId="0" borderId="39" xfId="0" applyFont="1" applyBorder="1"/>
    <xf numFmtId="0" fontId="36" fillId="0" borderId="27" xfId="0" applyFont="1" applyBorder="1" applyAlignment="1">
      <alignment horizontal="center" vertical="center"/>
    </xf>
    <xf numFmtId="0" fontId="37" fillId="0" borderId="22" xfId="0" applyFont="1" applyBorder="1"/>
    <xf numFmtId="0" fontId="37" fillId="0" borderId="28" xfId="0" applyFont="1" applyBorder="1"/>
    <xf numFmtId="49" fontId="38" fillId="0" borderId="10" xfId="0" applyNumberFormat="1" applyFont="1" applyBorder="1" applyAlignment="1">
      <alignment horizontal="center" vertical="center"/>
    </xf>
    <xf numFmtId="49" fontId="38" fillId="0" borderId="11" xfId="0" applyNumberFormat="1" applyFont="1" applyBorder="1" applyAlignment="1">
      <alignment horizontal="center" vertical="center"/>
    </xf>
    <xf numFmtId="49" fontId="38" fillId="0" borderId="12" xfId="0" applyNumberFormat="1" applyFont="1" applyBorder="1" applyAlignment="1">
      <alignment horizontal="center" vertical="center"/>
    </xf>
    <xf numFmtId="177" fontId="38" fillId="0" borderId="5" xfId="0" applyNumberFormat="1" applyFont="1" applyBorder="1" applyAlignment="1">
      <alignment horizontal="center" vertical="center"/>
    </xf>
    <xf numFmtId="0" fontId="37" fillId="0" borderId="6" xfId="0" applyFont="1" applyBorder="1"/>
    <xf numFmtId="0" fontId="37" fillId="0" borderId="9" xfId="0" applyFont="1" applyBorder="1"/>
    <xf numFmtId="0" fontId="39" fillId="0" borderId="41" xfId="0" applyFont="1" applyBorder="1" applyAlignment="1">
      <alignment horizontal="center" vertical="center" wrapText="1"/>
    </xf>
    <xf numFmtId="0" fontId="39" fillId="0" borderId="42" xfId="0" applyFont="1" applyBorder="1" applyAlignment="1">
      <alignment horizontal="center" vertical="center" wrapText="1"/>
    </xf>
    <xf numFmtId="0" fontId="39" fillId="0" borderId="43" xfId="0" applyFont="1" applyBorder="1" applyAlignment="1">
      <alignment horizontal="center"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44" xfId="0" applyFont="1" applyBorder="1" applyAlignment="1">
      <alignment horizontal="center" vertical="center" wrapText="1"/>
    </xf>
    <xf numFmtId="0" fontId="39" fillId="0" borderId="45" xfId="0" applyFont="1" applyBorder="1" applyAlignment="1">
      <alignment horizontal="center" vertical="center" wrapText="1"/>
    </xf>
    <xf numFmtId="0" fontId="39" fillId="0" borderId="46" xfId="0" applyFont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/>
    </xf>
    <xf numFmtId="0" fontId="38" fillId="0" borderId="12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/>
    </xf>
    <xf numFmtId="0" fontId="39" fillId="0" borderId="11" xfId="0" applyFont="1" applyBorder="1" applyAlignment="1">
      <alignment horizontal="center"/>
    </xf>
    <xf numFmtId="0" fontId="39" fillId="0" borderId="12" xfId="0" applyFont="1" applyBorder="1" applyAlignment="1">
      <alignment horizontal="center"/>
    </xf>
    <xf numFmtId="0" fontId="38" fillId="4" borderId="15" xfId="0" applyFont="1" applyFill="1" applyBorder="1" applyAlignment="1">
      <alignment horizontal="center" vertical="center" wrapText="1"/>
    </xf>
    <xf numFmtId="0" fontId="37" fillId="2" borderId="20" xfId="0" applyFont="1" applyFill="1" applyBorder="1"/>
    <xf numFmtId="0" fontId="37" fillId="2" borderId="27" xfId="0" applyFont="1" applyFill="1" applyBorder="1"/>
    <xf numFmtId="0" fontId="37" fillId="2" borderId="23" xfId="0" applyFont="1" applyFill="1" applyBorder="1"/>
    <xf numFmtId="0" fontId="38" fillId="4" borderId="19" xfId="0" applyFont="1" applyFill="1" applyBorder="1" applyAlignment="1">
      <alignment horizontal="center" vertical="center"/>
    </xf>
    <xf numFmtId="0" fontId="37" fillId="2" borderId="0" xfId="0" applyFont="1" applyFill="1"/>
    <xf numFmtId="0" fontId="37" fillId="2" borderId="6" xfId="0" applyFont="1" applyFill="1" applyBorder="1"/>
    <xf numFmtId="0" fontId="37" fillId="2" borderId="21" xfId="0" applyFont="1" applyFill="1" applyBorder="1"/>
    <xf numFmtId="0" fontId="37" fillId="2" borderId="22" xfId="0" applyFont="1" applyFill="1" applyBorder="1"/>
    <xf numFmtId="0" fontId="37" fillId="2" borderId="28" xfId="0" applyFont="1" applyFill="1" applyBorder="1"/>
    <xf numFmtId="3" fontId="38" fillId="6" borderId="31" xfId="0" applyNumberFormat="1" applyFont="1" applyFill="1" applyBorder="1" applyAlignment="1">
      <alignment horizontal="center" vertical="center" wrapText="1"/>
    </xf>
    <xf numFmtId="0" fontId="37" fillId="7" borderId="32" xfId="0" applyFont="1" applyFill="1" applyBorder="1"/>
    <xf numFmtId="0" fontId="37" fillId="7" borderId="33" xfId="0" applyFont="1" applyFill="1" applyBorder="1"/>
    <xf numFmtId="0" fontId="38" fillId="0" borderId="31" xfId="0" applyFont="1" applyBorder="1" applyAlignment="1">
      <alignment horizontal="center" vertical="center" wrapText="1"/>
    </xf>
    <xf numFmtId="0" fontId="37" fillId="0" borderId="32" xfId="0" applyFont="1" applyBorder="1"/>
    <xf numFmtId="49" fontId="38" fillId="4" borderId="19" xfId="0" applyNumberFormat="1" applyFont="1" applyFill="1" applyBorder="1" applyAlignment="1">
      <alignment horizontal="center" vertical="center"/>
    </xf>
    <xf numFmtId="0" fontId="48" fillId="7" borderId="61" xfId="0" applyFont="1" applyFill="1" applyBorder="1" applyAlignment="1">
      <alignment horizontal="center" vertical="center" wrapText="1"/>
    </xf>
    <xf numFmtId="0" fontId="48" fillId="7" borderId="62" xfId="0" applyFont="1" applyFill="1" applyBorder="1" applyAlignment="1">
      <alignment horizontal="center" vertical="center" wrapText="1"/>
    </xf>
    <xf numFmtId="0" fontId="48" fillId="7" borderId="63" xfId="0" applyFont="1" applyFill="1" applyBorder="1" applyAlignment="1">
      <alignment horizontal="center" vertical="center" wrapText="1"/>
    </xf>
    <xf numFmtId="0" fontId="58" fillId="0" borderId="61" xfId="0" applyFont="1" applyBorder="1" applyAlignment="1">
      <alignment horizontal="center" vertical="center" wrapText="1"/>
    </xf>
    <xf numFmtId="0" fontId="58" fillId="0" borderId="62" xfId="0" applyFont="1" applyBorder="1" applyAlignment="1">
      <alignment horizontal="center" vertical="center" wrapText="1"/>
    </xf>
    <xf numFmtId="0" fontId="25" fillId="0" borderId="0" xfId="5" applyFont="1" applyAlignment="1">
      <alignment horizontal="left" vertical="top" wrapText="1"/>
    </xf>
    <xf numFmtId="0" fontId="11" fillId="0" borderId="15" xfId="5" applyFont="1" applyBorder="1" applyAlignment="1">
      <alignment horizontal="center"/>
    </xf>
    <xf numFmtId="0" fontId="11" fillId="0" borderId="0" xfId="5" applyFont="1" applyAlignment="1">
      <alignment horizontal="center"/>
    </xf>
    <xf numFmtId="0" fontId="11" fillId="0" borderId="0" xfId="5" applyFont="1" applyAlignment="1">
      <alignment horizontal="center" vertical="top" wrapText="1"/>
    </xf>
    <xf numFmtId="0" fontId="28" fillId="0" borderId="0" xfId="7" applyFont="1" applyAlignment="1">
      <alignment horizontal="left" vertical="top" wrapText="1"/>
    </xf>
    <xf numFmtId="0" fontId="16" fillId="0" borderId="0" xfId="7" applyFont="1"/>
    <xf numFmtId="0" fontId="42" fillId="2" borderId="81" xfId="3" applyFont="1" applyFill="1" applyBorder="1" applyAlignment="1">
      <alignment horizontal="center" vertical="center" wrapText="1"/>
    </xf>
    <xf numFmtId="0" fontId="42" fillId="2" borderId="17" xfId="3" applyFont="1" applyFill="1" applyBorder="1" applyAlignment="1">
      <alignment horizontal="center" vertical="center" wrapText="1"/>
    </xf>
    <xf numFmtId="0" fontId="42" fillId="2" borderId="82" xfId="3" applyFont="1" applyFill="1" applyBorder="1" applyAlignment="1">
      <alignment horizontal="center" vertical="center" wrapText="1"/>
    </xf>
    <xf numFmtId="0" fontId="32" fillId="2" borderId="81" xfId="3" applyFont="1" applyFill="1" applyBorder="1" applyAlignment="1">
      <alignment horizontal="right" vertical="center"/>
    </xf>
    <xf numFmtId="0" fontId="32" fillId="2" borderId="17" xfId="3" applyFont="1" applyFill="1" applyBorder="1" applyAlignment="1">
      <alignment horizontal="right" vertical="center"/>
    </xf>
    <xf numFmtId="0" fontId="32" fillId="2" borderId="18" xfId="3" applyFont="1" applyFill="1" applyBorder="1" applyAlignment="1">
      <alignment horizontal="right" vertical="center"/>
    </xf>
    <xf numFmtId="49" fontId="40" fillId="2" borderId="83" xfId="0" applyNumberFormat="1" applyFont="1" applyFill="1" applyBorder="1" applyAlignment="1">
      <alignment horizontal="center" vertical="center"/>
    </xf>
    <xf numFmtId="49" fontId="40" fillId="2" borderId="84" xfId="0" applyNumberFormat="1" applyFont="1" applyFill="1" applyBorder="1" applyAlignment="1">
      <alignment horizontal="center" vertical="center"/>
    </xf>
    <xf numFmtId="49" fontId="40" fillId="2" borderId="85" xfId="0" applyNumberFormat="1" applyFont="1" applyFill="1" applyBorder="1" applyAlignment="1">
      <alignment horizontal="center" vertical="center"/>
    </xf>
  </cellXfs>
  <cellStyles count="16">
    <cellStyle name="Millares" xfId="12" builtinId="3"/>
    <cellStyle name="Millares 26" xfId="10" xr:uid="{7CA8166D-9F29-4778-B205-11C8C373AF9A}"/>
    <cellStyle name="Millares 3" xfId="15" xr:uid="{074F3BC8-3767-4AE3-A35E-A8D41E09397F}"/>
    <cellStyle name="Millares 5" xfId="6" xr:uid="{FAF0EB99-65B3-4CF1-B09E-4F2926E11C58}"/>
    <cellStyle name="Moneda" xfId="4" builtinId="4"/>
    <cellStyle name="Moneda 2 3" xfId="14" xr:uid="{D33F958F-EB79-4024-98A7-48E90ABA8F71}"/>
    <cellStyle name="Normal" xfId="0" builtinId="0"/>
    <cellStyle name="Normal 2" xfId="2" xr:uid="{4A448A5D-C974-45DB-9B76-15016EB143F9}"/>
    <cellStyle name="Normal 2 10 2" xfId="3" xr:uid="{86F456D3-4804-4AD3-BA09-6F4DD413B56B}"/>
    <cellStyle name="Normal 2 3" xfId="5" xr:uid="{72069C5E-2209-428D-873F-C3ED47B561E8}"/>
    <cellStyle name="Normal 3" xfId="1" xr:uid="{A92E1C4E-5FFF-4ADF-8BF2-36157D8A5165}"/>
    <cellStyle name="Normal 5 2" xfId="13" xr:uid="{8D960A55-0706-463B-9033-66FD38AF3C04}"/>
    <cellStyle name="Normal 5 3" xfId="7" xr:uid="{3DE57831-1C91-494D-AE14-88BD7249D603}"/>
    <cellStyle name="Porcentaje" xfId="11" builtinId="5"/>
    <cellStyle name="Porcentaje 3" xfId="9" xr:uid="{1D33B6A7-6346-4237-9203-D56819D201BE}"/>
    <cellStyle name="Porcentaje 5" xfId="8" xr:uid="{D2A2D1BE-CED7-4CA9-82C5-216BB0DC6DC2}"/>
  </cellStyles>
  <dxfs count="4">
    <dxf>
      <fill>
        <patternFill>
          <bgColor theme="9" tint="0.79998168889431442"/>
        </patternFill>
      </fill>
    </dxf>
    <dxf>
      <fill>
        <patternFill>
          <bgColor theme="5"/>
        </patternFill>
      </fill>
    </dxf>
    <dxf>
      <fill>
        <patternFill>
          <bgColor theme="9" tint="0.7999816888943144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1</xdr:row>
      <xdr:rowOff>94580</xdr:rowOff>
    </xdr:from>
    <xdr:to>
      <xdr:col>7</xdr:col>
      <xdr:colOff>0</xdr:colOff>
      <xdr:row>1</xdr:row>
      <xdr:rowOff>1232222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8DDD3603-4187-4395-834F-F3C3C27B662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7172325" y="361280"/>
          <a:ext cx="1076325" cy="1137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52838</xdr:colOff>
      <xdr:row>5</xdr:row>
      <xdr:rowOff>118188</xdr:rowOff>
    </xdr:from>
    <xdr:to>
      <xdr:col>13</xdr:col>
      <xdr:colOff>116</xdr:colOff>
      <xdr:row>7</xdr:row>
      <xdr:rowOff>615639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C0383E5E-1881-4A84-9080-3583521AD8D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12388875" y="1256542"/>
          <a:ext cx="1256849" cy="12757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247651</xdr:colOff>
      <xdr:row>1</xdr:row>
      <xdr:rowOff>55435</xdr:rowOff>
    </xdr:from>
    <xdr:to>
      <xdr:col>6</xdr:col>
      <xdr:colOff>1390650</xdr:colOff>
      <xdr:row>6</xdr:row>
      <xdr:rowOff>129438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75ACB914-1519-4A2C-BA59-1C75BE924EE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7077076" y="245935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247651</xdr:colOff>
      <xdr:row>42</xdr:row>
      <xdr:rowOff>55435</xdr:rowOff>
    </xdr:from>
    <xdr:ext cx="1152524" cy="1045553"/>
    <xdr:pic>
      <xdr:nvPicPr>
        <xdr:cNvPr id="5" name="Imagen 4">
          <a:extLst>
            <a:ext uri="{FF2B5EF4-FFF2-40B4-BE49-F238E27FC236}">
              <a16:creationId xmlns:a16="http://schemas.microsoft.com/office/drawing/2014/main" id="{695C3835-7A84-4C28-AB62-EAC7605AD81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57926" y="245935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83</xdr:row>
      <xdr:rowOff>55435</xdr:rowOff>
    </xdr:from>
    <xdr:ext cx="1152524" cy="1045553"/>
    <xdr:pic>
      <xdr:nvPicPr>
        <xdr:cNvPr id="6" name="Imagen 5">
          <a:extLst>
            <a:ext uri="{FF2B5EF4-FFF2-40B4-BE49-F238E27FC236}">
              <a16:creationId xmlns:a16="http://schemas.microsoft.com/office/drawing/2014/main" id="{5FA8F02B-4D65-4B50-848E-A8E58B898B0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57926" y="7904035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121</xdr:row>
      <xdr:rowOff>55435</xdr:rowOff>
    </xdr:from>
    <xdr:ext cx="1152524" cy="1045553"/>
    <xdr:pic>
      <xdr:nvPicPr>
        <xdr:cNvPr id="7" name="Imagen 6">
          <a:extLst>
            <a:ext uri="{FF2B5EF4-FFF2-40B4-BE49-F238E27FC236}">
              <a16:creationId xmlns:a16="http://schemas.microsoft.com/office/drawing/2014/main" id="{1ECD4267-2C62-4A8B-A1C5-28A1A86DAB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57926" y="15790735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158</xdr:row>
      <xdr:rowOff>55435</xdr:rowOff>
    </xdr:from>
    <xdr:ext cx="1152524" cy="1045553"/>
    <xdr:pic>
      <xdr:nvPicPr>
        <xdr:cNvPr id="8" name="Imagen 7">
          <a:extLst>
            <a:ext uri="{FF2B5EF4-FFF2-40B4-BE49-F238E27FC236}">
              <a16:creationId xmlns:a16="http://schemas.microsoft.com/office/drawing/2014/main" id="{59AB1CDB-05DE-4F17-84AC-7316D8D89EB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57926" y="23267860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196</xdr:row>
      <xdr:rowOff>55435</xdr:rowOff>
    </xdr:from>
    <xdr:ext cx="1152524" cy="1045553"/>
    <xdr:pic>
      <xdr:nvPicPr>
        <xdr:cNvPr id="9" name="Imagen 8">
          <a:extLst>
            <a:ext uri="{FF2B5EF4-FFF2-40B4-BE49-F238E27FC236}">
              <a16:creationId xmlns:a16="http://schemas.microsoft.com/office/drawing/2014/main" id="{EDD50A59-6DC8-4B90-8255-D7D2BB4C751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57926" y="29478160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233</xdr:row>
      <xdr:rowOff>55435</xdr:rowOff>
    </xdr:from>
    <xdr:ext cx="1152524" cy="1045553"/>
    <xdr:pic>
      <xdr:nvPicPr>
        <xdr:cNvPr id="10" name="Imagen 9">
          <a:extLst>
            <a:ext uri="{FF2B5EF4-FFF2-40B4-BE49-F238E27FC236}">
              <a16:creationId xmlns:a16="http://schemas.microsoft.com/office/drawing/2014/main" id="{D3FD43E1-E4B0-47DF-9E4A-1EED9C570D4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60825" y="36614870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271</xdr:row>
      <xdr:rowOff>55435</xdr:rowOff>
    </xdr:from>
    <xdr:ext cx="1152524" cy="1045553"/>
    <xdr:pic>
      <xdr:nvPicPr>
        <xdr:cNvPr id="11" name="Imagen 10">
          <a:extLst>
            <a:ext uri="{FF2B5EF4-FFF2-40B4-BE49-F238E27FC236}">
              <a16:creationId xmlns:a16="http://schemas.microsoft.com/office/drawing/2014/main" id="{3A0385ED-6621-4FE0-9450-C8509245F64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57926" y="43165585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314</xdr:row>
      <xdr:rowOff>55435</xdr:rowOff>
    </xdr:from>
    <xdr:ext cx="1152524" cy="1045553"/>
    <xdr:pic>
      <xdr:nvPicPr>
        <xdr:cNvPr id="12" name="Imagen 11">
          <a:extLst>
            <a:ext uri="{FF2B5EF4-FFF2-40B4-BE49-F238E27FC236}">
              <a16:creationId xmlns:a16="http://schemas.microsoft.com/office/drawing/2014/main" id="{D96312EE-0116-4B2C-96AF-76086AFBCA9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57926" y="50099785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352</xdr:row>
      <xdr:rowOff>55435</xdr:rowOff>
    </xdr:from>
    <xdr:ext cx="1152524" cy="1045553"/>
    <xdr:pic>
      <xdr:nvPicPr>
        <xdr:cNvPr id="13" name="Imagen 12">
          <a:extLst>
            <a:ext uri="{FF2B5EF4-FFF2-40B4-BE49-F238E27FC236}">
              <a16:creationId xmlns:a16="http://schemas.microsoft.com/office/drawing/2014/main" id="{A31621E6-263F-41D4-973C-CF778505E5E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7096126" y="58300810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390</xdr:row>
      <xdr:rowOff>55435</xdr:rowOff>
    </xdr:from>
    <xdr:ext cx="1152524" cy="1045553"/>
    <xdr:pic>
      <xdr:nvPicPr>
        <xdr:cNvPr id="14" name="Imagen 13">
          <a:extLst>
            <a:ext uri="{FF2B5EF4-FFF2-40B4-BE49-F238E27FC236}">
              <a16:creationId xmlns:a16="http://schemas.microsoft.com/office/drawing/2014/main" id="{5943DD70-DDC7-44CD-96DF-2490012340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7096126" y="65235010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428</xdr:row>
      <xdr:rowOff>55435</xdr:rowOff>
    </xdr:from>
    <xdr:ext cx="1152524" cy="1045553"/>
    <xdr:pic>
      <xdr:nvPicPr>
        <xdr:cNvPr id="15" name="Imagen 14">
          <a:extLst>
            <a:ext uri="{FF2B5EF4-FFF2-40B4-BE49-F238E27FC236}">
              <a16:creationId xmlns:a16="http://schemas.microsoft.com/office/drawing/2014/main" id="{8133DBA6-EB50-4EA0-91D1-53BAE6BA277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7096126" y="72169210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247651</xdr:colOff>
      <xdr:row>466</xdr:row>
      <xdr:rowOff>55435</xdr:rowOff>
    </xdr:from>
    <xdr:ext cx="1152524" cy="1045553"/>
    <xdr:pic>
      <xdr:nvPicPr>
        <xdr:cNvPr id="16" name="Imagen 15">
          <a:extLst>
            <a:ext uri="{FF2B5EF4-FFF2-40B4-BE49-F238E27FC236}">
              <a16:creationId xmlns:a16="http://schemas.microsoft.com/office/drawing/2014/main" id="{DBE6E3BA-98AD-42D4-8129-D678832EC83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7096126" y="79103410"/>
          <a:ext cx="1152524" cy="1045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2</xdr:row>
      <xdr:rowOff>76200</xdr:rowOff>
    </xdr:from>
    <xdr:to>
      <xdr:col>4</xdr:col>
      <xdr:colOff>1114426</xdr:colOff>
      <xdr:row>2</xdr:row>
      <xdr:rowOff>1028581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A522C8FF-6299-4AA2-A2E0-54EE76042D2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6219826" y="504825"/>
          <a:ext cx="895350" cy="95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416719</xdr:colOff>
      <xdr:row>2</xdr:row>
      <xdr:rowOff>89299</xdr:rowOff>
    </xdr:from>
    <xdr:to>
      <xdr:col>11</xdr:col>
      <xdr:colOff>755128</xdr:colOff>
      <xdr:row>7</xdr:row>
      <xdr:rowOff>89298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C7D9693-E816-4D65-900C-C83F16C17C0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68" r="11876" b="12456"/>
        <a:stretch>
          <a:fillRect/>
        </a:stretch>
      </xdr:blipFill>
      <xdr:spPr bwMode="auto">
        <a:xfrm>
          <a:off x="9770269" y="422674"/>
          <a:ext cx="852759" cy="88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C738-0A4D-4210-9479-967159FB8E0F}">
  <dimension ref="B1:H32"/>
  <sheetViews>
    <sheetView tabSelected="1" topLeftCell="A19" zoomScaleNormal="100" workbookViewId="0">
      <selection activeCell="G32" sqref="G32"/>
    </sheetView>
  </sheetViews>
  <sheetFormatPr baseColWidth="10" defaultColWidth="10.7109375" defaultRowHeight="16.5" x14ac:dyDescent="0.3"/>
  <cols>
    <col min="2" max="2" width="7.5703125" style="5" customWidth="1"/>
    <col min="3" max="3" width="48" style="6" customWidth="1"/>
    <col min="4" max="4" width="7.28515625" style="7" customWidth="1"/>
    <col min="5" max="5" width="6.28515625" style="8" customWidth="1"/>
    <col min="6" max="6" width="13.28515625" style="9" customWidth="1"/>
    <col min="7" max="7" width="16.140625" style="9" customWidth="1"/>
    <col min="8" max="8" width="26.42578125" customWidth="1"/>
    <col min="9" max="9" width="14.42578125" bestFit="1" customWidth="1"/>
    <col min="10" max="10" width="14.42578125" customWidth="1"/>
  </cols>
  <sheetData>
    <row r="1" spans="2:8" ht="21.75" thickBot="1" x14ac:dyDescent="0.3">
      <c r="B1" s="371" t="s">
        <v>9</v>
      </c>
      <c r="C1" s="372"/>
      <c r="D1" s="372"/>
      <c r="E1" s="372"/>
      <c r="F1" s="372"/>
      <c r="G1" s="373"/>
    </row>
    <row r="2" spans="2:8" ht="105.75" customHeight="1" thickBot="1" x14ac:dyDescent="0.3">
      <c r="B2" s="353" t="s">
        <v>199</v>
      </c>
      <c r="C2" s="354"/>
      <c r="D2" s="354"/>
      <c r="E2" s="354"/>
      <c r="F2" s="354"/>
      <c r="G2" s="151"/>
    </row>
    <row r="3" spans="2:8" ht="15.75" x14ac:dyDescent="0.25">
      <c r="B3" s="439" t="s">
        <v>198</v>
      </c>
      <c r="C3" s="440"/>
      <c r="D3" s="440"/>
      <c r="E3" s="440"/>
      <c r="F3" s="440"/>
      <c r="G3" s="441"/>
    </row>
    <row r="4" spans="2:8" ht="15" x14ac:dyDescent="0.25">
      <c r="B4" s="152" t="s">
        <v>0</v>
      </c>
      <c r="C4" s="108" t="s">
        <v>1</v>
      </c>
      <c r="D4" s="107" t="s">
        <v>4</v>
      </c>
      <c r="E4" s="109" t="s">
        <v>10</v>
      </c>
      <c r="F4" s="110" t="s">
        <v>2</v>
      </c>
      <c r="G4" s="153" t="s">
        <v>3</v>
      </c>
    </row>
    <row r="5" spans="2:8" ht="15" x14ac:dyDescent="0.25">
      <c r="B5" s="154" t="s">
        <v>111</v>
      </c>
      <c r="C5" s="365" t="s">
        <v>112</v>
      </c>
      <c r="D5" s="366"/>
      <c r="E5" s="366"/>
      <c r="F5" s="367"/>
      <c r="G5" s="155">
        <f>G6</f>
        <v>3663172</v>
      </c>
    </row>
    <row r="6" spans="2:8" ht="30" x14ac:dyDescent="0.25">
      <c r="B6" s="156" t="s">
        <v>110</v>
      </c>
      <c r="C6" s="112" t="s">
        <v>145</v>
      </c>
      <c r="D6" s="111" t="s">
        <v>4</v>
      </c>
      <c r="E6" s="4">
        <f>'CÁLCULO DE CANTIDADES'!G12</f>
        <v>1</v>
      </c>
      <c r="F6" s="113">
        <f>APU!G40</f>
        <v>3663172</v>
      </c>
      <c r="G6" s="157">
        <f>E6*F6</f>
        <v>3663172</v>
      </c>
    </row>
    <row r="7" spans="2:8" ht="18.75" customHeight="1" x14ac:dyDescent="0.25">
      <c r="B7" s="158">
        <v>2</v>
      </c>
      <c r="C7" s="357" t="s">
        <v>147</v>
      </c>
      <c r="D7" s="358"/>
      <c r="E7" s="358"/>
      <c r="F7" s="359"/>
      <c r="G7" s="159">
        <f>SUM(G8:G10)</f>
        <v>3366820</v>
      </c>
      <c r="H7" s="148"/>
    </row>
    <row r="8" spans="2:8" ht="45" x14ac:dyDescent="0.25">
      <c r="B8" s="156" t="s">
        <v>146</v>
      </c>
      <c r="C8" s="1" t="s">
        <v>264</v>
      </c>
      <c r="D8" s="2" t="s">
        <v>4</v>
      </c>
      <c r="E8" s="3">
        <f>'CÁLCULO DE CANTIDADES'!G14</f>
        <v>6</v>
      </c>
      <c r="F8" s="11">
        <f>APU!G81</f>
        <v>419640</v>
      </c>
      <c r="G8" s="157">
        <f>F8*E8</f>
        <v>2517840</v>
      </c>
      <c r="H8" s="147"/>
    </row>
    <row r="9" spans="2:8" ht="30" x14ac:dyDescent="0.25">
      <c r="B9" s="160">
        <v>2.2000000000000002</v>
      </c>
      <c r="C9" s="1" t="s">
        <v>15</v>
      </c>
      <c r="D9" s="2" t="s">
        <v>4</v>
      </c>
      <c r="E9" s="3">
        <f>'CÁLCULO DE CANTIDADES'!G15</f>
        <v>4</v>
      </c>
      <c r="F9" s="11">
        <f>APU!G119</f>
        <v>121055</v>
      </c>
      <c r="G9" s="157">
        <f>E9*F9</f>
        <v>484220</v>
      </c>
      <c r="H9" s="106"/>
    </row>
    <row r="10" spans="2:8" ht="30" x14ac:dyDescent="0.25">
      <c r="B10" s="160">
        <v>2.2999999999999998</v>
      </c>
      <c r="C10" s="1" t="s">
        <v>14</v>
      </c>
      <c r="D10" s="2" t="s">
        <v>4</v>
      </c>
      <c r="E10" s="3">
        <f>'CÁLCULO DE CANTIDADES'!G16</f>
        <v>4</v>
      </c>
      <c r="F10" s="11">
        <f>APU!G156</f>
        <v>91190</v>
      </c>
      <c r="G10" s="157">
        <f>E10*F10</f>
        <v>364760</v>
      </c>
    </row>
    <row r="11" spans="2:8" ht="15" x14ac:dyDescent="0.25">
      <c r="B11" s="161">
        <v>3</v>
      </c>
      <c r="C11" s="357" t="s">
        <v>157</v>
      </c>
      <c r="D11" s="358"/>
      <c r="E11" s="358"/>
      <c r="F11" s="359"/>
      <c r="G11" s="162">
        <f>SUM(G12:G14)</f>
        <v>7014040</v>
      </c>
    </row>
    <row r="12" spans="2:8" ht="30" x14ac:dyDescent="0.25">
      <c r="B12" s="160">
        <v>3.1</v>
      </c>
      <c r="C12" s="1" t="s">
        <v>16</v>
      </c>
      <c r="D12" s="2" t="s">
        <v>4</v>
      </c>
      <c r="E12" s="3">
        <f>'CÁLCULO DE CANTIDADES'!G18</f>
        <v>4</v>
      </c>
      <c r="F12" s="11">
        <f>APU!G194</f>
        <v>94380</v>
      </c>
      <c r="G12" s="157">
        <f>E12*F12</f>
        <v>377520</v>
      </c>
    </row>
    <row r="13" spans="2:8" ht="30" x14ac:dyDescent="0.25">
      <c r="B13" s="160">
        <v>3.2</v>
      </c>
      <c r="C13" s="1" t="s">
        <v>161</v>
      </c>
      <c r="D13" s="2" t="s">
        <v>4</v>
      </c>
      <c r="E13" s="3">
        <f>'CÁLCULO DE CANTIDADES'!G19</f>
        <v>4</v>
      </c>
      <c r="F13" s="11">
        <f>APU!G232</f>
        <v>78630</v>
      </c>
      <c r="G13" s="157">
        <f t="shared" ref="G13:G14" si="0">F13*E13</f>
        <v>314520</v>
      </c>
    </row>
    <row r="14" spans="2:8" ht="15" x14ac:dyDescent="0.25">
      <c r="B14" s="160">
        <v>3.3</v>
      </c>
      <c r="C14" s="1" t="s">
        <v>163</v>
      </c>
      <c r="D14" s="2" t="s">
        <v>159</v>
      </c>
      <c r="E14" s="3">
        <f>'CÁLCULO DE CANTIDADES'!G20</f>
        <v>200</v>
      </c>
      <c r="F14" s="11">
        <f>APU!G269</f>
        <v>31610</v>
      </c>
      <c r="G14" s="157">
        <f t="shared" si="0"/>
        <v>6322000</v>
      </c>
    </row>
    <row r="15" spans="2:8" ht="15" x14ac:dyDescent="0.25">
      <c r="B15" s="163">
        <v>4</v>
      </c>
      <c r="C15" s="357" t="s">
        <v>5</v>
      </c>
      <c r="D15" s="358"/>
      <c r="E15" s="358"/>
      <c r="F15" s="359"/>
      <c r="G15" s="159">
        <f>SUM(G16:G17)</f>
        <v>17009550</v>
      </c>
      <c r="H15" s="12">
        <v>15870000</v>
      </c>
    </row>
    <row r="16" spans="2:8" ht="45" x14ac:dyDescent="0.25">
      <c r="B16" s="164" t="s">
        <v>175</v>
      </c>
      <c r="C16" s="1" t="s">
        <v>177</v>
      </c>
      <c r="D16" s="2" t="s">
        <v>4</v>
      </c>
      <c r="E16" s="4">
        <f>'CÁLCULO DE CANTIDADES'!G22</f>
        <v>1</v>
      </c>
      <c r="F16" s="11">
        <f>APU!G312</f>
        <v>15874625</v>
      </c>
      <c r="G16" s="157">
        <f>F16*E16</f>
        <v>15874625</v>
      </c>
    </row>
    <row r="17" spans="2:8" ht="30" x14ac:dyDescent="0.25">
      <c r="B17" s="164" t="s">
        <v>176</v>
      </c>
      <c r="C17" s="1" t="s">
        <v>179</v>
      </c>
      <c r="D17" s="2" t="s">
        <v>159</v>
      </c>
      <c r="E17" s="4">
        <f>'CÁLCULO DE CANTIDADES'!I23</f>
        <v>25</v>
      </c>
      <c r="F17" s="11">
        <f>APU!G350</f>
        <v>45397</v>
      </c>
      <c r="G17" s="157">
        <f t="shared" ref="G17" si="1">F17*E17</f>
        <v>1134925</v>
      </c>
    </row>
    <row r="18" spans="2:8" ht="16.5" customHeight="1" x14ac:dyDescent="0.25">
      <c r="B18" s="436" t="s">
        <v>194</v>
      </c>
      <c r="C18" s="437"/>
      <c r="D18" s="437"/>
      <c r="E18" s="437"/>
      <c r="F18" s="438"/>
      <c r="G18" s="165">
        <f>G5+G7+G11+G15</f>
        <v>31053582</v>
      </c>
    </row>
    <row r="19" spans="2:8" ht="35.25" customHeight="1" x14ac:dyDescent="0.25">
      <c r="B19" s="433" t="s">
        <v>197</v>
      </c>
      <c r="C19" s="434"/>
      <c r="D19" s="434"/>
      <c r="E19" s="434"/>
      <c r="F19" s="434"/>
      <c r="G19" s="435"/>
    </row>
    <row r="20" spans="2:8" ht="16.5" customHeight="1" x14ac:dyDescent="0.25">
      <c r="B20" s="166">
        <v>5</v>
      </c>
      <c r="C20" s="368" t="s">
        <v>185</v>
      </c>
      <c r="D20" s="369"/>
      <c r="E20" s="369"/>
      <c r="F20" s="370"/>
      <c r="G20" s="167">
        <f>SUM(G21:G24)</f>
        <v>6406545</v>
      </c>
    </row>
    <row r="21" spans="2:8" ht="29.25" customHeight="1" x14ac:dyDescent="0.25">
      <c r="B21" s="164" t="s">
        <v>180</v>
      </c>
      <c r="C21" s="10" t="s">
        <v>17</v>
      </c>
      <c r="D21" s="2" t="s">
        <v>159</v>
      </c>
      <c r="E21" s="3">
        <f>'CÁLCULO DE CANTIDADES'!G28</f>
        <v>92</v>
      </c>
      <c r="F21" s="11">
        <f>APU!G388</f>
        <v>37128</v>
      </c>
      <c r="G21" s="157">
        <f>F21*E21</f>
        <v>3415776</v>
      </c>
    </row>
    <row r="22" spans="2:8" ht="21.75" customHeight="1" x14ac:dyDescent="0.25">
      <c r="B22" s="164" t="s">
        <v>181</v>
      </c>
      <c r="C22" s="10" t="s">
        <v>196</v>
      </c>
      <c r="D22" s="2" t="s">
        <v>159</v>
      </c>
      <c r="E22" s="3">
        <f>'CÁLCULO DE CANTIDADES'!G29</f>
        <v>48</v>
      </c>
      <c r="F22" s="11">
        <f>APU!G426</f>
        <v>12126</v>
      </c>
      <c r="G22" s="157">
        <f t="shared" ref="G22:G24" si="2">F22*E22</f>
        <v>582048</v>
      </c>
    </row>
    <row r="23" spans="2:8" ht="29.25" customHeight="1" x14ac:dyDescent="0.25">
      <c r="B23" s="164" t="s">
        <v>182</v>
      </c>
      <c r="C23" s="10" t="s">
        <v>265</v>
      </c>
      <c r="D23" s="2" t="s">
        <v>159</v>
      </c>
      <c r="E23" s="3">
        <f>'CÁLCULO DE CANTIDADES'!G30</f>
        <v>32</v>
      </c>
      <c r="F23" s="11">
        <f>APU!G464</f>
        <v>54793</v>
      </c>
      <c r="G23" s="157">
        <f t="shared" si="2"/>
        <v>1753376</v>
      </c>
    </row>
    <row r="24" spans="2:8" ht="33" customHeight="1" x14ac:dyDescent="0.25">
      <c r="B24" s="164" t="s">
        <v>183</v>
      </c>
      <c r="C24" s="10" t="s">
        <v>266</v>
      </c>
      <c r="D24" s="2" t="s">
        <v>4</v>
      </c>
      <c r="E24" s="3">
        <f>'CÁLCULO DE CANTIDADES'!G31</f>
        <v>1</v>
      </c>
      <c r="F24" s="11">
        <f>APU!G504</f>
        <v>655345</v>
      </c>
      <c r="G24" s="157">
        <f t="shared" si="2"/>
        <v>655345</v>
      </c>
    </row>
    <row r="25" spans="2:8" ht="15" x14ac:dyDescent="0.25">
      <c r="B25" s="355" t="s">
        <v>193</v>
      </c>
      <c r="C25" s="356"/>
      <c r="D25" s="356"/>
      <c r="E25" s="356"/>
      <c r="F25" s="356"/>
      <c r="G25" s="165">
        <f>SUM(G21:G24)</f>
        <v>6406545</v>
      </c>
    </row>
    <row r="26" spans="2:8" ht="15.75" x14ac:dyDescent="0.25">
      <c r="B26" s="360" t="s">
        <v>192</v>
      </c>
      <c r="C26" s="361"/>
      <c r="D26" s="361"/>
      <c r="E26" s="361"/>
      <c r="F26" s="361"/>
      <c r="G26" s="168">
        <f>G18+G25</f>
        <v>37460127</v>
      </c>
    </row>
    <row r="27" spans="2:8" ht="18.75" x14ac:dyDescent="0.25">
      <c r="B27" s="362" t="s">
        <v>12</v>
      </c>
      <c r="C27" s="363"/>
      <c r="D27" s="363"/>
      <c r="E27" s="363"/>
      <c r="F27" s="363"/>
      <c r="G27" s="364"/>
    </row>
    <row r="28" spans="2:8" ht="17.25" customHeight="1" x14ac:dyDescent="0.25">
      <c r="B28" s="351" t="s">
        <v>6</v>
      </c>
      <c r="C28" s="352"/>
      <c r="D28" s="352"/>
      <c r="E28" s="352"/>
      <c r="F28" s="146">
        <v>0.24</v>
      </c>
      <c r="G28" s="169">
        <f>G26*F28</f>
        <v>8990430.4800000004</v>
      </c>
    </row>
    <row r="29" spans="2:8" ht="17.25" customHeight="1" x14ac:dyDescent="0.25">
      <c r="B29" s="351" t="s">
        <v>7</v>
      </c>
      <c r="C29" s="352"/>
      <c r="D29" s="352"/>
      <c r="E29" s="352"/>
      <c r="F29" s="146">
        <v>0.01</v>
      </c>
      <c r="G29" s="169">
        <f>G26*F29</f>
        <v>374601.27</v>
      </c>
    </row>
    <row r="30" spans="2:8" ht="17.25" customHeight="1" x14ac:dyDescent="0.25">
      <c r="B30" s="351" t="s">
        <v>8</v>
      </c>
      <c r="C30" s="352"/>
      <c r="D30" s="352"/>
      <c r="E30" s="352"/>
      <c r="F30" s="146">
        <v>0.05</v>
      </c>
      <c r="G30" s="169">
        <f>G26*F30</f>
        <v>1873006.35</v>
      </c>
    </row>
    <row r="31" spans="2:8" ht="17.25" customHeight="1" x14ac:dyDescent="0.25">
      <c r="B31" s="351" t="s">
        <v>13</v>
      </c>
      <c r="C31" s="352"/>
      <c r="D31" s="352"/>
      <c r="E31" s="352"/>
      <c r="F31" s="352"/>
      <c r="G31" s="169">
        <f>ROUND(SUM(G28:G30),0)</f>
        <v>11238038</v>
      </c>
    </row>
    <row r="32" spans="2:8" ht="17.25" customHeight="1" thickBot="1" x14ac:dyDescent="0.3">
      <c r="B32" s="349" t="s">
        <v>11</v>
      </c>
      <c r="C32" s="350"/>
      <c r="D32" s="350"/>
      <c r="E32" s="350"/>
      <c r="F32" s="350"/>
      <c r="G32" s="170">
        <f>G26+G31</f>
        <v>48698165</v>
      </c>
      <c r="H32" s="12"/>
    </row>
  </sheetData>
  <mergeCells count="18">
    <mergeCell ref="B1:G1"/>
    <mergeCell ref="B31:F31"/>
    <mergeCell ref="B19:G19"/>
    <mergeCell ref="B3:G3"/>
    <mergeCell ref="B32:F32"/>
    <mergeCell ref="B28:E28"/>
    <mergeCell ref="B29:E29"/>
    <mergeCell ref="B30:E30"/>
    <mergeCell ref="B2:F2"/>
    <mergeCell ref="B18:F18"/>
    <mergeCell ref="B25:F25"/>
    <mergeCell ref="C15:F15"/>
    <mergeCell ref="B26:F26"/>
    <mergeCell ref="B27:G27"/>
    <mergeCell ref="C7:F7"/>
    <mergeCell ref="C5:F5"/>
    <mergeCell ref="C11:F11"/>
    <mergeCell ref="C20:F20"/>
  </mergeCells>
  <phoneticPr fontId="35" type="noConversion"/>
  <conditionalFormatting sqref="C7 C8:D10 C11 C12:D14 C15 C16:D17">
    <cfRule type="expression" dxfId="3" priority="3">
      <formula>#REF!="REVISAR"</formula>
    </cfRule>
    <cfRule type="expression" dxfId="2" priority="4">
      <formula>#REF!="OK"</formula>
    </cfRule>
  </conditionalFormatting>
  <conditionalFormatting sqref="C20 C21:D24">
    <cfRule type="expression" dxfId="1" priority="1">
      <formula>#REF!="REVISAR"</formula>
    </cfRule>
    <cfRule type="expression" dxfId="0" priority="2">
      <formula>#REF!="OK"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0842A-82CA-4492-8B15-08DE5BF5025A}">
  <dimension ref="A1:M49"/>
  <sheetViews>
    <sheetView showGridLines="0" topLeftCell="A13" zoomScale="82" zoomScaleNormal="82" zoomScaleSheetLayoutView="115" workbookViewId="0">
      <selection activeCell="C9" sqref="C9:E10"/>
    </sheetView>
  </sheetViews>
  <sheetFormatPr baseColWidth="10" defaultColWidth="10" defaultRowHeight="15" x14ac:dyDescent="0.25"/>
  <cols>
    <col min="1" max="1" width="5.85546875" style="172" customWidth="1"/>
    <col min="2" max="2" width="6" style="172" customWidth="1"/>
    <col min="3" max="3" width="10.7109375" style="171" customWidth="1"/>
    <col min="4" max="4" width="9.42578125" style="172" customWidth="1"/>
    <col min="5" max="5" width="20.85546875" style="173" customWidth="1"/>
    <col min="6" max="6" width="20.7109375" style="172" customWidth="1"/>
    <col min="7" max="7" width="16" style="174" customWidth="1"/>
    <col min="8" max="8" width="19.42578125" style="172" customWidth="1"/>
    <col min="9" max="9" width="15.140625" style="171" customWidth="1"/>
    <col min="10" max="10" width="11.28515625" style="171" customWidth="1"/>
    <col min="11" max="11" width="14" style="171" customWidth="1"/>
    <col min="12" max="12" width="12.28515625" style="171" customWidth="1"/>
    <col min="13" max="13" width="18.5703125" style="171" customWidth="1"/>
    <col min="14" max="16384" width="10" style="171"/>
  </cols>
  <sheetData>
    <row r="1" spans="2:13" ht="15.75" thickBot="1" x14ac:dyDescent="0.3"/>
    <row r="2" spans="2:13" x14ac:dyDescent="0.25">
      <c r="B2" s="275" t="s">
        <v>234</v>
      </c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7"/>
    </row>
    <row r="3" spans="2:13" ht="15.75" thickBot="1" x14ac:dyDescent="0.3">
      <c r="B3" s="278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80"/>
    </row>
    <row r="4" spans="2:13" s="175" customFormat="1" ht="29.25" customHeight="1" thickBot="1" x14ac:dyDescent="0.25">
      <c r="B4" s="281" t="s">
        <v>233</v>
      </c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3"/>
    </row>
    <row r="5" spans="2:13" s="175" customFormat="1" ht="15.75" thickBot="1" x14ac:dyDescent="0.25">
      <c r="B5" s="176"/>
      <c r="F5" s="210"/>
      <c r="G5" s="177"/>
      <c r="H5" s="178"/>
      <c r="I5" s="179"/>
      <c r="J5" s="179"/>
      <c r="K5" s="179"/>
      <c r="L5" s="180"/>
      <c r="M5" s="181"/>
    </row>
    <row r="6" spans="2:13" s="175" customFormat="1" ht="23.25" customHeight="1" thickBot="1" x14ac:dyDescent="0.25">
      <c r="B6" s="284" t="s">
        <v>200</v>
      </c>
      <c r="C6" s="285"/>
      <c r="D6" s="285"/>
      <c r="E6" s="285"/>
      <c r="F6" s="286"/>
      <c r="G6" s="287" t="s">
        <v>201</v>
      </c>
      <c r="H6" s="289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I6" s="290"/>
      <c r="J6" s="290"/>
      <c r="K6" s="290"/>
      <c r="L6" s="291"/>
      <c r="M6" s="298"/>
    </row>
    <row r="7" spans="2:13" s="175" customFormat="1" ht="38.25" customHeight="1" x14ac:dyDescent="0.2">
      <c r="B7" s="300" t="s">
        <v>202</v>
      </c>
      <c r="C7" s="301"/>
      <c r="D7" s="301"/>
      <c r="E7" s="301"/>
      <c r="F7" s="302"/>
      <c r="G7" s="288"/>
      <c r="H7" s="292"/>
      <c r="I7" s="293"/>
      <c r="J7" s="293"/>
      <c r="K7" s="293"/>
      <c r="L7" s="294"/>
      <c r="M7" s="299"/>
    </row>
    <row r="8" spans="2:13" s="175" customFormat="1" ht="55.5" customHeight="1" thickBot="1" x14ac:dyDescent="0.25">
      <c r="B8" s="303"/>
      <c r="C8" s="304"/>
      <c r="D8" s="304"/>
      <c r="E8" s="304"/>
      <c r="F8" s="305"/>
      <c r="G8" s="288"/>
      <c r="H8" s="295"/>
      <c r="I8" s="296"/>
      <c r="J8" s="296"/>
      <c r="K8" s="296"/>
      <c r="L8" s="297"/>
      <c r="M8" s="299"/>
    </row>
    <row r="9" spans="2:13" s="175" customFormat="1" ht="16.5" thickBot="1" x14ac:dyDescent="0.25">
      <c r="B9" s="306" t="s">
        <v>203</v>
      </c>
      <c r="C9" s="300" t="s">
        <v>204</v>
      </c>
      <c r="D9" s="301"/>
      <c r="E9" s="302"/>
      <c r="F9" s="306" t="s">
        <v>116</v>
      </c>
      <c r="G9" s="308" t="s">
        <v>205</v>
      </c>
      <c r="H9" s="310" t="s">
        <v>206</v>
      </c>
      <c r="I9" s="327" t="s">
        <v>207</v>
      </c>
      <c r="J9" s="328"/>
      <c r="K9" s="329"/>
      <c r="L9" s="322" t="s">
        <v>208</v>
      </c>
      <c r="M9" s="322" t="s">
        <v>209</v>
      </c>
    </row>
    <row r="10" spans="2:13" s="175" customFormat="1" ht="16.5" thickBot="1" x14ac:dyDescent="0.25">
      <c r="B10" s="307"/>
      <c r="C10" s="303"/>
      <c r="D10" s="304"/>
      <c r="E10" s="305"/>
      <c r="F10" s="307"/>
      <c r="G10" s="309"/>
      <c r="H10" s="311"/>
      <c r="I10" s="251" t="s">
        <v>210</v>
      </c>
      <c r="J10" s="251" t="s">
        <v>211</v>
      </c>
      <c r="K10" s="251" t="s">
        <v>212</v>
      </c>
      <c r="L10" s="323"/>
      <c r="M10" s="323"/>
    </row>
    <row r="11" spans="2:13" s="175" customFormat="1" ht="16.5" thickBot="1" x14ac:dyDescent="0.3">
      <c r="B11" s="252" t="str">
        <f>'PRESUPUESTO OFICIAL'!B5</f>
        <v>1</v>
      </c>
      <c r="C11" s="324" t="str">
        <f>'PRESUPUESTO OFICIAL'!C5</f>
        <v>ESTRUCTURA DE SOPORTE</v>
      </c>
      <c r="D11" s="320"/>
      <c r="E11" s="320"/>
      <c r="F11" s="320"/>
      <c r="G11" s="320"/>
      <c r="H11" s="320"/>
      <c r="I11" s="320"/>
      <c r="J11" s="320"/>
      <c r="K11" s="320"/>
      <c r="L11" s="320"/>
      <c r="M11" s="321"/>
    </row>
    <row r="12" spans="2:13" s="183" customFormat="1" ht="49.5" customHeight="1" thickBot="1" x14ac:dyDescent="0.25">
      <c r="B12" s="265" t="str">
        <f>'PRESUPUESTO OFICIAL'!B6</f>
        <v>1,1</v>
      </c>
      <c r="C12" s="325" t="str">
        <f>'PRESUPUESTO OFICIAL'!C6</f>
        <v>Suministro e instalación de poste de 12 M X 750 Kg en concreto</v>
      </c>
      <c r="D12" s="326"/>
      <c r="E12" s="326"/>
      <c r="F12" s="254" t="str">
        <f>'PRESUPUESTO OFICIAL'!D6</f>
        <v xml:space="preserve">UND </v>
      </c>
      <c r="G12" s="255">
        <f>M12</f>
        <v>1</v>
      </c>
      <c r="H12" s="256" t="s">
        <v>235</v>
      </c>
      <c r="I12" s="257">
        <v>12</v>
      </c>
      <c r="J12" s="258" t="s">
        <v>213</v>
      </c>
      <c r="K12" s="255" t="s">
        <v>213</v>
      </c>
      <c r="L12" s="255">
        <v>1</v>
      </c>
      <c r="M12" s="259">
        <f>L12</f>
        <v>1</v>
      </c>
    </row>
    <row r="13" spans="2:13" s="183" customFormat="1" ht="16.5" thickBot="1" x14ac:dyDescent="0.25">
      <c r="B13" s="274">
        <f>'PRESUPUESTO OFICIAL'!B7</f>
        <v>2</v>
      </c>
      <c r="C13" s="312" t="str">
        <f>'PRESUPUESTO OFICIAL'!C7</f>
        <v xml:space="preserve"> SISTEMA DE RETENCIÓN Y PROTECCIONES</v>
      </c>
      <c r="D13" s="313"/>
      <c r="E13" s="313"/>
      <c r="F13" s="313"/>
      <c r="G13" s="313"/>
      <c r="H13" s="313"/>
      <c r="I13" s="313"/>
      <c r="J13" s="313"/>
      <c r="K13" s="313"/>
      <c r="L13" s="313"/>
      <c r="M13" s="314"/>
    </row>
    <row r="14" spans="2:13" s="183" customFormat="1" ht="66" customHeight="1" x14ac:dyDescent="0.2">
      <c r="B14" s="266" t="str">
        <f>'PRESUPUESTO OFICIAL'!B8</f>
        <v>2,1</v>
      </c>
      <c r="C14" s="315" t="str">
        <f>'PRESUPUESTO OFICIAL'!C8</f>
        <v xml:space="preserve">Suministro e instalación de crucetas autosoportadas de 3" X 3" X 1/4" X 2M (incluye todos sus accesorios para su correcta instalación) </v>
      </c>
      <c r="D14" s="315"/>
      <c r="E14" s="315"/>
      <c r="F14" s="260" t="str">
        <f>'PRESUPUESTO OFICIAL'!D8</f>
        <v xml:space="preserve">UND </v>
      </c>
      <c r="G14" s="261">
        <f>M14</f>
        <v>6</v>
      </c>
      <c r="H14" s="253" t="s">
        <v>235</v>
      </c>
      <c r="I14" s="262">
        <v>2</v>
      </c>
      <c r="J14" s="263" t="s">
        <v>236</v>
      </c>
      <c r="K14" s="261" t="s">
        <v>236</v>
      </c>
      <c r="L14" s="261">
        <v>6</v>
      </c>
      <c r="M14" s="264">
        <f>L14</f>
        <v>6</v>
      </c>
    </row>
    <row r="15" spans="2:13" s="183" customFormat="1" ht="54" customHeight="1" x14ac:dyDescent="0.2">
      <c r="B15" s="185">
        <f>'PRESUPUESTO OFICIAL'!B9</f>
        <v>2.2000000000000002</v>
      </c>
      <c r="C15" s="332" t="str">
        <f>'PRESUPUESTO OFICIAL'!C9</f>
        <v>Suministro e instalación de aislador polimérico de 15KLV</v>
      </c>
      <c r="D15" s="333"/>
      <c r="E15" s="334"/>
      <c r="F15" s="186" t="str">
        <f>'PRESUPUESTO OFICIAL'!D9</f>
        <v xml:space="preserve">UND </v>
      </c>
      <c r="G15" s="187">
        <f>M15</f>
        <v>4</v>
      </c>
      <c r="H15" s="182" t="s">
        <v>235</v>
      </c>
      <c r="I15" s="188" t="s">
        <v>213</v>
      </c>
      <c r="J15" s="189" t="s">
        <v>213</v>
      </c>
      <c r="K15" s="187" t="s">
        <v>213</v>
      </c>
      <c r="L15" s="187">
        <v>4</v>
      </c>
      <c r="M15" s="190">
        <f>L15</f>
        <v>4</v>
      </c>
    </row>
    <row r="16" spans="2:13" s="183" customFormat="1" ht="54" customHeight="1" thickBot="1" x14ac:dyDescent="0.25">
      <c r="B16" s="185">
        <f>'PRESUPUESTO OFICIAL'!B10</f>
        <v>2.2999999999999998</v>
      </c>
      <c r="C16" s="316" t="str">
        <f>'PRESUPUESTO OFICIAL'!C10</f>
        <v>Suministro e instalación de grapa de retención de 1/0-4/0</v>
      </c>
      <c r="D16" s="317"/>
      <c r="E16" s="318"/>
      <c r="F16" s="186" t="str">
        <f>'PRESUPUESTO OFICIAL'!D10</f>
        <v xml:space="preserve">UND </v>
      </c>
      <c r="G16" s="187">
        <f>M16</f>
        <v>4</v>
      </c>
      <c r="H16" s="268" t="s">
        <v>235</v>
      </c>
      <c r="I16" s="188" t="s">
        <v>213</v>
      </c>
      <c r="J16" s="189" t="s">
        <v>213</v>
      </c>
      <c r="K16" s="187" t="s">
        <v>213</v>
      </c>
      <c r="L16" s="187">
        <v>4</v>
      </c>
      <c r="M16" s="190">
        <f>L16</f>
        <v>4</v>
      </c>
    </row>
    <row r="17" spans="2:13" s="183" customFormat="1" ht="16.5" thickBot="1" x14ac:dyDescent="0.25">
      <c r="B17" s="272">
        <f>'PRESUPUESTO OFICIAL'!B11</f>
        <v>3</v>
      </c>
      <c r="C17" s="319" t="str">
        <f>'PRESUPUESTO OFICIAL'!C11</f>
        <v>TENDIDO DE LINEA</v>
      </c>
      <c r="D17" s="320"/>
      <c r="E17" s="320"/>
      <c r="F17" s="320"/>
      <c r="G17" s="320"/>
      <c r="H17" s="320"/>
      <c r="I17" s="320"/>
      <c r="J17" s="320"/>
      <c r="K17" s="320"/>
      <c r="L17" s="320"/>
      <c r="M17" s="321"/>
    </row>
    <row r="18" spans="2:13" s="183" customFormat="1" ht="36" customHeight="1" x14ac:dyDescent="0.2">
      <c r="B18" s="267">
        <f>'PRESUPUESTO OFICIAL'!B12</f>
        <v>3.1</v>
      </c>
      <c r="C18" s="335" t="str">
        <f>'PRESUPUESTO OFICIAL'!C12</f>
        <v xml:space="preserve">Suministro e instalación de grapa para conexión en caliente </v>
      </c>
      <c r="D18" s="336"/>
      <c r="E18" s="337"/>
      <c r="F18" s="260" t="str">
        <f>'PRESUPUESTO OFICIAL'!D12</f>
        <v xml:space="preserve">UND </v>
      </c>
      <c r="G18" s="260">
        <f>M18</f>
        <v>4</v>
      </c>
      <c r="H18" s="253" t="s">
        <v>235</v>
      </c>
      <c r="I18" s="260" t="s">
        <v>213</v>
      </c>
      <c r="J18" s="260" t="s">
        <v>213</v>
      </c>
      <c r="K18" s="260" t="s">
        <v>213</v>
      </c>
      <c r="L18" s="260">
        <v>4</v>
      </c>
      <c r="M18" s="269">
        <f>L18</f>
        <v>4</v>
      </c>
    </row>
    <row r="19" spans="2:13" s="183" customFormat="1" ht="30" x14ac:dyDescent="0.2">
      <c r="B19" s="211">
        <f>'PRESUPUESTO OFICIAL'!B13</f>
        <v>3.2</v>
      </c>
      <c r="C19" s="332" t="str">
        <f>'PRESUPUESTO OFICIAL'!C13</f>
        <v xml:space="preserve">Suministro e instalación de conector tipo AMPAC con estribo </v>
      </c>
      <c r="D19" s="333"/>
      <c r="E19" s="334"/>
      <c r="F19" s="184" t="str">
        <f>'PRESUPUESTO OFICIAL'!D13</f>
        <v xml:space="preserve">UND </v>
      </c>
      <c r="G19" s="184">
        <f t="shared" ref="G19:G20" si="0">M19</f>
        <v>4</v>
      </c>
      <c r="H19" s="182" t="s">
        <v>235</v>
      </c>
      <c r="I19" s="184" t="s">
        <v>213</v>
      </c>
      <c r="J19" s="184" t="s">
        <v>213</v>
      </c>
      <c r="K19" s="184" t="s">
        <v>213</v>
      </c>
      <c r="L19" s="184">
        <v>4</v>
      </c>
      <c r="M19" s="205">
        <f>L19</f>
        <v>4</v>
      </c>
    </row>
    <row r="20" spans="2:13" s="183" customFormat="1" ht="30.75" thickBot="1" x14ac:dyDescent="0.25">
      <c r="B20" s="185">
        <f>'PRESUPUESTO OFICIAL'!B14</f>
        <v>3.3</v>
      </c>
      <c r="C20" s="316" t="str">
        <f>'PRESUPUESTO OFICIAL'!C14</f>
        <v>Suministro e instalación de cable ACSR 2/0</v>
      </c>
      <c r="D20" s="317"/>
      <c r="E20" s="318"/>
      <c r="F20" s="186" t="str">
        <f>'PRESUPUESTO OFICIAL'!D14</f>
        <v>ML</v>
      </c>
      <c r="G20" s="186">
        <f t="shared" si="0"/>
        <v>200</v>
      </c>
      <c r="H20" s="268" t="s">
        <v>235</v>
      </c>
      <c r="I20" s="186">
        <v>100</v>
      </c>
      <c r="J20" s="186" t="s">
        <v>213</v>
      </c>
      <c r="K20" s="186" t="s">
        <v>213</v>
      </c>
      <c r="L20" s="186">
        <v>2</v>
      </c>
      <c r="M20" s="270">
        <f>I20*L20</f>
        <v>200</v>
      </c>
    </row>
    <row r="21" spans="2:13" s="183" customFormat="1" ht="16.5" thickBot="1" x14ac:dyDescent="0.25">
      <c r="B21" s="272">
        <f>'PRESUPUESTO OFICIAL'!B15</f>
        <v>4</v>
      </c>
      <c r="C21" s="319" t="str">
        <f>'PRESUPUESTO OFICIAL'!C15</f>
        <v xml:space="preserve">INSTALACIÓN DE TRANSFORMADOR </v>
      </c>
      <c r="D21" s="320"/>
      <c r="E21" s="320"/>
      <c r="F21" s="320"/>
      <c r="G21" s="320"/>
      <c r="H21" s="320"/>
      <c r="I21" s="320"/>
      <c r="J21" s="320"/>
      <c r="K21" s="320"/>
      <c r="L21" s="320"/>
      <c r="M21" s="321"/>
    </row>
    <row r="22" spans="2:13" s="183" customFormat="1" ht="52.5" customHeight="1" x14ac:dyDescent="0.2">
      <c r="B22" s="271" t="str">
        <f>'PRESUPUESTO OFICIAL'!B16</f>
        <v>4,1</v>
      </c>
      <c r="C22" s="335" t="str">
        <f>'PRESUPUESTO OFICIAL'!C16</f>
        <v>Suministro e instalación de transformador de 75KVA con voltaje primario de 13,200 /220 / 127 V (Incluye protecciones)</v>
      </c>
      <c r="D22" s="336"/>
      <c r="E22" s="337"/>
      <c r="F22" s="260" t="str">
        <f>'PRESUPUESTO OFICIAL'!D16</f>
        <v xml:space="preserve">UND </v>
      </c>
      <c r="G22" s="260">
        <f>M22</f>
        <v>1</v>
      </c>
      <c r="H22" s="253" t="s">
        <v>235</v>
      </c>
      <c r="I22" s="260" t="s">
        <v>213</v>
      </c>
      <c r="J22" s="260" t="s">
        <v>213</v>
      </c>
      <c r="K22" s="260" t="s">
        <v>213</v>
      </c>
      <c r="L22" s="260">
        <v>1</v>
      </c>
      <c r="M22" s="269">
        <f>L22</f>
        <v>1</v>
      </c>
    </row>
    <row r="23" spans="2:13" s="183" customFormat="1" ht="30" customHeight="1" thickBot="1" x14ac:dyDescent="0.25">
      <c r="B23" s="206" t="str">
        <f>'PRESUPUESTO OFICIAL'!B17</f>
        <v>4,2</v>
      </c>
      <c r="C23" s="338" t="str">
        <f>'PRESUPUESTO OFICIAL'!C17</f>
        <v>Suministro e instalación de cable desnudo No. 1/0 AWG cobre</v>
      </c>
      <c r="D23" s="339"/>
      <c r="E23" s="340"/>
      <c r="F23" s="207" t="str">
        <f>'PRESUPUESTO OFICIAL'!D17</f>
        <v>ML</v>
      </c>
      <c r="G23" s="207">
        <f t="shared" ref="G23" si="1">M23</f>
        <v>25</v>
      </c>
      <c r="H23" s="208" t="s">
        <v>235</v>
      </c>
      <c r="I23" s="207">
        <v>25</v>
      </c>
      <c r="J23" s="207" t="s">
        <v>213</v>
      </c>
      <c r="K23" s="207" t="s">
        <v>213</v>
      </c>
      <c r="L23" s="207">
        <v>1</v>
      </c>
      <c r="M23" s="209">
        <f>I23*L23</f>
        <v>25</v>
      </c>
    </row>
    <row r="24" spans="2:13" s="183" customFormat="1" ht="30" customHeight="1" thickBot="1" x14ac:dyDescent="0.25">
      <c r="B24" s="284" t="s">
        <v>197</v>
      </c>
      <c r="C24" s="285"/>
      <c r="D24" s="285"/>
      <c r="E24" s="285"/>
      <c r="F24" s="285"/>
      <c r="G24" s="285"/>
      <c r="H24" s="285"/>
      <c r="I24" s="285"/>
      <c r="J24" s="285"/>
      <c r="K24" s="285"/>
      <c r="L24" s="285"/>
      <c r="M24" s="286"/>
    </row>
    <row r="25" spans="2:13" s="183" customFormat="1" ht="16.5" thickBot="1" x14ac:dyDescent="0.25">
      <c r="B25" s="306" t="s">
        <v>203</v>
      </c>
      <c r="C25" s="300" t="s">
        <v>204</v>
      </c>
      <c r="D25" s="301"/>
      <c r="E25" s="302"/>
      <c r="F25" s="306" t="s">
        <v>116</v>
      </c>
      <c r="G25" s="308" t="s">
        <v>205</v>
      </c>
      <c r="H25" s="310" t="s">
        <v>206</v>
      </c>
      <c r="I25" s="327" t="s">
        <v>207</v>
      </c>
      <c r="J25" s="328"/>
      <c r="K25" s="341"/>
      <c r="L25" s="322" t="s">
        <v>208</v>
      </c>
      <c r="M25" s="322" t="s">
        <v>209</v>
      </c>
    </row>
    <row r="26" spans="2:13" s="183" customFormat="1" ht="16.5" thickBot="1" x14ac:dyDescent="0.25">
      <c r="B26" s="307"/>
      <c r="C26" s="343"/>
      <c r="D26" s="344"/>
      <c r="E26" s="345"/>
      <c r="F26" s="346"/>
      <c r="G26" s="347"/>
      <c r="H26" s="348"/>
      <c r="I26" s="273" t="s">
        <v>210</v>
      </c>
      <c r="J26" s="273" t="s">
        <v>211</v>
      </c>
      <c r="K26" s="251" t="s">
        <v>212</v>
      </c>
      <c r="L26" s="342"/>
      <c r="M26" s="342"/>
    </row>
    <row r="27" spans="2:13" s="183" customFormat="1" ht="16.5" thickBot="1" x14ac:dyDescent="0.25">
      <c r="B27" s="272">
        <f>'PRESUPUESTO OFICIAL'!B20</f>
        <v>5</v>
      </c>
      <c r="C27" s="319" t="str">
        <f>'PRESUPUESTO OFICIAL'!C20</f>
        <v>ADECUACIÓN ACOMETIDA ELECTRICA</v>
      </c>
      <c r="D27" s="320"/>
      <c r="E27" s="320"/>
      <c r="F27" s="320"/>
      <c r="G27" s="320"/>
      <c r="H27" s="320"/>
      <c r="I27" s="320"/>
      <c r="J27" s="320"/>
      <c r="K27" s="320"/>
      <c r="L27" s="320"/>
      <c r="M27" s="321"/>
    </row>
    <row r="28" spans="2:13" s="183" customFormat="1" ht="30" customHeight="1" x14ac:dyDescent="0.2">
      <c r="B28" s="271" t="str">
        <f>'PRESUPUESTO OFICIAL'!B21</f>
        <v>5,1</v>
      </c>
      <c r="C28" s="335" t="str">
        <f>'PRESUPUESTO OFICIAL'!C21</f>
        <v>Suministro e instalación del cable trenzado 3x1+1 1/0</v>
      </c>
      <c r="D28" s="336"/>
      <c r="E28" s="337"/>
      <c r="F28" s="260" t="str">
        <f>'PRESUPUESTO OFICIAL'!D21</f>
        <v>ML</v>
      </c>
      <c r="G28" s="260">
        <f>M28</f>
        <v>92</v>
      </c>
      <c r="H28" s="253" t="s">
        <v>237</v>
      </c>
      <c r="I28" s="260">
        <v>92</v>
      </c>
      <c r="J28" s="260" t="s">
        <v>213</v>
      </c>
      <c r="K28" s="260" t="s">
        <v>213</v>
      </c>
      <c r="L28" s="260">
        <v>1</v>
      </c>
      <c r="M28" s="269">
        <f>I28*L28</f>
        <v>92</v>
      </c>
    </row>
    <row r="29" spans="2:13" s="183" customFormat="1" ht="30" customHeight="1" x14ac:dyDescent="0.2">
      <c r="B29" s="204" t="str">
        <f>'PRESUPUESTO OFICIAL'!B22</f>
        <v>5,2</v>
      </c>
      <c r="C29" s="332" t="str">
        <f>'PRESUPUESTO OFICIAL'!C22</f>
        <v>Suministro e instalación de alambre # 10</v>
      </c>
      <c r="D29" s="333"/>
      <c r="E29" s="334"/>
      <c r="F29" s="184" t="str">
        <f>'PRESUPUESTO OFICIAL'!D22</f>
        <v>ML</v>
      </c>
      <c r="G29" s="184">
        <f t="shared" ref="G29:G31" si="2">M29</f>
        <v>48</v>
      </c>
      <c r="H29" s="182" t="s">
        <v>237</v>
      </c>
      <c r="I29" s="184">
        <v>24</v>
      </c>
      <c r="J29" s="184" t="s">
        <v>213</v>
      </c>
      <c r="K29" s="184" t="s">
        <v>213</v>
      </c>
      <c r="L29" s="184">
        <v>2</v>
      </c>
      <c r="M29" s="205">
        <f>I29*L29</f>
        <v>48</v>
      </c>
    </row>
    <row r="30" spans="2:13" s="183" customFormat="1" ht="30" customHeight="1" x14ac:dyDescent="0.2">
      <c r="B30" s="204" t="str">
        <f>'PRESUPUESTO OFICIAL'!B23</f>
        <v>5,3</v>
      </c>
      <c r="C30" s="332" t="str">
        <f>'PRESUPUESTO OFICIAL'!C23</f>
        <v>Suministro e instalación de cable concéntrico 3x1+1</v>
      </c>
      <c r="D30" s="333"/>
      <c r="E30" s="334"/>
      <c r="F30" s="184" t="str">
        <f>'PRESUPUESTO OFICIAL'!D23</f>
        <v>ML</v>
      </c>
      <c r="G30" s="184">
        <f t="shared" si="2"/>
        <v>32</v>
      </c>
      <c r="H30" s="182" t="s">
        <v>237</v>
      </c>
      <c r="I30" s="184">
        <v>32</v>
      </c>
      <c r="J30" s="184" t="s">
        <v>213</v>
      </c>
      <c r="K30" s="184" t="s">
        <v>213</v>
      </c>
      <c r="L30" s="184">
        <v>1</v>
      </c>
      <c r="M30" s="205">
        <f>I30*L30</f>
        <v>32</v>
      </c>
    </row>
    <row r="31" spans="2:13" s="183" customFormat="1" ht="48" customHeight="1" thickBot="1" x14ac:dyDescent="0.25">
      <c r="B31" s="206" t="str">
        <f>'PRESUPUESTO OFICIAL'!B24</f>
        <v>5,4</v>
      </c>
      <c r="C31" s="338" t="str">
        <f>'PRESUPUESTO OFICIAL'!C24</f>
        <v xml:space="preserve">Suministro e instalación de KIT puesta a tierra de baja tensión (Incluye accesorios para su correcta instalación) </v>
      </c>
      <c r="D31" s="339"/>
      <c r="E31" s="340"/>
      <c r="F31" s="207" t="str">
        <f>'PRESUPUESTO OFICIAL'!D24</f>
        <v xml:space="preserve">UND </v>
      </c>
      <c r="G31" s="207">
        <f t="shared" si="2"/>
        <v>1</v>
      </c>
      <c r="H31" s="208" t="s">
        <v>237</v>
      </c>
      <c r="I31" s="207" t="s">
        <v>213</v>
      </c>
      <c r="J31" s="207" t="s">
        <v>213</v>
      </c>
      <c r="K31" s="207" t="s">
        <v>213</v>
      </c>
      <c r="L31" s="207">
        <v>1</v>
      </c>
      <c r="M31" s="209">
        <f>L31</f>
        <v>1</v>
      </c>
    </row>
    <row r="32" spans="2:13" s="183" customFormat="1" x14ac:dyDescent="0.2">
      <c r="B32" s="191"/>
      <c r="C32" s="192"/>
      <c r="D32" s="193"/>
      <c r="E32" s="193"/>
      <c r="F32" s="191"/>
      <c r="G32" s="194"/>
      <c r="H32" s="195"/>
      <c r="I32" s="194"/>
      <c r="J32" s="196"/>
      <c r="K32" s="197"/>
      <c r="L32" s="198"/>
      <c r="M32" s="194"/>
    </row>
    <row r="33" spans="2:13" s="183" customFormat="1" ht="17.25" customHeight="1" x14ac:dyDescent="0.2">
      <c r="B33" s="191"/>
      <c r="C33" s="199"/>
      <c r="D33" s="200"/>
      <c r="E33" s="200"/>
      <c r="F33" s="191"/>
      <c r="G33" s="194"/>
      <c r="H33" s="195"/>
      <c r="I33" s="194"/>
      <c r="J33" s="196"/>
      <c r="K33" s="197"/>
      <c r="L33" s="198"/>
      <c r="M33" s="194"/>
    </row>
    <row r="38" spans="2:13" ht="135" customHeight="1" x14ac:dyDescent="0.25">
      <c r="B38" s="330" t="s">
        <v>214</v>
      </c>
      <c r="C38" s="330"/>
      <c r="D38" s="330"/>
      <c r="E38" s="330"/>
      <c r="F38" s="330"/>
      <c r="J38" s="331" t="s">
        <v>215</v>
      </c>
      <c r="K38" s="331"/>
      <c r="L38" s="331"/>
      <c r="M38" s="331"/>
    </row>
    <row r="40" spans="2:13" ht="15" customHeight="1" x14ac:dyDescent="0.25">
      <c r="B40" s="203"/>
      <c r="C40" s="201"/>
      <c r="D40" s="201"/>
      <c r="E40" s="201"/>
      <c r="F40" s="203"/>
      <c r="G40" s="201"/>
      <c r="H40" s="201"/>
      <c r="I40" s="201"/>
      <c r="J40" s="201"/>
      <c r="K40" s="201"/>
      <c r="L40" s="201"/>
      <c r="M40" s="201"/>
    </row>
    <row r="41" spans="2:13" x14ac:dyDescent="0.25">
      <c r="B41" s="203"/>
      <c r="C41" s="201"/>
      <c r="D41" s="201"/>
      <c r="E41" s="201"/>
      <c r="F41" s="203"/>
      <c r="G41" s="201"/>
      <c r="H41" s="201"/>
      <c r="I41" s="201"/>
      <c r="J41" s="201"/>
      <c r="K41" s="201"/>
      <c r="L41" s="201"/>
      <c r="M41" s="201"/>
    </row>
    <row r="42" spans="2:13" x14ac:dyDescent="0.25">
      <c r="B42" s="203"/>
      <c r="C42" s="201"/>
      <c r="D42" s="201"/>
      <c r="E42" s="201"/>
      <c r="F42" s="203"/>
      <c r="G42" s="201"/>
      <c r="H42" s="201"/>
      <c r="I42" s="201"/>
      <c r="J42" s="201"/>
      <c r="K42" s="201"/>
      <c r="L42" s="201"/>
      <c r="M42" s="201"/>
    </row>
    <row r="43" spans="2:13" x14ac:dyDescent="0.25">
      <c r="B43" s="203"/>
      <c r="C43" s="201"/>
      <c r="D43" s="201"/>
      <c r="E43" s="201"/>
      <c r="F43" s="203"/>
      <c r="G43" s="201"/>
      <c r="H43" s="201"/>
      <c r="I43" s="201"/>
      <c r="J43" s="201"/>
      <c r="K43" s="201"/>
      <c r="L43" s="201"/>
      <c r="M43" s="201"/>
    </row>
    <row r="44" spans="2:13" x14ac:dyDescent="0.25">
      <c r="B44" s="203"/>
      <c r="C44" s="201"/>
      <c r="D44" s="201"/>
      <c r="E44" s="201"/>
      <c r="F44" s="203"/>
      <c r="G44" s="201"/>
      <c r="H44" s="201"/>
      <c r="I44" s="201"/>
      <c r="J44" s="201"/>
      <c r="K44" s="201"/>
      <c r="L44" s="201"/>
      <c r="M44" s="201"/>
    </row>
    <row r="49" spans="5:5" x14ac:dyDescent="0.25">
      <c r="E49" s="174"/>
    </row>
  </sheetData>
  <mergeCells count="44">
    <mergeCell ref="C30:E30"/>
    <mergeCell ref="C31:E31"/>
    <mergeCell ref="G25:G26"/>
    <mergeCell ref="H25:H26"/>
    <mergeCell ref="C27:M27"/>
    <mergeCell ref="C28:E28"/>
    <mergeCell ref="C29:E29"/>
    <mergeCell ref="B38:F38"/>
    <mergeCell ref="J38:M38"/>
    <mergeCell ref="C15:E15"/>
    <mergeCell ref="C18:E18"/>
    <mergeCell ref="C19:E19"/>
    <mergeCell ref="C20:E20"/>
    <mergeCell ref="C21:M21"/>
    <mergeCell ref="C22:E22"/>
    <mergeCell ref="C23:E23"/>
    <mergeCell ref="I25:K25"/>
    <mergeCell ref="L25:L26"/>
    <mergeCell ref="M25:M26"/>
    <mergeCell ref="B24:M24"/>
    <mergeCell ref="B25:B26"/>
    <mergeCell ref="C25:E26"/>
    <mergeCell ref="F25:F26"/>
    <mergeCell ref="C13:M13"/>
    <mergeCell ref="C14:E14"/>
    <mergeCell ref="C16:E16"/>
    <mergeCell ref="C17:M17"/>
    <mergeCell ref="L9:L10"/>
    <mergeCell ref="M9:M10"/>
    <mergeCell ref="C11:M11"/>
    <mergeCell ref="C12:E12"/>
    <mergeCell ref="I9:K9"/>
    <mergeCell ref="B9:B10"/>
    <mergeCell ref="C9:E10"/>
    <mergeCell ref="F9:F10"/>
    <mergeCell ref="G9:G10"/>
    <mergeCell ref="H9:H10"/>
    <mergeCell ref="B2:M3"/>
    <mergeCell ref="B4:M4"/>
    <mergeCell ref="B6:F6"/>
    <mergeCell ref="G6:G8"/>
    <mergeCell ref="H6:L8"/>
    <mergeCell ref="M6:M8"/>
    <mergeCell ref="B7:F8"/>
  </mergeCells>
  <pageMargins left="0.70866141732283472" right="0.70866141732283472" top="0.74803149606299213" bottom="0.74803149606299213" header="0.31496062992125984" footer="0.31496062992125984"/>
  <pageSetup paperSize="5" scale="65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6DEC3-810B-48AE-8742-7C16BBC5C15C}">
  <dimension ref="B1:G504"/>
  <sheetViews>
    <sheetView topLeftCell="A127" zoomScaleNormal="100" workbookViewId="0">
      <selection activeCell="F16" sqref="F16"/>
    </sheetView>
  </sheetViews>
  <sheetFormatPr baseColWidth="10" defaultRowHeight="15" x14ac:dyDescent="0.25"/>
  <cols>
    <col min="2" max="2" width="8.140625" customWidth="1"/>
    <col min="3" max="3" width="42.7109375" bestFit="1" customWidth="1"/>
    <col min="4" max="5" width="10.5703125" customWidth="1"/>
    <col min="6" max="6" width="15.5703125" customWidth="1"/>
    <col min="7" max="7" width="22.140625" customWidth="1"/>
  </cols>
  <sheetData>
    <row r="1" spans="2:7" ht="15.75" thickBot="1" x14ac:dyDescent="0.3"/>
    <row r="2" spans="2:7" ht="15.75" thickBot="1" x14ac:dyDescent="0.3">
      <c r="B2" s="385" t="s">
        <v>135</v>
      </c>
      <c r="C2" s="386"/>
      <c r="D2" s="386"/>
      <c r="E2" s="386"/>
      <c r="F2" s="387"/>
      <c r="G2" s="388"/>
    </row>
    <row r="3" spans="2:7" ht="14.25" customHeight="1" x14ac:dyDescent="0.25">
      <c r="B3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3" s="392"/>
      <c r="D3" s="392"/>
      <c r="E3" s="392"/>
      <c r="F3" s="393"/>
      <c r="G3" s="389"/>
    </row>
    <row r="4" spans="2:7" x14ac:dyDescent="0.25">
      <c r="B4" s="394"/>
      <c r="C4" s="395"/>
      <c r="D4" s="395"/>
      <c r="E4" s="395"/>
      <c r="F4" s="396"/>
      <c r="G4" s="389"/>
    </row>
    <row r="5" spans="2:7" ht="18" customHeight="1" thickBot="1" x14ac:dyDescent="0.3">
      <c r="B5" s="397"/>
      <c r="C5" s="398"/>
      <c r="D5" s="398"/>
      <c r="E5" s="398"/>
      <c r="F5" s="399"/>
      <c r="G5" s="389"/>
    </row>
    <row r="6" spans="2:7" ht="15.75" thickBot="1" x14ac:dyDescent="0.3">
      <c r="B6" s="400" t="s">
        <v>136</v>
      </c>
      <c r="C6" s="401"/>
      <c r="D6" s="401"/>
      <c r="E6" s="401"/>
      <c r="F6" s="402"/>
      <c r="G6" s="389"/>
    </row>
    <row r="7" spans="2:7" ht="15.75" thickBot="1" x14ac:dyDescent="0.3">
      <c r="B7" s="403" t="s">
        <v>137</v>
      </c>
      <c r="C7" s="404"/>
      <c r="D7" s="404"/>
      <c r="E7" s="404"/>
      <c r="F7" s="405"/>
      <c r="G7" s="390"/>
    </row>
    <row r="8" spans="2:7" x14ac:dyDescent="0.25">
      <c r="B8" s="406" t="s">
        <v>141</v>
      </c>
      <c r="C8" s="407"/>
      <c r="D8" s="421" t="str">
        <f>'PRESUPUESTO OFICIAL'!C5</f>
        <v>ESTRUCTURA DE SOPORTE</v>
      </c>
      <c r="E8" s="411"/>
      <c r="F8" s="411"/>
      <c r="G8" s="412"/>
    </row>
    <row r="9" spans="2:7" x14ac:dyDescent="0.25">
      <c r="B9" s="408"/>
      <c r="C9" s="409"/>
      <c r="D9" s="413"/>
      <c r="E9" s="414"/>
      <c r="F9" s="414"/>
      <c r="G9" s="415"/>
    </row>
    <row r="10" spans="2:7" x14ac:dyDescent="0.25">
      <c r="B10" s="143" t="s">
        <v>113</v>
      </c>
      <c r="C10" s="144" t="str">
        <f>'PRESUPUESTO OFICIAL'!B6</f>
        <v>1,1</v>
      </c>
      <c r="D10" s="416" t="str">
        <f>'PRESUPUESTO OFICIAL'!C6</f>
        <v>Suministro e instalación de poste de 12 M X 750 Kg en concreto</v>
      </c>
      <c r="E10" s="417"/>
      <c r="F10" s="417"/>
      <c r="G10" s="418"/>
    </row>
    <row r="11" spans="2:7" x14ac:dyDescent="0.25">
      <c r="B11" s="114"/>
      <c r="C11" s="115"/>
      <c r="D11" s="419" t="s">
        <v>114</v>
      </c>
      <c r="E11" s="420"/>
      <c r="F11" s="375"/>
      <c r="G11" s="116" t="str">
        <f>'PRESUPUESTO OFICIAL'!D6</f>
        <v xml:space="preserve">UND </v>
      </c>
    </row>
    <row r="12" spans="2:7" x14ac:dyDescent="0.25">
      <c r="B12" s="374" t="s">
        <v>115</v>
      </c>
      <c r="C12" s="375"/>
      <c r="D12" s="117" t="s">
        <v>116</v>
      </c>
      <c r="E12" s="117" t="s">
        <v>117</v>
      </c>
      <c r="F12" s="118" t="s">
        <v>118</v>
      </c>
      <c r="G12" s="119" t="s">
        <v>119</v>
      </c>
    </row>
    <row r="13" spans="2:7" x14ac:dyDescent="0.25">
      <c r="B13" s="120" t="str">
        <f>INSUMOS!B6</f>
        <v>MAT001</v>
      </c>
      <c r="C13" s="121" t="str">
        <f>INSUMOS!C6</f>
        <v>POSTE DE CONCRETO DE 12 M X 750 KGF</v>
      </c>
      <c r="D13" s="122" t="str">
        <f>INSUMOS!D6</f>
        <v>UND</v>
      </c>
      <c r="E13" s="123">
        <v>1</v>
      </c>
      <c r="F13" s="124">
        <f>INSUMOS!E6</f>
        <v>2750000</v>
      </c>
      <c r="G13" s="125">
        <f t="shared" ref="G13:G14" si="0">+ROUND(E13*F13,0)</f>
        <v>2750000</v>
      </c>
    </row>
    <row r="14" spans="2:7" ht="30.75" customHeight="1" x14ac:dyDescent="0.25">
      <c r="B14" s="120" t="str">
        <f>INSUMOS!B7</f>
        <v>MAT002</v>
      </c>
      <c r="C14" s="121" t="str">
        <f>INSUMOS!C7</f>
        <v>CONCRETO 1:2:3 ELABORADO EN OBRA-3.000PSI CLASE D</v>
      </c>
      <c r="D14" s="122" t="str">
        <f>INSUMOS!D7</f>
        <v>M3</v>
      </c>
      <c r="E14" s="123">
        <v>0.56000000000000005</v>
      </c>
      <c r="F14" s="124">
        <f>INSUMOS!E7</f>
        <v>551000</v>
      </c>
      <c r="G14" s="125">
        <f t="shared" si="0"/>
        <v>308560</v>
      </c>
    </row>
    <row r="15" spans="2:7" x14ac:dyDescent="0.25">
      <c r="B15" s="120"/>
      <c r="C15" s="121"/>
      <c r="D15" s="122"/>
      <c r="E15" s="123"/>
      <c r="F15" s="124"/>
      <c r="G15" s="125"/>
    </row>
    <row r="16" spans="2:7" x14ac:dyDescent="0.25">
      <c r="B16" s="120"/>
      <c r="C16" s="121"/>
      <c r="D16" s="122"/>
      <c r="E16" s="123"/>
      <c r="F16" s="124"/>
      <c r="G16" s="125"/>
    </row>
    <row r="17" spans="2:7" x14ac:dyDescent="0.25">
      <c r="B17" s="120"/>
      <c r="C17" s="121"/>
      <c r="D17" s="122"/>
      <c r="E17" s="123"/>
      <c r="F17" s="124"/>
      <c r="G17" s="125"/>
    </row>
    <row r="18" spans="2:7" x14ac:dyDescent="0.25">
      <c r="B18" s="120"/>
      <c r="C18" s="121"/>
      <c r="D18" s="122"/>
      <c r="E18" s="123"/>
      <c r="F18" s="124"/>
      <c r="G18" s="125">
        <f>+E18*F18</f>
        <v>0</v>
      </c>
    </row>
    <row r="19" spans="2:7" x14ac:dyDescent="0.25">
      <c r="B19" s="120"/>
      <c r="C19" s="121" t="s">
        <v>120</v>
      </c>
      <c r="D19" s="122" t="s">
        <v>20</v>
      </c>
      <c r="E19" s="123">
        <v>0.05</v>
      </c>
      <c r="F19" s="124">
        <f>SUM(G14:G18)</f>
        <v>308560</v>
      </c>
      <c r="G19" s="125">
        <f>+ROUND(E19*F19,0)</f>
        <v>15428</v>
      </c>
    </row>
    <row r="20" spans="2:7" x14ac:dyDescent="0.25">
      <c r="B20" s="376"/>
      <c r="C20" s="377"/>
      <c r="D20" s="378"/>
      <c r="E20" s="379" t="s">
        <v>121</v>
      </c>
      <c r="F20" s="375"/>
      <c r="G20" s="126">
        <f>SUM(G13:G19)</f>
        <v>3073988</v>
      </c>
    </row>
    <row r="21" spans="2:7" x14ac:dyDescent="0.25">
      <c r="B21" s="382"/>
      <c r="C21" s="383"/>
      <c r="D21" s="383"/>
      <c r="E21" s="383"/>
      <c r="F21" s="383"/>
      <c r="G21" s="384"/>
    </row>
    <row r="22" spans="2:7" x14ac:dyDescent="0.25">
      <c r="B22" s="374" t="s">
        <v>122</v>
      </c>
      <c r="C22" s="375"/>
      <c r="D22" s="117" t="str">
        <f>+D12</f>
        <v>UNIDAD</v>
      </c>
      <c r="E22" s="117" t="s">
        <v>117</v>
      </c>
      <c r="F22" s="118" t="str">
        <f>+F12</f>
        <v>VALOR UNITARIO</v>
      </c>
      <c r="G22" s="119" t="str">
        <f>+G12</f>
        <v>VALOR TOTAL</v>
      </c>
    </row>
    <row r="23" spans="2:7" x14ac:dyDescent="0.25">
      <c r="B23" s="120">
        <v>1</v>
      </c>
      <c r="C23" s="121" t="s">
        <v>123</v>
      </c>
      <c r="D23" s="122" t="s">
        <v>124</v>
      </c>
      <c r="E23" s="123">
        <v>0.05</v>
      </c>
      <c r="F23" s="124">
        <f>G36</f>
        <v>257605</v>
      </c>
      <c r="G23" s="125">
        <f t="shared" ref="G23:G25" si="1">+ROUND(E23*F23,0)</f>
        <v>12880</v>
      </c>
    </row>
    <row r="24" spans="2:7" x14ac:dyDescent="0.25">
      <c r="B24" s="120" t="str">
        <f>INSUMOS!B34</f>
        <v>EQU001</v>
      </c>
      <c r="C24" s="121" t="str">
        <f>INSUMOS!C34</f>
        <v>CAMION GRUA / CANASTA</v>
      </c>
      <c r="D24" s="122" t="str">
        <f>INSUMOS!D34</f>
        <v>H</v>
      </c>
      <c r="E24" s="123">
        <v>1.5</v>
      </c>
      <c r="F24" s="124">
        <f>INSUMOS!E34</f>
        <v>110000</v>
      </c>
      <c r="G24" s="125">
        <f t="shared" si="1"/>
        <v>165000</v>
      </c>
    </row>
    <row r="25" spans="2:7" x14ac:dyDescent="0.25">
      <c r="B25" s="120"/>
      <c r="C25" s="127"/>
      <c r="D25" s="122"/>
      <c r="E25" s="128"/>
      <c r="F25" s="124"/>
      <c r="G25" s="125">
        <f t="shared" si="1"/>
        <v>0</v>
      </c>
    </row>
    <row r="26" spans="2:7" x14ac:dyDescent="0.25">
      <c r="B26" s="129"/>
      <c r="C26" s="130"/>
      <c r="D26" s="131"/>
      <c r="E26" s="132"/>
      <c r="F26" s="133"/>
      <c r="G26" s="125"/>
    </row>
    <row r="27" spans="2:7" x14ac:dyDescent="0.25">
      <c r="B27" s="376"/>
      <c r="C27" s="377"/>
      <c r="D27" s="378"/>
      <c r="E27" s="379" t="s">
        <v>125</v>
      </c>
      <c r="F27" s="375"/>
      <c r="G27" s="134">
        <f>SUM(G23:G25)</f>
        <v>177880</v>
      </c>
    </row>
    <row r="28" spans="2:7" x14ac:dyDescent="0.25">
      <c r="B28" s="135"/>
      <c r="C28" s="136"/>
      <c r="D28" s="136"/>
      <c r="E28" s="137"/>
      <c r="F28" s="137"/>
      <c r="G28" s="138"/>
    </row>
    <row r="29" spans="2:7" x14ac:dyDescent="0.25">
      <c r="B29" s="374" t="s">
        <v>126</v>
      </c>
      <c r="C29" s="375"/>
      <c r="D29" s="117" t="s">
        <v>127</v>
      </c>
      <c r="E29" s="117" t="s">
        <v>128</v>
      </c>
      <c r="F29" s="117" t="s">
        <v>129</v>
      </c>
      <c r="G29" s="139" t="s">
        <v>119</v>
      </c>
    </row>
    <row r="30" spans="2:7" x14ac:dyDescent="0.25">
      <c r="B30" s="120">
        <v>1</v>
      </c>
      <c r="C30" s="121" t="s">
        <v>139</v>
      </c>
      <c r="D30" s="122" t="s">
        <v>20</v>
      </c>
      <c r="E30" s="140">
        <v>0.05</v>
      </c>
      <c r="F30" s="124">
        <f>G20</f>
        <v>3073988</v>
      </c>
      <c r="G30" s="125">
        <f>E30*F30</f>
        <v>153699.4</v>
      </c>
    </row>
    <row r="31" spans="2:7" x14ac:dyDescent="0.25">
      <c r="B31" s="120">
        <v>2</v>
      </c>
      <c r="C31" s="127"/>
      <c r="D31" s="122"/>
      <c r="E31" s="123"/>
      <c r="F31" s="124"/>
      <c r="G31" s="125">
        <f t="shared" ref="G31:G32" si="2">+ROUND(E31*F31,0)</f>
        <v>0</v>
      </c>
    </row>
    <row r="32" spans="2:7" x14ac:dyDescent="0.25">
      <c r="B32" s="120">
        <f t="shared" ref="B32" si="3">1+B31</f>
        <v>3</v>
      </c>
      <c r="C32" s="127"/>
      <c r="D32" s="122"/>
      <c r="E32" s="123"/>
      <c r="F32" s="124"/>
      <c r="G32" s="125">
        <f t="shared" si="2"/>
        <v>0</v>
      </c>
    </row>
    <row r="33" spans="2:7" x14ac:dyDescent="0.25">
      <c r="B33" s="376"/>
      <c r="C33" s="377"/>
      <c r="D33" s="378"/>
      <c r="E33" s="379" t="s">
        <v>130</v>
      </c>
      <c r="F33" s="375"/>
      <c r="G33" s="134">
        <f>SUM(G30:G32)</f>
        <v>153699.4</v>
      </c>
    </row>
    <row r="34" spans="2:7" x14ac:dyDescent="0.25">
      <c r="B34" s="135"/>
      <c r="C34" s="136"/>
      <c r="D34" s="136"/>
      <c r="E34" s="137"/>
      <c r="F34" s="137"/>
      <c r="G34" s="138"/>
    </row>
    <row r="35" spans="2:7" x14ac:dyDescent="0.25">
      <c r="B35" s="374" t="s">
        <v>131</v>
      </c>
      <c r="C35" s="375"/>
      <c r="D35" s="117" t="str">
        <f>+D22</f>
        <v>UNIDAD</v>
      </c>
      <c r="E35" s="117" t="s">
        <v>117</v>
      </c>
      <c r="F35" s="117" t="s">
        <v>132</v>
      </c>
      <c r="G35" s="119" t="str">
        <f>+G22</f>
        <v>VALOR TOTAL</v>
      </c>
    </row>
    <row r="36" spans="2:7" x14ac:dyDescent="0.25">
      <c r="B36" s="120">
        <v>1</v>
      </c>
      <c r="C36" s="121" t="s">
        <v>98</v>
      </c>
      <c r="D36" s="122" t="s">
        <v>140</v>
      </c>
      <c r="E36" s="123">
        <v>4.7</v>
      </c>
      <c r="F36" s="124">
        <f>'MANO DE OBRA'!$E$105</f>
        <v>54809.542972112904</v>
      </c>
      <c r="G36" s="125">
        <f>+ROUND(E36*F36,0)</f>
        <v>257605</v>
      </c>
    </row>
    <row r="37" spans="2:7" x14ac:dyDescent="0.25">
      <c r="B37" s="120">
        <v>2</v>
      </c>
      <c r="C37" s="127"/>
      <c r="D37" s="122"/>
      <c r="E37" s="123"/>
      <c r="F37" s="124"/>
      <c r="G37" s="125">
        <f t="shared" ref="G37:G38" si="4">+ROUND(E37*F37,0)</f>
        <v>0</v>
      </c>
    </row>
    <row r="38" spans="2:7" x14ac:dyDescent="0.25">
      <c r="B38" s="129"/>
      <c r="C38" s="130"/>
      <c r="D38" s="122"/>
      <c r="E38" s="123"/>
      <c r="F38" s="133"/>
      <c r="G38" s="125">
        <f t="shared" si="4"/>
        <v>0</v>
      </c>
    </row>
    <row r="39" spans="2:7" x14ac:dyDescent="0.25">
      <c r="B39" s="376"/>
      <c r="C39" s="377"/>
      <c r="D39" s="378"/>
      <c r="E39" s="379" t="s">
        <v>133</v>
      </c>
      <c r="F39" s="375"/>
      <c r="G39" s="126">
        <f>SUM(G36:G38)</f>
        <v>257605</v>
      </c>
    </row>
    <row r="40" spans="2:7" ht="15.75" thickBot="1" x14ac:dyDescent="0.3">
      <c r="B40" s="141"/>
      <c r="C40" s="142"/>
      <c r="D40" s="142"/>
      <c r="E40" s="380" t="s">
        <v>134</v>
      </c>
      <c r="F40" s="381"/>
      <c r="G40" s="145">
        <f>ROUND(G20+G27+G39+G33,0)</f>
        <v>3663172</v>
      </c>
    </row>
    <row r="42" spans="2:7" ht="15.75" thickBot="1" x14ac:dyDescent="0.3"/>
    <row r="43" spans="2:7" ht="15.75" thickBot="1" x14ac:dyDescent="0.3">
      <c r="B43" s="385" t="s">
        <v>135</v>
      </c>
      <c r="C43" s="386"/>
      <c r="D43" s="386"/>
      <c r="E43" s="386"/>
      <c r="F43" s="387"/>
      <c r="G43" s="388"/>
    </row>
    <row r="44" spans="2:7" x14ac:dyDescent="0.25">
      <c r="B44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44" s="392"/>
      <c r="D44" s="392"/>
      <c r="E44" s="392"/>
      <c r="F44" s="393"/>
      <c r="G44" s="389"/>
    </row>
    <row r="45" spans="2:7" x14ac:dyDescent="0.25">
      <c r="B45" s="394"/>
      <c r="C45" s="395"/>
      <c r="D45" s="395"/>
      <c r="E45" s="395"/>
      <c r="F45" s="396"/>
      <c r="G45" s="389"/>
    </row>
    <row r="46" spans="2:7" ht="15.75" thickBot="1" x14ac:dyDescent="0.3">
      <c r="B46" s="397"/>
      <c r="C46" s="398"/>
      <c r="D46" s="398"/>
      <c r="E46" s="398"/>
      <c r="F46" s="399"/>
      <c r="G46" s="389"/>
    </row>
    <row r="47" spans="2:7" ht="15.75" thickBot="1" x14ac:dyDescent="0.3">
      <c r="B47" s="400" t="s">
        <v>136</v>
      </c>
      <c r="C47" s="401"/>
      <c r="D47" s="401"/>
      <c r="E47" s="401"/>
      <c r="F47" s="402"/>
      <c r="G47" s="389"/>
    </row>
    <row r="48" spans="2:7" ht="15.75" thickBot="1" x14ac:dyDescent="0.3">
      <c r="B48" s="403" t="s">
        <v>137</v>
      </c>
      <c r="C48" s="404"/>
      <c r="D48" s="404"/>
      <c r="E48" s="404"/>
      <c r="F48" s="405"/>
      <c r="G48" s="390"/>
    </row>
    <row r="49" spans="2:7" x14ac:dyDescent="0.25">
      <c r="B49" s="406" t="s">
        <v>148</v>
      </c>
      <c r="C49" s="407"/>
      <c r="D49" s="410" t="str">
        <f>'PRESUPUESTO OFICIAL'!C7</f>
        <v xml:space="preserve"> SISTEMA DE RETENCIÓN Y PROTECCIONES</v>
      </c>
      <c r="E49" s="411"/>
      <c r="F49" s="411"/>
      <c r="G49" s="412"/>
    </row>
    <row r="50" spans="2:7" x14ac:dyDescent="0.25">
      <c r="B50" s="408"/>
      <c r="C50" s="409"/>
      <c r="D50" s="413"/>
      <c r="E50" s="414"/>
      <c r="F50" s="414"/>
      <c r="G50" s="415"/>
    </row>
    <row r="51" spans="2:7" ht="35.25" customHeight="1" x14ac:dyDescent="0.25">
      <c r="B51" s="143" t="s">
        <v>113</v>
      </c>
      <c r="C51" s="144" t="str">
        <f>'PRESUPUESTO OFICIAL'!B8</f>
        <v>2,1</v>
      </c>
      <c r="D51" s="416" t="str">
        <f>'PRESUPUESTO OFICIAL'!C8</f>
        <v xml:space="preserve">Suministro e instalación de crucetas autosoportadas de 3" X 3" X 1/4" X 2M (incluye todos sus accesorios para su correcta instalación) </v>
      </c>
      <c r="E51" s="417"/>
      <c r="F51" s="417"/>
      <c r="G51" s="418"/>
    </row>
    <row r="52" spans="2:7" x14ac:dyDescent="0.25">
      <c r="B52" s="114"/>
      <c r="C52" s="115"/>
      <c r="D52" s="419" t="s">
        <v>114</v>
      </c>
      <c r="E52" s="420"/>
      <c r="F52" s="375"/>
      <c r="G52" s="116" t="str">
        <f>'PRESUPUESTO OFICIAL'!D8</f>
        <v xml:space="preserve">UND </v>
      </c>
    </row>
    <row r="53" spans="2:7" x14ac:dyDescent="0.25">
      <c r="B53" s="374" t="s">
        <v>115</v>
      </c>
      <c r="C53" s="375"/>
      <c r="D53" s="117" t="s">
        <v>116</v>
      </c>
      <c r="E53" s="117" t="s">
        <v>117</v>
      </c>
      <c r="F53" s="118" t="s">
        <v>118</v>
      </c>
      <c r="G53" s="119" t="s">
        <v>119</v>
      </c>
    </row>
    <row r="54" spans="2:7" x14ac:dyDescent="0.25">
      <c r="B54" s="234" t="str">
        <f>INSUMOS!B8</f>
        <v>MAT003</v>
      </c>
      <c r="C54" s="235" t="str">
        <f>INSUMOS!C8</f>
        <v>CRUCETAS AUTOSOPORTADAS DE 3X3X1/4X2M</v>
      </c>
      <c r="D54" s="122" t="str">
        <f>INSUMOS!D8</f>
        <v>UND</v>
      </c>
      <c r="E54" s="123">
        <v>1</v>
      </c>
      <c r="F54" s="124">
        <f>INSUMOS!E8</f>
        <v>190000</v>
      </c>
      <c r="G54" s="125">
        <f t="shared" ref="G54:G55" si="5">+ROUND(E54*F54,0)</f>
        <v>190000</v>
      </c>
    </row>
    <row r="55" spans="2:7" x14ac:dyDescent="0.25">
      <c r="B55" s="234" t="str">
        <f>INSUMOS!B9</f>
        <v>MAT004</v>
      </c>
      <c r="C55" s="235" t="str">
        <f>INSUMOS!C9</f>
        <v>TORNILLOS PERNOS 5/8" X 10"</v>
      </c>
      <c r="D55" s="122" t="str">
        <f>INSUMOS!D9</f>
        <v>UND</v>
      </c>
      <c r="E55" s="123">
        <v>2</v>
      </c>
      <c r="F55" s="124">
        <f>INSUMOS!E9</f>
        <v>12000</v>
      </c>
      <c r="G55" s="125">
        <f t="shared" si="5"/>
        <v>24000</v>
      </c>
    </row>
    <row r="56" spans="2:7" x14ac:dyDescent="0.25">
      <c r="B56" s="234" t="str">
        <f>INSUMOS!B10</f>
        <v>MAT005</v>
      </c>
      <c r="C56" s="235" t="str">
        <f>INSUMOS!C10</f>
        <v>ABRAZADERAS 9-10 TIPO COLLARIN DOBLE SALIDA</v>
      </c>
      <c r="D56" s="122" t="str">
        <f>INSUMOS!D10</f>
        <v>UND</v>
      </c>
      <c r="E56" s="123">
        <v>1</v>
      </c>
      <c r="F56" s="124">
        <f>INSUMOS!E10</f>
        <v>37000</v>
      </c>
      <c r="G56" s="125">
        <f>+ROUND(E56*F56,0)</f>
        <v>37000</v>
      </c>
    </row>
    <row r="57" spans="2:7" x14ac:dyDescent="0.25">
      <c r="B57" s="234" t="str">
        <f>INSUMOS!B11</f>
        <v>MAT006</v>
      </c>
      <c r="C57" s="235" t="str">
        <f>INSUMOS!C11</f>
        <v>TORNILLOS ROSCA CONTINUA 5/8" X 12"</v>
      </c>
      <c r="D57" s="122" t="str">
        <f>INSUMOS!D11</f>
        <v>UND</v>
      </c>
      <c r="E57" s="123">
        <v>2</v>
      </c>
      <c r="F57" s="124">
        <f>INSUMOS!E11</f>
        <v>13000</v>
      </c>
      <c r="G57" s="125">
        <f>+ROUND(E57*F57,0)</f>
        <v>26000</v>
      </c>
    </row>
    <row r="58" spans="2:7" x14ac:dyDescent="0.25">
      <c r="B58" s="234" t="str">
        <f>INSUMOS!B12</f>
        <v>MAT007</v>
      </c>
      <c r="C58" s="235" t="str">
        <f>INSUMOS!C12</f>
        <v>TUERCA OJO 5/8" ALARGADA</v>
      </c>
      <c r="D58" s="122" t="str">
        <f>INSUMOS!D12</f>
        <v>UND</v>
      </c>
      <c r="E58" s="123">
        <v>2</v>
      </c>
      <c r="F58" s="124">
        <f>INSUMOS!E12</f>
        <v>12000</v>
      </c>
      <c r="G58" s="125">
        <f>+ROUND(E58*F58,0)</f>
        <v>24000</v>
      </c>
    </row>
    <row r="59" spans="2:7" x14ac:dyDescent="0.25">
      <c r="B59" s="120"/>
      <c r="C59" s="121"/>
      <c r="D59" s="122"/>
      <c r="E59" s="123"/>
      <c r="F59" s="124"/>
      <c r="G59" s="125">
        <f>+E59*F59</f>
        <v>0</v>
      </c>
    </row>
    <row r="60" spans="2:7" x14ac:dyDescent="0.25">
      <c r="B60" s="120"/>
      <c r="C60" s="121" t="s">
        <v>120</v>
      </c>
      <c r="D60" s="122" t="s">
        <v>20</v>
      </c>
      <c r="E60" s="123">
        <v>0.05</v>
      </c>
      <c r="F60" s="124"/>
      <c r="G60" s="125">
        <f>+ROUND(E60*F60,0)</f>
        <v>0</v>
      </c>
    </row>
    <row r="61" spans="2:7" x14ac:dyDescent="0.25">
      <c r="B61" s="376"/>
      <c r="C61" s="377"/>
      <c r="D61" s="378"/>
      <c r="E61" s="379" t="s">
        <v>121</v>
      </c>
      <c r="F61" s="375"/>
      <c r="G61" s="126">
        <f>SUM(G54:G60)</f>
        <v>301000</v>
      </c>
    </row>
    <row r="62" spans="2:7" x14ac:dyDescent="0.25">
      <c r="B62" s="382"/>
      <c r="C62" s="383"/>
      <c r="D62" s="383"/>
      <c r="E62" s="383"/>
      <c r="F62" s="383"/>
      <c r="G62" s="384"/>
    </row>
    <row r="63" spans="2:7" x14ac:dyDescent="0.25">
      <c r="B63" s="374" t="s">
        <v>122</v>
      </c>
      <c r="C63" s="375"/>
      <c r="D63" s="117" t="str">
        <f>+D53</f>
        <v>UNIDAD</v>
      </c>
      <c r="E63" s="117" t="s">
        <v>117</v>
      </c>
      <c r="F63" s="118" t="str">
        <f>+F53</f>
        <v>VALOR UNITARIO</v>
      </c>
      <c r="G63" s="119" t="str">
        <f>+G53</f>
        <v>VALOR TOTAL</v>
      </c>
    </row>
    <row r="64" spans="2:7" x14ac:dyDescent="0.25">
      <c r="B64" s="120">
        <v>1</v>
      </c>
      <c r="C64" s="121" t="s">
        <v>123</v>
      </c>
      <c r="D64" s="122" t="s">
        <v>124</v>
      </c>
      <c r="E64" s="123">
        <v>0.05</v>
      </c>
      <c r="F64" s="124">
        <f>G77</f>
        <v>98657</v>
      </c>
      <c r="G64" s="125">
        <f t="shared" ref="G64:G66" si="6">+ROUND(E64*F64,0)</f>
        <v>4933</v>
      </c>
    </row>
    <row r="65" spans="2:7" x14ac:dyDescent="0.25">
      <c r="B65" s="120">
        <v>2</v>
      </c>
      <c r="C65" s="121"/>
      <c r="D65" s="122"/>
      <c r="E65" s="123"/>
      <c r="F65" s="124"/>
      <c r="G65" s="125">
        <f t="shared" si="6"/>
        <v>0</v>
      </c>
    </row>
    <row r="66" spans="2:7" x14ac:dyDescent="0.25">
      <c r="B66" s="120">
        <v>3</v>
      </c>
      <c r="C66" s="127"/>
      <c r="D66" s="122"/>
      <c r="E66" s="128"/>
      <c r="F66" s="124"/>
      <c r="G66" s="125">
        <f t="shared" si="6"/>
        <v>0</v>
      </c>
    </row>
    <row r="67" spans="2:7" x14ac:dyDescent="0.25">
      <c r="B67" s="129"/>
      <c r="C67" s="130"/>
      <c r="D67" s="131"/>
      <c r="E67" s="132"/>
      <c r="F67" s="133"/>
      <c r="G67" s="125"/>
    </row>
    <row r="68" spans="2:7" x14ac:dyDescent="0.25">
      <c r="B68" s="376"/>
      <c r="C68" s="377"/>
      <c r="D68" s="378"/>
      <c r="E68" s="379" t="s">
        <v>125</v>
      </c>
      <c r="F68" s="375"/>
      <c r="G68" s="134">
        <f>SUM(G64:G66)</f>
        <v>4933</v>
      </c>
    </row>
    <row r="69" spans="2:7" x14ac:dyDescent="0.25">
      <c r="B69" s="135"/>
      <c r="C69" s="136"/>
      <c r="D69" s="136"/>
      <c r="E69" s="137"/>
      <c r="F69" s="137"/>
      <c r="G69" s="138"/>
    </row>
    <row r="70" spans="2:7" x14ac:dyDescent="0.25">
      <c r="B70" s="374" t="s">
        <v>126</v>
      </c>
      <c r="C70" s="375"/>
      <c r="D70" s="117" t="s">
        <v>127</v>
      </c>
      <c r="E70" s="117" t="s">
        <v>128</v>
      </c>
      <c r="F70" s="117" t="s">
        <v>129</v>
      </c>
      <c r="G70" s="139" t="s">
        <v>119</v>
      </c>
    </row>
    <row r="71" spans="2:7" x14ac:dyDescent="0.25">
      <c r="B71" s="120">
        <v>1</v>
      </c>
      <c r="C71" s="121" t="s">
        <v>139</v>
      </c>
      <c r="D71" s="122" t="s">
        <v>20</v>
      </c>
      <c r="E71" s="140">
        <v>0.05</v>
      </c>
      <c r="F71" s="124">
        <f>G61</f>
        <v>301000</v>
      </c>
      <c r="G71" s="125">
        <f>E71*F71</f>
        <v>15050</v>
      </c>
    </row>
    <row r="72" spans="2:7" x14ac:dyDescent="0.25">
      <c r="B72" s="120">
        <v>2</v>
      </c>
      <c r="C72" s="127"/>
      <c r="D72" s="122"/>
      <c r="E72" s="123"/>
      <c r="F72" s="124"/>
      <c r="G72" s="125">
        <f t="shared" ref="G72:G73" si="7">+ROUND(E72*F72,0)</f>
        <v>0</v>
      </c>
    </row>
    <row r="73" spans="2:7" x14ac:dyDescent="0.25">
      <c r="B73" s="120">
        <f t="shared" ref="B73" si="8">1+B72</f>
        <v>3</v>
      </c>
      <c r="C73" s="127"/>
      <c r="D73" s="122"/>
      <c r="E73" s="123"/>
      <c r="F73" s="124"/>
      <c r="G73" s="125">
        <f t="shared" si="7"/>
        <v>0</v>
      </c>
    </row>
    <row r="74" spans="2:7" x14ac:dyDescent="0.25">
      <c r="B74" s="376"/>
      <c r="C74" s="377"/>
      <c r="D74" s="378"/>
      <c r="E74" s="379" t="s">
        <v>130</v>
      </c>
      <c r="F74" s="375"/>
      <c r="G74" s="134">
        <f>SUM(G71:G73)</f>
        <v>15050</v>
      </c>
    </row>
    <row r="75" spans="2:7" x14ac:dyDescent="0.25">
      <c r="B75" s="135"/>
      <c r="C75" s="136"/>
      <c r="D75" s="136"/>
      <c r="E75" s="137"/>
      <c r="F75" s="137"/>
      <c r="G75" s="138"/>
    </row>
    <row r="76" spans="2:7" x14ac:dyDescent="0.25">
      <c r="B76" s="374" t="s">
        <v>131</v>
      </c>
      <c r="C76" s="375"/>
      <c r="D76" s="117" t="str">
        <f>+D63</f>
        <v>UNIDAD</v>
      </c>
      <c r="E76" s="117" t="s">
        <v>117</v>
      </c>
      <c r="F76" s="117" t="s">
        <v>132</v>
      </c>
      <c r="G76" s="119" t="str">
        <f>+G63</f>
        <v>VALOR TOTAL</v>
      </c>
    </row>
    <row r="77" spans="2:7" x14ac:dyDescent="0.25">
      <c r="B77" s="120">
        <v>1</v>
      </c>
      <c r="C77" s="121" t="s">
        <v>98</v>
      </c>
      <c r="D77" s="122" t="s">
        <v>140</v>
      </c>
      <c r="E77" s="123">
        <v>1.8</v>
      </c>
      <c r="F77" s="124">
        <f>'MANO DE OBRA'!$E$105</f>
        <v>54809.542972112904</v>
      </c>
      <c r="G77" s="125">
        <f>+ROUND(E77*F77,0)</f>
        <v>98657</v>
      </c>
    </row>
    <row r="78" spans="2:7" x14ac:dyDescent="0.25">
      <c r="B78" s="120">
        <v>2</v>
      </c>
      <c r="C78" s="127"/>
      <c r="D78" s="122"/>
      <c r="E78" s="123"/>
      <c r="F78" s="124"/>
      <c r="G78" s="125">
        <f t="shared" ref="G78:G79" si="9">+ROUND(E78*F78,0)</f>
        <v>0</v>
      </c>
    </row>
    <row r="79" spans="2:7" x14ac:dyDescent="0.25">
      <c r="B79" s="129"/>
      <c r="C79" s="130"/>
      <c r="D79" s="122"/>
      <c r="E79" s="123"/>
      <c r="F79" s="133"/>
      <c r="G79" s="125">
        <f t="shared" si="9"/>
        <v>0</v>
      </c>
    </row>
    <row r="80" spans="2:7" x14ac:dyDescent="0.25">
      <c r="B80" s="376"/>
      <c r="C80" s="377"/>
      <c r="D80" s="378"/>
      <c r="E80" s="379" t="s">
        <v>133</v>
      </c>
      <c r="F80" s="375"/>
      <c r="G80" s="126">
        <f>SUM(G77:G79)</f>
        <v>98657</v>
      </c>
    </row>
    <row r="81" spans="2:7" ht="15.75" thickBot="1" x14ac:dyDescent="0.3">
      <c r="B81" s="141"/>
      <c r="C81" s="142"/>
      <c r="D81" s="142"/>
      <c r="E81" s="380" t="s">
        <v>134</v>
      </c>
      <c r="F81" s="381"/>
      <c r="G81" s="145">
        <f>ROUND(G61+G68+G80+G74,0)</f>
        <v>419640</v>
      </c>
    </row>
    <row r="83" spans="2:7" ht="15.75" thickBot="1" x14ac:dyDescent="0.3"/>
    <row r="84" spans="2:7" ht="15.75" thickBot="1" x14ac:dyDescent="0.3">
      <c r="B84" s="385" t="s">
        <v>135</v>
      </c>
      <c r="C84" s="386"/>
      <c r="D84" s="386"/>
      <c r="E84" s="386"/>
      <c r="F84" s="387"/>
      <c r="G84" s="388"/>
    </row>
    <row r="85" spans="2:7" x14ac:dyDescent="0.25">
      <c r="B85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85" s="392"/>
      <c r="D85" s="392"/>
      <c r="E85" s="392"/>
      <c r="F85" s="393"/>
      <c r="G85" s="389"/>
    </row>
    <row r="86" spans="2:7" x14ac:dyDescent="0.25">
      <c r="B86" s="394"/>
      <c r="C86" s="395"/>
      <c r="D86" s="395"/>
      <c r="E86" s="395"/>
      <c r="F86" s="396"/>
      <c r="G86" s="389"/>
    </row>
    <row r="87" spans="2:7" ht="15.75" thickBot="1" x14ac:dyDescent="0.3">
      <c r="B87" s="397"/>
      <c r="C87" s="398"/>
      <c r="D87" s="398"/>
      <c r="E87" s="398"/>
      <c r="F87" s="399"/>
      <c r="G87" s="389"/>
    </row>
    <row r="88" spans="2:7" ht="15.75" thickBot="1" x14ac:dyDescent="0.3">
      <c r="B88" s="400" t="s">
        <v>136</v>
      </c>
      <c r="C88" s="401"/>
      <c r="D88" s="401"/>
      <c r="E88" s="401"/>
      <c r="F88" s="402"/>
      <c r="G88" s="389"/>
    </row>
    <row r="89" spans="2:7" ht="15.75" thickBot="1" x14ac:dyDescent="0.3">
      <c r="B89" s="403" t="s">
        <v>137</v>
      </c>
      <c r="C89" s="404"/>
      <c r="D89" s="404"/>
      <c r="E89" s="404"/>
      <c r="F89" s="405"/>
      <c r="G89" s="390"/>
    </row>
    <row r="90" spans="2:7" x14ac:dyDescent="0.25">
      <c r="B90" s="406" t="s">
        <v>148</v>
      </c>
      <c r="C90" s="407"/>
      <c r="D90" s="410" t="str">
        <f>'PRESUPUESTO OFICIAL'!C7</f>
        <v xml:space="preserve"> SISTEMA DE RETENCIÓN Y PROTECCIONES</v>
      </c>
      <c r="E90" s="411"/>
      <c r="F90" s="411"/>
      <c r="G90" s="412"/>
    </row>
    <row r="91" spans="2:7" x14ac:dyDescent="0.25">
      <c r="B91" s="408"/>
      <c r="C91" s="409"/>
      <c r="D91" s="413"/>
      <c r="E91" s="414"/>
      <c r="F91" s="414"/>
      <c r="G91" s="415"/>
    </row>
    <row r="92" spans="2:7" x14ac:dyDescent="0.25">
      <c r="B92" s="143" t="s">
        <v>113</v>
      </c>
      <c r="C92" s="144">
        <f>'PRESUPUESTO OFICIAL'!B9</f>
        <v>2.2000000000000002</v>
      </c>
      <c r="D92" s="416" t="str">
        <f>'PRESUPUESTO OFICIAL'!C9</f>
        <v>Suministro e instalación de aislador polimérico de 15KLV</v>
      </c>
      <c r="E92" s="417"/>
      <c r="F92" s="417"/>
      <c r="G92" s="418"/>
    </row>
    <row r="93" spans="2:7" x14ac:dyDescent="0.25">
      <c r="B93" s="114"/>
      <c r="C93" s="115"/>
      <c r="D93" s="419" t="s">
        <v>114</v>
      </c>
      <c r="E93" s="420"/>
      <c r="F93" s="375"/>
      <c r="G93" s="116" t="str">
        <f>'PRESUPUESTO OFICIAL'!D9</f>
        <v xml:space="preserve">UND </v>
      </c>
    </row>
    <row r="94" spans="2:7" x14ac:dyDescent="0.25">
      <c r="B94" s="374" t="s">
        <v>115</v>
      </c>
      <c r="C94" s="375"/>
      <c r="D94" s="117" t="s">
        <v>116</v>
      </c>
      <c r="E94" s="117" t="s">
        <v>117</v>
      </c>
      <c r="F94" s="118" t="s">
        <v>118</v>
      </c>
      <c r="G94" s="119" t="s">
        <v>119</v>
      </c>
    </row>
    <row r="95" spans="2:7" x14ac:dyDescent="0.25">
      <c r="B95" s="120" t="str">
        <f>INSUMOS!B13</f>
        <v>MAT008</v>
      </c>
      <c r="C95" s="121" t="str">
        <f>INSUMOS!C13</f>
        <v>AISLADOR POLIMÉRICO DE 15 15KLV</v>
      </c>
      <c r="D95" s="122" t="str">
        <f>INSUMOS!D13</f>
        <v>UND</v>
      </c>
      <c r="E95" s="123">
        <v>1</v>
      </c>
      <c r="F95" s="124">
        <f>INSUMOS!E13</f>
        <v>55000</v>
      </c>
      <c r="G95" s="125">
        <f t="shared" ref="G95" si="10">+ROUND(E95*F95,0)</f>
        <v>55000</v>
      </c>
    </row>
    <row r="96" spans="2:7" x14ac:dyDescent="0.25">
      <c r="B96" s="120"/>
      <c r="C96" s="121"/>
      <c r="D96" s="122"/>
      <c r="E96" s="123"/>
      <c r="F96" s="124"/>
      <c r="G96" s="125"/>
    </row>
    <row r="97" spans="2:7" x14ac:dyDescent="0.25">
      <c r="B97" s="120"/>
      <c r="C97" s="121"/>
      <c r="D97" s="122"/>
      <c r="E97" s="123"/>
      <c r="F97" s="124"/>
      <c r="G97" s="125"/>
    </row>
    <row r="98" spans="2:7" x14ac:dyDescent="0.25">
      <c r="B98" s="120"/>
      <c r="C98" s="121" t="s">
        <v>120</v>
      </c>
      <c r="D98" s="122" t="s">
        <v>20</v>
      </c>
      <c r="E98" s="123">
        <v>0.05</v>
      </c>
      <c r="F98" s="124">
        <f>SUM(G96:G97)</f>
        <v>0</v>
      </c>
      <c r="G98" s="125">
        <f>+ROUND(E98*F98,0)</f>
        <v>0</v>
      </c>
    </row>
    <row r="99" spans="2:7" x14ac:dyDescent="0.25">
      <c r="B99" s="376"/>
      <c r="C99" s="377"/>
      <c r="D99" s="378"/>
      <c r="E99" s="379" t="s">
        <v>121</v>
      </c>
      <c r="F99" s="375"/>
      <c r="G99" s="126">
        <f>SUM(G95:G98)</f>
        <v>55000</v>
      </c>
    </row>
    <row r="100" spans="2:7" x14ac:dyDescent="0.25">
      <c r="B100" s="382"/>
      <c r="C100" s="383"/>
      <c r="D100" s="383"/>
      <c r="E100" s="383"/>
      <c r="F100" s="383"/>
      <c r="G100" s="384"/>
    </row>
    <row r="101" spans="2:7" x14ac:dyDescent="0.25">
      <c r="B101" s="374" t="s">
        <v>122</v>
      </c>
      <c r="C101" s="375"/>
      <c r="D101" s="117" t="str">
        <f>+D94</f>
        <v>UNIDAD</v>
      </c>
      <c r="E101" s="117" t="s">
        <v>117</v>
      </c>
      <c r="F101" s="118" t="str">
        <f>+F94</f>
        <v>VALOR UNITARIO</v>
      </c>
      <c r="G101" s="119" t="str">
        <f>+G94</f>
        <v>VALOR TOTAL</v>
      </c>
    </row>
    <row r="102" spans="2:7" x14ac:dyDescent="0.25">
      <c r="B102" s="120">
        <v>1</v>
      </c>
      <c r="C102" s="121" t="s">
        <v>123</v>
      </c>
      <c r="D102" s="122" t="s">
        <v>124</v>
      </c>
      <c r="E102" s="123">
        <v>0.05</v>
      </c>
      <c r="F102" s="124">
        <f>G115</f>
        <v>60290</v>
      </c>
      <c r="G102" s="125">
        <f t="shared" ref="G102:G104" si="11">+ROUND(E102*F102,0)</f>
        <v>3015</v>
      </c>
    </row>
    <row r="103" spans="2:7" x14ac:dyDescent="0.25">
      <c r="B103" s="120">
        <v>2</v>
      </c>
      <c r="C103" s="121"/>
      <c r="D103" s="122"/>
      <c r="E103" s="123"/>
      <c r="F103" s="124"/>
      <c r="G103" s="125">
        <f t="shared" si="11"/>
        <v>0</v>
      </c>
    </row>
    <row r="104" spans="2:7" x14ac:dyDescent="0.25">
      <c r="B104" s="120">
        <v>3</v>
      </c>
      <c r="C104" s="127"/>
      <c r="D104" s="122"/>
      <c r="E104" s="128"/>
      <c r="F104" s="124"/>
      <c r="G104" s="125">
        <f t="shared" si="11"/>
        <v>0</v>
      </c>
    </row>
    <row r="105" spans="2:7" x14ac:dyDescent="0.25">
      <c r="B105" s="129"/>
      <c r="C105" s="130"/>
      <c r="D105" s="131"/>
      <c r="E105" s="132"/>
      <c r="F105" s="133"/>
      <c r="G105" s="125"/>
    </row>
    <row r="106" spans="2:7" x14ac:dyDescent="0.25">
      <c r="B106" s="376"/>
      <c r="C106" s="377"/>
      <c r="D106" s="378"/>
      <c r="E106" s="379" t="s">
        <v>125</v>
      </c>
      <c r="F106" s="375"/>
      <c r="G106" s="134">
        <f>SUM(G102:G104)</f>
        <v>3015</v>
      </c>
    </row>
    <row r="107" spans="2:7" x14ac:dyDescent="0.25">
      <c r="B107" s="135"/>
      <c r="C107" s="136"/>
      <c r="D107" s="136"/>
      <c r="E107" s="137"/>
      <c r="F107" s="137"/>
      <c r="G107" s="138"/>
    </row>
    <row r="108" spans="2:7" x14ac:dyDescent="0.25">
      <c r="B108" s="374" t="s">
        <v>126</v>
      </c>
      <c r="C108" s="375"/>
      <c r="D108" s="117" t="s">
        <v>127</v>
      </c>
      <c r="E108" s="117" t="s">
        <v>128</v>
      </c>
      <c r="F108" s="117" t="s">
        <v>129</v>
      </c>
      <c r="G108" s="139" t="s">
        <v>119</v>
      </c>
    </row>
    <row r="109" spans="2:7" x14ac:dyDescent="0.25">
      <c r="B109" s="120">
        <v>1</v>
      </c>
      <c r="C109" s="121" t="s">
        <v>139</v>
      </c>
      <c r="D109" s="122" t="s">
        <v>20</v>
      </c>
      <c r="E109" s="140">
        <v>0.05</v>
      </c>
      <c r="F109" s="124">
        <f>G99</f>
        <v>55000</v>
      </c>
      <c r="G109" s="125">
        <f>E109*F109</f>
        <v>2750</v>
      </c>
    </row>
    <row r="110" spans="2:7" x14ac:dyDescent="0.25">
      <c r="B110" s="120">
        <v>2</v>
      </c>
      <c r="C110" s="127"/>
      <c r="D110" s="122"/>
      <c r="E110" s="123"/>
      <c r="F110" s="124"/>
      <c r="G110" s="125">
        <f t="shared" ref="G110:G111" si="12">+ROUND(E110*F110,0)</f>
        <v>0</v>
      </c>
    </row>
    <row r="111" spans="2:7" x14ac:dyDescent="0.25">
      <c r="B111" s="120">
        <f t="shared" ref="B111" si="13">1+B110</f>
        <v>3</v>
      </c>
      <c r="C111" s="127"/>
      <c r="D111" s="122"/>
      <c r="E111" s="123"/>
      <c r="F111" s="124"/>
      <c r="G111" s="125">
        <f t="shared" si="12"/>
        <v>0</v>
      </c>
    </row>
    <row r="112" spans="2:7" x14ac:dyDescent="0.25">
      <c r="B112" s="376"/>
      <c r="C112" s="377"/>
      <c r="D112" s="378"/>
      <c r="E112" s="379" t="s">
        <v>130</v>
      </c>
      <c r="F112" s="375"/>
      <c r="G112" s="134">
        <f>SUM(G109:G111)</f>
        <v>2750</v>
      </c>
    </row>
    <row r="113" spans="2:7" x14ac:dyDescent="0.25">
      <c r="B113" s="135"/>
      <c r="C113" s="136"/>
      <c r="D113" s="136"/>
      <c r="E113" s="137"/>
      <c r="F113" s="137"/>
      <c r="G113" s="138"/>
    </row>
    <row r="114" spans="2:7" x14ac:dyDescent="0.25">
      <c r="B114" s="374" t="s">
        <v>131</v>
      </c>
      <c r="C114" s="375"/>
      <c r="D114" s="117" t="str">
        <f>+D101</f>
        <v>UNIDAD</v>
      </c>
      <c r="E114" s="117" t="s">
        <v>117</v>
      </c>
      <c r="F114" s="117" t="s">
        <v>132</v>
      </c>
      <c r="G114" s="119" t="str">
        <f>+G101</f>
        <v>VALOR TOTAL</v>
      </c>
    </row>
    <row r="115" spans="2:7" x14ac:dyDescent="0.25">
      <c r="B115" s="120">
        <v>1</v>
      </c>
      <c r="C115" s="121" t="s">
        <v>98</v>
      </c>
      <c r="D115" s="122" t="s">
        <v>140</v>
      </c>
      <c r="E115" s="123">
        <v>1.1000000000000001</v>
      </c>
      <c r="F115" s="124">
        <f>'MANO DE OBRA'!$E$105</f>
        <v>54809.542972112904</v>
      </c>
      <c r="G115" s="125">
        <f>+ROUND(E115*F115,0)</f>
        <v>60290</v>
      </c>
    </row>
    <row r="116" spans="2:7" x14ac:dyDescent="0.25">
      <c r="B116" s="120">
        <v>2</v>
      </c>
      <c r="C116" s="127"/>
      <c r="D116" s="122"/>
      <c r="E116" s="123"/>
      <c r="F116" s="124"/>
      <c r="G116" s="125">
        <f t="shared" ref="G116:G117" si="14">+ROUND(E116*F116,0)</f>
        <v>0</v>
      </c>
    </row>
    <row r="117" spans="2:7" x14ac:dyDescent="0.25">
      <c r="B117" s="129"/>
      <c r="C117" s="130"/>
      <c r="D117" s="122"/>
      <c r="E117" s="123"/>
      <c r="F117" s="133"/>
      <c r="G117" s="125">
        <f t="shared" si="14"/>
        <v>0</v>
      </c>
    </row>
    <row r="118" spans="2:7" x14ac:dyDescent="0.25">
      <c r="B118" s="376"/>
      <c r="C118" s="377"/>
      <c r="D118" s="378"/>
      <c r="E118" s="379" t="s">
        <v>133</v>
      </c>
      <c r="F118" s="375"/>
      <c r="G118" s="126">
        <f>SUM(G115:G117)</f>
        <v>60290</v>
      </c>
    </row>
    <row r="119" spans="2:7" ht="15.75" thickBot="1" x14ac:dyDescent="0.3">
      <c r="B119" s="141"/>
      <c r="C119" s="142"/>
      <c r="D119" s="142"/>
      <c r="E119" s="380" t="s">
        <v>134</v>
      </c>
      <c r="F119" s="381"/>
      <c r="G119" s="145">
        <f>ROUND(G99+G106+G118+G112,0)</f>
        <v>121055</v>
      </c>
    </row>
    <row r="121" spans="2:7" ht="15.75" thickBot="1" x14ac:dyDescent="0.3"/>
    <row r="122" spans="2:7" ht="15.75" thickBot="1" x14ac:dyDescent="0.3">
      <c r="B122" s="385" t="s">
        <v>135</v>
      </c>
      <c r="C122" s="386"/>
      <c r="D122" s="386"/>
      <c r="E122" s="386"/>
      <c r="F122" s="387"/>
      <c r="G122" s="388"/>
    </row>
    <row r="123" spans="2:7" x14ac:dyDescent="0.25">
      <c r="B123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123" s="392"/>
      <c r="D123" s="392"/>
      <c r="E123" s="392"/>
      <c r="F123" s="393"/>
      <c r="G123" s="389"/>
    </row>
    <row r="124" spans="2:7" x14ac:dyDescent="0.25">
      <c r="B124" s="394"/>
      <c r="C124" s="395"/>
      <c r="D124" s="395"/>
      <c r="E124" s="395"/>
      <c r="F124" s="396"/>
      <c r="G124" s="389"/>
    </row>
    <row r="125" spans="2:7" ht="15.75" thickBot="1" x14ac:dyDescent="0.3">
      <c r="B125" s="397"/>
      <c r="C125" s="398"/>
      <c r="D125" s="398"/>
      <c r="E125" s="398"/>
      <c r="F125" s="399"/>
      <c r="G125" s="389"/>
    </row>
    <row r="126" spans="2:7" ht="15.75" thickBot="1" x14ac:dyDescent="0.3">
      <c r="B126" s="400" t="s">
        <v>136</v>
      </c>
      <c r="C126" s="401"/>
      <c r="D126" s="401"/>
      <c r="E126" s="401"/>
      <c r="F126" s="402"/>
      <c r="G126" s="389"/>
    </row>
    <row r="127" spans="2:7" ht="15.75" thickBot="1" x14ac:dyDescent="0.3">
      <c r="B127" s="403" t="s">
        <v>137</v>
      </c>
      <c r="C127" s="404"/>
      <c r="D127" s="404"/>
      <c r="E127" s="404"/>
      <c r="F127" s="405"/>
      <c r="G127" s="390"/>
    </row>
    <row r="128" spans="2:7" x14ac:dyDescent="0.25">
      <c r="B128" s="406" t="s">
        <v>148</v>
      </c>
      <c r="C128" s="407"/>
      <c r="D128" s="410" t="str">
        <f>'PRESUPUESTO OFICIAL'!C7</f>
        <v xml:space="preserve"> SISTEMA DE RETENCIÓN Y PROTECCIONES</v>
      </c>
      <c r="E128" s="411"/>
      <c r="F128" s="411"/>
      <c r="G128" s="412"/>
    </row>
    <row r="129" spans="2:7" x14ac:dyDescent="0.25">
      <c r="B129" s="408"/>
      <c r="C129" s="409"/>
      <c r="D129" s="413"/>
      <c r="E129" s="414"/>
      <c r="F129" s="414"/>
      <c r="G129" s="415"/>
    </row>
    <row r="130" spans="2:7" x14ac:dyDescent="0.25">
      <c r="B130" s="143" t="s">
        <v>113</v>
      </c>
      <c r="C130" s="144">
        <f>'PRESUPUESTO OFICIAL'!B10</f>
        <v>2.2999999999999998</v>
      </c>
      <c r="D130" s="416" t="str">
        <f>'PRESUPUESTO OFICIAL'!C10</f>
        <v>Suministro e instalación de grapa de retención de 1/0-4/0</v>
      </c>
      <c r="E130" s="417"/>
      <c r="F130" s="417"/>
      <c r="G130" s="418"/>
    </row>
    <row r="131" spans="2:7" x14ac:dyDescent="0.25">
      <c r="B131" s="114"/>
      <c r="C131" s="115"/>
      <c r="D131" s="419" t="s">
        <v>114</v>
      </c>
      <c r="E131" s="420"/>
      <c r="F131" s="375"/>
      <c r="G131" s="116" t="str">
        <f>'PRESUPUESTO OFICIAL'!D10</f>
        <v xml:space="preserve">UND </v>
      </c>
    </row>
    <row r="132" spans="2:7" x14ac:dyDescent="0.25">
      <c r="B132" s="374" t="s">
        <v>115</v>
      </c>
      <c r="C132" s="375"/>
      <c r="D132" s="117" t="s">
        <v>116</v>
      </c>
      <c r="E132" s="117" t="s">
        <v>117</v>
      </c>
      <c r="F132" s="118" t="s">
        <v>118</v>
      </c>
      <c r="G132" s="119" t="s">
        <v>119</v>
      </c>
    </row>
    <row r="133" spans="2:7" x14ac:dyDescent="0.25">
      <c r="B133" s="234" t="str">
        <f>INSUMOS!B14</f>
        <v>MAT009</v>
      </c>
      <c r="C133" s="121" t="str">
        <f>INSUMOS!C14</f>
        <v>GRAPA DE RETENCIÓN DE 1/0 - 4/0</v>
      </c>
      <c r="D133" s="122" t="str">
        <f>INSUMOS!D14</f>
        <v>UND</v>
      </c>
      <c r="E133" s="123">
        <v>1</v>
      </c>
      <c r="F133" s="124">
        <f>INSUMOS!E14</f>
        <v>43000</v>
      </c>
      <c r="G133" s="125">
        <f t="shared" ref="G133" si="15">+ROUND(E133*F133,0)</f>
        <v>43000</v>
      </c>
    </row>
    <row r="134" spans="2:7" x14ac:dyDescent="0.25">
      <c r="B134" s="120"/>
      <c r="C134" s="121"/>
      <c r="D134" s="122"/>
      <c r="E134" s="123"/>
      <c r="F134" s="124"/>
      <c r="G134" s="125"/>
    </row>
    <row r="135" spans="2:7" x14ac:dyDescent="0.25">
      <c r="B135" s="120"/>
      <c r="C135" s="121" t="s">
        <v>120</v>
      </c>
      <c r="D135" s="122" t="s">
        <v>20</v>
      </c>
      <c r="E135" s="123">
        <v>0.05</v>
      </c>
      <c r="F135" s="124">
        <f>SUM(G134:G134)</f>
        <v>0</v>
      </c>
      <c r="G135" s="125">
        <f>+ROUND(E135*F135,0)</f>
        <v>0</v>
      </c>
    </row>
    <row r="136" spans="2:7" x14ac:dyDescent="0.25">
      <c r="B136" s="376"/>
      <c r="C136" s="377"/>
      <c r="D136" s="378"/>
      <c r="E136" s="379" t="s">
        <v>121</v>
      </c>
      <c r="F136" s="375"/>
      <c r="G136" s="126">
        <f>SUM(G133:G135)</f>
        <v>43000</v>
      </c>
    </row>
    <row r="137" spans="2:7" x14ac:dyDescent="0.25">
      <c r="B137" s="382"/>
      <c r="C137" s="383"/>
      <c r="D137" s="383"/>
      <c r="E137" s="383"/>
      <c r="F137" s="383"/>
      <c r="G137" s="384"/>
    </row>
    <row r="138" spans="2:7" x14ac:dyDescent="0.25">
      <c r="B138" s="374" t="s">
        <v>122</v>
      </c>
      <c r="C138" s="375"/>
      <c r="D138" s="117" t="str">
        <f>+D132</f>
        <v>UNIDAD</v>
      </c>
      <c r="E138" s="117" t="s">
        <v>117</v>
      </c>
      <c r="F138" s="118" t="str">
        <f>+F132</f>
        <v>VALOR UNITARIO</v>
      </c>
      <c r="G138" s="119" t="str">
        <f>+G132</f>
        <v>VALOR TOTAL</v>
      </c>
    </row>
    <row r="139" spans="2:7" x14ac:dyDescent="0.25">
      <c r="B139" s="120">
        <v>1</v>
      </c>
      <c r="C139" s="121" t="s">
        <v>123</v>
      </c>
      <c r="D139" s="122" t="s">
        <v>124</v>
      </c>
      <c r="E139" s="123">
        <v>0.05</v>
      </c>
      <c r="F139" s="124">
        <f>G152</f>
        <v>43848</v>
      </c>
      <c r="G139" s="125">
        <f t="shared" ref="G139:G141" si="16">+ROUND(E139*F139,0)</f>
        <v>2192</v>
      </c>
    </row>
    <row r="140" spans="2:7" x14ac:dyDescent="0.25">
      <c r="B140" s="120">
        <v>2</v>
      </c>
      <c r="C140" s="121"/>
      <c r="D140" s="122"/>
      <c r="E140" s="123"/>
      <c r="F140" s="124"/>
      <c r="G140" s="125">
        <f t="shared" si="16"/>
        <v>0</v>
      </c>
    </row>
    <row r="141" spans="2:7" x14ac:dyDescent="0.25">
      <c r="B141" s="120">
        <v>3</v>
      </c>
      <c r="C141" s="127"/>
      <c r="D141" s="122"/>
      <c r="E141" s="128"/>
      <c r="F141" s="124"/>
      <c r="G141" s="125">
        <f t="shared" si="16"/>
        <v>0</v>
      </c>
    </row>
    <row r="142" spans="2:7" x14ac:dyDescent="0.25">
      <c r="B142" s="129"/>
      <c r="C142" s="130"/>
      <c r="D142" s="131"/>
      <c r="E142" s="132"/>
      <c r="F142" s="133"/>
      <c r="G142" s="125"/>
    </row>
    <row r="143" spans="2:7" x14ac:dyDescent="0.25">
      <c r="B143" s="376"/>
      <c r="C143" s="377"/>
      <c r="D143" s="378"/>
      <c r="E143" s="379" t="s">
        <v>125</v>
      </c>
      <c r="F143" s="375"/>
      <c r="G143" s="134">
        <f>SUM(G139:G141)</f>
        <v>2192</v>
      </c>
    </row>
    <row r="144" spans="2:7" x14ac:dyDescent="0.25">
      <c r="B144" s="135"/>
      <c r="C144" s="136"/>
      <c r="D144" s="136"/>
      <c r="E144" s="137"/>
      <c r="F144" s="137"/>
      <c r="G144" s="138"/>
    </row>
    <row r="145" spans="2:7" x14ac:dyDescent="0.25">
      <c r="B145" s="374" t="s">
        <v>126</v>
      </c>
      <c r="C145" s="375"/>
      <c r="D145" s="117" t="s">
        <v>127</v>
      </c>
      <c r="E145" s="117" t="s">
        <v>128</v>
      </c>
      <c r="F145" s="117" t="s">
        <v>129</v>
      </c>
      <c r="G145" s="139" t="s">
        <v>119</v>
      </c>
    </row>
    <row r="146" spans="2:7" x14ac:dyDescent="0.25">
      <c r="B146" s="120">
        <v>1</v>
      </c>
      <c r="C146" s="121" t="s">
        <v>139</v>
      </c>
      <c r="D146" s="122" t="s">
        <v>20</v>
      </c>
      <c r="E146" s="140">
        <v>0.05</v>
      </c>
      <c r="F146" s="124">
        <f>G136</f>
        <v>43000</v>
      </c>
      <c r="G146" s="125">
        <f>E146*F146</f>
        <v>2150</v>
      </c>
    </row>
    <row r="147" spans="2:7" x14ac:dyDescent="0.25">
      <c r="B147" s="120">
        <v>2</v>
      </c>
      <c r="C147" s="127"/>
      <c r="D147" s="122"/>
      <c r="E147" s="123"/>
      <c r="F147" s="124"/>
      <c r="G147" s="125">
        <f t="shared" ref="G147:G148" si="17">+ROUND(E147*F147,0)</f>
        <v>0</v>
      </c>
    </row>
    <row r="148" spans="2:7" x14ac:dyDescent="0.25">
      <c r="B148" s="120">
        <f t="shared" ref="B148" si="18">1+B147</f>
        <v>3</v>
      </c>
      <c r="C148" s="127"/>
      <c r="D148" s="122"/>
      <c r="E148" s="123"/>
      <c r="F148" s="124"/>
      <c r="G148" s="125">
        <f t="shared" si="17"/>
        <v>0</v>
      </c>
    </row>
    <row r="149" spans="2:7" x14ac:dyDescent="0.25">
      <c r="B149" s="376"/>
      <c r="C149" s="377"/>
      <c r="D149" s="378"/>
      <c r="E149" s="379" t="s">
        <v>130</v>
      </c>
      <c r="F149" s="375"/>
      <c r="G149" s="134">
        <f>SUM(G146:G148)</f>
        <v>2150</v>
      </c>
    </row>
    <row r="150" spans="2:7" x14ac:dyDescent="0.25">
      <c r="B150" s="135"/>
      <c r="C150" s="136"/>
      <c r="D150" s="136"/>
      <c r="E150" s="137"/>
      <c r="F150" s="137"/>
      <c r="G150" s="138"/>
    </row>
    <row r="151" spans="2:7" x14ac:dyDescent="0.25">
      <c r="B151" s="374" t="s">
        <v>131</v>
      </c>
      <c r="C151" s="375"/>
      <c r="D151" s="117" t="str">
        <f>+D138</f>
        <v>UNIDAD</v>
      </c>
      <c r="E151" s="117" t="s">
        <v>117</v>
      </c>
      <c r="F151" s="117" t="s">
        <v>132</v>
      </c>
      <c r="G151" s="119" t="str">
        <f>+G138</f>
        <v>VALOR TOTAL</v>
      </c>
    </row>
    <row r="152" spans="2:7" x14ac:dyDescent="0.25">
      <c r="B152" s="120">
        <v>1</v>
      </c>
      <c r="C152" s="121" t="s">
        <v>98</v>
      </c>
      <c r="D152" s="122" t="s">
        <v>140</v>
      </c>
      <c r="E152" s="123">
        <v>0.8</v>
      </c>
      <c r="F152" s="124">
        <f>'MANO DE OBRA'!$E$105</f>
        <v>54809.542972112904</v>
      </c>
      <c r="G152" s="125">
        <f>+ROUND(E152*F152,0)</f>
        <v>43848</v>
      </c>
    </row>
    <row r="153" spans="2:7" x14ac:dyDescent="0.25">
      <c r="B153" s="120">
        <v>2</v>
      </c>
      <c r="C153" s="127"/>
      <c r="D153" s="122"/>
      <c r="E153" s="123"/>
      <c r="F153" s="124"/>
      <c r="G153" s="125">
        <f t="shared" ref="G153:G154" si="19">+ROUND(E153*F153,0)</f>
        <v>0</v>
      </c>
    </row>
    <row r="154" spans="2:7" x14ac:dyDescent="0.25">
      <c r="B154" s="129"/>
      <c r="C154" s="130"/>
      <c r="D154" s="122"/>
      <c r="E154" s="123"/>
      <c r="F154" s="133"/>
      <c r="G154" s="125">
        <f t="shared" si="19"/>
        <v>0</v>
      </c>
    </row>
    <row r="155" spans="2:7" x14ac:dyDescent="0.25">
      <c r="B155" s="376"/>
      <c r="C155" s="377"/>
      <c r="D155" s="378"/>
      <c r="E155" s="379" t="s">
        <v>133</v>
      </c>
      <c r="F155" s="375"/>
      <c r="G155" s="126">
        <f>SUM(G152:G154)</f>
        <v>43848</v>
      </c>
    </row>
    <row r="156" spans="2:7" ht="15.75" thickBot="1" x14ac:dyDescent="0.3">
      <c r="B156" s="141"/>
      <c r="C156" s="142"/>
      <c r="D156" s="142"/>
      <c r="E156" s="380" t="s">
        <v>134</v>
      </c>
      <c r="F156" s="381"/>
      <c r="G156" s="145">
        <f>ROUND(G136+G143+G155+G149,0)</f>
        <v>91190</v>
      </c>
    </row>
    <row r="158" spans="2:7" ht="15.75" thickBot="1" x14ac:dyDescent="0.3"/>
    <row r="159" spans="2:7" ht="15.75" thickBot="1" x14ac:dyDescent="0.3">
      <c r="B159" s="385" t="s">
        <v>135</v>
      </c>
      <c r="C159" s="386"/>
      <c r="D159" s="386"/>
      <c r="E159" s="386"/>
      <c r="F159" s="387"/>
      <c r="G159" s="388"/>
    </row>
    <row r="160" spans="2:7" x14ac:dyDescent="0.25">
      <c r="B160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160" s="392"/>
      <c r="D160" s="392"/>
      <c r="E160" s="392"/>
      <c r="F160" s="393"/>
      <c r="G160" s="389"/>
    </row>
    <row r="161" spans="2:7" x14ac:dyDescent="0.25">
      <c r="B161" s="394"/>
      <c r="C161" s="395"/>
      <c r="D161" s="395"/>
      <c r="E161" s="395"/>
      <c r="F161" s="396"/>
      <c r="G161" s="389"/>
    </row>
    <row r="162" spans="2:7" ht="15.75" thickBot="1" x14ac:dyDescent="0.3">
      <c r="B162" s="397"/>
      <c r="C162" s="398"/>
      <c r="D162" s="398"/>
      <c r="E162" s="398"/>
      <c r="F162" s="399"/>
      <c r="G162" s="389"/>
    </row>
    <row r="163" spans="2:7" ht="15.75" thickBot="1" x14ac:dyDescent="0.3">
      <c r="B163" s="400" t="s">
        <v>136</v>
      </c>
      <c r="C163" s="401"/>
      <c r="D163" s="401"/>
      <c r="E163" s="401"/>
      <c r="F163" s="402"/>
      <c r="G163" s="389"/>
    </row>
    <row r="164" spans="2:7" ht="15.75" thickBot="1" x14ac:dyDescent="0.3">
      <c r="B164" s="403" t="s">
        <v>137</v>
      </c>
      <c r="C164" s="404"/>
      <c r="D164" s="404"/>
      <c r="E164" s="404"/>
      <c r="F164" s="405"/>
      <c r="G164" s="390"/>
    </row>
    <row r="165" spans="2:7" x14ac:dyDescent="0.25">
      <c r="B165" s="406" t="s">
        <v>158</v>
      </c>
      <c r="C165" s="407"/>
      <c r="D165" s="410" t="str">
        <f>'PRESUPUESTO OFICIAL'!C11</f>
        <v>TENDIDO DE LINEA</v>
      </c>
      <c r="E165" s="411"/>
      <c r="F165" s="411"/>
      <c r="G165" s="412"/>
    </row>
    <row r="166" spans="2:7" x14ac:dyDescent="0.25">
      <c r="B166" s="408"/>
      <c r="C166" s="409"/>
      <c r="D166" s="413"/>
      <c r="E166" s="414"/>
      <c r="F166" s="414"/>
      <c r="G166" s="415"/>
    </row>
    <row r="167" spans="2:7" x14ac:dyDescent="0.25">
      <c r="B167" s="143" t="s">
        <v>113</v>
      </c>
      <c r="C167" s="144">
        <f>'PRESUPUESTO OFICIAL'!B12</f>
        <v>3.1</v>
      </c>
      <c r="D167" s="416" t="str">
        <f>'PRESUPUESTO OFICIAL'!C12</f>
        <v xml:space="preserve">Suministro e instalación de grapa para conexión en caliente </v>
      </c>
      <c r="E167" s="417"/>
      <c r="F167" s="417"/>
      <c r="G167" s="418"/>
    </row>
    <row r="168" spans="2:7" x14ac:dyDescent="0.25">
      <c r="B168" s="114"/>
      <c r="C168" s="115"/>
      <c r="D168" s="419" t="s">
        <v>114</v>
      </c>
      <c r="E168" s="420"/>
      <c r="F168" s="375"/>
      <c r="G168" s="116" t="str">
        <f>'PRESUPUESTO OFICIAL'!D12</f>
        <v xml:space="preserve">UND </v>
      </c>
    </row>
    <row r="169" spans="2:7" x14ac:dyDescent="0.25">
      <c r="B169" s="374" t="s">
        <v>115</v>
      </c>
      <c r="C169" s="375"/>
      <c r="D169" s="117" t="s">
        <v>116</v>
      </c>
      <c r="E169" s="117" t="s">
        <v>117</v>
      </c>
      <c r="F169" s="118" t="s">
        <v>118</v>
      </c>
      <c r="G169" s="119" t="s">
        <v>119</v>
      </c>
    </row>
    <row r="170" spans="2:7" x14ac:dyDescent="0.25">
      <c r="B170" s="120" t="str">
        <f>INSUMOS!B15</f>
        <v>MAT010</v>
      </c>
      <c r="C170" s="121" t="str">
        <f>INSUMOS!C15</f>
        <v>GRAPA PARA CONEXIÓN EN CALIENTE</v>
      </c>
      <c r="D170" s="122" t="str">
        <f>INSUMOS!D15</f>
        <v>UND</v>
      </c>
      <c r="E170" s="123">
        <v>1</v>
      </c>
      <c r="F170" s="124">
        <f>INSUMOS!E15</f>
        <v>57000</v>
      </c>
      <c r="G170" s="125">
        <f t="shared" ref="G170" si="20">+ROUND(E170*F170,0)</f>
        <v>57000</v>
      </c>
    </row>
    <row r="171" spans="2:7" x14ac:dyDescent="0.25">
      <c r="B171" s="120"/>
      <c r="C171" s="121"/>
      <c r="D171" s="122"/>
      <c r="E171" s="123"/>
      <c r="F171" s="124"/>
      <c r="G171" s="125"/>
    </row>
    <row r="172" spans="2:7" x14ac:dyDescent="0.25">
      <c r="B172" s="120"/>
      <c r="C172" s="121"/>
      <c r="D172" s="122"/>
      <c r="E172" s="123"/>
      <c r="F172" s="124"/>
      <c r="G172" s="125">
        <f>+E172*F172</f>
        <v>0</v>
      </c>
    </row>
    <row r="173" spans="2:7" x14ac:dyDescent="0.25">
      <c r="B173" s="120"/>
      <c r="C173" s="121" t="s">
        <v>120</v>
      </c>
      <c r="D173" s="122" t="s">
        <v>20</v>
      </c>
      <c r="E173" s="123">
        <v>0.05</v>
      </c>
      <c r="F173" s="124">
        <f>SUM(G171:G172)</f>
        <v>0</v>
      </c>
      <c r="G173" s="125">
        <f>+ROUND(E173*F173,0)</f>
        <v>0</v>
      </c>
    </row>
    <row r="174" spans="2:7" x14ac:dyDescent="0.25">
      <c r="B174" s="376"/>
      <c r="C174" s="377"/>
      <c r="D174" s="378"/>
      <c r="E174" s="379" t="s">
        <v>121</v>
      </c>
      <c r="F174" s="375"/>
      <c r="G174" s="126">
        <f>SUM(G170:G173)</f>
        <v>57000</v>
      </c>
    </row>
    <row r="175" spans="2:7" x14ac:dyDescent="0.25">
      <c r="B175" s="382"/>
      <c r="C175" s="383"/>
      <c r="D175" s="383"/>
      <c r="E175" s="383"/>
      <c r="F175" s="383"/>
      <c r="G175" s="384"/>
    </row>
    <row r="176" spans="2:7" x14ac:dyDescent="0.25">
      <c r="B176" s="374" t="s">
        <v>122</v>
      </c>
      <c r="C176" s="375"/>
      <c r="D176" s="117" t="str">
        <f>+D169</f>
        <v>UNIDAD</v>
      </c>
      <c r="E176" s="117" t="s">
        <v>117</v>
      </c>
      <c r="F176" s="118" t="str">
        <f>+F169</f>
        <v>VALOR UNITARIO</v>
      </c>
      <c r="G176" s="119" t="str">
        <f>+G169</f>
        <v>VALOR TOTAL</v>
      </c>
    </row>
    <row r="177" spans="2:7" x14ac:dyDescent="0.25">
      <c r="B177" s="120">
        <v>1</v>
      </c>
      <c r="C177" s="121" t="s">
        <v>123</v>
      </c>
      <c r="D177" s="122" t="s">
        <v>124</v>
      </c>
      <c r="E177" s="123">
        <v>0.05</v>
      </c>
      <c r="F177" s="124">
        <f>G190</f>
        <v>32886</v>
      </c>
      <c r="G177" s="125">
        <f t="shared" ref="G177:G179" si="21">+ROUND(E177*F177,0)</f>
        <v>1644</v>
      </c>
    </row>
    <row r="178" spans="2:7" x14ac:dyDescent="0.25">
      <c r="B178" s="120">
        <v>2</v>
      </c>
      <c r="C178" s="121"/>
      <c r="D178" s="122"/>
      <c r="E178" s="123"/>
      <c r="F178" s="124"/>
      <c r="G178" s="125">
        <f t="shared" si="21"/>
        <v>0</v>
      </c>
    </row>
    <row r="179" spans="2:7" x14ac:dyDescent="0.25">
      <c r="B179" s="120">
        <v>3</v>
      </c>
      <c r="C179" s="127"/>
      <c r="D179" s="122"/>
      <c r="E179" s="128"/>
      <c r="F179" s="124"/>
      <c r="G179" s="125">
        <f t="shared" si="21"/>
        <v>0</v>
      </c>
    </row>
    <row r="180" spans="2:7" x14ac:dyDescent="0.25">
      <c r="B180" s="129"/>
      <c r="C180" s="130"/>
      <c r="D180" s="131"/>
      <c r="E180" s="132"/>
      <c r="F180" s="133"/>
      <c r="G180" s="125"/>
    </row>
    <row r="181" spans="2:7" x14ac:dyDescent="0.25">
      <c r="B181" s="376"/>
      <c r="C181" s="377"/>
      <c r="D181" s="378"/>
      <c r="E181" s="379" t="s">
        <v>125</v>
      </c>
      <c r="F181" s="375"/>
      <c r="G181" s="134">
        <f>SUM(G177:G179)</f>
        <v>1644</v>
      </c>
    </row>
    <row r="182" spans="2:7" x14ac:dyDescent="0.25">
      <c r="B182" s="135"/>
      <c r="C182" s="136"/>
      <c r="D182" s="136"/>
      <c r="E182" s="137"/>
      <c r="F182" s="137"/>
      <c r="G182" s="138"/>
    </row>
    <row r="183" spans="2:7" x14ac:dyDescent="0.25">
      <c r="B183" s="374" t="s">
        <v>126</v>
      </c>
      <c r="C183" s="375"/>
      <c r="D183" s="117" t="s">
        <v>127</v>
      </c>
      <c r="E183" s="117" t="s">
        <v>128</v>
      </c>
      <c r="F183" s="117" t="s">
        <v>129</v>
      </c>
      <c r="G183" s="139" t="s">
        <v>119</v>
      </c>
    </row>
    <row r="184" spans="2:7" x14ac:dyDescent="0.25">
      <c r="B184" s="120">
        <v>1</v>
      </c>
      <c r="C184" s="121" t="s">
        <v>139</v>
      </c>
      <c r="D184" s="122" t="s">
        <v>20</v>
      </c>
      <c r="E184" s="140">
        <v>0.05</v>
      </c>
      <c r="F184" s="124">
        <f>G174</f>
        <v>57000</v>
      </c>
      <c r="G184" s="125">
        <f>E184*F184</f>
        <v>2850</v>
      </c>
    </row>
    <row r="185" spans="2:7" x14ac:dyDescent="0.25">
      <c r="B185" s="120">
        <v>2</v>
      </c>
      <c r="C185" s="127"/>
      <c r="D185" s="122"/>
      <c r="E185" s="123"/>
      <c r="F185" s="124"/>
      <c r="G185" s="125">
        <f t="shared" ref="G185:G186" si="22">+ROUND(E185*F185,0)</f>
        <v>0</v>
      </c>
    </row>
    <row r="186" spans="2:7" x14ac:dyDescent="0.25">
      <c r="B186" s="120">
        <f t="shared" ref="B186" si="23">1+B185</f>
        <v>3</v>
      </c>
      <c r="C186" s="127"/>
      <c r="D186" s="122"/>
      <c r="E186" s="123"/>
      <c r="F186" s="124"/>
      <c r="G186" s="125">
        <f t="shared" si="22"/>
        <v>0</v>
      </c>
    </row>
    <row r="187" spans="2:7" x14ac:dyDescent="0.25">
      <c r="B187" s="376"/>
      <c r="C187" s="377"/>
      <c r="D187" s="378"/>
      <c r="E187" s="379" t="s">
        <v>130</v>
      </c>
      <c r="F187" s="375"/>
      <c r="G187" s="134">
        <f>SUM(G184:G186)</f>
        <v>2850</v>
      </c>
    </row>
    <row r="188" spans="2:7" x14ac:dyDescent="0.25">
      <c r="B188" s="135"/>
      <c r="C188" s="136"/>
      <c r="D188" s="136"/>
      <c r="E188" s="137"/>
      <c r="F188" s="137"/>
      <c r="G188" s="138"/>
    </row>
    <row r="189" spans="2:7" x14ac:dyDescent="0.25">
      <c r="B189" s="374" t="s">
        <v>131</v>
      </c>
      <c r="C189" s="375"/>
      <c r="D189" s="117" t="str">
        <f>+D176</f>
        <v>UNIDAD</v>
      </c>
      <c r="E189" s="117" t="s">
        <v>117</v>
      </c>
      <c r="F189" s="117" t="s">
        <v>132</v>
      </c>
      <c r="G189" s="119" t="str">
        <f>+G176</f>
        <v>VALOR TOTAL</v>
      </c>
    </row>
    <row r="190" spans="2:7" x14ac:dyDescent="0.25">
      <c r="B190" s="120">
        <v>1</v>
      </c>
      <c r="C190" s="121" t="s">
        <v>98</v>
      </c>
      <c r="D190" s="122" t="s">
        <v>140</v>
      </c>
      <c r="E190" s="123">
        <v>0.6</v>
      </c>
      <c r="F190" s="124">
        <f>'MANO DE OBRA'!$E$105</f>
        <v>54809.542972112904</v>
      </c>
      <c r="G190" s="125">
        <f>+ROUND(E190*F190,0)</f>
        <v>32886</v>
      </c>
    </row>
    <row r="191" spans="2:7" x14ac:dyDescent="0.25">
      <c r="B191" s="120">
        <v>2</v>
      </c>
      <c r="C191" s="127"/>
      <c r="D191" s="122"/>
      <c r="E191" s="123"/>
      <c r="F191" s="124"/>
      <c r="G191" s="125">
        <f t="shared" ref="G191:G192" si="24">+ROUND(E191*F191,0)</f>
        <v>0</v>
      </c>
    </row>
    <row r="192" spans="2:7" x14ac:dyDescent="0.25">
      <c r="B192" s="129"/>
      <c r="C192" s="130"/>
      <c r="D192" s="122"/>
      <c r="E192" s="123"/>
      <c r="F192" s="133"/>
      <c r="G192" s="125">
        <f t="shared" si="24"/>
        <v>0</v>
      </c>
    </row>
    <row r="193" spans="2:7" x14ac:dyDescent="0.25">
      <c r="B193" s="376"/>
      <c r="C193" s="377"/>
      <c r="D193" s="378"/>
      <c r="E193" s="379" t="s">
        <v>133</v>
      </c>
      <c r="F193" s="375"/>
      <c r="G193" s="126">
        <f>SUM(G190:G192)</f>
        <v>32886</v>
      </c>
    </row>
    <row r="194" spans="2:7" ht="15.75" thickBot="1" x14ac:dyDescent="0.3">
      <c r="B194" s="141"/>
      <c r="C194" s="142"/>
      <c r="D194" s="142"/>
      <c r="E194" s="380" t="s">
        <v>134</v>
      </c>
      <c r="F194" s="381"/>
      <c r="G194" s="145">
        <f>ROUND(G174+G181+G193+G187,0)</f>
        <v>94380</v>
      </c>
    </row>
    <row r="196" spans="2:7" ht="15.75" thickBot="1" x14ac:dyDescent="0.3"/>
    <row r="197" spans="2:7" ht="15.75" thickBot="1" x14ac:dyDescent="0.3">
      <c r="B197" s="385" t="s">
        <v>135</v>
      </c>
      <c r="C197" s="386"/>
      <c r="D197" s="386"/>
      <c r="E197" s="386"/>
      <c r="F197" s="387"/>
      <c r="G197" s="388"/>
    </row>
    <row r="198" spans="2:7" x14ac:dyDescent="0.25">
      <c r="B198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198" s="392"/>
      <c r="D198" s="392"/>
      <c r="E198" s="392"/>
      <c r="F198" s="393"/>
      <c r="G198" s="389"/>
    </row>
    <row r="199" spans="2:7" x14ac:dyDescent="0.25">
      <c r="B199" s="394"/>
      <c r="C199" s="395"/>
      <c r="D199" s="395"/>
      <c r="E199" s="395"/>
      <c r="F199" s="396"/>
      <c r="G199" s="389"/>
    </row>
    <row r="200" spans="2:7" ht="15.75" thickBot="1" x14ac:dyDescent="0.3">
      <c r="B200" s="397"/>
      <c r="C200" s="398"/>
      <c r="D200" s="398"/>
      <c r="E200" s="398"/>
      <c r="F200" s="399"/>
      <c r="G200" s="389"/>
    </row>
    <row r="201" spans="2:7" ht="15.75" thickBot="1" x14ac:dyDescent="0.3">
      <c r="B201" s="400" t="s">
        <v>136</v>
      </c>
      <c r="C201" s="401"/>
      <c r="D201" s="401"/>
      <c r="E201" s="401"/>
      <c r="F201" s="402"/>
      <c r="G201" s="389"/>
    </row>
    <row r="202" spans="2:7" ht="15.75" thickBot="1" x14ac:dyDescent="0.3">
      <c r="B202" s="403" t="s">
        <v>137</v>
      </c>
      <c r="C202" s="404"/>
      <c r="D202" s="404"/>
      <c r="E202" s="404"/>
      <c r="F202" s="405"/>
      <c r="G202" s="390"/>
    </row>
    <row r="203" spans="2:7" x14ac:dyDescent="0.25">
      <c r="B203" s="406" t="s">
        <v>158</v>
      </c>
      <c r="C203" s="407"/>
      <c r="D203" s="410" t="str">
        <f>'PRESUPUESTO OFICIAL'!C11</f>
        <v>TENDIDO DE LINEA</v>
      </c>
      <c r="E203" s="411"/>
      <c r="F203" s="411"/>
      <c r="G203" s="412"/>
    </row>
    <row r="204" spans="2:7" x14ac:dyDescent="0.25">
      <c r="B204" s="408"/>
      <c r="C204" s="409"/>
      <c r="D204" s="413"/>
      <c r="E204" s="414"/>
      <c r="F204" s="414"/>
      <c r="G204" s="415"/>
    </row>
    <row r="205" spans="2:7" x14ac:dyDescent="0.25">
      <c r="B205" s="143" t="s">
        <v>113</v>
      </c>
      <c r="C205" s="144">
        <f>'PRESUPUESTO OFICIAL'!B13</f>
        <v>3.2</v>
      </c>
      <c r="D205" s="416" t="str">
        <f>'PRESUPUESTO OFICIAL'!C13</f>
        <v xml:space="preserve">Suministro e instalación de conector tipo AMPAC con estribo </v>
      </c>
      <c r="E205" s="417"/>
      <c r="F205" s="417"/>
      <c r="G205" s="418"/>
    </row>
    <row r="206" spans="2:7" x14ac:dyDescent="0.25">
      <c r="B206" s="114"/>
      <c r="C206" s="115"/>
      <c r="D206" s="419" t="s">
        <v>114</v>
      </c>
      <c r="E206" s="420"/>
      <c r="F206" s="375"/>
      <c r="G206" s="116" t="str">
        <f>'PRESUPUESTO OFICIAL'!D13</f>
        <v xml:space="preserve">UND </v>
      </c>
    </row>
    <row r="207" spans="2:7" x14ac:dyDescent="0.25">
      <c r="B207" s="374" t="s">
        <v>115</v>
      </c>
      <c r="C207" s="375"/>
      <c r="D207" s="117" t="s">
        <v>116</v>
      </c>
      <c r="E207" s="117" t="s">
        <v>117</v>
      </c>
      <c r="F207" s="118" t="s">
        <v>118</v>
      </c>
      <c r="G207" s="119" t="s">
        <v>119</v>
      </c>
    </row>
    <row r="208" spans="2:7" x14ac:dyDescent="0.25">
      <c r="B208" s="120" t="str">
        <f>INSUMOS!B16</f>
        <v>MAT011</v>
      </c>
      <c r="C208" s="121" t="str">
        <f>INSUMOS!C16</f>
        <v>CONECTOR TIPO AMPAC CON ESTRIBOS</v>
      </c>
      <c r="D208" s="122" t="str">
        <f>INSUMOS!D16</f>
        <v>UND</v>
      </c>
      <c r="E208" s="123">
        <v>1</v>
      </c>
      <c r="F208" s="124">
        <f>INSUMOS!E16</f>
        <v>42000</v>
      </c>
      <c r="G208" s="125">
        <f t="shared" ref="G208" si="25">+ROUND(E208*F208,0)</f>
        <v>42000</v>
      </c>
    </row>
    <row r="209" spans="2:7" x14ac:dyDescent="0.25">
      <c r="B209" s="120"/>
      <c r="C209" s="121"/>
      <c r="D209" s="122"/>
      <c r="E209" s="123"/>
      <c r="F209" s="124"/>
      <c r="G209" s="125"/>
    </row>
    <row r="210" spans="2:7" x14ac:dyDescent="0.25">
      <c r="B210" s="120"/>
      <c r="C210" s="121"/>
      <c r="D210" s="122"/>
      <c r="E210" s="123"/>
      <c r="F210" s="124"/>
      <c r="G210" s="125">
        <f>+E210*F210</f>
        <v>0</v>
      </c>
    </row>
    <row r="211" spans="2:7" x14ac:dyDescent="0.25">
      <c r="B211" s="120"/>
      <c r="C211" s="121" t="s">
        <v>120</v>
      </c>
      <c r="D211" s="122" t="s">
        <v>20</v>
      </c>
      <c r="E211" s="123">
        <v>0.05</v>
      </c>
      <c r="F211" s="124">
        <f>SUM(G209:G210)</f>
        <v>0</v>
      </c>
      <c r="G211" s="125">
        <f>+ROUND(E211*F211,0)</f>
        <v>0</v>
      </c>
    </row>
    <row r="212" spans="2:7" x14ac:dyDescent="0.25">
      <c r="B212" s="376"/>
      <c r="C212" s="377"/>
      <c r="D212" s="378"/>
      <c r="E212" s="379" t="s">
        <v>121</v>
      </c>
      <c r="F212" s="375"/>
      <c r="G212" s="126">
        <f>SUM(G208:G211)</f>
        <v>42000</v>
      </c>
    </row>
    <row r="213" spans="2:7" x14ac:dyDescent="0.25">
      <c r="B213" s="382"/>
      <c r="C213" s="383"/>
      <c r="D213" s="383"/>
      <c r="E213" s="383"/>
      <c r="F213" s="383"/>
      <c r="G213" s="384"/>
    </row>
    <row r="214" spans="2:7" x14ac:dyDescent="0.25">
      <c r="B214" s="374" t="s">
        <v>122</v>
      </c>
      <c r="C214" s="375"/>
      <c r="D214" s="117" t="str">
        <f>+D207</f>
        <v>UNIDAD</v>
      </c>
      <c r="E214" s="117" t="s">
        <v>117</v>
      </c>
      <c r="F214" s="118" t="str">
        <f>+F207</f>
        <v>VALOR UNITARIO</v>
      </c>
      <c r="G214" s="119" t="str">
        <f>+G207</f>
        <v>VALOR TOTAL</v>
      </c>
    </row>
    <row r="215" spans="2:7" x14ac:dyDescent="0.25">
      <c r="B215" s="120">
        <v>1</v>
      </c>
      <c r="C215" s="121" t="s">
        <v>123</v>
      </c>
      <c r="D215" s="122" t="s">
        <v>124</v>
      </c>
      <c r="E215" s="123">
        <v>0.05</v>
      </c>
      <c r="F215" s="124">
        <f>G228</f>
        <v>32886</v>
      </c>
      <c r="G215" s="125">
        <f t="shared" ref="G215:G217" si="26">+ROUND(E215*F215,0)</f>
        <v>1644</v>
      </c>
    </row>
    <row r="216" spans="2:7" x14ac:dyDescent="0.25">
      <c r="B216" s="120">
        <v>2</v>
      </c>
      <c r="C216" s="121"/>
      <c r="D216" s="122"/>
      <c r="E216" s="123"/>
      <c r="F216" s="124"/>
      <c r="G216" s="125">
        <f t="shared" si="26"/>
        <v>0</v>
      </c>
    </row>
    <row r="217" spans="2:7" x14ac:dyDescent="0.25">
      <c r="B217" s="120">
        <v>3</v>
      </c>
      <c r="C217" s="127"/>
      <c r="D217" s="122"/>
      <c r="E217" s="128"/>
      <c r="F217" s="124"/>
      <c r="G217" s="125">
        <f t="shared" si="26"/>
        <v>0</v>
      </c>
    </row>
    <row r="218" spans="2:7" x14ac:dyDescent="0.25">
      <c r="B218" s="129"/>
      <c r="C218" s="130"/>
      <c r="D218" s="131"/>
      <c r="E218" s="132"/>
      <c r="F218" s="133"/>
      <c r="G218" s="125"/>
    </row>
    <row r="219" spans="2:7" x14ac:dyDescent="0.25">
      <c r="B219" s="376"/>
      <c r="C219" s="377"/>
      <c r="D219" s="378"/>
      <c r="E219" s="379" t="s">
        <v>125</v>
      </c>
      <c r="F219" s="375"/>
      <c r="G219" s="134">
        <f>SUM(G215:G217)</f>
        <v>1644</v>
      </c>
    </row>
    <row r="220" spans="2:7" x14ac:dyDescent="0.25">
      <c r="B220" s="135"/>
      <c r="C220" s="136"/>
      <c r="D220" s="136"/>
      <c r="E220" s="137"/>
      <c r="F220" s="137"/>
      <c r="G220" s="138"/>
    </row>
    <row r="221" spans="2:7" x14ac:dyDescent="0.25">
      <c r="B221" s="374" t="s">
        <v>126</v>
      </c>
      <c r="C221" s="375"/>
      <c r="D221" s="117" t="s">
        <v>127</v>
      </c>
      <c r="E221" s="117" t="s">
        <v>128</v>
      </c>
      <c r="F221" s="117" t="s">
        <v>129</v>
      </c>
      <c r="G221" s="139" t="s">
        <v>119</v>
      </c>
    </row>
    <row r="222" spans="2:7" x14ac:dyDescent="0.25">
      <c r="B222" s="120">
        <v>1</v>
      </c>
      <c r="C222" s="121" t="s">
        <v>139</v>
      </c>
      <c r="D222" s="122" t="s">
        <v>20</v>
      </c>
      <c r="E222" s="140">
        <v>0.05</v>
      </c>
      <c r="F222" s="124">
        <f>G212</f>
        <v>42000</v>
      </c>
      <c r="G222" s="125">
        <f>E222*F222</f>
        <v>2100</v>
      </c>
    </row>
    <row r="223" spans="2:7" x14ac:dyDescent="0.25">
      <c r="B223" s="120">
        <v>2</v>
      </c>
      <c r="C223" s="127"/>
      <c r="D223" s="122"/>
      <c r="E223" s="123"/>
      <c r="F223" s="124"/>
      <c r="G223" s="125">
        <f t="shared" ref="G223:G224" si="27">+ROUND(E223*F223,0)</f>
        <v>0</v>
      </c>
    </row>
    <row r="224" spans="2:7" x14ac:dyDescent="0.25">
      <c r="B224" s="120">
        <f t="shared" ref="B224" si="28">1+B223</f>
        <v>3</v>
      </c>
      <c r="C224" s="127"/>
      <c r="D224" s="122"/>
      <c r="E224" s="123"/>
      <c r="F224" s="124"/>
      <c r="G224" s="125">
        <f t="shared" si="27"/>
        <v>0</v>
      </c>
    </row>
    <row r="225" spans="2:7" x14ac:dyDescent="0.25">
      <c r="B225" s="376"/>
      <c r="C225" s="377"/>
      <c r="D225" s="378"/>
      <c r="E225" s="379" t="s">
        <v>130</v>
      </c>
      <c r="F225" s="375"/>
      <c r="G225" s="134">
        <f>SUM(G222:G224)</f>
        <v>2100</v>
      </c>
    </row>
    <row r="226" spans="2:7" x14ac:dyDescent="0.25">
      <c r="B226" s="135"/>
      <c r="C226" s="136"/>
      <c r="D226" s="136"/>
      <c r="E226" s="137"/>
      <c r="F226" s="137"/>
      <c r="G226" s="138"/>
    </row>
    <row r="227" spans="2:7" x14ac:dyDescent="0.25">
      <c r="B227" s="374" t="s">
        <v>131</v>
      </c>
      <c r="C227" s="375"/>
      <c r="D227" s="117" t="str">
        <f>+D214</f>
        <v>UNIDAD</v>
      </c>
      <c r="E227" s="117" t="s">
        <v>117</v>
      </c>
      <c r="F227" s="117" t="s">
        <v>132</v>
      </c>
      <c r="G227" s="119" t="str">
        <f>+G214</f>
        <v>VALOR TOTAL</v>
      </c>
    </row>
    <row r="228" spans="2:7" x14ac:dyDescent="0.25">
      <c r="B228" s="120">
        <v>1</v>
      </c>
      <c r="C228" s="121" t="s">
        <v>98</v>
      </c>
      <c r="D228" s="122" t="s">
        <v>140</v>
      </c>
      <c r="E228" s="123">
        <v>0.6</v>
      </c>
      <c r="F228" s="124">
        <f>'MANO DE OBRA'!$E$105</f>
        <v>54809.542972112904</v>
      </c>
      <c r="G228" s="125">
        <f>+ROUND(E228*F228,0)</f>
        <v>32886</v>
      </c>
    </row>
    <row r="229" spans="2:7" x14ac:dyDescent="0.25">
      <c r="B229" s="120">
        <v>2</v>
      </c>
      <c r="C229" s="127"/>
      <c r="D229" s="122"/>
      <c r="E229" s="123"/>
      <c r="F229" s="124"/>
      <c r="G229" s="125">
        <f t="shared" ref="G229:G230" si="29">+ROUND(E229*F229,0)</f>
        <v>0</v>
      </c>
    </row>
    <row r="230" spans="2:7" x14ac:dyDescent="0.25">
      <c r="B230" s="129"/>
      <c r="C230" s="130"/>
      <c r="D230" s="122"/>
      <c r="E230" s="123"/>
      <c r="F230" s="133"/>
      <c r="G230" s="125">
        <f t="shared" si="29"/>
        <v>0</v>
      </c>
    </row>
    <row r="231" spans="2:7" x14ac:dyDescent="0.25">
      <c r="B231" s="376"/>
      <c r="C231" s="377"/>
      <c r="D231" s="378"/>
      <c r="E231" s="379" t="s">
        <v>133</v>
      </c>
      <c r="F231" s="375"/>
      <c r="G231" s="126">
        <f>SUM(G228:G230)</f>
        <v>32886</v>
      </c>
    </row>
    <row r="232" spans="2:7" ht="15.75" thickBot="1" x14ac:dyDescent="0.3">
      <c r="B232" s="141"/>
      <c r="C232" s="142"/>
      <c r="D232" s="142"/>
      <c r="E232" s="380" t="s">
        <v>134</v>
      </c>
      <c r="F232" s="381"/>
      <c r="G232" s="145">
        <f>ROUND(G212+G219+G231+G225,0)</f>
        <v>78630</v>
      </c>
    </row>
    <row r="233" spans="2:7" ht="15.75" thickBot="1" x14ac:dyDescent="0.3"/>
    <row r="234" spans="2:7" ht="15.75" thickBot="1" x14ac:dyDescent="0.3">
      <c r="B234" s="385" t="s">
        <v>135</v>
      </c>
      <c r="C234" s="386"/>
      <c r="D234" s="386"/>
      <c r="E234" s="386"/>
      <c r="F234" s="387"/>
      <c r="G234" s="388"/>
    </row>
    <row r="235" spans="2:7" x14ac:dyDescent="0.25">
      <c r="B235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235" s="392"/>
      <c r="D235" s="392"/>
      <c r="E235" s="392"/>
      <c r="F235" s="393"/>
      <c r="G235" s="389"/>
    </row>
    <row r="236" spans="2:7" x14ac:dyDescent="0.25">
      <c r="B236" s="394"/>
      <c r="C236" s="395"/>
      <c r="D236" s="395"/>
      <c r="E236" s="395"/>
      <c r="F236" s="396"/>
      <c r="G236" s="389"/>
    </row>
    <row r="237" spans="2:7" ht="15.75" thickBot="1" x14ac:dyDescent="0.3">
      <c r="B237" s="397"/>
      <c r="C237" s="398"/>
      <c r="D237" s="398"/>
      <c r="E237" s="398"/>
      <c r="F237" s="399"/>
      <c r="G237" s="389"/>
    </row>
    <row r="238" spans="2:7" ht="15.75" thickBot="1" x14ac:dyDescent="0.3">
      <c r="B238" s="400" t="s">
        <v>136</v>
      </c>
      <c r="C238" s="401"/>
      <c r="D238" s="401"/>
      <c r="E238" s="401"/>
      <c r="F238" s="402"/>
      <c r="G238" s="389"/>
    </row>
    <row r="239" spans="2:7" ht="15.75" thickBot="1" x14ac:dyDescent="0.3">
      <c r="B239" s="403" t="s">
        <v>137</v>
      </c>
      <c r="C239" s="404"/>
      <c r="D239" s="404"/>
      <c r="E239" s="404"/>
      <c r="F239" s="405"/>
      <c r="G239" s="390"/>
    </row>
    <row r="240" spans="2:7" x14ac:dyDescent="0.25">
      <c r="B240" s="406" t="s">
        <v>158</v>
      </c>
      <c r="C240" s="407"/>
      <c r="D240" s="410" t="str">
        <f>'PRESUPUESTO OFICIAL'!C11</f>
        <v>TENDIDO DE LINEA</v>
      </c>
      <c r="E240" s="411"/>
      <c r="F240" s="411"/>
      <c r="G240" s="412"/>
    </row>
    <row r="241" spans="2:7" x14ac:dyDescent="0.25">
      <c r="B241" s="408"/>
      <c r="C241" s="409"/>
      <c r="D241" s="413"/>
      <c r="E241" s="414"/>
      <c r="F241" s="414"/>
      <c r="G241" s="415"/>
    </row>
    <row r="242" spans="2:7" x14ac:dyDescent="0.25">
      <c r="B242" s="143" t="s">
        <v>113</v>
      </c>
      <c r="C242" s="144">
        <f>'PRESUPUESTO OFICIAL'!B14</f>
        <v>3.3</v>
      </c>
      <c r="D242" s="416" t="str">
        <f>'PRESUPUESTO OFICIAL'!C14</f>
        <v>Suministro e instalación de cable ACSR 2/0</v>
      </c>
      <c r="E242" s="417"/>
      <c r="F242" s="417"/>
      <c r="G242" s="418"/>
    </row>
    <row r="243" spans="2:7" x14ac:dyDescent="0.25">
      <c r="B243" s="114"/>
      <c r="C243" s="115"/>
      <c r="D243" s="419" t="s">
        <v>114</v>
      </c>
      <c r="E243" s="420"/>
      <c r="F243" s="375"/>
      <c r="G243" s="116" t="str">
        <f>'PRESUPUESTO OFICIAL'!D14</f>
        <v>ML</v>
      </c>
    </row>
    <row r="244" spans="2:7" x14ac:dyDescent="0.25">
      <c r="B244" s="374" t="s">
        <v>115</v>
      </c>
      <c r="C244" s="375"/>
      <c r="D244" s="117" t="s">
        <v>116</v>
      </c>
      <c r="E244" s="117" t="s">
        <v>117</v>
      </c>
      <c r="F244" s="118" t="s">
        <v>118</v>
      </c>
      <c r="G244" s="119" t="s">
        <v>119</v>
      </c>
    </row>
    <row r="245" spans="2:7" x14ac:dyDescent="0.25">
      <c r="B245" s="234" t="str">
        <f>INSUMOS!B17</f>
        <v>MAT012</v>
      </c>
      <c r="C245" s="121" t="str">
        <f>INSUMOS!C17</f>
        <v>CABLE ACSR 2/0</v>
      </c>
      <c r="D245" s="127" t="str">
        <f>INSUMOS!D17</f>
        <v>ML</v>
      </c>
      <c r="E245" s="123">
        <v>1</v>
      </c>
      <c r="F245" s="124">
        <f>INSUMOS!E17</f>
        <v>7000</v>
      </c>
      <c r="G245" s="125">
        <f t="shared" ref="G245" si="30">+ROUND(E245*F245,0)</f>
        <v>7000</v>
      </c>
    </row>
    <row r="246" spans="2:7" x14ac:dyDescent="0.25">
      <c r="B246" s="120"/>
      <c r="C246" s="121"/>
      <c r="D246" s="122"/>
      <c r="E246" s="123"/>
      <c r="F246" s="124"/>
      <c r="G246" s="125"/>
    </row>
    <row r="247" spans="2:7" x14ac:dyDescent="0.25">
      <c r="B247" s="120"/>
      <c r="C247" s="121"/>
      <c r="D247" s="122"/>
      <c r="E247" s="123"/>
      <c r="F247" s="124"/>
      <c r="G247" s="125">
        <f>+E247*F247</f>
        <v>0</v>
      </c>
    </row>
    <row r="248" spans="2:7" x14ac:dyDescent="0.25">
      <c r="B248" s="120"/>
      <c r="C248" s="121" t="s">
        <v>120</v>
      </c>
      <c r="D248" s="122" t="s">
        <v>20</v>
      </c>
      <c r="E248" s="123">
        <v>0.05</v>
      </c>
      <c r="F248" s="124">
        <f>SUM(G245:G247)</f>
        <v>7000</v>
      </c>
      <c r="G248" s="125">
        <f>+ROUND(E248*F248,0)</f>
        <v>350</v>
      </c>
    </row>
    <row r="249" spans="2:7" x14ac:dyDescent="0.25">
      <c r="B249" s="376"/>
      <c r="C249" s="377"/>
      <c r="D249" s="378"/>
      <c r="E249" s="379" t="s">
        <v>121</v>
      </c>
      <c r="F249" s="375"/>
      <c r="G249" s="126">
        <f>SUM(G245:G248)</f>
        <v>7350</v>
      </c>
    </row>
    <row r="250" spans="2:7" x14ac:dyDescent="0.25">
      <c r="B250" s="382"/>
      <c r="C250" s="383"/>
      <c r="D250" s="383"/>
      <c r="E250" s="383"/>
      <c r="F250" s="383"/>
      <c r="G250" s="384"/>
    </row>
    <row r="251" spans="2:7" x14ac:dyDescent="0.25">
      <c r="B251" s="374" t="s">
        <v>122</v>
      </c>
      <c r="C251" s="375"/>
      <c r="D251" s="117" t="str">
        <f>+D244</f>
        <v>UNIDAD</v>
      </c>
      <c r="E251" s="117" t="s">
        <v>117</v>
      </c>
      <c r="F251" s="118" t="str">
        <f>+F244</f>
        <v>VALOR UNITARIO</v>
      </c>
      <c r="G251" s="119" t="str">
        <f>+G244</f>
        <v>VALOR TOTAL</v>
      </c>
    </row>
    <row r="252" spans="2:7" x14ac:dyDescent="0.25">
      <c r="B252" s="120">
        <v>1</v>
      </c>
      <c r="C252" s="121" t="s">
        <v>123</v>
      </c>
      <c r="D252" s="122" t="s">
        <v>124</v>
      </c>
      <c r="E252" s="123">
        <v>0.05</v>
      </c>
      <c r="F252" s="124">
        <f>G265</f>
        <v>19183</v>
      </c>
      <c r="G252" s="125">
        <f t="shared" ref="G252:G254" si="31">+ROUND(E252*F252,0)</f>
        <v>959</v>
      </c>
    </row>
    <row r="253" spans="2:7" x14ac:dyDescent="0.25">
      <c r="B253" s="120" t="str">
        <f>INSUMOS!B34</f>
        <v>EQU001</v>
      </c>
      <c r="C253" s="233" t="str">
        <f>INSUMOS!C34</f>
        <v>CAMION GRUA / CANASTA</v>
      </c>
      <c r="D253" s="122" t="str">
        <f>INSUMOS!D34</f>
        <v>H</v>
      </c>
      <c r="E253" s="149">
        <v>2.5000000000000001E-2</v>
      </c>
      <c r="F253" s="124">
        <v>110000</v>
      </c>
      <c r="G253" s="125">
        <f t="shared" si="31"/>
        <v>2750</v>
      </c>
    </row>
    <row r="254" spans="2:7" x14ac:dyDescent="0.25">
      <c r="B254" s="120" t="str">
        <f>INSUMOS!B35</f>
        <v>EQU002</v>
      </c>
      <c r="C254" s="233" t="str">
        <f>INSUMOS!C35</f>
        <v>EQUIPO DE TENSIONADO</v>
      </c>
      <c r="D254" s="122" t="str">
        <f>INSUMOS!D35</f>
        <v>H</v>
      </c>
      <c r="E254" s="149">
        <v>2.5000000000000001E-2</v>
      </c>
      <c r="F254" s="124">
        <v>40000</v>
      </c>
      <c r="G254" s="125">
        <f t="shared" si="31"/>
        <v>1000</v>
      </c>
    </row>
    <row r="255" spans="2:7" x14ac:dyDescent="0.25">
      <c r="B255" s="129"/>
      <c r="C255" s="130"/>
      <c r="D255" s="131"/>
      <c r="E255" s="132"/>
      <c r="F255" s="133"/>
      <c r="G255" s="125"/>
    </row>
    <row r="256" spans="2:7" x14ac:dyDescent="0.25">
      <c r="B256" s="376"/>
      <c r="C256" s="377"/>
      <c r="D256" s="378"/>
      <c r="E256" s="379" t="s">
        <v>125</v>
      </c>
      <c r="F256" s="375"/>
      <c r="G256" s="134">
        <f>SUM(G252:G254)</f>
        <v>4709</v>
      </c>
    </row>
    <row r="257" spans="2:7" x14ac:dyDescent="0.25">
      <c r="B257" s="135"/>
      <c r="C257" s="136"/>
      <c r="D257" s="136"/>
      <c r="E257" s="137"/>
      <c r="F257" s="137"/>
      <c r="G257" s="138"/>
    </row>
    <row r="258" spans="2:7" x14ac:dyDescent="0.25">
      <c r="B258" s="374" t="s">
        <v>126</v>
      </c>
      <c r="C258" s="375"/>
      <c r="D258" s="117" t="s">
        <v>127</v>
      </c>
      <c r="E258" s="117" t="s">
        <v>128</v>
      </c>
      <c r="F258" s="117" t="s">
        <v>129</v>
      </c>
      <c r="G258" s="139" t="s">
        <v>119</v>
      </c>
    </row>
    <row r="259" spans="2:7" x14ac:dyDescent="0.25">
      <c r="B259" s="120">
        <v>1</v>
      </c>
      <c r="C259" s="121" t="s">
        <v>139</v>
      </c>
      <c r="D259" s="122" t="s">
        <v>20</v>
      </c>
      <c r="E259" s="140">
        <v>0.05</v>
      </c>
      <c r="F259" s="124">
        <f>G249</f>
        <v>7350</v>
      </c>
      <c r="G259" s="125">
        <f>E259*F259</f>
        <v>367.5</v>
      </c>
    </row>
    <row r="260" spans="2:7" x14ac:dyDescent="0.25">
      <c r="B260" s="120">
        <v>2</v>
      </c>
      <c r="C260" s="127"/>
      <c r="D260" s="122"/>
      <c r="E260" s="123"/>
      <c r="F260" s="124"/>
      <c r="G260" s="125">
        <f t="shared" ref="G260:G261" si="32">+ROUND(E260*F260,0)</f>
        <v>0</v>
      </c>
    </row>
    <row r="261" spans="2:7" x14ac:dyDescent="0.25">
      <c r="B261" s="120">
        <f t="shared" ref="B261" si="33">1+B260</f>
        <v>3</v>
      </c>
      <c r="C261" s="127"/>
      <c r="D261" s="122"/>
      <c r="E261" s="123"/>
      <c r="F261" s="124"/>
      <c r="G261" s="125">
        <f t="shared" si="32"/>
        <v>0</v>
      </c>
    </row>
    <row r="262" spans="2:7" x14ac:dyDescent="0.25">
      <c r="B262" s="376"/>
      <c r="C262" s="377"/>
      <c r="D262" s="378"/>
      <c r="E262" s="379" t="s">
        <v>130</v>
      </c>
      <c r="F262" s="375"/>
      <c r="G262" s="134">
        <f>SUM(G259:G261)</f>
        <v>367.5</v>
      </c>
    </row>
    <row r="263" spans="2:7" x14ac:dyDescent="0.25">
      <c r="B263" s="135"/>
      <c r="C263" s="136"/>
      <c r="D263" s="136"/>
      <c r="E263" s="137"/>
      <c r="F263" s="137"/>
      <c r="G263" s="138"/>
    </row>
    <row r="264" spans="2:7" x14ac:dyDescent="0.25">
      <c r="B264" s="374" t="s">
        <v>131</v>
      </c>
      <c r="C264" s="375"/>
      <c r="D264" s="117" t="str">
        <f>+D251</f>
        <v>UNIDAD</v>
      </c>
      <c r="E264" s="117" t="s">
        <v>117</v>
      </c>
      <c r="F264" s="117" t="s">
        <v>132</v>
      </c>
      <c r="G264" s="119" t="str">
        <f>+G251</f>
        <v>VALOR TOTAL</v>
      </c>
    </row>
    <row r="265" spans="2:7" x14ac:dyDescent="0.25">
      <c r="B265" s="120">
        <v>1</v>
      </c>
      <c r="C265" s="121" t="s">
        <v>98</v>
      </c>
      <c r="D265" s="122" t="s">
        <v>140</v>
      </c>
      <c r="E265" s="123">
        <v>0.35</v>
      </c>
      <c r="F265" s="124">
        <f>'MANO DE OBRA'!$E$105</f>
        <v>54809.542972112904</v>
      </c>
      <c r="G265" s="125">
        <f>+ROUND(E265*F265,0)</f>
        <v>19183</v>
      </c>
    </row>
    <row r="266" spans="2:7" x14ac:dyDescent="0.25">
      <c r="B266" s="120">
        <v>2</v>
      </c>
      <c r="C266" s="127"/>
      <c r="D266" s="122"/>
      <c r="E266" s="123"/>
      <c r="F266" s="124"/>
      <c r="G266" s="125">
        <f t="shared" ref="G266:G267" si="34">+ROUND(E266*F266,0)</f>
        <v>0</v>
      </c>
    </row>
    <row r="267" spans="2:7" x14ac:dyDescent="0.25">
      <c r="B267" s="129"/>
      <c r="C267" s="130"/>
      <c r="D267" s="122"/>
      <c r="E267" s="123"/>
      <c r="F267" s="133"/>
      <c r="G267" s="125">
        <f t="shared" si="34"/>
        <v>0</v>
      </c>
    </row>
    <row r="268" spans="2:7" x14ac:dyDescent="0.25">
      <c r="B268" s="376"/>
      <c r="C268" s="377"/>
      <c r="D268" s="378"/>
      <c r="E268" s="379" t="s">
        <v>133</v>
      </c>
      <c r="F268" s="375"/>
      <c r="G268" s="126">
        <f>SUM(G265:G267)</f>
        <v>19183</v>
      </c>
    </row>
    <row r="269" spans="2:7" ht="15.75" thickBot="1" x14ac:dyDescent="0.3">
      <c r="B269" s="141"/>
      <c r="C269" s="142"/>
      <c r="D269" s="142"/>
      <c r="E269" s="380" t="s">
        <v>134</v>
      </c>
      <c r="F269" s="381"/>
      <c r="G269" s="145">
        <f>ROUND(G249+G256+G268+G262,0)</f>
        <v>31610</v>
      </c>
    </row>
    <row r="271" spans="2:7" ht="15.75" thickBot="1" x14ac:dyDescent="0.3"/>
    <row r="272" spans="2:7" ht="15.75" thickBot="1" x14ac:dyDescent="0.3">
      <c r="B272" s="385" t="s">
        <v>135</v>
      </c>
      <c r="C272" s="386"/>
      <c r="D272" s="386"/>
      <c r="E272" s="386"/>
      <c r="F272" s="387"/>
      <c r="G272" s="388"/>
    </row>
    <row r="273" spans="2:7" x14ac:dyDescent="0.25">
      <c r="B273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273" s="392"/>
      <c r="D273" s="392"/>
      <c r="E273" s="392"/>
      <c r="F273" s="393"/>
      <c r="G273" s="389"/>
    </row>
    <row r="274" spans="2:7" x14ac:dyDescent="0.25">
      <c r="B274" s="394"/>
      <c r="C274" s="395"/>
      <c r="D274" s="395"/>
      <c r="E274" s="395"/>
      <c r="F274" s="396"/>
      <c r="G274" s="389"/>
    </row>
    <row r="275" spans="2:7" ht="15.75" thickBot="1" x14ac:dyDescent="0.3">
      <c r="B275" s="397"/>
      <c r="C275" s="398"/>
      <c r="D275" s="398"/>
      <c r="E275" s="398"/>
      <c r="F275" s="399"/>
      <c r="G275" s="389"/>
    </row>
    <row r="276" spans="2:7" ht="15.75" thickBot="1" x14ac:dyDescent="0.3">
      <c r="B276" s="400" t="s">
        <v>136</v>
      </c>
      <c r="C276" s="401"/>
      <c r="D276" s="401"/>
      <c r="E276" s="401"/>
      <c r="F276" s="402"/>
      <c r="G276" s="389"/>
    </row>
    <row r="277" spans="2:7" ht="15.75" thickBot="1" x14ac:dyDescent="0.3">
      <c r="B277" s="403" t="s">
        <v>137</v>
      </c>
      <c r="C277" s="404"/>
      <c r="D277" s="404"/>
      <c r="E277" s="404"/>
      <c r="F277" s="405"/>
      <c r="G277" s="390"/>
    </row>
    <row r="278" spans="2:7" x14ac:dyDescent="0.25">
      <c r="B278" s="406" t="s">
        <v>165</v>
      </c>
      <c r="C278" s="407"/>
      <c r="D278" s="410" t="str">
        <f>'PRESUPUESTO OFICIAL'!C15</f>
        <v xml:space="preserve">INSTALACIÓN DE TRANSFORMADOR </v>
      </c>
      <c r="E278" s="411"/>
      <c r="F278" s="411"/>
      <c r="G278" s="412"/>
    </row>
    <row r="279" spans="2:7" x14ac:dyDescent="0.25">
      <c r="B279" s="408"/>
      <c r="C279" s="409"/>
      <c r="D279" s="413"/>
      <c r="E279" s="414"/>
      <c r="F279" s="414"/>
      <c r="G279" s="415"/>
    </row>
    <row r="280" spans="2:7" ht="31.5" customHeight="1" x14ac:dyDescent="0.25">
      <c r="B280" s="143" t="s">
        <v>113</v>
      </c>
      <c r="C280" s="144" t="str">
        <f>'PRESUPUESTO OFICIAL'!B16</f>
        <v>4,1</v>
      </c>
      <c r="D280" s="416" t="str">
        <f>'PRESUPUESTO OFICIAL'!C16</f>
        <v>Suministro e instalación de transformador de 75KVA con voltaje primario de 13,200 /220 / 127 V (Incluye protecciones)</v>
      </c>
      <c r="E280" s="417"/>
      <c r="F280" s="417"/>
      <c r="G280" s="418"/>
    </row>
    <row r="281" spans="2:7" x14ac:dyDescent="0.25">
      <c r="B281" s="114"/>
      <c r="C281" s="115"/>
      <c r="D281" s="419" t="s">
        <v>114</v>
      </c>
      <c r="E281" s="420"/>
      <c r="F281" s="375"/>
      <c r="G281" s="116" t="str">
        <f>'PRESUPUESTO OFICIAL'!D16</f>
        <v xml:space="preserve">UND </v>
      </c>
    </row>
    <row r="282" spans="2:7" x14ac:dyDescent="0.25">
      <c r="B282" s="374" t="s">
        <v>115</v>
      </c>
      <c r="C282" s="375"/>
      <c r="D282" s="117" t="s">
        <v>116</v>
      </c>
      <c r="E282" s="117" t="s">
        <v>117</v>
      </c>
      <c r="F282" s="118" t="s">
        <v>118</v>
      </c>
      <c r="G282" s="119" t="s">
        <v>119</v>
      </c>
    </row>
    <row r="283" spans="2:7" ht="25.5" x14ac:dyDescent="0.25">
      <c r="B283" s="120" t="str">
        <f>INSUMOS!B18</f>
        <v>MAT013</v>
      </c>
      <c r="C283" s="121" t="str">
        <f>INSUMOS!C18</f>
        <v>TRANSFORMADOR TRIFASICO TIPO POSTE DE 75 KVA 13200/220/127V.</v>
      </c>
      <c r="D283" s="122" t="str">
        <f>INSUMOS!D18</f>
        <v>UND</v>
      </c>
      <c r="E283" s="123">
        <v>1</v>
      </c>
      <c r="F283" s="124">
        <f>INSUMOS!E18</f>
        <v>12120000</v>
      </c>
      <c r="G283" s="125">
        <f t="shared" ref="G283" si="35">+ROUND(E283*F283,0)</f>
        <v>12120000</v>
      </c>
    </row>
    <row r="284" spans="2:7" x14ac:dyDescent="0.25">
      <c r="B284" s="120" t="str">
        <f>INSUMOS!B19</f>
        <v>MAT014</v>
      </c>
      <c r="C284" s="121" t="str">
        <f>INSUMOS!C19</f>
        <v>CORTACIRCUITOS DE 15KVA</v>
      </c>
      <c r="D284" s="122" t="str">
        <f>INSUMOS!D19</f>
        <v>UND</v>
      </c>
      <c r="E284" s="123">
        <v>3</v>
      </c>
      <c r="F284" s="124">
        <f>INSUMOS!E19</f>
        <v>350000</v>
      </c>
      <c r="G284" s="125">
        <f t="shared" ref="G284:G289" si="36">E284*F284</f>
        <v>1050000</v>
      </c>
    </row>
    <row r="285" spans="2:7" x14ac:dyDescent="0.25">
      <c r="B285" s="120" t="str">
        <f>INSUMOS!B20</f>
        <v>MAT015</v>
      </c>
      <c r="C285" s="121" t="str">
        <f>INSUMOS!C20</f>
        <v>PARARRAYO POLIMERICO 15 KVA</v>
      </c>
      <c r="D285" s="122" t="str">
        <f>INSUMOS!D20</f>
        <v>UND</v>
      </c>
      <c r="E285" s="123">
        <v>2</v>
      </c>
      <c r="F285" s="124">
        <f>INSUMOS!E20</f>
        <v>140000</v>
      </c>
      <c r="G285" s="125">
        <f t="shared" si="36"/>
        <v>280000</v>
      </c>
    </row>
    <row r="286" spans="2:7" x14ac:dyDescent="0.25">
      <c r="B286" s="120" t="str">
        <f>INSUMOS!B21</f>
        <v>MAT016</v>
      </c>
      <c r="C286" s="121" t="str">
        <f>INSUMOS!C21</f>
        <v>KIT DE PUESTA A TIERRA MEDIA TENSIÓN</v>
      </c>
      <c r="D286" s="122" t="str">
        <f>INSUMOS!D21</f>
        <v>UND</v>
      </c>
      <c r="E286" s="123">
        <v>1</v>
      </c>
      <c r="F286" s="124">
        <f>INSUMOS!E21</f>
        <v>160000</v>
      </c>
      <c r="G286" s="125">
        <f t="shared" si="36"/>
        <v>160000</v>
      </c>
    </row>
    <row r="287" spans="2:7" x14ac:dyDescent="0.25">
      <c r="B287" s="120" t="str">
        <f>INSUMOS!B22</f>
        <v>MAT017</v>
      </c>
      <c r="C287" s="121" t="str">
        <f>INSUMOS!C22</f>
        <v xml:space="preserve">CONECTOR TRIPLE TORNILLO </v>
      </c>
      <c r="D287" s="122" t="str">
        <f>INSUMOS!D22</f>
        <v>UND</v>
      </c>
      <c r="E287" s="123">
        <v>3</v>
      </c>
      <c r="F287" s="124">
        <f>INSUMOS!E22</f>
        <v>75000</v>
      </c>
      <c r="G287" s="125">
        <f t="shared" si="36"/>
        <v>225000</v>
      </c>
    </row>
    <row r="288" spans="2:7" x14ac:dyDescent="0.25">
      <c r="B288" s="120" t="str">
        <f>INSUMOS!B23</f>
        <v>MAT018</v>
      </c>
      <c r="C288" s="121" t="str">
        <f>INSUMOS!C23</f>
        <v>CONECTOR DE PERDORACIÓN</v>
      </c>
      <c r="D288" s="122" t="str">
        <f>INSUMOS!D23</f>
        <v>UND</v>
      </c>
      <c r="E288" s="123">
        <v>3</v>
      </c>
      <c r="F288" s="124">
        <f>INSUMOS!E23</f>
        <v>55000</v>
      </c>
      <c r="G288" s="125">
        <f t="shared" si="36"/>
        <v>165000</v>
      </c>
    </row>
    <row r="289" spans="2:7" x14ac:dyDescent="0.25">
      <c r="B289" s="120" t="str">
        <f>INSUMOS!B24</f>
        <v>MAT019</v>
      </c>
      <c r="C289" s="121" t="str">
        <f>INSUMOS!C24</f>
        <v>PERCHAS DE CONECCIÓN DE 3 PUESTOS</v>
      </c>
      <c r="D289" s="122" t="str">
        <f>INSUMOS!D24</f>
        <v>UND</v>
      </c>
      <c r="E289" s="123">
        <v>3</v>
      </c>
      <c r="F289" s="124">
        <f>INSUMOS!E24</f>
        <v>35000</v>
      </c>
      <c r="G289" s="125">
        <f t="shared" si="36"/>
        <v>105000</v>
      </c>
    </row>
    <row r="290" spans="2:7" x14ac:dyDescent="0.25">
      <c r="B290" s="120"/>
      <c r="C290" s="121"/>
      <c r="D290" s="122"/>
      <c r="E290" s="123"/>
      <c r="F290" s="124"/>
      <c r="G290" s="125">
        <f>+E290*F290</f>
        <v>0</v>
      </c>
    </row>
    <row r="291" spans="2:7" x14ac:dyDescent="0.25">
      <c r="B291" s="120"/>
      <c r="C291" s="121" t="s">
        <v>120</v>
      </c>
      <c r="D291" s="122" t="s">
        <v>20</v>
      </c>
      <c r="E291" s="123">
        <v>0.05</v>
      </c>
      <c r="F291" s="124"/>
      <c r="G291" s="125">
        <f>+ROUND(E291*F291,0)</f>
        <v>0</v>
      </c>
    </row>
    <row r="292" spans="2:7" x14ac:dyDescent="0.25">
      <c r="B292" s="376"/>
      <c r="C292" s="377"/>
      <c r="D292" s="378"/>
      <c r="E292" s="379" t="s">
        <v>121</v>
      </c>
      <c r="F292" s="375"/>
      <c r="G292" s="126">
        <f>SUM(G283:G291)</f>
        <v>14105000</v>
      </c>
    </row>
    <row r="293" spans="2:7" x14ac:dyDescent="0.25">
      <c r="B293" s="382"/>
      <c r="C293" s="383"/>
      <c r="D293" s="383"/>
      <c r="E293" s="383"/>
      <c r="F293" s="383"/>
      <c r="G293" s="384"/>
    </row>
    <row r="294" spans="2:7" x14ac:dyDescent="0.25">
      <c r="B294" s="374" t="s">
        <v>122</v>
      </c>
      <c r="C294" s="375"/>
      <c r="D294" s="117" t="str">
        <f>+D282</f>
        <v>UNIDAD</v>
      </c>
      <c r="E294" s="117" t="s">
        <v>117</v>
      </c>
      <c r="F294" s="118" t="str">
        <f>+F282</f>
        <v>VALOR UNITARIO</v>
      </c>
      <c r="G294" s="119" t="str">
        <f>+G282</f>
        <v>VALOR TOTAL</v>
      </c>
    </row>
    <row r="295" spans="2:7" x14ac:dyDescent="0.25">
      <c r="B295" s="120">
        <v>1</v>
      </c>
      <c r="C295" s="121" t="s">
        <v>123</v>
      </c>
      <c r="D295" s="122" t="s">
        <v>124</v>
      </c>
      <c r="E295" s="123">
        <v>0.05</v>
      </c>
      <c r="F295" s="124">
        <f>G308</f>
        <v>685119</v>
      </c>
      <c r="G295" s="125">
        <f t="shared" ref="G295:G297" si="37">+ROUND(E295*F295,0)</f>
        <v>34256</v>
      </c>
    </row>
    <row r="296" spans="2:7" x14ac:dyDescent="0.25">
      <c r="B296" s="120" t="str">
        <f>INSUMOS!B34</f>
        <v>EQU001</v>
      </c>
      <c r="C296" s="121" t="str">
        <f>INSUMOS!C34</f>
        <v>CAMION GRUA / CANASTA</v>
      </c>
      <c r="D296" s="122" t="str">
        <f>INSUMOS!D34</f>
        <v>H</v>
      </c>
      <c r="E296" s="123">
        <v>2.5</v>
      </c>
      <c r="F296" s="124">
        <f>INSUMOS!E34</f>
        <v>110000</v>
      </c>
      <c r="G296" s="125">
        <f t="shared" si="37"/>
        <v>275000</v>
      </c>
    </row>
    <row r="297" spans="2:7" x14ac:dyDescent="0.25">
      <c r="B297" s="120" t="str">
        <f>INSUMOS!B36</f>
        <v>EQU003</v>
      </c>
      <c r="C297" s="121" t="str">
        <f>INSUMOS!C36</f>
        <v>APAREJOS, ESLINGAS Y ELEMENTOS DE IZAJES</v>
      </c>
      <c r="D297" s="122" t="str">
        <f>INSUMOS!D36</f>
        <v>GLB</v>
      </c>
      <c r="E297" s="150">
        <v>1</v>
      </c>
      <c r="F297" s="124">
        <f>INSUMOS!E36</f>
        <v>70000</v>
      </c>
      <c r="G297" s="125">
        <f t="shared" si="37"/>
        <v>70000</v>
      </c>
    </row>
    <row r="298" spans="2:7" x14ac:dyDescent="0.25">
      <c r="B298" s="129"/>
      <c r="C298" s="130"/>
      <c r="D298" s="131"/>
      <c r="E298" s="132"/>
      <c r="F298" s="133"/>
      <c r="G298" s="125"/>
    </row>
    <row r="299" spans="2:7" x14ac:dyDescent="0.25">
      <c r="B299" s="376"/>
      <c r="C299" s="377"/>
      <c r="D299" s="378"/>
      <c r="E299" s="379" t="s">
        <v>125</v>
      </c>
      <c r="F299" s="375"/>
      <c r="G299" s="134">
        <f>SUM(G295:G297)</f>
        <v>379256</v>
      </c>
    </row>
    <row r="300" spans="2:7" x14ac:dyDescent="0.25">
      <c r="B300" s="135"/>
      <c r="C300" s="136"/>
      <c r="D300" s="136"/>
      <c r="E300" s="137"/>
      <c r="F300" s="137"/>
      <c r="G300" s="138"/>
    </row>
    <row r="301" spans="2:7" x14ac:dyDescent="0.25">
      <c r="B301" s="374" t="s">
        <v>126</v>
      </c>
      <c r="C301" s="375"/>
      <c r="D301" s="117" t="s">
        <v>127</v>
      </c>
      <c r="E301" s="117" t="s">
        <v>128</v>
      </c>
      <c r="F301" s="117" t="s">
        <v>129</v>
      </c>
      <c r="G301" s="139" t="s">
        <v>119</v>
      </c>
    </row>
    <row r="302" spans="2:7" x14ac:dyDescent="0.25">
      <c r="B302" s="120">
        <v>1</v>
      </c>
      <c r="C302" s="121" t="s">
        <v>139</v>
      </c>
      <c r="D302" s="122" t="s">
        <v>20</v>
      </c>
      <c r="E302" s="140">
        <v>0.05</v>
      </c>
      <c r="F302" s="124">
        <f>G292</f>
        <v>14105000</v>
      </c>
      <c r="G302" s="125">
        <f>E302*F302</f>
        <v>705250</v>
      </c>
    </row>
    <row r="303" spans="2:7" x14ac:dyDescent="0.25">
      <c r="B303" s="120">
        <v>2</v>
      </c>
      <c r="C303" s="127"/>
      <c r="D303" s="122"/>
      <c r="E303" s="123"/>
      <c r="F303" s="124"/>
      <c r="G303" s="125">
        <f t="shared" ref="G303:G304" si="38">+ROUND(E303*F303,0)</f>
        <v>0</v>
      </c>
    </row>
    <row r="304" spans="2:7" x14ac:dyDescent="0.25">
      <c r="B304" s="120">
        <f t="shared" ref="B304" si="39">1+B303</f>
        <v>3</v>
      </c>
      <c r="C304" s="127"/>
      <c r="D304" s="122"/>
      <c r="E304" s="123"/>
      <c r="F304" s="124"/>
      <c r="G304" s="125">
        <f t="shared" si="38"/>
        <v>0</v>
      </c>
    </row>
    <row r="305" spans="2:7" x14ac:dyDescent="0.25">
      <c r="B305" s="376"/>
      <c r="C305" s="377"/>
      <c r="D305" s="378"/>
      <c r="E305" s="379" t="s">
        <v>130</v>
      </c>
      <c r="F305" s="375"/>
      <c r="G305" s="134">
        <f>SUM(G302:G304)</f>
        <v>705250</v>
      </c>
    </row>
    <row r="306" spans="2:7" x14ac:dyDescent="0.25">
      <c r="B306" s="135"/>
      <c r="C306" s="136"/>
      <c r="D306" s="136"/>
      <c r="E306" s="137"/>
      <c r="F306" s="137"/>
      <c r="G306" s="138"/>
    </row>
    <row r="307" spans="2:7" x14ac:dyDescent="0.25">
      <c r="B307" s="374" t="s">
        <v>131</v>
      </c>
      <c r="C307" s="375"/>
      <c r="D307" s="117" t="str">
        <f>+D294</f>
        <v>UNIDAD</v>
      </c>
      <c r="E307" s="117" t="s">
        <v>117</v>
      </c>
      <c r="F307" s="117" t="s">
        <v>132</v>
      </c>
      <c r="G307" s="119" t="str">
        <f>+G294</f>
        <v>VALOR TOTAL</v>
      </c>
    </row>
    <row r="308" spans="2:7" x14ac:dyDescent="0.25">
      <c r="B308" s="120">
        <v>1</v>
      </c>
      <c r="C308" s="121" t="s">
        <v>98</v>
      </c>
      <c r="D308" s="122" t="s">
        <v>140</v>
      </c>
      <c r="E308" s="123">
        <v>0.08</v>
      </c>
      <c r="F308" s="124">
        <f>'MANO DE OBRA'!$E$105</f>
        <v>54809.542972112904</v>
      </c>
      <c r="G308" s="125">
        <f>+ROUND(F308/E308,0)</f>
        <v>685119</v>
      </c>
    </row>
    <row r="309" spans="2:7" x14ac:dyDescent="0.25">
      <c r="B309" s="120">
        <v>2</v>
      </c>
      <c r="C309" s="127"/>
      <c r="D309" s="122"/>
      <c r="E309" s="123"/>
      <c r="F309" s="124"/>
      <c r="G309" s="125">
        <f>+ROUND(E309*F309,0)</f>
        <v>0</v>
      </c>
    </row>
    <row r="310" spans="2:7" x14ac:dyDescent="0.25">
      <c r="B310" s="129"/>
      <c r="C310" s="130"/>
      <c r="D310" s="122"/>
      <c r="E310" s="123"/>
      <c r="F310" s="133"/>
      <c r="G310" s="125">
        <f t="shared" ref="G310" si="40">+ROUND(E310*F310,0)</f>
        <v>0</v>
      </c>
    </row>
    <row r="311" spans="2:7" x14ac:dyDescent="0.25">
      <c r="B311" s="376"/>
      <c r="C311" s="377"/>
      <c r="D311" s="378"/>
      <c r="E311" s="379" t="s">
        <v>133</v>
      </c>
      <c r="F311" s="375"/>
      <c r="G311" s="126">
        <f>SUM(G308:G310)</f>
        <v>685119</v>
      </c>
    </row>
    <row r="312" spans="2:7" ht="15.75" thickBot="1" x14ac:dyDescent="0.3">
      <c r="B312" s="141"/>
      <c r="C312" s="142"/>
      <c r="D312" s="142"/>
      <c r="E312" s="380" t="s">
        <v>134</v>
      </c>
      <c r="F312" s="381"/>
      <c r="G312" s="145">
        <f>ROUND(G292+G299+G311+G305,0)</f>
        <v>15874625</v>
      </c>
    </row>
    <row r="314" spans="2:7" ht="15.75" thickBot="1" x14ac:dyDescent="0.3"/>
    <row r="315" spans="2:7" ht="15.75" thickBot="1" x14ac:dyDescent="0.3">
      <c r="B315" s="385" t="s">
        <v>135</v>
      </c>
      <c r="C315" s="386"/>
      <c r="D315" s="386"/>
      <c r="E315" s="386"/>
      <c r="F315" s="387"/>
      <c r="G315" s="388"/>
    </row>
    <row r="316" spans="2:7" x14ac:dyDescent="0.25">
      <c r="B316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316" s="392"/>
      <c r="D316" s="392"/>
      <c r="E316" s="392"/>
      <c r="F316" s="393"/>
      <c r="G316" s="389"/>
    </row>
    <row r="317" spans="2:7" x14ac:dyDescent="0.25">
      <c r="B317" s="394"/>
      <c r="C317" s="395"/>
      <c r="D317" s="395"/>
      <c r="E317" s="395"/>
      <c r="F317" s="396"/>
      <c r="G317" s="389"/>
    </row>
    <row r="318" spans="2:7" ht="15.75" thickBot="1" x14ac:dyDescent="0.3">
      <c r="B318" s="397"/>
      <c r="C318" s="398"/>
      <c r="D318" s="398"/>
      <c r="E318" s="398"/>
      <c r="F318" s="399"/>
      <c r="G318" s="389"/>
    </row>
    <row r="319" spans="2:7" ht="15.75" thickBot="1" x14ac:dyDescent="0.3">
      <c r="B319" s="400" t="s">
        <v>136</v>
      </c>
      <c r="C319" s="401"/>
      <c r="D319" s="401"/>
      <c r="E319" s="401"/>
      <c r="F319" s="402"/>
      <c r="G319" s="389"/>
    </row>
    <row r="320" spans="2:7" ht="15.75" thickBot="1" x14ac:dyDescent="0.3">
      <c r="B320" s="403" t="s">
        <v>137</v>
      </c>
      <c r="C320" s="404"/>
      <c r="D320" s="404"/>
      <c r="E320" s="404"/>
      <c r="F320" s="405"/>
      <c r="G320" s="390"/>
    </row>
    <row r="321" spans="2:7" x14ac:dyDescent="0.25">
      <c r="B321" s="406" t="s">
        <v>165</v>
      </c>
      <c r="C321" s="407"/>
      <c r="D321" s="410" t="str">
        <f>'PRESUPUESTO OFICIAL'!C15</f>
        <v xml:space="preserve">INSTALACIÓN DE TRANSFORMADOR </v>
      </c>
      <c r="E321" s="411"/>
      <c r="F321" s="411"/>
      <c r="G321" s="412"/>
    </row>
    <row r="322" spans="2:7" x14ac:dyDescent="0.25">
      <c r="B322" s="408"/>
      <c r="C322" s="409"/>
      <c r="D322" s="413"/>
      <c r="E322" s="414"/>
      <c r="F322" s="414"/>
      <c r="G322" s="415"/>
    </row>
    <row r="323" spans="2:7" x14ac:dyDescent="0.25">
      <c r="B323" s="143" t="s">
        <v>113</v>
      </c>
      <c r="C323" s="144" t="str">
        <f>'PRESUPUESTO OFICIAL'!B17</f>
        <v>4,2</v>
      </c>
      <c r="D323" s="416" t="str">
        <f>'PRESUPUESTO OFICIAL'!C17</f>
        <v>Suministro e instalación de cable desnudo No. 1/0 AWG cobre</v>
      </c>
      <c r="E323" s="417"/>
      <c r="F323" s="417"/>
      <c r="G323" s="418"/>
    </row>
    <row r="324" spans="2:7" x14ac:dyDescent="0.25">
      <c r="B324" s="114"/>
      <c r="C324" s="115"/>
      <c r="D324" s="419" t="s">
        <v>114</v>
      </c>
      <c r="E324" s="420"/>
      <c r="F324" s="375"/>
      <c r="G324" s="116" t="str">
        <f>'PRESUPUESTO OFICIAL'!D17</f>
        <v>ML</v>
      </c>
    </row>
    <row r="325" spans="2:7" x14ac:dyDescent="0.25">
      <c r="B325" s="374" t="s">
        <v>115</v>
      </c>
      <c r="C325" s="375"/>
      <c r="D325" s="117" t="s">
        <v>116</v>
      </c>
      <c r="E325" s="117" t="s">
        <v>117</v>
      </c>
      <c r="F325" s="118" t="s">
        <v>118</v>
      </c>
      <c r="G325" s="119" t="s">
        <v>119</v>
      </c>
    </row>
    <row r="326" spans="2:7" x14ac:dyDescent="0.25">
      <c r="B326" s="120" t="str">
        <f>INSUMOS!B25</f>
        <v>MAT020</v>
      </c>
      <c r="C326" s="121" t="str">
        <f>INSUMOS!C25</f>
        <v>CABLE DESNUDO No. 1/0 AWG COBRE</v>
      </c>
      <c r="D326" s="122" t="str">
        <f>INSUMOS!D25</f>
        <v>ML</v>
      </c>
      <c r="E326" s="123">
        <v>1</v>
      </c>
      <c r="F326" s="124">
        <f>INSUMOS!E25</f>
        <v>37000</v>
      </c>
      <c r="G326" s="125">
        <f t="shared" ref="G326" si="41">+ROUND(E326*F326,0)</f>
        <v>37000</v>
      </c>
    </row>
    <row r="327" spans="2:7" x14ac:dyDescent="0.25">
      <c r="B327" s="120"/>
      <c r="C327" s="121"/>
      <c r="D327" s="122"/>
      <c r="E327" s="123"/>
      <c r="F327" s="124"/>
      <c r="G327" s="125">
        <f>E327*F327</f>
        <v>0</v>
      </c>
    </row>
    <row r="328" spans="2:7" x14ac:dyDescent="0.25">
      <c r="B328" s="120"/>
      <c r="C328" s="121"/>
      <c r="D328" s="122"/>
      <c r="E328" s="123"/>
      <c r="F328" s="124"/>
      <c r="G328" s="125">
        <f>+E328*F328</f>
        <v>0</v>
      </c>
    </row>
    <row r="329" spans="2:7" x14ac:dyDescent="0.25">
      <c r="B329" s="120"/>
      <c r="C329" s="121" t="s">
        <v>120</v>
      </c>
      <c r="D329" s="122" t="s">
        <v>20</v>
      </c>
      <c r="E329" s="123">
        <v>0.05</v>
      </c>
      <c r="F329" s="124">
        <f>SUM(G326:G328)</f>
        <v>37000</v>
      </c>
      <c r="G329" s="125">
        <f>+ROUND(E329*F329,0)</f>
        <v>1850</v>
      </c>
    </row>
    <row r="330" spans="2:7" x14ac:dyDescent="0.25">
      <c r="B330" s="376"/>
      <c r="C330" s="377"/>
      <c r="D330" s="378"/>
      <c r="E330" s="379" t="s">
        <v>121</v>
      </c>
      <c r="F330" s="375"/>
      <c r="G330" s="126">
        <f>SUM(G326:G329)</f>
        <v>38850</v>
      </c>
    </row>
    <row r="331" spans="2:7" x14ac:dyDescent="0.25">
      <c r="B331" s="382"/>
      <c r="C331" s="383"/>
      <c r="D331" s="383"/>
      <c r="E331" s="383"/>
      <c r="F331" s="383"/>
      <c r="G331" s="384"/>
    </row>
    <row r="332" spans="2:7" x14ac:dyDescent="0.25">
      <c r="B332" s="374" t="s">
        <v>122</v>
      </c>
      <c r="C332" s="375"/>
      <c r="D332" s="117" t="str">
        <f>+D325</f>
        <v>UNIDAD</v>
      </c>
      <c r="E332" s="117" t="s">
        <v>117</v>
      </c>
      <c r="F332" s="118" t="str">
        <f>+F325</f>
        <v>VALOR UNITARIO</v>
      </c>
      <c r="G332" s="119" t="str">
        <f>+G325</f>
        <v>VALOR TOTAL</v>
      </c>
    </row>
    <row r="333" spans="2:7" x14ac:dyDescent="0.25">
      <c r="B333" s="120">
        <v>1</v>
      </c>
      <c r="C333" s="121" t="s">
        <v>123</v>
      </c>
      <c r="D333" s="122" t="s">
        <v>124</v>
      </c>
      <c r="E333" s="123">
        <v>0.05</v>
      </c>
      <c r="F333" s="124">
        <f>G346</f>
        <v>4385</v>
      </c>
      <c r="G333" s="125">
        <f t="shared" ref="G333:G335" si="42">+ROUND(E333*F333,0)</f>
        <v>219</v>
      </c>
    </row>
    <row r="334" spans="2:7" x14ac:dyDescent="0.25">
      <c r="B334" s="120"/>
      <c r="C334" s="121"/>
      <c r="D334" s="122"/>
      <c r="E334" s="149"/>
      <c r="F334" s="124"/>
      <c r="G334" s="125">
        <f t="shared" si="42"/>
        <v>0</v>
      </c>
    </row>
    <row r="335" spans="2:7" x14ac:dyDescent="0.25">
      <c r="B335" s="120"/>
      <c r="C335" s="121"/>
      <c r="D335" s="122"/>
      <c r="E335" s="149"/>
      <c r="F335" s="124"/>
      <c r="G335" s="125">
        <f t="shared" si="42"/>
        <v>0</v>
      </c>
    </row>
    <row r="336" spans="2:7" x14ac:dyDescent="0.25">
      <c r="B336" s="129"/>
      <c r="C336" s="130"/>
      <c r="D336" s="131"/>
      <c r="E336" s="132"/>
      <c r="F336" s="133"/>
      <c r="G336" s="125"/>
    </row>
    <row r="337" spans="2:7" x14ac:dyDescent="0.25">
      <c r="B337" s="376"/>
      <c r="C337" s="377"/>
      <c r="D337" s="378"/>
      <c r="E337" s="379" t="s">
        <v>125</v>
      </c>
      <c r="F337" s="375"/>
      <c r="G337" s="134">
        <f>SUM(G333:G335)</f>
        <v>219</v>
      </c>
    </row>
    <row r="338" spans="2:7" x14ac:dyDescent="0.25">
      <c r="B338" s="135"/>
      <c r="C338" s="136"/>
      <c r="D338" s="136"/>
      <c r="E338" s="137"/>
      <c r="F338" s="137"/>
      <c r="G338" s="138"/>
    </row>
    <row r="339" spans="2:7" x14ac:dyDescent="0.25">
      <c r="B339" s="374" t="s">
        <v>126</v>
      </c>
      <c r="C339" s="375"/>
      <c r="D339" s="117" t="s">
        <v>127</v>
      </c>
      <c r="E339" s="117" t="s">
        <v>128</v>
      </c>
      <c r="F339" s="117" t="s">
        <v>129</v>
      </c>
      <c r="G339" s="139" t="s">
        <v>119</v>
      </c>
    </row>
    <row r="340" spans="2:7" x14ac:dyDescent="0.25">
      <c r="B340" s="120">
        <v>1</v>
      </c>
      <c r="C340" s="121" t="s">
        <v>139</v>
      </c>
      <c r="D340" s="122" t="s">
        <v>20</v>
      </c>
      <c r="E340" s="140">
        <v>0.05</v>
      </c>
      <c r="F340" s="124">
        <f>G330</f>
        <v>38850</v>
      </c>
      <c r="G340" s="125">
        <f>E340*F340</f>
        <v>1942.5</v>
      </c>
    </row>
    <row r="341" spans="2:7" x14ac:dyDescent="0.25">
      <c r="B341" s="120">
        <v>2</v>
      </c>
      <c r="C341" s="127"/>
      <c r="D341" s="122"/>
      <c r="E341" s="123"/>
      <c r="F341" s="124"/>
      <c r="G341" s="125">
        <f t="shared" ref="G341:G342" si="43">+ROUND(E341*F341,0)</f>
        <v>0</v>
      </c>
    </row>
    <row r="342" spans="2:7" x14ac:dyDescent="0.25">
      <c r="B342" s="120">
        <f t="shared" ref="B342" si="44">1+B341</f>
        <v>3</v>
      </c>
      <c r="C342" s="127"/>
      <c r="D342" s="122"/>
      <c r="E342" s="123"/>
      <c r="F342" s="124"/>
      <c r="G342" s="125">
        <f t="shared" si="43"/>
        <v>0</v>
      </c>
    </row>
    <row r="343" spans="2:7" x14ac:dyDescent="0.25">
      <c r="B343" s="376"/>
      <c r="C343" s="377"/>
      <c r="D343" s="378"/>
      <c r="E343" s="379" t="s">
        <v>130</v>
      </c>
      <c r="F343" s="375"/>
      <c r="G343" s="134">
        <f>SUM(G340:G342)</f>
        <v>1942.5</v>
      </c>
    </row>
    <row r="344" spans="2:7" x14ac:dyDescent="0.25">
      <c r="B344" s="135"/>
      <c r="C344" s="136"/>
      <c r="D344" s="136"/>
      <c r="E344" s="137"/>
      <c r="F344" s="137"/>
      <c r="G344" s="138"/>
    </row>
    <row r="345" spans="2:7" x14ac:dyDescent="0.25">
      <c r="B345" s="374" t="s">
        <v>131</v>
      </c>
      <c r="C345" s="375"/>
      <c r="D345" s="117" t="str">
        <f>+D332</f>
        <v>UNIDAD</v>
      </c>
      <c r="E345" s="117" t="s">
        <v>117</v>
      </c>
      <c r="F345" s="117" t="s">
        <v>132</v>
      </c>
      <c r="G345" s="119" t="str">
        <f>+G332</f>
        <v>VALOR TOTAL</v>
      </c>
    </row>
    <row r="346" spans="2:7" x14ac:dyDescent="0.25">
      <c r="B346" s="120">
        <v>1</v>
      </c>
      <c r="C346" s="121" t="s">
        <v>98</v>
      </c>
      <c r="D346" s="122" t="s">
        <v>140</v>
      </c>
      <c r="E346" s="123">
        <v>0.08</v>
      </c>
      <c r="F346" s="124">
        <f>'MANO DE OBRA'!$E$105</f>
        <v>54809.542972112904</v>
      </c>
      <c r="G346" s="125">
        <f>+ROUND(F346*E346,0)</f>
        <v>4385</v>
      </c>
    </row>
    <row r="347" spans="2:7" x14ac:dyDescent="0.25">
      <c r="B347" s="120">
        <v>2</v>
      </c>
      <c r="C347" s="127"/>
      <c r="D347" s="122"/>
      <c r="E347" s="123"/>
      <c r="F347" s="124"/>
      <c r="G347" s="125">
        <f>+ROUND(E347*F347,0)</f>
        <v>0</v>
      </c>
    </row>
    <row r="348" spans="2:7" x14ac:dyDescent="0.25">
      <c r="B348" s="129"/>
      <c r="C348" s="130"/>
      <c r="D348" s="122"/>
      <c r="E348" s="123"/>
      <c r="F348" s="133"/>
      <c r="G348" s="125">
        <f t="shared" ref="G348" si="45">+ROUND(E348*F348,0)</f>
        <v>0</v>
      </c>
    </row>
    <row r="349" spans="2:7" x14ac:dyDescent="0.25">
      <c r="B349" s="376"/>
      <c r="C349" s="377"/>
      <c r="D349" s="378"/>
      <c r="E349" s="379" t="s">
        <v>133</v>
      </c>
      <c r="F349" s="375"/>
      <c r="G349" s="126">
        <f>SUM(G346:G348)</f>
        <v>4385</v>
      </c>
    </row>
    <row r="350" spans="2:7" ht="15.75" thickBot="1" x14ac:dyDescent="0.3">
      <c r="B350" s="141"/>
      <c r="C350" s="142"/>
      <c r="D350" s="142"/>
      <c r="E350" s="380" t="s">
        <v>134</v>
      </c>
      <c r="F350" s="381"/>
      <c r="G350" s="145">
        <f>ROUND(G330+G337+G349+G343,0)</f>
        <v>45397</v>
      </c>
    </row>
    <row r="352" spans="2:7" ht="15.75" thickBot="1" x14ac:dyDescent="0.3"/>
    <row r="353" spans="2:7" ht="15.75" thickBot="1" x14ac:dyDescent="0.3">
      <c r="B353" s="385" t="s">
        <v>135</v>
      </c>
      <c r="C353" s="386"/>
      <c r="D353" s="386"/>
      <c r="E353" s="386"/>
      <c r="F353" s="387"/>
      <c r="G353" s="388"/>
    </row>
    <row r="354" spans="2:7" x14ac:dyDescent="0.25">
      <c r="B354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354" s="392"/>
      <c r="D354" s="392"/>
      <c r="E354" s="392"/>
      <c r="F354" s="393"/>
      <c r="G354" s="389"/>
    </row>
    <row r="355" spans="2:7" x14ac:dyDescent="0.25">
      <c r="B355" s="394"/>
      <c r="C355" s="395"/>
      <c r="D355" s="395"/>
      <c r="E355" s="395"/>
      <c r="F355" s="396"/>
      <c r="G355" s="389"/>
    </row>
    <row r="356" spans="2:7" ht="15.75" thickBot="1" x14ac:dyDescent="0.3">
      <c r="B356" s="397"/>
      <c r="C356" s="398"/>
      <c r="D356" s="398"/>
      <c r="E356" s="398"/>
      <c r="F356" s="399"/>
      <c r="G356" s="389"/>
    </row>
    <row r="357" spans="2:7" ht="15.75" thickBot="1" x14ac:dyDescent="0.3">
      <c r="B357" s="400" t="s">
        <v>136</v>
      </c>
      <c r="C357" s="401"/>
      <c r="D357" s="401"/>
      <c r="E357" s="401"/>
      <c r="F357" s="402"/>
      <c r="G357" s="389"/>
    </row>
    <row r="358" spans="2:7" ht="15.75" thickBot="1" x14ac:dyDescent="0.3">
      <c r="B358" s="403" t="s">
        <v>137</v>
      </c>
      <c r="C358" s="404"/>
      <c r="D358" s="404"/>
      <c r="E358" s="404"/>
      <c r="F358" s="405"/>
      <c r="G358" s="390"/>
    </row>
    <row r="359" spans="2:7" x14ac:dyDescent="0.25">
      <c r="B359" s="406" t="s">
        <v>184</v>
      </c>
      <c r="C359" s="407"/>
      <c r="D359" s="410" t="str">
        <f>'PRESUPUESTO OFICIAL'!C20</f>
        <v>ADECUACIÓN ACOMETIDA ELECTRICA</v>
      </c>
      <c r="E359" s="411"/>
      <c r="F359" s="411"/>
      <c r="G359" s="412"/>
    </row>
    <row r="360" spans="2:7" x14ac:dyDescent="0.25">
      <c r="B360" s="408"/>
      <c r="C360" s="409"/>
      <c r="D360" s="413"/>
      <c r="E360" s="414"/>
      <c r="F360" s="414"/>
      <c r="G360" s="415"/>
    </row>
    <row r="361" spans="2:7" x14ac:dyDescent="0.25">
      <c r="B361" s="143" t="s">
        <v>113</v>
      </c>
      <c r="C361" s="144" t="str">
        <f>'PRESUPUESTO OFICIAL'!B21</f>
        <v>5,1</v>
      </c>
      <c r="D361" s="416" t="str">
        <f>'PRESUPUESTO OFICIAL'!C21</f>
        <v>Suministro e instalación del cable trenzado 3x1+1 1/0</v>
      </c>
      <c r="E361" s="417"/>
      <c r="F361" s="417"/>
      <c r="G361" s="418"/>
    </row>
    <row r="362" spans="2:7" x14ac:dyDescent="0.25">
      <c r="B362" s="114"/>
      <c r="C362" s="115"/>
      <c r="D362" s="419" t="s">
        <v>114</v>
      </c>
      <c r="E362" s="420"/>
      <c r="F362" s="375"/>
      <c r="G362" s="116" t="str">
        <f>'PRESUPUESTO OFICIAL'!D21</f>
        <v>ML</v>
      </c>
    </row>
    <row r="363" spans="2:7" x14ac:dyDescent="0.25">
      <c r="B363" s="374" t="s">
        <v>115</v>
      </c>
      <c r="C363" s="375"/>
      <c r="D363" s="117" t="s">
        <v>116</v>
      </c>
      <c r="E363" s="117" t="s">
        <v>117</v>
      </c>
      <c r="F363" s="118" t="s">
        <v>118</v>
      </c>
      <c r="G363" s="119" t="s">
        <v>119</v>
      </c>
    </row>
    <row r="364" spans="2:7" x14ac:dyDescent="0.25">
      <c r="B364" s="234" t="str">
        <f>INSUMOS!B26</f>
        <v>MAT021</v>
      </c>
      <c r="C364" s="121" t="str">
        <f>INSUMOS!C26</f>
        <v>CABLE TRENZADO 3 X1 + 1 1/0</v>
      </c>
      <c r="D364" s="122" t="str">
        <f>INSUMOS!D26</f>
        <v>ML</v>
      </c>
      <c r="E364" s="123">
        <v>1</v>
      </c>
      <c r="F364" s="124">
        <f>INSUMOS!E26</f>
        <v>29500</v>
      </c>
      <c r="G364" s="125">
        <f t="shared" ref="G364" si="46">+ROUND(E364*F364,0)</f>
        <v>29500</v>
      </c>
    </row>
    <row r="365" spans="2:7" x14ac:dyDescent="0.25">
      <c r="B365" s="120"/>
      <c r="C365" s="121"/>
      <c r="D365" s="122"/>
      <c r="E365" s="123"/>
      <c r="F365" s="124"/>
      <c r="G365" s="125">
        <f>E365*F365</f>
        <v>0</v>
      </c>
    </row>
    <row r="366" spans="2:7" x14ac:dyDescent="0.25">
      <c r="B366" s="120"/>
      <c r="C366" s="121"/>
      <c r="D366" s="122"/>
      <c r="E366" s="123"/>
      <c r="F366" s="124"/>
      <c r="G366" s="125">
        <f>+E366*F366</f>
        <v>0</v>
      </c>
    </row>
    <row r="367" spans="2:7" x14ac:dyDescent="0.25">
      <c r="B367" s="120"/>
      <c r="C367" s="121" t="s">
        <v>120</v>
      </c>
      <c r="D367" s="122" t="s">
        <v>20</v>
      </c>
      <c r="E367" s="123">
        <v>0.05</v>
      </c>
      <c r="F367" s="124">
        <f>SUM(G364:G366)</f>
        <v>29500</v>
      </c>
      <c r="G367" s="125">
        <f>+ROUND(E367*F367,0)</f>
        <v>1475</v>
      </c>
    </row>
    <row r="368" spans="2:7" x14ac:dyDescent="0.25">
      <c r="B368" s="376"/>
      <c r="C368" s="377"/>
      <c r="D368" s="378"/>
      <c r="E368" s="379" t="s">
        <v>121</v>
      </c>
      <c r="F368" s="375"/>
      <c r="G368" s="126">
        <f>SUM(G364:G367)</f>
        <v>30975</v>
      </c>
    </row>
    <row r="369" spans="2:7" x14ac:dyDescent="0.25">
      <c r="B369" s="382"/>
      <c r="C369" s="383"/>
      <c r="D369" s="383"/>
      <c r="E369" s="383"/>
      <c r="F369" s="383"/>
      <c r="G369" s="384"/>
    </row>
    <row r="370" spans="2:7" x14ac:dyDescent="0.25">
      <c r="B370" s="374" t="s">
        <v>122</v>
      </c>
      <c r="C370" s="375"/>
      <c r="D370" s="117" t="str">
        <f>+D363</f>
        <v>UNIDAD</v>
      </c>
      <c r="E370" s="117" t="s">
        <v>117</v>
      </c>
      <c r="F370" s="118" t="str">
        <f>+F363</f>
        <v>VALOR UNITARIO</v>
      </c>
      <c r="G370" s="119" t="str">
        <f>+G363</f>
        <v>VALOR TOTAL</v>
      </c>
    </row>
    <row r="371" spans="2:7" x14ac:dyDescent="0.25">
      <c r="B371" s="120">
        <v>1</v>
      </c>
      <c r="C371" s="121" t="s">
        <v>123</v>
      </c>
      <c r="D371" s="122" t="s">
        <v>124</v>
      </c>
      <c r="E371" s="123">
        <v>0.05</v>
      </c>
      <c r="F371" s="124">
        <f>G384</f>
        <v>4385</v>
      </c>
      <c r="G371" s="125">
        <f t="shared" ref="G371:G373" si="47">+ROUND(E371*F371,0)</f>
        <v>219</v>
      </c>
    </row>
    <row r="372" spans="2:7" x14ac:dyDescent="0.25">
      <c r="B372" s="120"/>
      <c r="C372" s="121"/>
      <c r="D372" s="122"/>
      <c r="E372" s="149"/>
      <c r="F372" s="124"/>
      <c r="G372" s="125">
        <f t="shared" si="47"/>
        <v>0</v>
      </c>
    </row>
    <row r="373" spans="2:7" x14ac:dyDescent="0.25">
      <c r="B373" s="120"/>
      <c r="C373" s="121"/>
      <c r="D373" s="122"/>
      <c r="E373" s="149"/>
      <c r="F373" s="124"/>
      <c r="G373" s="125">
        <f t="shared" si="47"/>
        <v>0</v>
      </c>
    </row>
    <row r="374" spans="2:7" x14ac:dyDescent="0.25">
      <c r="B374" s="129"/>
      <c r="C374" s="130"/>
      <c r="D374" s="131"/>
      <c r="E374" s="132"/>
      <c r="F374" s="133"/>
      <c r="G374" s="125"/>
    </row>
    <row r="375" spans="2:7" x14ac:dyDescent="0.25">
      <c r="B375" s="376"/>
      <c r="C375" s="377"/>
      <c r="D375" s="378"/>
      <c r="E375" s="379" t="s">
        <v>125</v>
      </c>
      <c r="F375" s="375"/>
      <c r="G375" s="134">
        <f>SUM(G371:G373)</f>
        <v>219</v>
      </c>
    </row>
    <row r="376" spans="2:7" x14ac:dyDescent="0.25">
      <c r="B376" s="135"/>
      <c r="C376" s="136"/>
      <c r="D376" s="136"/>
      <c r="E376" s="137"/>
      <c r="F376" s="137"/>
      <c r="G376" s="138"/>
    </row>
    <row r="377" spans="2:7" x14ac:dyDescent="0.25">
      <c r="B377" s="374" t="s">
        <v>126</v>
      </c>
      <c r="C377" s="375"/>
      <c r="D377" s="117" t="s">
        <v>127</v>
      </c>
      <c r="E377" s="117" t="s">
        <v>128</v>
      </c>
      <c r="F377" s="117" t="s">
        <v>129</v>
      </c>
      <c r="G377" s="139" t="s">
        <v>119</v>
      </c>
    </row>
    <row r="378" spans="2:7" x14ac:dyDescent="0.25">
      <c r="B378" s="120">
        <v>1</v>
      </c>
      <c r="C378" s="121" t="s">
        <v>139</v>
      </c>
      <c r="D378" s="122" t="s">
        <v>20</v>
      </c>
      <c r="E378" s="140">
        <v>0.05</v>
      </c>
      <c r="F378" s="124">
        <f>G368</f>
        <v>30975</v>
      </c>
      <c r="G378" s="125">
        <f>E378*F378</f>
        <v>1548.75</v>
      </c>
    </row>
    <row r="379" spans="2:7" x14ac:dyDescent="0.25">
      <c r="B379" s="120">
        <v>2</v>
      </c>
      <c r="C379" s="127"/>
      <c r="D379" s="122"/>
      <c r="E379" s="123"/>
      <c r="F379" s="124"/>
      <c r="G379" s="125">
        <f t="shared" ref="G379:G380" si="48">+ROUND(E379*F379,0)</f>
        <v>0</v>
      </c>
    </row>
    <row r="380" spans="2:7" x14ac:dyDescent="0.25">
      <c r="B380" s="120">
        <f t="shared" ref="B380" si="49">1+B379</f>
        <v>3</v>
      </c>
      <c r="C380" s="127"/>
      <c r="D380" s="122"/>
      <c r="E380" s="123"/>
      <c r="F380" s="124"/>
      <c r="G380" s="125">
        <f t="shared" si="48"/>
        <v>0</v>
      </c>
    </row>
    <row r="381" spans="2:7" x14ac:dyDescent="0.25">
      <c r="B381" s="376"/>
      <c r="C381" s="377"/>
      <c r="D381" s="378"/>
      <c r="E381" s="379" t="s">
        <v>130</v>
      </c>
      <c r="F381" s="375"/>
      <c r="G381" s="134">
        <f>SUM(G378:G380)</f>
        <v>1548.75</v>
      </c>
    </row>
    <row r="382" spans="2:7" x14ac:dyDescent="0.25">
      <c r="B382" s="135"/>
      <c r="C382" s="136"/>
      <c r="D382" s="136"/>
      <c r="E382" s="137"/>
      <c r="F382" s="137"/>
      <c r="G382" s="138"/>
    </row>
    <row r="383" spans="2:7" x14ac:dyDescent="0.25">
      <c r="B383" s="374" t="s">
        <v>131</v>
      </c>
      <c r="C383" s="375"/>
      <c r="D383" s="117" t="str">
        <f>+D370</f>
        <v>UNIDAD</v>
      </c>
      <c r="E383" s="117" t="s">
        <v>117</v>
      </c>
      <c r="F383" s="117" t="s">
        <v>132</v>
      </c>
      <c r="G383" s="119" t="str">
        <f>+G370</f>
        <v>VALOR TOTAL</v>
      </c>
    </row>
    <row r="384" spans="2:7" x14ac:dyDescent="0.25">
      <c r="B384" s="120">
        <v>1</v>
      </c>
      <c r="C384" s="121" t="s">
        <v>98</v>
      </c>
      <c r="D384" s="122" t="s">
        <v>140</v>
      </c>
      <c r="E384" s="123">
        <v>0.08</v>
      </c>
      <c r="F384" s="124">
        <f>'MANO DE OBRA'!$E$105</f>
        <v>54809.542972112904</v>
      </c>
      <c r="G384" s="125">
        <f>+ROUND(F384*E384,0)</f>
        <v>4385</v>
      </c>
    </row>
    <row r="385" spans="2:7" x14ac:dyDescent="0.25">
      <c r="B385" s="120">
        <v>2</v>
      </c>
      <c r="C385" s="127"/>
      <c r="D385" s="122"/>
      <c r="E385" s="123"/>
      <c r="F385" s="124"/>
      <c r="G385" s="125">
        <f>+ROUND(E385*F385,0)</f>
        <v>0</v>
      </c>
    </row>
    <row r="386" spans="2:7" x14ac:dyDescent="0.25">
      <c r="B386" s="129"/>
      <c r="C386" s="130"/>
      <c r="D386" s="122"/>
      <c r="E386" s="123"/>
      <c r="F386" s="133"/>
      <c r="G386" s="125">
        <f t="shared" ref="G386" si="50">+ROUND(E386*F386,0)</f>
        <v>0</v>
      </c>
    </row>
    <row r="387" spans="2:7" x14ac:dyDescent="0.25">
      <c r="B387" s="376"/>
      <c r="C387" s="377"/>
      <c r="D387" s="378"/>
      <c r="E387" s="379" t="s">
        <v>133</v>
      </c>
      <c r="F387" s="375"/>
      <c r="G387" s="126">
        <f>SUM(G384:G386)</f>
        <v>4385</v>
      </c>
    </row>
    <row r="388" spans="2:7" ht="15.75" thickBot="1" x14ac:dyDescent="0.3">
      <c r="B388" s="141"/>
      <c r="C388" s="142"/>
      <c r="D388" s="142"/>
      <c r="E388" s="380" t="s">
        <v>134</v>
      </c>
      <c r="F388" s="381"/>
      <c r="G388" s="145">
        <f>ROUND(G368+G375+G387+G381,0)</f>
        <v>37128</v>
      </c>
    </row>
    <row r="390" spans="2:7" ht="15.75" thickBot="1" x14ac:dyDescent="0.3"/>
    <row r="391" spans="2:7" ht="15.75" thickBot="1" x14ac:dyDescent="0.3">
      <c r="B391" s="385" t="s">
        <v>135</v>
      </c>
      <c r="C391" s="386"/>
      <c r="D391" s="386"/>
      <c r="E391" s="386"/>
      <c r="F391" s="387"/>
      <c r="G391" s="388"/>
    </row>
    <row r="392" spans="2:7" x14ac:dyDescent="0.25">
      <c r="B392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392" s="392"/>
      <c r="D392" s="392"/>
      <c r="E392" s="392"/>
      <c r="F392" s="393"/>
      <c r="G392" s="389"/>
    </row>
    <row r="393" spans="2:7" x14ac:dyDescent="0.25">
      <c r="B393" s="394"/>
      <c r="C393" s="395"/>
      <c r="D393" s="395"/>
      <c r="E393" s="395"/>
      <c r="F393" s="396"/>
      <c r="G393" s="389"/>
    </row>
    <row r="394" spans="2:7" ht="15.75" thickBot="1" x14ac:dyDescent="0.3">
      <c r="B394" s="397"/>
      <c r="C394" s="398"/>
      <c r="D394" s="398"/>
      <c r="E394" s="398"/>
      <c r="F394" s="399"/>
      <c r="G394" s="389"/>
    </row>
    <row r="395" spans="2:7" ht="15.75" thickBot="1" x14ac:dyDescent="0.3">
      <c r="B395" s="400" t="s">
        <v>136</v>
      </c>
      <c r="C395" s="401"/>
      <c r="D395" s="401"/>
      <c r="E395" s="401"/>
      <c r="F395" s="402"/>
      <c r="G395" s="389"/>
    </row>
    <row r="396" spans="2:7" ht="15.75" thickBot="1" x14ac:dyDescent="0.3">
      <c r="B396" s="403" t="s">
        <v>137</v>
      </c>
      <c r="C396" s="404"/>
      <c r="D396" s="404"/>
      <c r="E396" s="404"/>
      <c r="F396" s="405"/>
      <c r="G396" s="390"/>
    </row>
    <row r="397" spans="2:7" x14ac:dyDescent="0.25">
      <c r="B397" s="406" t="s">
        <v>184</v>
      </c>
      <c r="C397" s="407"/>
      <c r="D397" s="410" t="str">
        <f>'PRESUPUESTO OFICIAL'!C20</f>
        <v>ADECUACIÓN ACOMETIDA ELECTRICA</v>
      </c>
      <c r="E397" s="411"/>
      <c r="F397" s="411"/>
      <c r="G397" s="412"/>
    </row>
    <row r="398" spans="2:7" x14ac:dyDescent="0.25">
      <c r="B398" s="408"/>
      <c r="C398" s="409"/>
      <c r="D398" s="413"/>
      <c r="E398" s="414"/>
      <c r="F398" s="414"/>
      <c r="G398" s="415"/>
    </row>
    <row r="399" spans="2:7" x14ac:dyDescent="0.25">
      <c r="B399" s="143" t="s">
        <v>113</v>
      </c>
      <c r="C399" s="144" t="str">
        <f>'PRESUPUESTO OFICIAL'!B22</f>
        <v>5,2</v>
      </c>
      <c r="D399" s="416" t="str">
        <f>'PRESUPUESTO OFICIAL'!C22</f>
        <v>Suministro e instalación de alambre # 10</v>
      </c>
      <c r="E399" s="417"/>
      <c r="F399" s="417"/>
      <c r="G399" s="418"/>
    </row>
    <row r="400" spans="2:7" x14ac:dyDescent="0.25">
      <c r="B400" s="114"/>
      <c r="C400" s="115"/>
      <c r="D400" s="419" t="s">
        <v>114</v>
      </c>
      <c r="E400" s="420"/>
      <c r="F400" s="375"/>
      <c r="G400" s="116" t="str">
        <f>'PRESUPUESTO OFICIAL'!D22</f>
        <v>ML</v>
      </c>
    </row>
    <row r="401" spans="2:7" x14ac:dyDescent="0.25">
      <c r="B401" s="374" t="s">
        <v>115</v>
      </c>
      <c r="C401" s="375"/>
      <c r="D401" s="117" t="s">
        <v>116</v>
      </c>
      <c r="E401" s="117" t="s">
        <v>117</v>
      </c>
      <c r="F401" s="118" t="s">
        <v>118</v>
      </c>
      <c r="G401" s="119" t="s">
        <v>119</v>
      </c>
    </row>
    <row r="402" spans="2:7" x14ac:dyDescent="0.25">
      <c r="B402" s="120" t="str">
        <f>INSUMOS!B27</f>
        <v>MAT022</v>
      </c>
      <c r="C402" s="121" t="str">
        <f>INSUMOS!C27</f>
        <v>ALAMBRE DE COBRE # 10</v>
      </c>
      <c r="D402" s="122" t="str">
        <f>INSUMOS!D27</f>
        <v>ML</v>
      </c>
      <c r="E402" s="123">
        <v>1</v>
      </c>
      <c r="F402" s="124">
        <f>INSUMOS!E27</f>
        <v>6300</v>
      </c>
      <c r="G402" s="125">
        <f t="shared" ref="G402" si="51">+ROUND(E402*F402,0)</f>
        <v>6300</v>
      </c>
    </row>
    <row r="403" spans="2:7" x14ac:dyDescent="0.25">
      <c r="B403" s="120"/>
      <c r="C403" s="121"/>
      <c r="D403" s="122"/>
      <c r="E403" s="123"/>
      <c r="F403" s="124"/>
      <c r="G403" s="125">
        <f>E403*F403</f>
        <v>0</v>
      </c>
    </row>
    <row r="404" spans="2:7" x14ac:dyDescent="0.25">
      <c r="B404" s="120"/>
      <c r="C404" s="121"/>
      <c r="D404" s="122"/>
      <c r="E404" s="123"/>
      <c r="F404" s="124"/>
      <c r="G404" s="125">
        <f>+E404*F404</f>
        <v>0</v>
      </c>
    </row>
    <row r="405" spans="2:7" x14ac:dyDescent="0.25">
      <c r="B405" s="120"/>
      <c r="C405" s="121" t="s">
        <v>120</v>
      </c>
      <c r="D405" s="122" t="s">
        <v>20</v>
      </c>
      <c r="E405" s="123">
        <v>0.05</v>
      </c>
      <c r="F405" s="124">
        <f>SUM(G402:G404)</f>
        <v>6300</v>
      </c>
      <c r="G405" s="125">
        <f>+ROUND(E405*F405,0)</f>
        <v>315</v>
      </c>
    </row>
    <row r="406" spans="2:7" x14ac:dyDescent="0.25">
      <c r="B406" s="376"/>
      <c r="C406" s="377"/>
      <c r="D406" s="378"/>
      <c r="E406" s="379" t="s">
        <v>121</v>
      </c>
      <c r="F406" s="375"/>
      <c r="G406" s="126">
        <f>SUM(G402:G405)</f>
        <v>6615</v>
      </c>
    </row>
    <row r="407" spans="2:7" x14ac:dyDescent="0.25">
      <c r="B407" s="382"/>
      <c r="C407" s="383"/>
      <c r="D407" s="383"/>
      <c r="E407" s="383"/>
      <c r="F407" s="383"/>
      <c r="G407" s="384"/>
    </row>
    <row r="408" spans="2:7" x14ac:dyDescent="0.25">
      <c r="B408" s="374" t="s">
        <v>122</v>
      </c>
      <c r="C408" s="375"/>
      <c r="D408" s="117" t="str">
        <f>+D401</f>
        <v>UNIDAD</v>
      </c>
      <c r="E408" s="117" t="s">
        <v>117</v>
      </c>
      <c r="F408" s="118" t="str">
        <f>+F401</f>
        <v>VALOR UNITARIO</v>
      </c>
      <c r="G408" s="119" t="str">
        <f>+G401</f>
        <v>VALOR TOTAL</v>
      </c>
    </row>
    <row r="409" spans="2:7" x14ac:dyDescent="0.25">
      <c r="B409" s="120">
        <v>1</v>
      </c>
      <c r="C409" s="121" t="s">
        <v>123</v>
      </c>
      <c r="D409" s="122" t="s">
        <v>124</v>
      </c>
      <c r="E409" s="123">
        <v>0.05</v>
      </c>
      <c r="F409" s="124">
        <f>G422</f>
        <v>4933</v>
      </c>
      <c r="G409" s="125">
        <f t="shared" ref="G409:G411" si="52">+ROUND(E409*F409,0)</f>
        <v>247</v>
      </c>
    </row>
    <row r="410" spans="2:7" x14ac:dyDescent="0.25">
      <c r="B410" s="120"/>
      <c r="C410" s="121"/>
      <c r="D410" s="122"/>
      <c r="E410" s="149"/>
      <c r="F410" s="124"/>
      <c r="G410" s="125">
        <f t="shared" si="52"/>
        <v>0</v>
      </c>
    </row>
    <row r="411" spans="2:7" x14ac:dyDescent="0.25">
      <c r="B411" s="120"/>
      <c r="C411" s="121"/>
      <c r="D411" s="122"/>
      <c r="E411" s="149"/>
      <c r="F411" s="124"/>
      <c r="G411" s="125">
        <f t="shared" si="52"/>
        <v>0</v>
      </c>
    </row>
    <row r="412" spans="2:7" x14ac:dyDescent="0.25">
      <c r="B412" s="129"/>
      <c r="C412" s="130"/>
      <c r="D412" s="131"/>
      <c r="E412" s="132"/>
      <c r="F412" s="133"/>
      <c r="G412" s="125"/>
    </row>
    <row r="413" spans="2:7" x14ac:dyDescent="0.25">
      <c r="B413" s="376"/>
      <c r="C413" s="377"/>
      <c r="D413" s="378"/>
      <c r="E413" s="379" t="s">
        <v>125</v>
      </c>
      <c r="F413" s="375"/>
      <c r="G413" s="134">
        <f>SUM(G409:G411)</f>
        <v>247</v>
      </c>
    </row>
    <row r="414" spans="2:7" x14ac:dyDescent="0.25">
      <c r="B414" s="135"/>
      <c r="C414" s="136"/>
      <c r="D414" s="136"/>
      <c r="E414" s="137"/>
      <c r="F414" s="137"/>
      <c r="G414" s="138"/>
    </row>
    <row r="415" spans="2:7" x14ac:dyDescent="0.25">
      <c r="B415" s="374" t="s">
        <v>126</v>
      </c>
      <c r="C415" s="375"/>
      <c r="D415" s="117" t="s">
        <v>127</v>
      </c>
      <c r="E415" s="117" t="s">
        <v>128</v>
      </c>
      <c r="F415" s="117" t="s">
        <v>129</v>
      </c>
      <c r="G415" s="139" t="s">
        <v>119</v>
      </c>
    </row>
    <row r="416" spans="2:7" x14ac:dyDescent="0.25">
      <c r="B416" s="120">
        <v>1</v>
      </c>
      <c r="C416" s="121" t="s">
        <v>139</v>
      </c>
      <c r="D416" s="122" t="s">
        <v>20</v>
      </c>
      <c r="E416" s="140">
        <v>0.05</v>
      </c>
      <c r="F416" s="124">
        <f>G406</f>
        <v>6615</v>
      </c>
      <c r="G416" s="125">
        <f>E416*F416</f>
        <v>330.75</v>
      </c>
    </row>
    <row r="417" spans="2:7" x14ac:dyDescent="0.25">
      <c r="B417" s="120">
        <v>2</v>
      </c>
      <c r="C417" s="127"/>
      <c r="D417" s="122"/>
      <c r="E417" s="123"/>
      <c r="F417" s="124"/>
      <c r="G417" s="125">
        <f t="shared" ref="G417:G418" si="53">+ROUND(E417*F417,0)</f>
        <v>0</v>
      </c>
    </row>
    <row r="418" spans="2:7" x14ac:dyDescent="0.25">
      <c r="B418" s="120">
        <f t="shared" ref="B418" si="54">1+B417</f>
        <v>3</v>
      </c>
      <c r="C418" s="127"/>
      <c r="D418" s="122"/>
      <c r="E418" s="123"/>
      <c r="F418" s="124"/>
      <c r="G418" s="125">
        <f t="shared" si="53"/>
        <v>0</v>
      </c>
    </row>
    <row r="419" spans="2:7" x14ac:dyDescent="0.25">
      <c r="B419" s="376"/>
      <c r="C419" s="377"/>
      <c r="D419" s="378"/>
      <c r="E419" s="379" t="s">
        <v>130</v>
      </c>
      <c r="F419" s="375"/>
      <c r="G419" s="134">
        <f>SUM(G416:G418)</f>
        <v>330.75</v>
      </c>
    </row>
    <row r="420" spans="2:7" x14ac:dyDescent="0.25">
      <c r="B420" s="135"/>
      <c r="C420" s="136"/>
      <c r="D420" s="136"/>
      <c r="E420" s="137"/>
      <c r="F420" s="137"/>
      <c r="G420" s="138"/>
    </row>
    <row r="421" spans="2:7" x14ac:dyDescent="0.25">
      <c r="B421" s="374" t="s">
        <v>131</v>
      </c>
      <c r="C421" s="375"/>
      <c r="D421" s="117" t="str">
        <f>+D408</f>
        <v>UNIDAD</v>
      </c>
      <c r="E421" s="117" t="s">
        <v>117</v>
      </c>
      <c r="F421" s="117" t="s">
        <v>132</v>
      </c>
      <c r="G421" s="119" t="str">
        <f>+G408</f>
        <v>VALOR TOTAL</v>
      </c>
    </row>
    <row r="422" spans="2:7" x14ac:dyDescent="0.25">
      <c r="B422" s="120">
        <v>1</v>
      </c>
      <c r="C422" s="121" t="s">
        <v>98</v>
      </c>
      <c r="D422" s="122" t="s">
        <v>140</v>
      </c>
      <c r="E422" s="123">
        <v>0.09</v>
      </c>
      <c r="F422" s="124">
        <f>'MANO DE OBRA'!$E$105</f>
        <v>54809.542972112904</v>
      </c>
      <c r="G422" s="125">
        <f>+ROUND(F422*E422,0)</f>
        <v>4933</v>
      </c>
    </row>
    <row r="423" spans="2:7" x14ac:dyDescent="0.25">
      <c r="B423" s="120">
        <v>2</v>
      </c>
      <c r="C423" s="127"/>
      <c r="D423" s="122"/>
      <c r="E423" s="123"/>
      <c r="F423" s="124"/>
      <c r="G423" s="125">
        <f>+ROUND(E423*F423,0)</f>
        <v>0</v>
      </c>
    </row>
    <row r="424" spans="2:7" x14ac:dyDescent="0.25">
      <c r="B424" s="129"/>
      <c r="C424" s="130"/>
      <c r="D424" s="122"/>
      <c r="E424" s="123"/>
      <c r="F424" s="133"/>
      <c r="G424" s="125">
        <f t="shared" ref="G424" si="55">+ROUND(E424*F424,0)</f>
        <v>0</v>
      </c>
    </row>
    <row r="425" spans="2:7" x14ac:dyDescent="0.25">
      <c r="B425" s="376"/>
      <c r="C425" s="377"/>
      <c r="D425" s="378"/>
      <c r="E425" s="379" t="s">
        <v>133</v>
      </c>
      <c r="F425" s="375"/>
      <c r="G425" s="126">
        <f>SUM(G422:G424)</f>
        <v>4933</v>
      </c>
    </row>
    <row r="426" spans="2:7" ht="15.75" thickBot="1" x14ac:dyDescent="0.3">
      <c r="B426" s="141"/>
      <c r="C426" s="142"/>
      <c r="D426" s="142"/>
      <c r="E426" s="380" t="s">
        <v>134</v>
      </c>
      <c r="F426" s="381"/>
      <c r="G426" s="145">
        <f>ROUND(G406+G413+G425+G419,0)</f>
        <v>12126</v>
      </c>
    </row>
    <row r="428" spans="2:7" ht="15.75" thickBot="1" x14ac:dyDescent="0.3"/>
    <row r="429" spans="2:7" ht="15.75" thickBot="1" x14ac:dyDescent="0.3">
      <c r="B429" s="385" t="s">
        <v>135</v>
      </c>
      <c r="C429" s="386"/>
      <c r="D429" s="386"/>
      <c r="E429" s="386"/>
      <c r="F429" s="387"/>
      <c r="G429" s="388"/>
    </row>
    <row r="430" spans="2:7" x14ac:dyDescent="0.25">
      <c r="B430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430" s="392"/>
      <c r="D430" s="392"/>
      <c r="E430" s="392"/>
      <c r="F430" s="393"/>
      <c r="G430" s="389"/>
    </row>
    <row r="431" spans="2:7" x14ac:dyDescent="0.25">
      <c r="B431" s="394"/>
      <c r="C431" s="395"/>
      <c r="D431" s="395"/>
      <c r="E431" s="395"/>
      <c r="F431" s="396"/>
      <c r="G431" s="389"/>
    </row>
    <row r="432" spans="2:7" ht="15.75" thickBot="1" x14ac:dyDescent="0.3">
      <c r="B432" s="397"/>
      <c r="C432" s="398"/>
      <c r="D432" s="398"/>
      <c r="E432" s="398"/>
      <c r="F432" s="399"/>
      <c r="G432" s="389"/>
    </row>
    <row r="433" spans="2:7" ht="15.75" thickBot="1" x14ac:dyDescent="0.3">
      <c r="B433" s="400" t="s">
        <v>136</v>
      </c>
      <c r="C433" s="401"/>
      <c r="D433" s="401"/>
      <c r="E433" s="401"/>
      <c r="F433" s="402"/>
      <c r="G433" s="389"/>
    </row>
    <row r="434" spans="2:7" ht="15.75" thickBot="1" x14ac:dyDescent="0.3">
      <c r="B434" s="403" t="s">
        <v>137</v>
      </c>
      <c r="C434" s="404"/>
      <c r="D434" s="404"/>
      <c r="E434" s="404"/>
      <c r="F434" s="405"/>
      <c r="G434" s="390"/>
    </row>
    <row r="435" spans="2:7" x14ac:dyDescent="0.25">
      <c r="B435" s="406" t="s">
        <v>184</v>
      </c>
      <c r="C435" s="407"/>
      <c r="D435" s="410" t="str">
        <f>'PRESUPUESTO OFICIAL'!C20</f>
        <v>ADECUACIÓN ACOMETIDA ELECTRICA</v>
      </c>
      <c r="E435" s="411"/>
      <c r="F435" s="411"/>
      <c r="G435" s="412"/>
    </row>
    <row r="436" spans="2:7" x14ac:dyDescent="0.25">
      <c r="B436" s="408"/>
      <c r="C436" s="409"/>
      <c r="D436" s="413"/>
      <c r="E436" s="414"/>
      <c r="F436" s="414"/>
      <c r="G436" s="415"/>
    </row>
    <row r="437" spans="2:7" x14ac:dyDescent="0.25">
      <c r="B437" s="143" t="s">
        <v>113</v>
      </c>
      <c r="C437" s="144" t="str">
        <f>'PRESUPUESTO OFICIAL'!B23</f>
        <v>5,3</v>
      </c>
      <c r="D437" s="416" t="str">
        <f>'PRESUPUESTO OFICIAL'!C23</f>
        <v>Suministro e instalación de cable concéntrico 3x1+1</v>
      </c>
      <c r="E437" s="417"/>
      <c r="F437" s="417"/>
      <c r="G437" s="418"/>
    </row>
    <row r="438" spans="2:7" x14ac:dyDescent="0.25">
      <c r="B438" s="114"/>
      <c r="C438" s="115"/>
      <c r="D438" s="419" t="s">
        <v>114</v>
      </c>
      <c r="E438" s="420"/>
      <c r="F438" s="375"/>
      <c r="G438" s="116" t="str">
        <f>'PRESUPUESTO OFICIAL'!D23</f>
        <v>ML</v>
      </c>
    </row>
    <row r="439" spans="2:7" x14ac:dyDescent="0.25">
      <c r="B439" s="374" t="s">
        <v>115</v>
      </c>
      <c r="C439" s="375"/>
      <c r="D439" s="117" t="s">
        <v>116</v>
      </c>
      <c r="E439" s="117" t="s">
        <v>117</v>
      </c>
      <c r="F439" s="118" t="s">
        <v>118</v>
      </c>
      <c r="G439" s="119" t="s">
        <v>119</v>
      </c>
    </row>
    <row r="440" spans="2:7" x14ac:dyDescent="0.25">
      <c r="B440" s="120" t="str">
        <f>INSUMOS!B28</f>
        <v>MAT023</v>
      </c>
      <c r="C440" s="121" t="str">
        <f>INSUMOS!C28</f>
        <v xml:space="preserve">CABLE CONCENTRICO 3 X 1 +1 </v>
      </c>
      <c r="D440" s="122" t="str">
        <f>INSUMOS!D28</f>
        <v>ML</v>
      </c>
      <c r="E440" s="123">
        <v>1</v>
      </c>
      <c r="F440" s="124">
        <f>INSUMOS!E28</f>
        <v>45000</v>
      </c>
      <c r="G440" s="125">
        <f t="shared" ref="G440" si="56">+ROUND(E440*F440,0)</f>
        <v>45000</v>
      </c>
    </row>
    <row r="441" spans="2:7" x14ac:dyDescent="0.25">
      <c r="B441" s="120"/>
      <c r="C441" s="121"/>
      <c r="D441" s="122"/>
      <c r="E441" s="123"/>
      <c r="F441" s="124"/>
      <c r="G441" s="125">
        <f>E441*F441</f>
        <v>0</v>
      </c>
    </row>
    <row r="442" spans="2:7" x14ac:dyDescent="0.25">
      <c r="B442" s="120"/>
      <c r="C442" s="121"/>
      <c r="D442" s="122"/>
      <c r="E442" s="123"/>
      <c r="F442" s="124"/>
      <c r="G442" s="125">
        <f>+E442*F442</f>
        <v>0</v>
      </c>
    </row>
    <row r="443" spans="2:7" x14ac:dyDescent="0.25">
      <c r="B443" s="120"/>
      <c r="C443" s="121" t="s">
        <v>120</v>
      </c>
      <c r="D443" s="122" t="s">
        <v>20</v>
      </c>
      <c r="E443" s="123">
        <v>0.05</v>
      </c>
      <c r="F443" s="124">
        <f>SUM(G440:G442)</f>
        <v>45000</v>
      </c>
      <c r="G443" s="125">
        <f>+ROUND(E443*F443,0)</f>
        <v>2250</v>
      </c>
    </row>
    <row r="444" spans="2:7" x14ac:dyDescent="0.25">
      <c r="B444" s="376"/>
      <c r="C444" s="377"/>
      <c r="D444" s="378"/>
      <c r="E444" s="379" t="s">
        <v>121</v>
      </c>
      <c r="F444" s="375"/>
      <c r="G444" s="126">
        <f>SUM(G440:G443)</f>
        <v>47250</v>
      </c>
    </row>
    <row r="445" spans="2:7" x14ac:dyDescent="0.25">
      <c r="B445" s="382"/>
      <c r="C445" s="383"/>
      <c r="D445" s="383"/>
      <c r="E445" s="383"/>
      <c r="F445" s="383"/>
      <c r="G445" s="384"/>
    </row>
    <row r="446" spans="2:7" x14ac:dyDescent="0.25">
      <c r="B446" s="374" t="s">
        <v>122</v>
      </c>
      <c r="C446" s="375"/>
      <c r="D446" s="117" t="str">
        <f>+D439</f>
        <v>UNIDAD</v>
      </c>
      <c r="E446" s="117" t="s">
        <v>117</v>
      </c>
      <c r="F446" s="118" t="str">
        <f>+F439</f>
        <v>VALOR UNITARIO</v>
      </c>
      <c r="G446" s="119" t="str">
        <f>+G439</f>
        <v>VALOR TOTAL</v>
      </c>
    </row>
    <row r="447" spans="2:7" x14ac:dyDescent="0.25">
      <c r="B447" s="120">
        <v>1</v>
      </c>
      <c r="C447" s="121" t="s">
        <v>123</v>
      </c>
      <c r="D447" s="122" t="s">
        <v>124</v>
      </c>
      <c r="E447" s="123">
        <v>0.05</v>
      </c>
      <c r="F447" s="124">
        <f>G460</f>
        <v>4933</v>
      </c>
      <c r="G447" s="125">
        <f t="shared" ref="G447:G449" si="57">+ROUND(E447*F447,0)</f>
        <v>247</v>
      </c>
    </row>
    <row r="448" spans="2:7" x14ac:dyDescent="0.25">
      <c r="B448" s="120"/>
      <c r="C448" s="121"/>
      <c r="D448" s="122"/>
      <c r="E448" s="149"/>
      <c r="F448" s="124"/>
      <c r="G448" s="125">
        <f t="shared" si="57"/>
        <v>0</v>
      </c>
    </row>
    <row r="449" spans="2:7" x14ac:dyDescent="0.25">
      <c r="B449" s="120"/>
      <c r="C449" s="121"/>
      <c r="D449" s="122"/>
      <c r="E449" s="149"/>
      <c r="F449" s="124"/>
      <c r="G449" s="125">
        <f t="shared" si="57"/>
        <v>0</v>
      </c>
    </row>
    <row r="450" spans="2:7" x14ac:dyDescent="0.25">
      <c r="B450" s="129"/>
      <c r="C450" s="130"/>
      <c r="D450" s="131"/>
      <c r="E450" s="132"/>
      <c r="F450" s="133"/>
      <c r="G450" s="125"/>
    </row>
    <row r="451" spans="2:7" x14ac:dyDescent="0.25">
      <c r="B451" s="376"/>
      <c r="C451" s="377"/>
      <c r="D451" s="378"/>
      <c r="E451" s="379" t="s">
        <v>125</v>
      </c>
      <c r="F451" s="375"/>
      <c r="G451" s="134">
        <f>SUM(G447:G449)</f>
        <v>247</v>
      </c>
    </row>
    <row r="452" spans="2:7" x14ac:dyDescent="0.25">
      <c r="B452" s="135"/>
      <c r="C452" s="136"/>
      <c r="D452" s="136"/>
      <c r="E452" s="137"/>
      <c r="F452" s="137"/>
      <c r="G452" s="138"/>
    </row>
    <row r="453" spans="2:7" x14ac:dyDescent="0.25">
      <c r="B453" s="374" t="s">
        <v>126</v>
      </c>
      <c r="C453" s="375"/>
      <c r="D453" s="117" t="s">
        <v>127</v>
      </c>
      <c r="E453" s="117" t="s">
        <v>128</v>
      </c>
      <c r="F453" s="117" t="s">
        <v>129</v>
      </c>
      <c r="G453" s="139" t="s">
        <v>119</v>
      </c>
    </row>
    <row r="454" spans="2:7" x14ac:dyDescent="0.25">
      <c r="B454" s="120">
        <v>1</v>
      </c>
      <c r="C454" s="121" t="s">
        <v>139</v>
      </c>
      <c r="D454" s="122" t="s">
        <v>20</v>
      </c>
      <c r="E454" s="140">
        <v>0.05</v>
      </c>
      <c r="F454" s="124">
        <f>G444</f>
        <v>47250</v>
      </c>
      <c r="G454" s="125">
        <f>E454*F454</f>
        <v>2362.5</v>
      </c>
    </row>
    <row r="455" spans="2:7" x14ac:dyDescent="0.25">
      <c r="B455" s="120">
        <v>2</v>
      </c>
      <c r="C455" s="127"/>
      <c r="D455" s="122"/>
      <c r="E455" s="123"/>
      <c r="F455" s="124"/>
      <c r="G455" s="125">
        <f t="shared" ref="G455:G456" si="58">+ROUND(E455*F455,0)</f>
        <v>0</v>
      </c>
    </row>
    <row r="456" spans="2:7" x14ac:dyDescent="0.25">
      <c r="B456" s="120">
        <f t="shared" ref="B456" si="59">1+B455</f>
        <v>3</v>
      </c>
      <c r="C456" s="127"/>
      <c r="D456" s="122"/>
      <c r="E456" s="123"/>
      <c r="F456" s="124"/>
      <c r="G456" s="125">
        <f t="shared" si="58"/>
        <v>0</v>
      </c>
    </row>
    <row r="457" spans="2:7" x14ac:dyDescent="0.25">
      <c r="B457" s="376"/>
      <c r="C457" s="377"/>
      <c r="D457" s="378"/>
      <c r="E457" s="379" t="s">
        <v>130</v>
      </c>
      <c r="F457" s="375"/>
      <c r="G457" s="134">
        <f>SUM(G454:G456)</f>
        <v>2362.5</v>
      </c>
    </row>
    <row r="458" spans="2:7" x14ac:dyDescent="0.25">
      <c r="B458" s="135"/>
      <c r="C458" s="136"/>
      <c r="D458" s="136"/>
      <c r="E458" s="137"/>
      <c r="F458" s="137"/>
      <c r="G458" s="138"/>
    </row>
    <row r="459" spans="2:7" x14ac:dyDescent="0.25">
      <c r="B459" s="374" t="s">
        <v>131</v>
      </c>
      <c r="C459" s="375"/>
      <c r="D459" s="117" t="str">
        <f>+D446</f>
        <v>UNIDAD</v>
      </c>
      <c r="E459" s="117" t="s">
        <v>117</v>
      </c>
      <c r="F459" s="117" t="s">
        <v>132</v>
      </c>
      <c r="G459" s="119" t="str">
        <f>+G446</f>
        <v>VALOR TOTAL</v>
      </c>
    </row>
    <row r="460" spans="2:7" x14ac:dyDescent="0.25">
      <c r="B460" s="120">
        <v>1</v>
      </c>
      <c r="C460" s="121" t="s">
        <v>98</v>
      </c>
      <c r="D460" s="122" t="s">
        <v>140</v>
      </c>
      <c r="E460" s="123">
        <v>0.09</v>
      </c>
      <c r="F460" s="124">
        <f>'MANO DE OBRA'!$E$105</f>
        <v>54809.542972112904</v>
      </c>
      <c r="G460" s="125">
        <f>+ROUND(F460*E460,0)</f>
        <v>4933</v>
      </c>
    </row>
    <row r="461" spans="2:7" x14ac:dyDescent="0.25">
      <c r="B461" s="120">
        <v>2</v>
      </c>
      <c r="C461" s="127"/>
      <c r="D461" s="122"/>
      <c r="E461" s="123"/>
      <c r="F461" s="124"/>
      <c r="G461" s="125">
        <f>+ROUND(E461*F461,0)</f>
        <v>0</v>
      </c>
    </row>
    <row r="462" spans="2:7" x14ac:dyDescent="0.25">
      <c r="B462" s="129"/>
      <c r="C462" s="130"/>
      <c r="D462" s="122"/>
      <c r="E462" s="123"/>
      <c r="F462" s="133"/>
      <c r="G462" s="125">
        <f t="shared" ref="G462" si="60">+ROUND(E462*F462,0)</f>
        <v>0</v>
      </c>
    </row>
    <row r="463" spans="2:7" x14ac:dyDescent="0.25">
      <c r="B463" s="376"/>
      <c r="C463" s="377"/>
      <c r="D463" s="378"/>
      <c r="E463" s="379" t="s">
        <v>133</v>
      </c>
      <c r="F463" s="375"/>
      <c r="G463" s="126">
        <f>SUM(G460:G462)</f>
        <v>4933</v>
      </c>
    </row>
    <row r="464" spans="2:7" ht="15.75" thickBot="1" x14ac:dyDescent="0.3">
      <c r="B464" s="141"/>
      <c r="C464" s="142"/>
      <c r="D464" s="142"/>
      <c r="E464" s="380" t="s">
        <v>134</v>
      </c>
      <c r="F464" s="381"/>
      <c r="G464" s="145">
        <f>ROUND(G444+G451+G463+G457,0)</f>
        <v>54793</v>
      </c>
    </row>
    <row r="466" spans="2:7" ht="15.75" thickBot="1" x14ac:dyDescent="0.3"/>
    <row r="467" spans="2:7" ht="15.75" thickBot="1" x14ac:dyDescent="0.3">
      <c r="B467" s="385" t="s">
        <v>135</v>
      </c>
      <c r="C467" s="386"/>
      <c r="D467" s="386"/>
      <c r="E467" s="386"/>
      <c r="F467" s="387"/>
      <c r="G467" s="388"/>
    </row>
    <row r="468" spans="2:7" x14ac:dyDescent="0.25">
      <c r="B468" s="391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468" s="392"/>
      <c r="D468" s="392"/>
      <c r="E468" s="392"/>
      <c r="F468" s="393"/>
      <c r="G468" s="389"/>
    </row>
    <row r="469" spans="2:7" x14ac:dyDescent="0.25">
      <c r="B469" s="394"/>
      <c r="C469" s="395"/>
      <c r="D469" s="395"/>
      <c r="E469" s="395"/>
      <c r="F469" s="396"/>
      <c r="G469" s="389"/>
    </row>
    <row r="470" spans="2:7" ht="15.75" thickBot="1" x14ac:dyDescent="0.3">
      <c r="B470" s="397"/>
      <c r="C470" s="398"/>
      <c r="D470" s="398"/>
      <c r="E470" s="398"/>
      <c r="F470" s="399"/>
      <c r="G470" s="389"/>
    </row>
    <row r="471" spans="2:7" ht="15.75" thickBot="1" x14ac:dyDescent="0.3">
      <c r="B471" s="400" t="s">
        <v>136</v>
      </c>
      <c r="C471" s="401"/>
      <c r="D471" s="401"/>
      <c r="E471" s="401"/>
      <c r="F471" s="402"/>
      <c r="G471" s="389"/>
    </row>
    <row r="472" spans="2:7" ht="15.75" thickBot="1" x14ac:dyDescent="0.3">
      <c r="B472" s="403" t="s">
        <v>137</v>
      </c>
      <c r="C472" s="404"/>
      <c r="D472" s="404"/>
      <c r="E472" s="404"/>
      <c r="F472" s="405"/>
      <c r="G472" s="390"/>
    </row>
    <row r="473" spans="2:7" x14ac:dyDescent="0.25">
      <c r="B473" s="406" t="s">
        <v>184</v>
      </c>
      <c r="C473" s="407"/>
      <c r="D473" s="410" t="str">
        <f>'PRESUPUESTO OFICIAL'!C20</f>
        <v>ADECUACIÓN ACOMETIDA ELECTRICA</v>
      </c>
      <c r="E473" s="411"/>
      <c r="F473" s="411"/>
      <c r="G473" s="412"/>
    </row>
    <row r="474" spans="2:7" x14ac:dyDescent="0.25">
      <c r="B474" s="408"/>
      <c r="C474" s="409"/>
      <c r="D474" s="413"/>
      <c r="E474" s="414"/>
      <c r="F474" s="414"/>
      <c r="G474" s="415"/>
    </row>
    <row r="475" spans="2:7" x14ac:dyDescent="0.25">
      <c r="B475" s="143" t="s">
        <v>113</v>
      </c>
      <c r="C475" s="144" t="str">
        <f>'PRESUPUESTO OFICIAL'!B24</f>
        <v>5,4</v>
      </c>
      <c r="D475" s="416" t="str">
        <f>'PRESUPUESTO OFICIAL'!C24</f>
        <v xml:space="preserve">Suministro e instalación de KIT puesta a tierra de baja tensión (Incluye accesorios para su correcta instalación) </v>
      </c>
      <c r="E475" s="417"/>
      <c r="F475" s="417"/>
      <c r="G475" s="418"/>
    </row>
    <row r="476" spans="2:7" x14ac:dyDescent="0.25">
      <c r="B476" s="114"/>
      <c r="C476" s="115"/>
      <c r="D476" s="419" t="s">
        <v>114</v>
      </c>
      <c r="E476" s="420"/>
      <c r="F476" s="375"/>
      <c r="G476" s="116">
        <f>'PRESUPUESTO OFICIAL'!D58</f>
        <v>0</v>
      </c>
    </row>
    <row r="477" spans="2:7" x14ac:dyDescent="0.25">
      <c r="B477" s="374" t="s">
        <v>115</v>
      </c>
      <c r="C477" s="375"/>
      <c r="D477" s="117" t="s">
        <v>116</v>
      </c>
      <c r="E477" s="117" t="s">
        <v>117</v>
      </c>
      <c r="F477" s="118" t="s">
        <v>118</v>
      </c>
      <c r="G477" s="119" t="s">
        <v>119</v>
      </c>
    </row>
    <row r="478" spans="2:7" x14ac:dyDescent="0.25">
      <c r="B478" s="234" t="str">
        <f>INSUMOS!B29</f>
        <v>MAT024</v>
      </c>
      <c r="C478" s="235" t="str">
        <f>INSUMOS!C29</f>
        <v xml:space="preserve">KIT DE PUESTA A TIERRA BAJA TENSIÓN </v>
      </c>
      <c r="D478" s="234" t="str">
        <f>INSUMOS!D29</f>
        <v>UND</v>
      </c>
      <c r="E478" s="123">
        <v>1</v>
      </c>
      <c r="F478" s="124">
        <f>INSUMOS!E29</f>
        <v>390000</v>
      </c>
      <c r="G478" s="125">
        <f t="shared" ref="G478" si="61">+ROUND(E478*F478,0)</f>
        <v>390000</v>
      </c>
    </row>
    <row r="479" spans="2:7" x14ac:dyDescent="0.25">
      <c r="B479" s="234" t="str">
        <f>INSUMOS!B30</f>
        <v>MAT025</v>
      </c>
      <c r="C479" s="235" t="str">
        <f>INSUMOS!C30</f>
        <v>CONECTOR DE PERFORACIÓN</v>
      </c>
      <c r="D479" s="234" t="str">
        <f>INSUMOS!D30</f>
        <v>UND</v>
      </c>
      <c r="E479" s="123">
        <v>2</v>
      </c>
      <c r="F479" s="124">
        <f>INSUMOS!E30</f>
        <v>15000</v>
      </c>
      <c r="G479" s="125">
        <f>E479*F479</f>
        <v>30000</v>
      </c>
    </row>
    <row r="480" spans="2:7" x14ac:dyDescent="0.25">
      <c r="B480" s="234" t="str">
        <f>INSUMOS!B31</f>
        <v>MAT026</v>
      </c>
      <c r="C480" s="235" t="str">
        <f>INSUMOS!C31</f>
        <v>PERCHA DE CONECTOR DE 1 PUESTO</v>
      </c>
      <c r="D480" s="234" t="str">
        <f>INSUMOS!D31</f>
        <v>UND</v>
      </c>
      <c r="E480" s="123">
        <v>4</v>
      </c>
      <c r="F480" s="124">
        <f>INSUMOS!E31</f>
        <v>18000</v>
      </c>
      <c r="G480" s="125">
        <f t="shared" ref="G480:G481" si="62">E480*F480</f>
        <v>72000</v>
      </c>
    </row>
    <row r="481" spans="2:7" x14ac:dyDescent="0.25">
      <c r="B481" s="234" t="str">
        <f>INSUMOS!B32</f>
        <v>MAT027</v>
      </c>
      <c r="C481" s="235" t="str">
        <f>INSUMOS!C32</f>
        <v>PINZAS SUJETADORAS</v>
      </c>
      <c r="D481" s="234" t="str">
        <f>INSUMOS!D32</f>
        <v>UND</v>
      </c>
      <c r="E481" s="123">
        <v>2</v>
      </c>
      <c r="F481" s="124">
        <f>INSUMOS!E32</f>
        <v>14000</v>
      </c>
      <c r="G481" s="125">
        <f t="shared" si="62"/>
        <v>28000</v>
      </c>
    </row>
    <row r="482" spans="2:7" x14ac:dyDescent="0.25">
      <c r="B482" s="120"/>
      <c r="C482" s="121"/>
      <c r="D482" s="122"/>
      <c r="E482" s="123"/>
      <c r="F482" s="124"/>
      <c r="G482" s="125">
        <f>+E482*F482</f>
        <v>0</v>
      </c>
    </row>
    <row r="483" spans="2:7" x14ac:dyDescent="0.25">
      <c r="B483" s="120"/>
      <c r="C483" s="121" t="s">
        <v>120</v>
      </c>
      <c r="D483" s="122" t="s">
        <v>20</v>
      </c>
      <c r="E483" s="123">
        <v>0.05</v>
      </c>
      <c r="F483" s="124"/>
      <c r="G483" s="125">
        <f>+ROUND(E483*F483,0)</f>
        <v>0</v>
      </c>
    </row>
    <row r="484" spans="2:7" x14ac:dyDescent="0.25">
      <c r="B484" s="376"/>
      <c r="C484" s="377"/>
      <c r="D484" s="378"/>
      <c r="E484" s="379" t="s">
        <v>121</v>
      </c>
      <c r="F484" s="375"/>
      <c r="G484" s="126">
        <f>SUM(G478:G483)</f>
        <v>520000</v>
      </c>
    </row>
    <row r="485" spans="2:7" x14ac:dyDescent="0.25">
      <c r="B485" s="382"/>
      <c r="C485" s="383"/>
      <c r="D485" s="383"/>
      <c r="E485" s="383"/>
      <c r="F485" s="383"/>
      <c r="G485" s="384"/>
    </row>
    <row r="486" spans="2:7" x14ac:dyDescent="0.25">
      <c r="B486" s="374" t="s">
        <v>122</v>
      </c>
      <c r="C486" s="375"/>
      <c r="D486" s="117" t="str">
        <f>+D477</f>
        <v>UNIDAD</v>
      </c>
      <c r="E486" s="117" t="s">
        <v>117</v>
      </c>
      <c r="F486" s="118" t="str">
        <f>+F477</f>
        <v>VALOR UNITARIO</v>
      </c>
      <c r="G486" s="119" t="str">
        <f>+G477</f>
        <v>VALOR TOTAL</v>
      </c>
    </row>
    <row r="487" spans="2:7" x14ac:dyDescent="0.25">
      <c r="B487" s="120">
        <v>1</v>
      </c>
      <c r="C487" s="121" t="s">
        <v>123</v>
      </c>
      <c r="D487" s="122" t="s">
        <v>124</v>
      </c>
      <c r="E487" s="123">
        <v>0.05</v>
      </c>
      <c r="F487" s="124">
        <f>G500</f>
        <v>104138</v>
      </c>
      <c r="G487" s="125">
        <f t="shared" ref="G487:G489" si="63">+ROUND(E487*F487,0)</f>
        <v>5207</v>
      </c>
    </row>
    <row r="488" spans="2:7" x14ac:dyDescent="0.25">
      <c r="B488" s="120"/>
      <c r="C488" s="121"/>
      <c r="D488" s="122"/>
      <c r="E488" s="149"/>
      <c r="F488" s="124"/>
      <c r="G488" s="125">
        <f t="shared" si="63"/>
        <v>0</v>
      </c>
    </row>
    <row r="489" spans="2:7" x14ac:dyDescent="0.25">
      <c r="B489" s="120"/>
      <c r="C489" s="121"/>
      <c r="D489" s="122"/>
      <c r="E489" s="149"/>
      <c r="F489" s="124"/>
      <c r="G489" s="125">
        <f t="shared" si="63"/>
        <v>0</v>
      </c>
    </row>
    <row r="490" spans="2:7" x14ac:dyDescent="0.25">
      <c r="B490" s="129"/>
      <c r="C490" s="130"/>
      <c r="D490" s="131"/>
      <c r="E490" s="132"/>
      <c r="F490" s="133"/>
      <c r="G490" s="125"/>
    </row>
    <row r="491" spans="2:7" x14ac:dyDescent="0.25">
      <c r="B491" s="376"/>
      <c r="C491" s="377"/>
      <c r="D491" s="378"/>
      <c r="E491" s="379" t="s">
        <v>125</v>
      </c>
      <c r="F491" s="375"/>
      <c r="G491" s="134">
        <f>SUM(G487:G489)</f>
        <v>5207</v>
      </c>
    </row>
    <row r="492" spans="2:7" x14ac:dyDescent="0.25">
      <c r="B492" s="135"/>
      <c r="C492" s="136"/>
      <c r="D492" s="136"/>
      <c r="E492" s="137"/>
      <c r="F492" s="137"/>
      <c r="G492" s="138"/>
    </row>
    <row r="493" spans="2:7" x14ac:dyDescent="0.25">
      <c r="B493" s="374" t="s">
        <v>126</v>
      </c>
      <c r="C493" s="375"/>
      <c r="D493" s="117" t="s">
        <v>127</v>
      </c>
      <c r="E493" s="117" t="s">
        <v>128</v>
      </c>
      <c r="F493" s="117" t="s">
        <v>129</v>
      </c>
      <c r="G493" s="139" t="s">
        <v>119</v>
      </c>
    </row>
    <row r="494" spans="2:7" x14ac:dyDescent="0.25">
      <c r="B494" s="120">
        <v>1</v>
      </c>
      <c r="C494" s="121" t="s">
        <v>139</v>
      </c>
      <c r="D494" s="122" t="s">
        <v>20</v>
      </c>
      <c r="E494" s="140">
        <v>0.05</v>
      </c>
      <c r="F494" s="124">
        <f>G484</f>
        <v>520000</v>
      </c>
      <c r="G494" s="125">
        <f>E494*F494</f>
        <v>26000</v>
      </c>
    </row>
    <row r="495" spans="2:7" x14ac:dyDescent="0.25">
      <c r="B495" s="120">
        <v>2</v>
      </c>
      <c r="C495" s="127"/>
      <c r="D495" s="122"/>
      <c r="E495" s="123"/>
      <c r="F495" s="124"/>
      <c r="G495" s="125">
        <f t="shared" ref="G495:G496" si="64">+ROUND(E495*F495,0)</f>
        <v>0</v>
      </c>
    </row>
    <row r="496" spans="2:7" x14ac:dyDescent="0.25">
      <c r="B496" s="120">
        <f t="shared" ref="B496" si="65">1+B495</f>
        <v>3</v>
      </c>
      <c r="C496" s="127"/>
      <c r="D496" s="122"/>
      <c r="E496" s="123"/>
      <c r="F496" s="124"/>
      <c r="G496" s="125">
        <f t="shared" si="64"/>
        <v>0</v>
      </c>
    </row>
    <row r="497" spans="2:7" x14ac:dyDescent="0.25">
      <c r="B497" s="376"/>
      <c r="C497" s="377"/>
      <c r="D497" s="378"/>
      <c r="E497" s="379" t="s">
        <v>130</v>
      </c>
      <c r="F497" s="375"/>
      <c r="G497" s="134">
        <f>SUM(G494:G496)</f>
        <v>26000</v>
      </c>
    </row>
    <row r="498" spans="2:7" x14ac:dyDescent="0.25">
      <c r="B498" s="135"/>
      <c r="C498" s="136"/>
      <c r="D498" s="136"/>
      <c r="E498" s="137"/>
      <c r="F498" s="137"/>
      <c r="G498" s="138"/>
    </row>
    <row r="499" spans="2:7" x14ac:dyDescent="0.25">
      <c r="B499" s="374" t="s">
        <v>131</v>
      </c>
      <c r="C499" s="375"/>
      <c r="D499" s="117" t="str">
        <f>+D486</f>
        <v>UNIDAD</v>
      </c>
      <c r="E499" s="117" t="s">
        <v>117</v>
      </c>
      <c r="F499" s="117" t="s">
        <v>132</v>
      </c>
      <c r="G499" s="119" t="str">
        <f>+G486</f>
        <v>VALOR TOTAL</v>
      </c>
    </row>
    <row r="500" spans="2:7" x14ac:dyDescent="0.25">
      <c r="B500" s="120">
        <v>1</v>
      </c>
      <c r="C500" s="121" t="s">
        <v>98</v>
      </c>
      <c r="D500" s="122" t="s">
        <v>140</v>
      </c>
      <c r="E500" s="123">
        <v>1.9</v>
      </c>
      <c r="F500" s="124">
        <f>'MANO DE OBRA'!$E$105</f>
        <v>54809.542972112904</v>
      </c>
      <c r="G500" s="125">
        <f>+ROUND(F500*E500,0)</f>
        <v>104138</v>
      </c>
    </row>
    <row r="501" spans="2:7" x14ac:dyDescent="0.25">
      <c r="B501" s="120">
        <v>2</v>
      </c>
      <c r="C501" s="127"/>
      <c r="D501" s="122"/>
      <c r="E501" s="123"/>
      <c r="F501" s="124"/>
      <c r="G501" s="125">
        <f>+ROUND(E501*F501,0)</f>
        <v>0</v>
      </c>
    </row>
    <row r="502" spans="2:7" x14ac:dyDescent="0.25">
      <c r="B502" s="129"/>
      <c r="C502" s="130"/>
      <c r="D502" s="122"/>
      <c r="E502" s="123"/>
      <c r="F502" s="133"/>
      <c r="G502" s="125">
        <f t="shared" ref="G502" si="66">+ROUND(E502*F502,0)</f>
        <v>0</v>
      </c>
    </row>
    <row r="503" spans="2:7" x14ac:dyDescent="0.25">
      <c r="B503" s="376"/>
      <c r="C503" s="377"/>
      <c r="D503" s="378"/>
      <c r="E503" s="379" t="s">
        <v>133</v>
      </c>
      <c r="F503" s="375"/>
      <c r="G503" s="126">
        <f>SUM(G500:G502)</f>
        <v>104138</v>
      </c>
    </row>
    <row r="504" spans="2:7" ht="15.75" thickBot="1" x14ac:dyDescent="0.3">
      <c r="B504" s="141"/>
      <c r="C504" s="142"/>
      <c r="D504" s="142"/>
      <c r="E504" s="380" t="s">
        <v>134</v>
      </c>
      <c r="F504" s="381"/>
      <c r="G504" s="145">
        <f>ROUND(G484+G491+G503+G497,0)</f>
        <v>655345</v>
      </c>
    </row>
  </sheetData>
  <mergeCells count="299">
    <mergeCell ref="B499:C499"/>
    <mergeCell ref="B503:D503"/>
    <mergeCell ref="E503:F503"/>
    <mergeCell ref="E504:F504"/>
    <mergeCell ref="B477:C477"/>
    <mergeCell ref="B484:D484"/>
    <mergeCell ref="E484:F484"/>
    <mergeCell ref="B485:G485"/>
    <mergeCell ref="B486:C486"/>
    <mergeCell ref="B491:D491"/>
    <mergeCell ref="E491:F491"/>
    <mergeCell ref="B493:C493"/>
    <mergeCell ref="B497:D497"/>
    <mergeCell ref="E497:F497"/>
    <mergeCell ref="B467:F467"/>
    <mergeCell ref="G467:G472"/>
    <mergeCell ref="B468:F470"/>
    <mergeCell ref="B471:F471"/>
    <mergeCell ref="B472:F472"/>
    <mergeCell ref="B473:C474"/>
    <mergeCell ref="D473:G474"/>
    <mergeCell ref="D475:G475"/>
    <mergeCell ref="D476:F476"/>
    <mergeCell ref="B451:D451"/>
    <mergeCell ref="E451:F451"/>
    <mergeCell ref="B453:C453"/>
    <mergeCell ref="B457:D457"/>
    <mergeCell ref="E457:F457"/>
    <mergeCell ref="B459:C459"/>
    <mergeCell ref="B463:D463"/>
    <mergeCell ref="E463:F463"/>
    <mergeCell ref="E464:F464"/>
    <mergeCell ref="B435:C436"/>
    <mergeCell ref="D435:G436"/>
    <mergeCell ref="D437:G437"/>
    <mergeCell ref="D438:F438"/>
    <mergeCell ref="B439:C439"/>
    <mergeCell ref="B444:D444"/>
    <mergeCell ref="E444:F444"/>
    <mergeCell ref="B445:G445"/>
    <mergeCell ref="B446:C446"/>
    <mergeCell ref="B421:C421"/>
    <mergeCell ref="B425:D425"/>
    <mergeCell ref="E425:F425"/>
    <mergeCell ref="E426:F426"/>
    <mergeCell ref="B429:F429"/>
    <mergeCell ref="G429:G434"/>
    <mergeCell ref="B430:F432"/>
    <mergeCell ref="B433:F433"/>
    <mergeCell ref="B434:F434"/>
    <mergeCell ref="B401:C401"/>
    <mergeCell ref="B406:D406"/>
    <mergeCell ref="E406:F406"/>
    <mergeCell ref="B407:G407"/>
    <mergeCell ref="B408:C408"/>
    <mergeCell ref="B413:D413"/>
    <mergeCell ref="E413:F413"/>
    <mergeCell ref="B415:C415"/>
    <mergeCell ref="B419:D419"/>
    <mergeCell ref="E419:F419"/>
    <mergeCell ref="B391:F391"/>
    <mergeCell ref="G391:G396"/>
    <mergeCell ref="B392:F394"/>
    <mergeCell ref="B395:F395"/>
    <mergeCell ref="B396:F396"/>
    <mergeCell ref="B397:C398"/>
    <mergeCell ref="D397:G398"/>
    <mergeCell ref="D399:G399"/>
    <mergeCell ref="D400:F400"/>
    <mergeCell ref="B189:C189"/>
    <mergeCell ref="B193:D193"/>
    <mergeCell ref="E193:F193"/>
    <mergeCell ref="E194:F194"/>
    <mergeCell ref="B175:G175"/>
    <mergeCell ref="B176:C176"/>
    <mergeCell ref="B181:D181"/>
    <mergeCell ref="E181:F181"/>
    <mergeCell ref="B183:C183"/>
    <mergeCell ref="B187:D187"/>
    <mergeCell ref="E187:F187"/>
    <mergeCell ref="B165:C166"/>
    <mergeCell ref="D165:G166"/>
    <mergeCell ref="D167:G167"/>
    <mergeCell ref="D168:F168"/>
    <mergeCell ref="B169:C169"/>
    <mergeCell ref="B174:D174"/>
    <mergeCell ref="E174:F174"/>
    <mergeCell ref="B151:C151"/>
    <mergeCell ref="B155:D155"/>
    <mergeCell ref="E155:F155"/>
    <mergeCell ref="E156:F156"/>
    <mergeCell ref="B159:F159"/>
    <mergeCell ref="G159:G164"/>
    <mergeCell ref="B160:F162"/>
    <mergeCell ref="B163:F163"/>
    <mergeCell ref="B164:F164"/>
    <mergeCell ref="B137:G137"/>
    <mergeCell ref="B138:C138"/>
    <mergeCell ref="B143:D143"/>
    <mergeCell ref="E143:F143"/>
    <mergeCell ref="B145:C145"/>
    <mergeCell ref="B149:D149"/>
    <mergeCell ref="E149:F149"/>
    <mergeCell ref="B128:C129"/>
    <mergeCell ref="D128:G129"/>
    <mergeCell ref="D130:G130"/>
    <mergeCell ref="D131:F131"/>
    <mergeCell ref="B132:C132"/>
    <mergeCell ref="B136:D136"/>
    <mergeCell ref="E136:F136"/>
    <mergeCell ref="B114:C114"/>
    <mergeCell ref="B118:D118"/>
    <mergeCell ref="E118:F118"/>
    <mergeCell ref="E119:F119"/>
    <mergeCell ref="B122:F122"/>
    <mergeCell ref="G122:G127"/>
    <mergeCell ref="B123:F125"/>
    <mergeCell ref="B126:F126"/>
    <mergeCell ref="B127:F127"/>
    <mergeCell ref="B108:C108"/>
    <mergeCell ref="B112:D112"/>
    <mergeCell ref="E112:F112"/>
    <mergeCell ref="B84:F84"/>
    <mergeCell ref="G84:G89"/>
    <mergeCell ref="B85:F87"/>
    <mergeCell ref="B88:F88"/>
    <mergeCell ref="B89:F89"/>
    <mergeCell ref="B90:C91"/>
    <mergeCell ref="B106:D106"/>
    <mergeCell ref="E106:F106"/>
    <mergeCell ref="B99:D99"/>
    <mergeCell ref="E99:F99"/>
    <mergeCell ref="B100:G100"/>
    <mergeCell ref="B101:C101"/>
    <mergeCell ref="D90:G91"/>
    <mergeCell ref="D92:G92"/>
    <mergeCell ref="D93:F93"/>
    <mergeCell ref="B94:C94"/>
    <mergeCell ref="B76:C76"/>
    <mergeCell ref="B80:D80"/>
    <mergeCell ref="E80:F80"/>
    <mergeCell ref="E81:F81"/>
    <mergeCell ref="B63:C63"/>
    <mergeCell ref="B68:D68"/>
    <mergeCell ref="E68:F68"/>
    <mergeCell ref="B70:C70"/>
    <mergeCell ref="B74:D74"/>
    <mergeCell ref="E74:F74"/>
    <mergeCell ref="D51:G51"/>
    <mergeCell ref="D52:F52"/>
    <mergeCell ref="B53:C53"/>
    <mergeCell ref="B61:D61"/>
    <mergeCell ref="E61:F61"/>
    <mergeCell ref="B62:G62"/>
    <mergeCell ref="B43:F43"/>
    <mergeCell ref="G43:G48"/>
    <mergeCell ref="B44:F46"/>
    <mergeCell ref="B47:F47"/>
    <mergeCell ref="B48:F48"/>
    <mergeCell ref="B49:C50"/>
    <mergeCell ref="D49:G50"/>
    <mergeCell ref="B35:C35"/>
    <mergeCell ref="B39:D39"/>
    <mergeCell ref="E39:F39"/>
    <mergeCell ref="E40:F40"/>
    <mergeCell ref="B22:C22"/>
    <mergeCell ref="B27:D27"/>
    <mergeCell ref="E27:F27"/>
    <mergeCell ref="B29:C29"/>
    <mergeCell ref="B33:D33"/>
    <mergeCell ref="E33:F33"/>
    <mergeCell ref="D10:G10"/>
    <mergeCell ref="D11:F11"/>
    <mergeCell ref="B12:C12"/>
    <mergeCell ref="B20:D20"/>
    <mergeCell ref="E20:F20"/>
    <mergeCell ref="B21:G21"/>
    <mergeCell ref="G2:G7"/>
    <mergeCell ref="B8:C9"/>
    <mergeCell ref="D8:G9"/>
    <mergeCell ref="B2:F2"/>
    <mergeCell ref="B3:F5"/>
    <mergeCell ref="B6:F6"/>
    <mergeCell ref="B7:F7"/>
    <mergeCell ref="B197:F197"/>
    <mergeCell ref="G197:G202"/>
    <mergeCell ref="B198:F200"/>
    <mergeCell ref="B201:F201"/>
    <mergeCell ref="B202:F202"/>
    <mergeCell ref="B203:C204"/>
    <mergeCell ref="D203:G204"/>
    <mergeCell ref="D205:G205"/>
    <mergeCell ref="D206:F206"/>
    <mergeCell ref="B207:C207"/>
    <mergeCell ref="B212:D212"/>
    <mergeCell ref="E212:F212"/>
    <mergeCell ref="B213:G213"/>
    <mergeCell ref="B214:C214"/>
    <mergeCell ref="B219:D219"/>
    <mergeCell ref="E219:F219"/>
    <mergeCell ref="B221:C221"/>
    <mergeCell ref="B225:D225"/>
    <mergeCell ref="E225:F225"/>
    <mergeCell ref="B227:C227"/>
    <mergeCell ref="B231:D231"/>
    <mergeCell ref="E231:F231"/>
    <mergeCell ref="E232:F232"/>
    <mergeCell ref="B234:F234"/>
    <mergeCell ref="G234:G239"/>
    <mergeCell ref="B235:F237"/>
    <mergeCell ref="B238:F238"/>
    <mergeCell ref="B239:F239"/>
    <mergeCell ref="B240:C241"/>
    <mergeCell ref="D240:G241"/>
    <mergeCell ref="D242:G242"/>
    <mergeCell ref="D243:F243"/>
    <mergeCell ref="B244:C244"/>
    <mergeCell ref="B249:D249"/>
    <mergeCell ref="E249:F249"/>
    <mergeCell ref="B250:G250"/>
    <mergeCell ref="B251:C251"/>
    <mergeCell ref="B256:D256"/>
    <mergeCell ref="E256:F256"/>
    <mergeCell ref="B258:C258"/>
    <mergeCell ref="B262:D262"/>
    <mergeCell ref="E262:F262"/>
    <mergeCell ref="B264:C264"/>
    <mergeCell ref="B268:D268"/>
    <mergeCell ref="E268:F268"/>
    <mergeCell ref="E269:F269"/>
    <mergeCell ref="B272:F272"/>
    <mergeCell ref="G272:G277"/>
    <mergeCell ref="B273:F275"/>
    <mergeCell ref="B276:F276"/>
    <mergeCell ref="B277:F277"/>
    <mergeCell ref="B278:C279"/>
    <mergeCell ref="D278:G279"/>
    <mergeCell ref="D280:G280"/>
    <mergeCell ref="D281:F281"/>
    <mergeCell ref="B282:C282"/>
    <mergeCell ref="B292:D292"/>
    <mergeCell ref="E292:F292"/>
    <mergeCell ref="B293:G293"/>
    <mergeCell ref="B294:C294"/>
    <mergeCell ref="B299:D299"/>
    <mergeCell ref="E299:F299"/>
    <mergeCell ref="B301:C301"/>
    <mergeCell ref="B305:D305"/>
    <mergeCell ref="E305:F305"/>
    <mergeCell ref="B307:C307"/>
    <mergeCell ref="B311:D311"/>
    <mergeCell ref="E311:F311"/>
    <mergeCell ref="E312:F312"/>
    <mergeCell ref="B315:F315"/>
    <mergeCell ref="G315:G320"/>
    <mergeCell ref="B316:F318"/>
    <mergeCell ref="B319:F319"/>
    <mergeCell ref="B320:F320"/>
    <mergeCell ref="B321:C322"/>
    <mergeCell ref="D321:G322"/>
    <mergeCell ref="D323:G323"/>
    <mergeCell ref="D324:F324"/>
    <mergeCell ref="B325:C325"/>
    <mergeCell ref="B330:D330"/>
    <mergeCell ref="E330:F330"/>
    <mergeCell ref="B331:G331"/>
    <mergeCell ref="B332:C332"/>
    <mergeCell ref="B337:D337"/>
    <mergeCell ref="E337:F337"/>
    <mergeCell ref="B339:C339"/>
    <mergeCell ref="B343:D343"/>
    <mergeCell ref="E343:F343"/>
    <mergeCell ref="B345:C345"/>
    <mergeCell ref="B349:D349"/>
    <mergeCell ref="E349:F349"/>
    <mergeCell ref="E350:F350"/>
    <mergeCell ref="B353:F353"/>
    <mergeCell ref="G353:G358"/>
    <mergeCell ref="B354:F356"/>
    <mergeCell ref="B357:F357"/>
    <mergeCell ref="B358:F358"/>
    <mergeCell ref="B359:C360"/>
    <mergeCell ref="D359:G360"/>
    <mergeCell ref="D361:G361"/>
    <mergeCell ref="D362:F362"/>
    <mergeCell ref="B383:C383"/>
    <mergeCell ref="B387:D387"/>
    <mergeCell ref="E387:F387"/>
    <mergeCell ref="E388:F388"/>
    <mergeCell ref="B363:C363"/>
    <mergeCell ref="B368:D368"/>
    <mergeCell ref="E368:F368"/>
    <mergeCell ref="B369:G369"/>
    <mergeCell ref="B370:C370"/>
    <mergeCell ref="B375:D375"/>
    <mergeCell ref="E375:F375"/>
    <mergeCell ref="B377:C377"/>
    <mergeCell ref="B381:D381"/>
    <mergeCell ref="E381:F38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B36BE-D78F-4328-9B43-E950E5955E41}">
  <dimension ref="B1:E40"/>
  <sheetViews>
    <sheetView showGridLines="0" zoomScale="85" zoomScaleNormal="85" workbookViewId="0">
      <selection activeCell="I8" sqref="I8"/>
    </sheetView>
  </sheetViews>
  <sheetFormatPr baseColWidth="10" defaultColWidth="11" defaultRowHeight="15" x14ac:dyDescent="0.25"/>
  <cols>
    <col min="1" max="1" width="11" style="217"/>
    <col min="2" max="2" width="11" style="216"/>
    <col min="3" max="3" width="48.85546875" style="217" customWidth="1"/>
    <col min="4" max="4" width="16" style="216" customWidth="1"/>
    <col min="5" max="5" width="16.7109375" style="217" customWidth="1"/>
    <col min="6" max="16384" width="11" style="217"/>
  </cols>
  <sheetData>
    <row r="1" spans="2:5" ht="15.75" thickBot="1" x14ac:dyDescent="0.3"/>
    <row r="2" spans="2:5" ht="18" customHeight="1" thickBot="1" x14ac:dyDescent="0.3">
      <c r="B2" s="422" t="s">
        <v>216</v>
      </c>
      <c r="C2" s="423"/>
      <c r="D2" s="423"/>
      <c r="E2" s="424"/>
    </row>
    <row r="3" spans="2:5" ht="96.75" customHeight="1" thickBot="1" x14ac:dyDescent="0.3">
      <c r="B3" s="425" t="str">
        <f>'PRESUPUESTO OFICIAL'!B2</f>
        <v>ADECUACIÓN Y MANTENIMIENTO DE LAS REDES ELÉCTRICAS DE BAJA Y MEDIA TENSIÓN, EN EL BARRIO 07 DE MAYO DEL MUNICIPIO DE LA GLORIA Y LA INSTITUCIÓN EDUCATIVA SAN JUAN BAUTISTA DEL CORREGIMIENTO DE SIMAÑA, MUNICIPIO DE LA GLORIA - CESAR</v>
      </c>
      <c r="C3" s="426"/>
      <c r="D3" s="426"/>
      <c r="E3" s="202"/>
    </row>
    <row r="4" spans="2:5" ht="15.75" thickBot="1" x14ac:dyDescent="0.3"/>
    <row r="5" spans="2:5" ht="16.5" customHeight="1" thickBot="1" x14ac:dyDescent="0.3">
      <c r="B5" s="243" t="s">
        <v>203</v>
      </c>
      <c r="C5" s="244" t="s">
        <v>217</v>
      </c>
      <c r="D5" s="245" t="s">
        <v>116</v>
      </c>
      <c r="E5" s="246" t="s">
        <v>218</v>
      </c>
    </row>
    <row r="6" spans="2:5" ht="16.5" customHeight="1" x14ac:dyDescent="0.25">
      <c r="B6" s="247" t="s">
        <v>219</v>
      </c>
      <c r="C6" s="248" t="s">
        <v>142</v>
      </c>
      <c r="D6" s="249" t="s">
        <v>138</v>
      </c>
      <c r="E6" s="250">
        <v>2750000</v>
      </c>
    </row>
    <row r="7" spans="2:5" ht="33.75" customHeight="1" x14ac:dyDescent="0.25">
      <c r="B7" s="220" t="s">
        <v>220</v>
      </c>
      <c r="C7" s="212" t="s">
        <v>143</v>
      </c>
      <c r="D7" s="218" t="s">
        <v>144</v>
      </c>
      <c r="E7" s="236">
        <v>551000</v>
      </c>
    </row>
    <row r="8" spans="2:5" ht="16.5" customHeight="1" x14ac:dyDescent="0.25">
      <c r="B8" s="237" t="s">
        <v>238</v>
      </c>
      <c r="C8" s="212" t="s">
        <v>149</v>
      </c>
      <c r="D8" s="218" t="s">
        <v>138</v>
      </c>
      <c r="E8" s="236">
        <v>190000</v>
      </c>
    </row>
    <row r="9" spans="2:5" ht="16.5" customHeight="1" x14ac:dyDescent="0.25">
      <c r="B9" s="220" t="s">
        <v>239</v>
      </c>
      <c r="C9" s="212" t="s">
        <v>150</v>
      </c>
      <c r="D9" s="218" t="s">
        <v>138</v>
      </c>
      <c r="E9" s="236">
        <v>12000</v>
      </c>
    </row>
    <row r="10" spans="2:5" ht="16.5" customHeight="1" x14ac:dyDescent="0.25">
      <c r="B10" s="220" t="s">
        <v>240</v>
      </c>
      <c r="C10" s="212" t="s">
        <v>151</v>
      </c>
      <c r="D10" s="218" t="s">
        <v>138</v>
      </c>
      <c r="E10" s="236">
        <v>37000</v>
      </c>
    </row>
    <row r="11" spans="2:5" ht="16.5" customHeight="1" x14ac:dyDescent="0.25">
      <c r="B11" s="237" t="s">
        <v>241</v>
      </c>
      <c r="C11" s="212" t="s">
        <v>152</v>
      </c>
      <c r="D11" s="218" t="s">
        <v>138</v>
      </c>
      <c r="E11" s="236">
        <v>13000</v>
      </c>
    </row>
    <row r="12" spans="2:5" ht="16.5" customHeight="1" x14ac:dyDescent="0.25">
      <c r="B12" s="220" t="s">
        <v>242</v>
      </c>
      <c r="C12" s="212" t="s">
        <v>153</v>
      </c>
      <c r="D12" s="218" t="s">
        <v>138</v>
      </c>
      <c r="E12" s="236">
        <v>12000</v>
      </c>
    </row>
    <row r="13" spans="2:5" ht="16.5" customHeight="1" x14ac:dyDescent="0.25">
      <c r="B13" s="220" t="s">
        <v>243</v>
      </c>
      <c r="C13" s="212" t="s">
        <v>154</v>
      </c>
      <c r="D13" s="218" t="s">
        <v>138</v>
      </c>
      <c r="E13" s="236">
        <v>55000</v>
      </c>
    </row>
    <row r="14" spans="2:5" ht="16.5" customHeight="1" x14ac:dyDescent="0.25">
      <c r="B14" s="237" t="s">
        <v>244</v>
      </c>
      <c r="C14" s="212" t="s">
        <v>155</v>
      </c>
      <c r="D14" s="218" t="s">
        <v>138</v>
      </c>
      <c r="E14" s="236">
        <v>43000</v>
      </c>
    </row>
    <row r="15" spans="2:5" ht="16.5" customHeight="1" x14ac:dyDescent="0.25">
      <c r="B15" s="220" t="s">
        <v>245</v>
      </c>
      <c r="C15" s="212" t="s">
        <v>156</v>
      </c>
      <c r="D15" s="218" t="s">
        <v>138</v>
      </c>
      <c r="E15" s="236">
        <v>57000</v>
      </c>
    </row>
    <row r="16" spans="2:5" ht="16.5" customHeight="1" x14ac:dyDescent="0.25">
      <c r="B16" s="220" t="s">
        <v>246</v>
      </c>
      <c r="C16" s="212" t="s">
        <v>160</v>
      </c>
      <c r="D16" s="218" t="s">
        <v>138</v>
      </c>
      <c r="E16" s="238">
        <v>42000</v>
      </c>
    </row>
    <row r="17" spans="2:5" ht="16.5" customHeight="1" x14ac:dyDescent="0.25">
      <c r="B17" s="237" t="s">
        <v>248</v>
      </c>
      <c r="C17" s="212" t="s">
        <v>162</v>
      </c>
      <c r="D17" s="218" t="s">
        <v>159</v>
      </c>
      <c r="E17" s="238">
        <v>7000</v>
      </c>
    </row>
    <row r="18" spans="2:5" ht="31.5" x14ac:dyDescent="0.25">
      <c r="B18" s="220" t="s">
        <v>249</v>
      </c>
      <c r="C18" s="212" t="s">
        <v>166</v>
      </c>
      <c r="D18" s="218" t="s">
        <v>138</v>
      </c>
      <c r="E18" s="236">
        <v>12120000</v>
      </c>
    </row>
    <row r="19" spans="2:5" ht="16.5" customHeight="1" x14ac:dyDescent="0.25">
      <c r="B19" s="220" t="s">
        <v>250</v>
      </c>
      <c r="C19" s="212" t="s">
        <v>167</v>
      </c>
      <c r="D19" s="231" t="s">
        <v>138</v>
      </c>
      <c r="E19" s="238">
        <v>350000</v>
      </c>
    </row>
    <row r="20" spans="2:5" ht="16.5" customHeight="1" x14ac:dyDescent="0.25">
      <c r="B20" s="237" t="s">
        <v>251</v>
      </c>
      <c r="C20" s="228" t="s">
        <v>168</v>
      </c>
      <c r="D20" s="231" t="s">
        <v>138</v>
      </c>
      <c r="E20" s="238">
        <v>140000</v>
      </c>
    </row>
    <row r="21" spans="2:5" ht="16.5" customHeight="1" x14ac:dyDescent="0.25">
      <c r="B21" s="220" t="s">
        <v>252</v>
      </c>
      <c r="C21" s="228" t="s">
        <v>169</v>
      </c>
      <c r="D21" s="231" t="s">
        <v>138</v>
      </c>
      <c r="E21" s="238">
        <v>160000</v>
      </c>
    </row>
    <row r="22" spans="2:5" ht="16.5" customHeight="1" x14ac:dyDescent="0.25">
      <c r="B22" s="220" t="s">
        <v>253</v>
      </c>
      <c r="C22" s="228" t="s">
        <v>170</v>
      </c>
      <c r="D22" s="231" t="s">
        <v>138</v>
      </c>
      <c r="E22" s="238">
        <v>75000</v>
      </c>
    </row>
    <row r="23" spans="2:5" ht="16.5" customHeight="1" x14ac:dyDescent="0.25">
      <c r="B23" s="237" t="s">
        <v>254</v>
      </c>
      <c r="C23" s="228" t="s">
        <v>171</v>
      </c>
      <c r="D23" s="231" t="s">
        <v>138</v>
      </c>
      <c r="E23" s="238">
        <v>55000</v>
      </c>
    </row>
    <row r="24" spans="2:5" ht="16.5" x14ac:dyDescent="0.25">
      <c r="B24" s="220" t="s">
        <v>255</v>
      </c>
      <c r="C24" s="229" t="s">
        <v>172</v>
      </c>
      <c r="D24" s="231" t="s">
        <v>138</v>
      </c>
      <c r="E24" s="238">
        <v>35000</v>
      </c>
    </row>
    <row r="25" spans="2:5" ht="16.5" x14ac:dyDescent="0.25">
      <c r="B25" s="220" t="s">
        <v>256</v>
      </c>
      <c r="C25" s="230" t="s">
        <v>178</v>
      </c>
      <c r="D25" s="219" t="s">
        <v>159</v>
      </c>
      <c r="E25" s="232">
        <v>37000</v>
      </c>
    </row>
    <row r="26" spans="2:5" ht="15.75" x14ac:dyDescent="0.25">
      <c r="B26" s="237" t="s">
        <v>257</v>
      </c>
      <c r="C26" s="230" t="s">
        <v>186</v>
      </c>
      <c r="D26" s="219" t="s">
        <v>159</v>
      </c>
      <c r="E26" s="232">
        <v>29500</v>
      </c>
    </row>
    <row r="27" spans="2:5" ht="16.5" x14ac:dyDescent="0.25">
      <c r="B27" s="220" t="s">
        <v>258</v>
      </c>
      <c r="C27" s="230" t="s">
        <v>187</v>
      </c>
      <c r="D27" s="219" t="s">
        <v>159</v>
      </c>
      <c r="E27" s="232">
        <v>6300</v>
      </c>
    </row>
    <row r="28" spans="2:5" ht="16.5" x14ac:dyDescent="0.25">
      <c r="B28" s="220" t="s">
        <v>259</v>
      </c>
      <c r="C28" s="230" t="s">
        <v>188</v>
      </c>
      <c r="D28" s="219" t="s">
        <v>159</v>
      </c>
      <c r="E28" s="232">
        <v>45000</v>
      </c>
    </row>
    <row r="29" spans="2:5" ht="15.75" x14ac:dyDescent="0.25">
      <c r="B29" s="237" t="s">
        <v>260</v>
      </c>
      <c r="C29" s="228" t="s">
        <v>189</v>
      </c>
      <c r="D29" s="231" t="s">
        <v>138</v>
      </c>
      <c r="E29" s="238">
        <v>390000</v>
      </c>
    </row>
    <row r="30" spans="2:5" ht="16.5" x14ac:dyDescent="0.25">
      <c r="B30" s="220" t="s">
        <v>261</v>
      </c>
      <c r="C30" s="228" t="s">
        <v>190</v>
      </c>
      <c r="D30" s="231" t="s">
        <v>138</v>
      </c>
      <c r="E30" s="238">
        <v>15000</v>
      </c>
    </row>
    <row r="31" spans="2:5" ht="16.5" x14ac:dyDescent="0.25">
      <c r="B31" s="220" t="s">
        <v>262</v>
      </c>
      <c r="C31" s="228" t="s">
        <v>195</v>
      </c>
      <c r="D31" s="231" t="s">
        <v>138</v>
      </c>
      <c r="E31" s="238">
        <v>18000</v>
      </c>
    </row>
    <row r="32" spans="2:5" ht="16.5" thickBot="1" x14ac:dyDescent="0.3">
      <c r="B32" s="240" t="s">
        <v>263</v>
      </c>
      <c r="C32" s="229" t="s">
        <v>191</v>
      </c>
      <c r="D32" s="241" t="s">
        <v>138</v>
      </c>
      <c r="E32" s="242">
        <v>14000</v>
      </c>
    </row>
    <row r="33" spans="2:5" ht="17.25" thickBot="1" x14ac:dyDescent="0.3">
      <c r="B33" s="243" t="s">
        <v>203</v>
      </c>
      <c r="C33" s="244" t="s">
        <v>221</v>
      </c>
      <c r="D33" s="245" t="s">
        <v>116</v>
      </c>
      <c r="E33" s="246" t="s">
        <v>222</v>
      </c>
    </row>
    <row r="34" spans="2:5" ht="16.5" x14ac:dyDescent="0.25">
      <c r="B34" s="220" t="s">
        <v>223</v>
      </c>
      <c r="C34" s="213" t="s">
        <v>247</v>
      </c>
      <c r="D34" s="219" t="s">
        <v>224</v>
      </c>
      <c r="E34" s="232">
        <v>110000</v>
      </c>
    </row>
    <row r="35" spans="2:5" ht="16.5" x14ac:dyDescent="0.25">
      <c r="B35" s="220" t="s">
        <v>225</v>
      </c>
      <c r="C35" s="228" t="s">
        <v>164</v>
      </c>
      <c r="D35" s="219" t="s">
        <v>224</v>
      </c>
      <c r="E35" s="232">
        <v>40000</v>
      </c>
    </row>
    <row r="36" spans="2:5" ht="17.25" thickBot="1" x14ac:dyDescent="0.3">
      <c r="B36" s="220" t="s">
        <v>226</v>
      </c>
      <c r="C36" s="213" t="s">
        <v>173</v>
      </c>
      <c r="D36" s="219" t="s">
        <v>174</v>
      </c>
      <c r="E36" s="239">
        <v>70000</v>
      </c>
    </row>
    <row r="37" spans="2:5" ht="17.25" thickBot="1" x14ac:dyDescent="0.3">
      <c r="B37" s="221" t="s">
        <v>203</v>
      </c>
      <c r="C37" s="214" t="s">
        <v>126</v>
      </c>
      <c r="D37" s="222" t="s">
        <v>116</v>
      </c>
      <c r="E37" s="223" t="s">
        <v>222</v>
      </c>
    </row>
    <row r="38" spans="2:5" ht="17.25" thickBot="1" x14ac:dyDescent="0.3">
      <c r="B38" s="220" t="s">
        <v>227</v>
      </c>
      <c r="C38" s="213" t="s">
        <v>228</v>
      </c>
      <c r="D38" s="219" t="s">
        <v>229</v>
      </c>
      <c r="E38" s="226">
        <v>1200</v>
      </c>
    </row>
    <row r="39" spans="2:5" ht="17.25" thickBot="1" x14ac:dyDescent="0.3">
      <c r="B39" s="221" t="s">
        <v>203</v>
      </c>
      <c r="C39" s="214" t="s">
        <v>131</v>
      </c>
      <c r="D39" s="222" t="s">
        <v>116</v>
      </c>
      <c r="E39" s="223" t="s">
        <v>222</v>
      </c>
    </row>
    <row r="40" spans="2:5" ht="17.25" thickBot="1" x14ac:dyDescent="0.3">
      <c r="B40" s="224" t="s">
        <v>230</v>
      </c>
      <c r="C40" s="215" t="s">
        <v>231</v>
      </c>
      <c r="D40" s="225" t="s">
        <v>232</v>
      </c>
      <c r="E40" s="227">
        <f>'MANO DE OBRA'!E105</f>
        <v>54809.542972112904</v>
      </c>
    </row>
  </sheetData>
  <mergeCells count="2">
    <mergeCell ref="B2:E2"/>
    <mergeCell ref="B3:D3"/>
  </mergeCells>
  <phoneticPr fontId="35" type="noConversion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337F6-D181-405E-80D4-2D6356AA0218}">
  <dimension ref="B2:S148"/>
  <sheetViews>
    <sheetView showGridLines="0" topLeftCell="A88" zoomScale="96" zoomScaleNormal="96" workbookViewId="0">
      <selection activeCell="B2" sqref="B2"/>
    </sheetView>
  </sheetViews>
  <sheetFormatPr baseColWidth="10" defaultRowHeight="12.75" x14ac:dyDescent="0.2"/>
  <cols>
    <col min="1" max="1" width="4" style="13" customWidth="1"/>
    <col min="2" max="2" width="37.42578125" style="13" customWidth="1"/>
    <col min="3" max="3" width="12.7109375" style="13" customWidth="1"/>
    <col min="4" max="4" width="15.42578125" style="13" customWidth="1"/>
    <col min="5" max="5" width="14" style="14" customWidth="1"/>
    <col min="6" max="6" width="11.42578125" style="13"/>
    <col min="7" max="7" width="6" style="13" customWidth="1"/>
    <col min="8" max="8" width="14.85546875" style="13" bestFit="1" customWidth="1"/>
    <col min="9" max="9" width="15" style="13" customWidth="1"/>
    <col min="10" max="10" width="9.42578125" style="13" customWidth="1"/>
    <col min="11" max="11" width="7.7109375" style="13" customWidth="1"/>
    <col min="12" max="12" width="12.42578125" style="13" bestFit="1" customWidth="1"/>
    <col min="13" max="13" width="16.28515625" style="13" customWidth="1"/>
    <col min="14" max="14" width="9.7109375" style="13" bestFit="1" customWidth="1"/>
    <col min="15" max="15" width="5.7109375" style="13" customWidth="1"/>
    <col min="16" max="257" width="11.42578125" style="13"/>
    <col min="258" max="258" width="37.42578125" style="13" customWidth="1"/>
    <col min="259" max="259" width="12.7109375" style="13" customWidth="1"/>
    <col min="260" max="260" width="15.42578125" style="13" customWidth="1"/>
    <col min="261" max="261" width="21.140625" style="13" bestFit="1" customWidth="1"/>
    <col min="262" max="262" width="11.42578125" style="13"/>
    <col min="263" max="263" width="6" style="13" customWidth="1"/>
    <col min="264" max="264" width="14.85546875" style="13" bestFit="1" customWidth="1"/>
    <col min="265" max="265" width="21.42578125" style="13" bestFit="1" customWidth="1"/>
    <col min="266" max="266" width="9.42578125" style="13" customWidth="1"/>
    <col min="267" max="267" width="7.7109375" style="13" customWidth="1"/>
    <col min="268" max="268" width="12.42578125" style="13" bestFit="1" customWidth="1"/>
    <col min="269" max="269" width="20.42578125" style="13" bestFit="1" customWidth="1"/>
    <col min="270" max="270" width="9.7109375" style="13" bestFit="1" customWidth="1"/>
    <col min="271" max="271" width="5.7109375" style="13" customWidth="1"/>
    <col min="272" max="513" width="11.42578125" style="13"/>
    <col min="514" max="514" width="37.42578125" style="13" customWidth="1"/>
    <col min="515" max="515" width="12.7109375" style="13" customWidth="1"/>
    <col min="516" max="516" width="15.42578125" style="13" customWidth="1"/>
    <col min="517" max="517" width="21.140625" style="13" bestFit="1" customWidth="1"/>
    <col min="518" max="518" width="11.42578125" style="13"/>
    <col min="519" max="519" width="6" style="13" customWidth="1"/>
    <col min="520" max="520" width="14.85546875" style="13" bestFit="1" customWidth="1"/>
    <col min="521" max="521" width="21.42578125" style="13" bestFit="1" customWidth="1"/>
    <col min="522" max="522" width="9.42578125" style="13" customWidth="1"/>
    <col min="523" max="523" width="7.7109375" style="13" customWidth="1"/>
    <col min="524" max="524" width="12.42578125" style="13" bestFit="1" customWidth="1"/>
    <col min="525" max="525" width="20.42578125" style="13" bestFit="1" customWidth="1"/>
    <col min="526" max="526" width="9.7109375" style="13" bestFit="1" customWidth="1"/>
    <col min="527" max="527" width="5.7109375" style="13" customWidth="1"/>
    <col min="528" max="769" width="11.42578125" style="13"/>
    <col min="770" max="770" width="37.42578125" style="13" customWidth="1"/>
    <col min="771" max="771" width="12.7109375" style="13" customWidth="1"/>
    <col min="772" max="772" width="15.42578125" style="13" customWidth="1"/>
    <col min="773" max="773" width="21.140625" style="13" bestFit="1" customWidth="1"/>
    <col min="774" max="774" width="11.42578125" style="13"/>
    <col min="775" max="775" width="6" style="13" customWidth="1"/>
    <col min="776" max="776" width="14.85546875" style="13" bestFit="1" customWidth="1"/>
    <col min="777" max="777" width="21.42578125" style="13" bestFit="1" customWidth="1"/>
    <col min="778" max="778" width="9.42578125" style="13" customWidth="1"/>
    <col min="779" max="779" width="7.7109375" style="13" customWidth="1"/>
    <col min="780" max="780" width="12.42578125" style="13" bestFit="1" customWidth="1"/>
    <col min="781" max="781" width="20.42578125" style="13" bestFit="1" customWidth="1"/>
    <col min="782" max="782" width="9.7109375" style="13" bestFit="1" customWidth="1"/>
    <col min="783" max="783" width="5.7109375" style="13" customWidth="1"/>
    <col min="784" max="1025" width="11.42578125" style="13"/>
    <col min="1026" max="1026" width="37.42578125" style="13" customWidth="1"/>
    <col min="1027" max="1027" width="12.7109375" style="13" customWidth="1"/>
    <col min="1028" max="1028" width="15.42578125" style="13" customWidth="1"/>
    <col min="1029" max="1029" width="21.140625" style="13" bestFit="1" customWidth="1"/>
    <col min="1030" max="1030" width="11.42578125" style="13"/>
    <col min="1031" max="1031" width="6" style="13" customWidth="1"/>
    <col min="1032" max="1032" width="14.85546875" style="13" bestFit="1" customWidth="1"/>
    <col min="1033" max="1033" width="21.42578125" style="13" bestFit="1" customWidth="1"/>
    <col min="1034" max="1034" width="9.42578125" style="13" customWidth="1"/>
    <col min="1035" max="1035" width="7.7109375" style="13" customWidth="1"/>
    <col min="1036" max="1036" width="12.42578125" style="13" bestFit="1" customWidth="1"/>
    <col min="1037" max="1037" width="20.42578125" style="13" bestFit="1" customWidth="1"/>
    <col min="1038" max="1038" width="9.7109375" style="13" bestFit="1" customWidth="1"/>
    <col min="1039" max="1039" width="5.7109375" style="13" customWidth="1"/>
    <col min="1040" max="1281" width="11.42578125" style="13"/>
    <col min="1282" max="1282" width="37.42578125" style="13" customWidth="1"/>
    <col min="1283" max="1283" width="12.7109375" style="13" customWidth="1"/>
    <col min="1284" max="1284" width="15.42578125" style="13" customWidth="1"/>
    <col min="1285" max="1285" width="21.140625" style="13" bestFit="1" customWidth="1"/>
    <col min="1286" max="1286" width="11.42578125" style="13"/>
    <col min="1287" max="1287" width="6" style="13" customWidth="1"/>
    <col min="1288" max="1288" width="14.85546875" style="13" bestFit="1" customWidth="1"/>
    <col min="1289" max="1289" width="21.42578125" style="13" bestFit="1" customWidth="1"/>
    <col min="1290" max="1290" width="9.42578125" style="13" customWidth="1"/>
    <col min="1291" max="1291" width="7.7109375" style="13" customWidth="1"/>
    <col min="1292" max="1292" width="12.42578125" style="13" bestFit="1" customWidth="1"/>
    <col min="1293" max="1293" width="20.42578125" style="13" bestFit="1" customWidth="1"/>
    <col min="1294" max="1294" width="9.7109375" style="13" bestFit="1" customWidth="1"/>
    <col min="1295" max="1295" width="5.7109375" style="13" customWidth="1"/>
    <col min="1296" max="1537" width="11.42578125" style="13"/>
    <col min="1538" max="1538" width="37.42578125" style="13" customWidth="1"/>
    <col min="1539" max="1539" width="12.7109375" style="13" customWidth="1"/>
    <col min="1540" max="1540" width="15.42578125" style="13" customWidth="1"/>
    <col min="1541" max="1541" width="21.140625" style="13" bestFit="1" customWidth="1"/>
    <col min="1542" max="1542" width="11.42578125" style="13"/>
    <col min="1543" max="1543" width="6" style="13" customWidth="1"/>
    <col min="1544" max="1544" width="14.85546875" style="13" bestFit="1" customWidth="1"/>
    <col min="1545" max="1545" width="21.42578125" style="13" bestFit="1" customWidth="1"/>
    <col min="1546" max="1546" width="9.42578125" style="13" customWidth="1"/>
    <col min="1547" max="1547" width="7.7109375" style="13" customWidth="1"/>
    <col min="1548" max="1548" width="12.42578125" style="13" bestFit="1" customWidth="1"/>
    <col min="1549" max="1549" width="20.42578125" style="13" bestFit="1" customWidth="1"/>
    <col min="1550" max="1550" width="9.7109375" style="13" bestFit="1" customWidth="1"/>
    <col min="1551" max="1551" width="5.7109375" style="13" customWidth="1"/>
    <col min="1552" max="1793" width="11.42578125" style="13"/>
    <col min="1794" max="1794" width="37.42578125" style="13" customWidth="1"/>
    <col min="1795" max="1795" width="12.7109375" style="13" customWidth="1"/>
    <col min="1796" max="1796" width="15.42578125" style="13" customWidth="1"/>
    <col min="1797" max="1797" width="21.140625" style="13" bestFit="1" customWidth="1"/>
    <col min="1798" max="1798" width="11.42578125" style="13"/>
    <col min="1799" max="1799" width="6" style="13" customWidth="1"/>
    <col min="1800" max="1800" width="14.85546875" style="13" bestFit="1" customWidth="1"/>
    <col min="1801" max="1801" width="21.42578125" style="13" bestFit="1" customWidth="1"/>
    <col min="1802" max="1802" width="9.42578125" style="13" customWidth="1"/>
    <col min="1803" max="1803" width="7.7109375" style="13" customWidth="1"/>
    <col min="1804" max="1804" width="12.42578125" style="13" bestFit="1" customWidth="1"/>
    <col min="1805" max="1805" width="20.42578125" style="13" bestFit="1" customWidth="1"/>
    <col min="1806" max="1806" width="9.7109375" style="13" bestFit="1" customWidth="1"/>
    <col min="1807" max="1807" width="5.7109375" style="13" customWidth="1"/>
    <col min="1808" max="2049" width="11.42578125" style="13"/>
    <col min="2050" max="2050" width="37.42578125" style="13" customWidth="1"/>
    <col min="2051" max="2051" width="12.7109375" style="13" customWidth="1"/>
    <col min="2052" max="2052" width="15.42578125" style="13" customWidth="1"/>
    <col min="2053" max="2053" width="21.140625" style="13" bestFit="1" customWidth="1"/>
    <col min="2054" max="2054" width="11.42578125" style="13"/>
    <col min="2055" max="2055" width="6" style="13" customWidth="1"/>
    <col min="2056" max="2056" width="14.85546875" style="13" bestFit="1" customWidth="1"/>
    <col min="2057" max="2057" width="21.42578125" style="13" bestFit="1" customWidth="1"/>
    <col min="2058" max="2058" width="9.42578125" style="13" customWidth="1"/>
    <col min="2059" max="2059" width="7.7109375" style="13" customWidth="1"/>
    <col min="2060" max="2060" width="12.42578125" style="13" bestFit="1" customWidth="1"/>
    <col min="2061" max="2061" width="20.42578125" style="13" bestFit="1" customWidth="1"/>
    <col min="2062" max="2062" width="9.7109375" style="13" bestFit="1" customWidth="1"/>
    <col min="2063" max="2063" width="5.7109375" style="13" customWidth="1"/>
    <col min="2064" max="2305" width="11.42578125" style="13"/>
    <col min="2306" max="2306" width="37.42578125" style="13" customWidth="1"/>
    <col min="2307" max="2307" width="12.7109375" style="13" customWidth="1"/>
    <col min="2308" max="2308" width="15.42578125" style="13" customWidth="1"/>
    <col min="2309" max="2309" width="21.140625" style="13" bestFit="1" customWidth="1"/>
    <col min="2310" max="2310" width="11.42578125" style="13"/>
    <col min="2311" max="2311" width="6" style="13" customWidth="1"/>
    <col min="2312" max="2312" width="14.85546875" style="13" bestFit="1" customWidth="1"/>
    <col min="2313" max="2313" width="21.42578125" style="13" bestFit="1" customWidth="1"/>
    <col min="2314" max="2314" width="9.42578125" style="13" customWidth="1"/>
    <col min="2315" max="2315" width="7.7109375" style="13" customWidth="1"/>
    <col min="2316" max="2316" width="12.42578125" style="13" bestFit="1" customWidth="1"/>
    <col min="2317" max="2317" width="20.42578125" style="13" bestFit="1" customWidth="1"/>
    <col min="2318" max="2318" width="9.7109375" style="13" bestFit="1" customWidth="1"/>
    <col min="2319" max="2319" width="5.7109375" style="13" customWidth="1"/>
    <col min="2320" max="2561" width="11.42578125" style="13"/>
    <col min="2562" max="2562" width="37.42578125" style="13" customWidth="1"/>
    <col min="2563" max="2563" width="12.7109375" style="13" customWidth="1"/>
    <col min="2564" max="2564" width="15.42578125" style="13" customWidth="1"/>
    <col min="2565" max="2565" width="21.140625" style="13" bestFit="1" customWidth="1"/>
    <col min="2566" max="2566" width="11.42578125" style="13"/>
    <col min="2567" max="2567" width="6" style="13" customWidth="1"/>
    <col min="2568" max="2568" width="14.85546875" style="13" bestFit="1" customWidth="1"/>
    <col min="2569" max="2569" width="21.42578125" style="13" bestFit="1" customWidth="1"/>
    <col min="2570" max="2570" width="9.42578125" style="13" customWidth="1"/>
    <col min="2571" max="2571" width="7.7109375" style="13" customWidth="1"/>
    <col min="2572" max="2572" width="12.42578125" style="13" bestFit="1" customWidth="1"/>
    <col min="2573" max="2573" width="20.42578125" style="13" bestFit="1" customWidth="1"/>
    <col min="2574" max="2574" width="9.7109375" style="13" bestFit="1" customWidth="1"/>
    <col min="2575" max="2575" width="5.7109375" style="13" customWidth="1"/>
    <col min="2576" max="2817" width="11.42578125" style="13"/>
    <col min="2818" max="2818" width="37.42578125" style="13" customWidth="1"/>
    <col min="2819" max="2819" width="12.7109375" style="13" customWidth="1"/>
    <col min="2820" max="2820" width="15.42578125" style="13" customWidth="1"/>
    <col min="2821" max="2821" width="21.140625" style="13" bestFit="1" customWidth="1"/>
    <col min="2822" max="2822" width="11.42578125" style="13"/>
    <col min="2823" max="2823" width="6" style="13" customWidth="1"/>
    <col min="2824" max="2824" width="14.85546875" style="13" bestFit="1" customWidth="1"/>
    <col min="2825" max="2825" width="21.42578125" style="13" bestFit="1" customWidth="1"/>
    <col min="2826" max="2826" width="9.42578125" style="13" customWidth="1"/>
    <col min="2827" max="2827" width="7.7109375" style="13" customWidth="1"/>
    <col min="2828" max="2828" width="12.42578125" style="13" bestFit="1" customWidth="1"/>
    <col min="2829" max="2829" width="20.42578125" style="13" bestFit="1" customWidth="1"/>
    <col min="2830" max="2830" width="9.7109375" style="13" bestFit="1" customWidth="1"/>
    <col min="2831" max="2831" width="5.7109375" style="13" customWidth="1"/>
    <col min="2832" max="3073" width="11.42578125" style="13"/>
    <col min="3074" max="3074" width="37.42578125" style="13" customWidth="1"/>
    <col min="3075" max="3075" width="12.7109375" style="13" customWidth="1"/>
    <col min="3076" max="3076" width="15.42578125" style="13" customWidth="1"/>
    <col min="3077" max="3077" width="21.140625" style="13" bestFit="1" customWidth="1"/>
    <col min="3078" max="3078" width="11.42578125" style="13"/>
    <col min="3079" max="3079" width="6" style="13" customWidth="1"/>
    <col min="3080" max="3080" width="14.85546875" style="13" bestFit="1" customWidth="1"/>
    <col min="3081" max="3081" width="21.42578125" style="13" bestFit="1" customWidth="1"/>
    <col min="3082" max="3082" width="9.42578125" style="13" customWidth="1"/>
    <col min="3083" max="3083" width="7.7109375" style="13" customWidth="1"/>
    <col min="3084" max="3084" width="12.42578125" style="13" bestFit="1" customWidth="1"/>
    <col min="3085" max="3085" width="20.42578125" style="13" bestFit="1" customWidth="1"/>
    <col min="3086" max="3086" width="9.7109375" style="13" bestFit="1" customWidth="1"/>
    <col min="3087" max="3087" width="5.7109375" style="13" customWidth="1"/>
    <col min="3088" max="3329" width="11.42578125" style="13"/>
    <col min="3330" max="3330" width="37.42578125" style="13" customWidth="1"/>
    <col min="3331" max="3331" width="12.7109375" style="13" customWidth="1"/>
    <col min="3332" max="3332" width="15.42578125" style="13" customWidth="1"/>
    <col min="3333" max="3333" width="21.140625" style="13" bestFit="1" customWidth="1"/>
    <col min="3334" max="3334" width="11.42578125" style="13"/>
    <col min="3335" max="3335" width="6" style="13" customWidth="1"/>
    <col min="3336" max="3336" width="14.85546875" style="13" bestFit="1" customWidth="1"/>
    <col min="3337" max="3337" width="21.42578125" style="13" bestFit="1" customWidth="1"/>
    <col min="3338" max="3338" width="9.42578125" style="13" customWidth="1"/>
    <col min="3339" max="3339" width="7.7109375" style="13" customWidth="1"/>
    <col min="3340" max="3340" width="12.42578125" style="13" bestFit="1" customWidth="1"/>
    <col min="3341" max="3341" width="20.42578125" style="13" bestFit="1" customWidth="1"/>
    <col min="3342" max="3342" width="9.7109375" style="13" bestFit="1" customWidth="1"/>
    <col min="3343" max="3343" width="5.7109375" style="13" customWidth="1"/>
    <col min="3344" max="3585" width="11.42578125" style="13"/>
    <col min="3586" max="3586" width="37.42578125" style="13" customWidth="1"/>
    <col min="3587" max="3587" width="12.7109375" style="13" customWidth="1"/>
    <col min="3588" max="3588" width="15.42578125" style="13" customWidth="1"/>
    <col min="3589" max="3589" width="21.140625" style="13" bestFit="1" customWidth="1"/>
    <col min="3590" max="3590" width="11.42578125" style="13"/>
    <col min="3591" max="3591" width="6" style="13" customWidth="1"/>
    <col min="3592" max="3592" width="14.85546875" style="13" bestFit="1" customWidth="1"/>
    <col min="3593" max="3593" width="21.42578125" style="13" bestFit="1" customWidth="1"/>
    <col min="3594" max="3594" width="9.42578125" style="13" customWidth="1"/>
    <col min="3595" max="3595" width="7.7109375" style="13" customWidth="1"/>
    <col min="3596" max="3596" width="12.42578125" style="13" bestFit="1" customWidth="1"/>
    <col min="3597" max="3597" width="20.42578125" style="13" bestFit="1" customWidth="1"/>
    <col min="3598" max="3598" width="9.7109375" style="13" bestFit="1" customWidth="1"/>
    <col min="3599" max="3599" width="5.7109375" style="13" customWidth="1"/>
    <col min="3600" max="3841" width="11.42578125" style="13"/>
    <col min="3842" max="3842" width="37.42578125" style="13" customWidth="1"/>
    <col min="3843" max="3843" width="12.7109375" style="13" customWidth="1"/>
    <col min="3844" max="3844" width="15.42578125" style="13" customWidth="1"/>
    <col min="3845" max="3845" width="21.140625" style="13" bestFit="1" customWidth="1"/>
    <col min="3846" max="3846" width="11.42578125" style="13"/>
    <col min="3847" max="3847" width="6" style="13" customWidth="1"/>
    <col min="3848" max="3848" width="14.85546875" style="13" bestFit="1" customWidth="1"/>
    <col min="3849" max="3849" width="21.42578125" style="13" bestFit="1" customWidth="1"/>
    <col min="3850" max="3850" width="9.42578125" style="13" customWidth="1"/>
    <col min="3851" max="3851" width="7.7109375" style="13" customWidth="1"/>
    <col min="3852" max="3852" width="12.42578125" style="13" bestFit="1" customWidth="1"/>
    <col min="3853" max="3853" width="20.42578125" style="13" bestFit="1" customWidth="1"/>
    <col min="3854" max="3854" width="9.7109375" style="13" bestFit="1" customWidth="1"/>
    <col min="3855" max="3855" width="5.7109375" style="13" customWidth="1"/>
    <col min="3856" max="4097" width="11.42578125" style="13"/>
    <col min="4098" max="4098" width="37.42578125" style="13" customWidth="1"/>
    <col min="4099" max="4099" width="12.7109375" style="13" customWidth="1"/>
    <col min="4100" max="4100" width="15.42578125" style="13" customWidth="1"/>
    <col min="4101" max="4101" width="21.140625" style="13" bestFit="1" customWidth="1"/>
    <col min="4102" max="4102" width="11.42578125" style="13"/>
    <col min="4103" max="4103" width="6" style="13" customWidth="1"/>
    <col min="4104" max="4104" width="14.85546875" style="13" bestFit="1" customWidth="1"/>
    <col min="4105" max="4105" width="21.42578125" style="13" bestFit="1" customWidth="1"/>
    <col min="4106" max="4106" width="9.42578125" style="13" customWidth="1"/>
    <col min="4107" max="4107" width="7.7109375" style="13" customWidth="1"/>
    <col min="4108" max="4108" width="12.42578125" style="13" bestFit="1" customWidth="1"/>
    <col min="4109" max="4109" width="20.42578125" style="13" bestFit="1" customWidth="1"/>
    <col min="4110" max="4110" width="9.7109375" style="13" bestFit="1" customWidth="1"/>
    <col min="4111" max="4111" width="5.7109375" style="13" customWidth="1"/>
    <col min="4112" max="4353" width="11.42578125" style="13"/>
    <col min="4354" max="4354" width="37.42578125" style="13" customWidth="1"/>
    <col min="4355" max="4355" width="12.7109375" style="13" customWidth="1"/>
    <col min="4356" max="4356" width="15.42578125" style="13" customWidth="1"/>
    <col min="4357" max="4357" width="21.140625" style="13" bestFit="1" customWidth="1"/>
    <col min="4358" max="4358" width="11.42578125" style="13"/>
    <col min="4359" max="4359" width="6" style="13" customWidth="1"/>
    <col min="4360" max="4360" width="14.85546875" style="13" bestFit="1" customWidth="1"/>
    <col min="4361" max="4361" width="21.42578125" style="13" bestFit="1" customWidth="1"/>
    <col min="4362" max="4362" width="9.42578125" style="13" customWidth="1"/>
    <col min="4363" max="4363" width="7.7109375" style="13" customWidth="1"/>
    <col min="4364" max="4364" width="12.42578125" style="13" bestFit="1" customWidth="1"/>
    <col min="4365" max="4365" width="20.42578125" style="13" bestFit="1" customWidth="1"/>
    <col min="4366" max="4366" width="9.7109375" style="13" bestFit="1" customWidth="1"/>
    <col min="4367" max="4367" width="5.7109375" style="13" customWidth="1"/>
    <col min="4368" max="4609" width="11.42578125" style="13"/>
    <col min="4610" max="4610" width="37.42578125" style="13" customWidth="1"/>
    <col min="4611" max="4611" width="12.7109375" style="13" customWidth="1"/>
    <col min="4612" max="4612" width="15.42578125" style="13" customWidth="1"/>
    <col min="4613" max="4613" width="21.140625" style="13" bestFit="1" customWidth="1"/>
    <col min="4614" max="4614" width="11.42578125" style="13"/>
    <col min="4615" max="4615" width="6" style="13" customWidth="1"/>
    <col min="4616" max="4616" width="14.85546875" style="13" bestFit="1" customWidth="1"/>
    <col min="4617" max="4617" width="21.42578125" style="13" bestFit="1" customWidth="1"/>
    <col min="4618" max="4618" width="9.42578125" style="13" customWidth="1"/>
    <col min="4619" max="4619" width="7.7109375" style="13" customWidth="1"/>
    <col min="4620" max="4620" width="12.42578125" style="13" bestFit="1" customWidth="1"/>
    <col min="4621" max="4621" width="20.42578125" style="13" bestFit="1" customWidth="1"/>
    <col min="4622" max="4622" width="9.7109375" style="13" bestFit="1" customWidth="1"/>
    <col min="4623" max="4623" width="5.7109375" style="13" customWidth="1"/>
    <col min="4624" max="4865" width="11.42578125" style="13"/>
    <col min="4866" max="4866" width="37.42578125" style="13" customWidth="1"/>
    <col min="4867" max="4867" width="12.7109375" style="13" customWidth="1"/>
    <col min="4868" max="4868" width="15.42578125" style="13" customWidth="1"/>
    <col min="4869" max="4869" width="21.140625" style="13" bestFit="1" customWidth="1"/>
    <col min="4870" max="4870" width="11.42578125" style="13"/>
    <col min="4871" max="4871" width="6" style="13" customWidth="1"/>
    <col min="4872" max="4872" width="14.85546875" style="13" bestFit="1" customWidth="1"/>
    <col min="4873" max="4873" width="21.42578125" style="13" bestFit="1" customWidth="1"/>
    <col min="4874" max="4874" width="9.42578125" style="13" customWidth="1"/>
    <col min="4875" max="4875" width="7.7109375" style="13" customWidth="1"/>
    <col min="4876" max="4876" width="12.42578125" style="13" bestFit="1" customWidth="1"/>
    <col min="4877" max="4877" width="20.42578125" style="13" bestFit="1" customWidth="1"/>
    <col min="4878" max="4878" width="9.7109375" style="13" bestFit="1" customWidth="1"/>
    <col min="4879" max="4879" width="5.7109375" style="13" customWidth="1"/>
    <col min="4880" max="5121" width="11.42578125" style="13"/>
    <col min="5122" max="5122" width="37.42578125" style="13" customWidth="1"/>
    <col min="5123" max="5123" width="12.7109375" style="13" customWidth="1"/>
    <col min="5124" max="5124" width="15.42578125" style="13" customWidth="1"/>
    <col min="5125" max="5125" width="21.140625" style="13" bestFit="1" customWidth="1"/>
    <col min="5126" max="5126" width="11.42578125" style="13"/>
    <col min="5127" max="5127" width="6" style="13" customWidth="1"/>
    <col min="5128" max="5128" width="14.85546875" style="13" bestFit="1" customWidth="1"/>
    <col min="5129" max="5129" width="21.42578125" style="13" bestFit="1" customWidth="1"/>
    <col min="5130" max="5130" width="9.42578125" style="13" customWidth="1"/>
    <col min="5131" max="5131" width="7.7109375" style="13" customWidth="1"/>
    <col min="5132" max="5132" width="12.42578125" style="13" bestFit="1" customWidth="1"/>
    <col min="5133" max="5133" width="20.42578125" style="13" bestFit="1" customWidth="1"/>
    <col min="5134" max="5134" width="9.7109375" style="13" bestFit="1" customWidth="1"/>
    <col min="5135" max="5135" width="5.7109375" style="13" customWidth="1"/>
    <col min="5136" max="5377" width="11.42578125" style="13"/>
    <col min="5378" max="5378" width="37.42578125" style="13" customWidth="1"/>
    <col min="5379" max="5379" width="12.7109375" style="13" customWidth="1"/>
    <col min="5380" max="5380" width="15.42578125" style="13" customWidth="1"/>
    <col min="5381" max="5381" width="21.140625" style="13" bestFit="1" customWidth="1"/>
    <col min="5382" max="5382" width="11.42578125" style="13"/>
    <col min="5383" max="5383" width="6" style="13" customWidth="1"/>
    <col min="5384" max="5384" width="14.85546875" style="13" bestFit="1" customWidth="1"/>
    <col min="5385" max="5385" width="21.42578125" style="13" bestFit="1" customWidth="1"/>
    <col min="5386" max="5386" width="9.42578125" style="13" customWidth="1"/>
    <col min="5387" max="5387" width="7.7109375" style="13" customWidth="1"/>
    <col min="5388" max="5388" width="12.42578125" style="13" bestFit="1" customWidth="1"/>
    <col min="5389" max="5389" width="20.42578125" style="13" bestFit="1" customWidth="1"/>
    <col min="5390" max="5390" width="9.7109375" style="13" bestFit="1" customWidth="1"/>
    <col min="5391" max="5391" width="5.7109375" style="13" customWidth="1"/>
    <col min="5392" max="5633" width="11.42578125" style="13"/>
    <col min="5634" max="5634" width="37.42578125" style="13" customWidth="1"/>
    <col min="5635" max="5635" width="12.7109375" style="13" customWidth="1"/>
    <col min="5636" max="5636" width="15.42578125" style="13" customWidth="1"/>
    <col min="5637" max="5637" width="21.140625" style="13" bestFit="1" customWidth="1"/>
    <col min="5638" max="5638" width="11.42578125" style="13"/>
    <col min="5639" max="5639" width="6" style="13" customWidth="1"/>
    <col min="5640" max="5640" width="14.85546875" style="13" bestFit="1" customWidth="1"/>
    <col min="5641" max="5641" width="21.42578125" style="13" bestFit="1" customWidth="1"/>
    <col min="5642" max="5642" width="9.42578125" style="13" customWidth="1"/>
    <col min="5643" max="5643" width="7.7109375" style="13" customWidth="1"/>
    <col min="5644" max="5644" width="12.42578125" style="13" bestFit="1" customWidth="1"/>
    <col min="5645" max="5645" width="20.42578125" style="13" bestFit="1" customWidth="1"/>
    <col min="5646" max="5646" width="9.7109375" style="13" bestFit="1" customWidth="1"/>
    <col min="5647" max="5647" width="5.7109375" style="13" customWidth="1"/>
    <col min="5648" max="5889" width="11.42578125" style="13"/>
    <col min="5890" max="5890" width="37.42578125" style="13" customWidth="1"/>
    <col min="5891" max="5891" width="12.7109375" style="13" customWidth="1"/>
    <col min="5892" max="5892" width="15.42578125" style="13" customWidth="1"/>
    <col min="5893" max="5893" width="21.140625" style="13" bestFit="1" customWidth="1"/>
    <col min="5894" max="5894" width="11.42578125" style="13"/>
    <col min="5895" max="5895" width="6" style="13" customWidth="1"/>
    <col min="5896" max="5896" width="14.85546875" style="13" bestFit="1" customWidth="1"/>
    <col min="5897" max="5897" width="21.42578125" style="13" bestFit="1" customWidth="1"/>
    <col min="5898" max="5898" width="9.42578125" style="13" customWidth="1"/>
    <col min="5899" max="5899" width="7.7109375" style="13" customWidth="1"/>
    <col min="5900" max="5900" width="12.42578125" style="13" bestFit="1" customWidth="1"/>
    <col min="5901" max="5901" width="20.42578125" style="13" bestFit="1" customWidth="1"/>
    <col min="5902" max="5902" width="9.7109375" style="13" bestFit="1" customWidth="1"/>
    <col min="5903" max="5903" width="5.7109375" style="13" customWidth="1"/>
    <col min="5904" max="6145" width="11.42578125" style="13"/>
    <col min="6146" max="6146" width="37.42578125" style="13" customWidth="1"/>
    <col min="6147" max="6147" width="12.7109375" style="13" customWidth="1"/>
    <col min="6148" max="6148" width="15.42578125" style="13" customWidth="1"/>
    <col min="6149" max="6149" width="21.140625" style="13" bestFit="1" customWidth="1"/>
    <col min="6150" max="6150" width="11.42578125" style="13"/>
    <col min="6151" max="6151" width="6" style="13" customWidth="1"/>
    <col min="6152" max="6152" width="14.85546875" style="13" bestFit="1" customWidth="1"/>
    <col min="6153" max="6153" width="21.42578125" style="13" bestFit="1" customWidth="1"/>
    <col min="6154" max="6154" width="9.42578125" style="13" customWidth="1"/>
    <col min="6155" max="6155" width="7.7109375" style="13" customWidth="1"/>
    <col min="6156" max="6156" width="12.42578125" style="13" bestFit="1" customWidth="1"/>
    <col min="6157" max="6157" width="20.42578125" style="13" bestFit="1" customWidth="1"/>
    <col min="6158" max="6158" width="9.7109375" style="13" bestFit="1" customWidth="1"/>
    <col min="6159" max="6159" width="5.7109375" style="13" customWidth="1"/>
    <col min="6160" max="6401" width="11.42578125" style="13"/>
    <col min="6402" max="6402" width="37.42578125" style="13" customWidth="1"/>
    <col min="6403" max="6403" width="12.7109375" style="13" customWidth="1"/>
    <col min="6404" max="6404" width="15.42578125" style="13" customWidth="1"/>
    <col min="6405" max="6405" width="21.140625" style="13" bestFit="1" customWidth="1"/>
    <col min="6406" max="6406" width="11.42578125" style="13"/>
    <col min="6407" max="6407" width="6" style="13" customWidth="1"/>
    <col min="6408" max="6408" width="14.85546875" style="13" bestFit="1" customWidth="1"/>
    <col min="6409" max="6409" width="21.42578125" style="13" bestFit="1" customWidth="1"/>
    <col min="6410" max="6410" width="9.42578125" style="13" customWidth="1"/>
    <col min="6411" max="6411" width="7.7109375" style="13" customWidth="1"/>
    <col min="6412" max="6412" width="12.42578125" style="13" bestFit="1" customWidth="1"/>
    <col min="6413" max="6413" width="20.42578125" style="13" bestFit="1" customWidth="1"/>
    <col min="6414" max="6414" width="9.7109375" style="13" bestFit="1" customWidth="1"/>
    <col min="6415" max="6415" width="5.7109375" style="13" customWidth="1"/>
    <col min="6416" max="6657" width="11.42578125" style="13"/>
    <col min="6658" max="6658" width="37.42578125" style="13" customWidth="1"/>
    <col min="6659" max="6659" width="12.7109375" style="13" customWidth="1"/>
    <col min="6660" max="6660" width="15.42578125" style="13" customWidth="1"/>
    <col min="6661" max="6661" width="21.140625" style="13" bestFit="1" customWidth="1"/>
    <col min="6662" max="6662" width="11.42578125" style="13"/>
    <col min="6663" max="6663" width="6" style="13" customWidth="1"/>
    <col min="6664" max="6664" width="14.85546875" style="13" bestFit="1" customWidth="1"/>
    <col min="6665" max="6665" width="21.42578125" style="13" bestFit="1" customWidth="1"/>
    <col min="6666" max="6666" width="9.42578125" style="13" customWidth="1"/>
    <col min="6667" max="6667" width="7.7109375" style="13" customWidth="1"/>
    <col min="6668" max="6668" width="12.42578125" style="13" bestFit="1" customWidth="1"/>
    <col min="6669" max="6669" width="20.42578125" style="13" bestFit="1" customWidth="1"/>
    <col min="6670" max="6670" width="9.7109375" style="13" bestFit="1" customWidth="1"/>
    <col min="6671" max="6671" width="5.7109375" style="13" customWidth="1"/>
    <col min="6672" max="6913" width="11.42578125" style="13"/>
    <col min="6914" max="6914" width="37.42578125" style="13" customWidth="1"/>
    <col min="6915" max="6915" width="12.7109375" style="13" customWidth="1"/>
    <col min="6916" max="6916" width="15.42578125" style="13" customWidth="1"/>
    <col min="6917" max="6917" width="21.140625" style="13" bestFit="1" customWidth="1"/>
    <col min="6918" max="6918" width="11.42578125" style="13"/>
    <col min="6919" max="6919" width="6" style="13" customWidth="1"/>
    <col min="6920" max="6920" width="14.85546875" style="13" bestFit="1" customWidth="1"/>
    <col min="6921" max="6921" width="21.42578125" style="13" bestFit="1" customWidth="1"/>
    <col min="6922" max="6922" width="9.42578125" style="13" customWidth="1"/>
    <col min="6923" max="6923" width="7.7109375" style="13" customWidth="1"/>
    <col min="6924" max="6924" width="12.42578125" style="13" bestFit="1" customWidth="1"/>
    <col min="6925" max="6925" width="20.42578125" style="13" bestFit="1" customWidth="1"/>
    <col min="6926" max="6926" width="9.7109375" style="13" bestFit="1" customWidth="1"/>
    <col min="6927" max="6927" width="5.7109375" style="13" customWidth="1"/>
    <col min="6928" max="7169" width="11.42578125" style="13"/>
    <col min="7170" max="7170" width="37.42578125" style="13" customWidth="1"/>
    <col min="7171" max="7171" width="12.7109375" style="13" customWidth="1"/>
    <col min="7172" max="7172" width="15.42578125" style="13" customWidth="1"/>
    <col min="7173" max="7173" width="21.140625" style="13" bestFit="1" customWidth="1"/>
    <col min="7174" max="7174" width="11.42578125" style="13"/>
    <col min="7175" max="7175" width="6" style="13" customWidth="1"/>
    <col min="7176" max="7176" width="14.85546875" style="13" bestFit="1" customWidth="1"/>
    <col min="7177" max="7177" width="21.42578125" style="13" bestFit="1" customWidth="1"/>
    <col min="7178" max="7178" width="9.42578125" style="13" customWidth="1"/>
    <col min="7179" max="7179" width="7.7109375" style="13" customWidth="1"/>
    <col min="7180" max="7180" width="12.42578125" style="13" bestFit="1" customWidth="1"/>
    <col min="7181" max="7181" width="20.42578125" style="13" bestFit="1" customWidth="1"/>
    <col min="7182" max="7182" width="9.7109375" style="13" bestFit="1" customWidth="1"/>
    <col min="7183" max="7183" width="5.7109375" style="13" customWidth="1"/>
    <col min="7184" max="7425" width="11.42578125" style="13"/>
    <col min="7426" max="7426" width="37.42578125" style="13" customWidth="1"/>
    <col min="7427" max="7427" width="12.7109375" style="13" customWidth="1"/>
    <col min="7428" max="7428" width="15.42578125" style="13" customWidth="1"/>
    <col min="7429" max="7429" width="21.140625" style="13" bestFit="1" customWidth="1"/>
    <col min="7430" max="7430" width="11.42578125" style="13"/>
    <col min="7431" max="7431" width="6" style="13" customWidth="1"/>
    <col min="7432" max="7432" width="14.85546875" style="13" bestFit="1" customWidth="1"/>
    <col min="7433" max="7433" width="21.42578125" style="13" bestFit="1" customWidth="1"/>
    <col min="7434" max="7434" width="9.42578125" style="13" customWidth="1"/>
    <col min="7435" max="7435" width="7.7109375" style="13" customWidth="1"/>
    <col min="7436" max="7436" width="12.42578125" style="13" bestFit="1" customWidth="1"/>
    <col min="7437" max="7437" width="20.42578125" style="13" bestFit="1" customWidth="1"/>
    <col min="7438" max="7438" width="9.7109375" style="13" bestFit="1" customWidth="1"/>
    <col min="7439" max="7439" width="5.7109375" style="13" customWidth="1"/>
    <col min="7440" max="7681" width="11.42578125" style="13"/>
    <col min="7682" max="7682" width="37.42578125" style="13" customWidth="1"/>
    <col min="7683" max="7683" width="12.7109375" style="13" customWidth="1"/>
    <col min="7684" max="7684" width="15.42578125" style="13" customWidth="1"/>
    <col min="7685" max="7685" width="21.140625" style="13" bestFit="1" customWidth="1"/>
    <col min="7686" max="7686" width="11.42578125" style="13"/>
    <col min="7687" max="7687" width="6" style="13" customWidth="1"/>
    <col min="7688" max="7688" width="14.85546875" style="13" bestFit="1" customWidth="1"/>
    <col min="7689" max="7689" width="21.42578125" style="13" bestFit="1" customWidth="1"/>
    <col min="7690" max="7690" width="9.42578125" style="13" customWidth="1"/>
    <col min="7691" max="7691" width="7.7109375" style="13" customWidth="1"/>
    <col min="7692" max="7692" width="12.42578125" style="13" bestFit="1" customWidth="1"/>
    <col min="7693" max="7693" width="20.42578125" style="13" bestFit="1" customWidth="1"/>
    <col min="7694" max="7694" width="9.7109375" style="13" bestFit="1" customWidth="1"/>
    <col min="7695" max="7695" width="5.7109375" style="13" customWidth="1"/>
    <col min="7696" max="7937" width="11.42578125" style="13"/>
    <col min="7938" max="7938" width="37.42578125" style="13" customWidth="1"/>
    <col min="7939" max="7939" width="12.7109375" style="13" customWidth="1"/>
    <col min="7940" max="7940" width="15.42578125" style="13" customWidth="1"/>
    <col min="7941" max="7941" width="21.140625" style="13" bestFit="1" customWidth="1"/>
    <col min="7942" max="7942" width="11.42578125" style="13"/>
    <col min="7943" max="7943" width="6" style="13" customWidth="1"/>
    <col min="7944" max="7944" width="14.85546875" style="13" bestFit="1" customWidth="1"/>
    <col min="7945" max="7945" width="21.42578125" style="13" bestFit="1" customWidth="1"/>
    <col min="7946" max="7946" width="9.42578125" style="13" customWidth="1"/>
    <col min="7947" max="7947" width="7.7109375" style="13" customWidth="1"/>
    <col min="7948" max="7948" width="12.42578125" style="13" bestFit="1" customWidth="1"/>
    <col min="7949" max="7949" width="20.42578125" style="13" bestFit="1" customWidth="1"/>
    <col min="7950" max="7950" width="9.7109375" style="13" bestFit="1" customWidth="1"/>
    <col min="7951" max="7951" width="5.7109375" style="13" customWidth="1"/>
    <col min="7952" max="8193" width="11.42578125" style="13"/>
    <col min="8194" max="8194" width="37.42578125" style="13" customWidth="1"/>
    <col min="8195" max="8195" width="12.7109375" style="13" customWidth="1"/>
    <col min="8196" max="8196" width="15.42578125" style="13" customWidth="1"/>
    <col min="8197" max="8197" width="21.140625" style="13" bestFit="1" customWidth="1"/>
    <col min="8198" max="8198" width="11.42578125" style="13"/>
    <col min="8199" max="8199" width="6" style="13" customWidth="1"/>
    <col min="8200" max="8200" width="14.85546875" style="13" bestFit="1" customWidth="1"/>
    <col min="8201" max="8201" width="21.42578125" style="13" bestFit="1" customWidth="1"/>
    <col min="8202" max="8202" width="9.42578125" style="13" customWidth="1"/>
    <col min="8203" max="8203" width="7.7109375" style="13" customWidth="1"/>
    <col min="8204" max="8204" width="12.42578125" style="13" bestFit="1" customWidth="1"/>
    <col min="8205" max="8205" width="20.42578125" style="13" bestFit="1" customWidth="1"/>
    <col min="8206" max="8206" width="9.7109375" style="13" bestFit="1" customWidth="1"/>
    <col min="8207" max="8207" width="5.7109375" style="13" customWidth="1"/>
    <col min="8208" max="8449" width="11.42578125" style="13"/>
    <col min="8450" max="8450" width="37.42578125" style="13" customWidth="1"/>
    <col min="8451" max="8451" width="12.7109375" style="13" customWidth="1"/>
    <col min="8452" max="8452" width="15.42578125" style="13" customWidth="1"/>
    <col min="8453" max="8453" width="21.140625" style="13" bestFit="1" customWidth="1"/>
    <col min="8454" max="8454" width="11.42578125" style="13"/>
    <col min="8455" max="8455" width="6" style="13" customWidth="1"/>
    <col min="8456" max="8456" width="14.85546875" style="13" bestFit="1" customWidth="1"/>
    <col min="8457" max="8457" width="21.42578125" style="13" bestFit="1" customWidth="1"/>
    <col min="8458" max="8458" width="9.42578125" style="13" customWidth="1"/>
    <col min="8459" max="8459" width="7.7109375" style="13" customWidth="1"/>
    <col min="8460" max="8460" width="12.42578125" style="13" bestFit="1" customWidth="1"/>
    <col min="8461" max="8461" width="20.42578125" style="13" bestFit="1" customWidth="1"/>
    <col min="8462" max="8462" width="9.7109375" style="13" bestFit="1" customWidth="1"/>
    <col min="8463" max="8463" width="5.7109375" style="13" customWidth="1"/>
    <col min="8464" max="8705" width="11.42578125" style="13"/>
    <col min="8706" max="8706" width="37.42578125" style="13" customWidth="1"/>
    <col min="8707" max="8707" width="12.7109375" style="13" customWidth="1"/>
    <col min="8708" max="8708" width="15.42578125" style="13" customWidth="1"/>
    <col min="8709" max="8709" width="21.140625" style="13" bestFit="1" customWidth="1"/>
    <col min="8710" max="8710" width="11.42578125" style="13"/>
    <col min="8711" max="8711" width="6" style="13" customWidth="1"/>
    <col min="8712" max="8712" width="14.85546875" style="13" bestFit="1" customWidth="1"/>
    <col min="8713" max="8713" width="21.42578125" style="13" bestFit="1" customWidth="1"/>
    <col min="8714" max="8714" width="9.42578125" style="13" customWidth="1"/>
    <col min="8715" max="8715" width="7.7109375" style="13" customWidth="1"/>
    <col min="8716" max="8716" width="12.42578125" style="13" bestFit="1" customWidth="1"/>
    <col min="8717" max="8717" width="20.42578125" style="13" bestFit="1" customWidth="1"/>
    <col min="8718" max="8718" width="9.7109375" style="13" bestFit="1" customWidth="1"/>
    <col min="8719" max="8719" width="5.7109375" style="13" customWidth="1"/>
    <col min="8720" max="8961" width="11.42578125" style="13"/>
    <col min="8962" max="8962" width="37.42578125" style="13" customWidth="1"/>
    <col min="8963" max="8963" width="12.7109375" style="13" customWidth="1"/>
    <col min="8964" max="8964" width="15.42578125" style="13" customWidth="1"/>
    <col min="8965" max="8965" width="21.140625" style="13" bestFit="1" customWidth="1"/>
    <col min="8966" max="8966" width="11.42578125" style="13"/>
    <col min="8967" max="8967" width="6" style="13" customWidth="1"/>
    <col min="8968" max="8968" width="14.85546875" style="13" bestFit="1" customWidth="1"/>
    <col min="8969" max="8969" width="21.42578125" style="13" bestFit="1" customWidth="1"/>
    <col min="8970" max="8970" width="9.42578125" style="13" customWidth="1"/>
    <col min="8971" max="8971" width="7.7109375" style="13" customWidth="1"/>
    <col min="8972" max="8972" width="12.42578125" style="13" bestFit="1" customWidth="1"/>
    <col min="8973" max="8973" width="20.42578125" style="13" bestFit="1" customWidth="1"/>
    <col min="8974" max="8974" width="9.7109375" style="13" bestFit="1" customWidth="1"/>
    <col min="8975" max="8975" width="5.7109375" style="13" customWidth="1"/>
    <col min="8976" max="9217" width="11.42578125" style="13"/>
    <col min="9218" max="9218" width="37.42578125" style="13" customWidth="1"/>
    <col min="9219" max="9219" width="12.7109375" style="13" customWidth="1"/>
    <col min="9220" max="9220" width="15.42578125" style="13" customWidth="1"/>
    <col min="9221" max="9221" width="21.140625" style="13" bestFit="1" customWidth="1"/>
    <col min="9222" max="9222" width="11.42578125" style="13"/>
    <col min="9223" max="9223" width="6" style="13" customWidth="1"/>
    <col min="9224" max="9224" width="14.85546875" style="13" bestFit="1" customWidth="1"/>
    <col min="9225" max="9225" width="21.42578125" style="13" bestFit="1" customWidth="1"/>
    <col min="9226" max="9226" width="9.42578125" style="13" customWidth="1"/>
    <col min="9227" max="9227" width="7.7109375" style="13" customWidth="1"/>
    <col min="9228" max="9228" width="12.42578125" style="13" bestFit="1" customWidth="1"/>
    <col min="9229" max="9229" width="20.42578125" style="13" bestFit="1" customWidth="1"/>
    <col min="9230" max="9230" width="9.7109375" style="13" bestFit="1" customWidth="1"/>
    <col min="9231" max="9231" width="5.7109375" style="13" customWidth="1"/>
    <col min="9232" max="9473" width="11.42578125" style="13"/>
    <col min="9474" max="9474" width="37.42578125" style="13" customWidth="1"/>
    <col min="9475" max="9475" width="12.7109375" style="13" customWidth="1"/>
    <col min="9476" max="9476" width="15.42578125" style="13" customWidth="1"/>
    <col min="9477" max="9477" width="21.140625" style="13" bestFit="1" customWidth="1"/>
    <col min="9478" max="9478" width="11.42578125" style="13"/>
    <col min="9479" max="9479" width="6" style="13" customWidth="1"/>
    <col min="9480" max="9480" width="14.85546875" style="13" bestFit="1" customWidth="1"/>
    <col min="9481" max="9481" width="21.42578125" style="13" bestFit="1" customWidth="1"/>
    <col min="9482" max="9482" width="9.42578125" style="13" customWidth="1"/>
    <col min="9483" max="9483" width="7.7109375" style="13" customWidth="1"/>
    <col min="9484" max="9484" width="12.42578125" style="13" bestFit="1" customWidth="1"/>
    <col min="9485" max="9485" width="20.42578125" style="13" bestFit="1" customWidth="1"/>
    <col min="9486" max="9486" width="9.7109375" style="13" bestFit="1" customWidth="1"/>
    <col min="9487" max="9487" width="5.7109375" style="13" customWidth="1"/>
    <col min="9488" max="9729" width="11.42578125" style="13"/>
    <col min="9730" max="9730" width="37.42578125" style="13" customWidth="1"/>
    <col min="9731" max="9731" width="12.7109375" style="13" customWidth="1"/>
    <col min="9732" max="9732" width="15.42578125" style="13" customWidth="1"/>
    <col min="9733" max="9733" width="21.140625" style="13" bestFit="1" customWidth="1"/>
    <col min="9734" max="9734" width="11.42578125" style="13"/>
    <col min="9735" max="9735" width="6" style="13" customWidth="1"/>
    <col min="9736" max="9736" width="14.85546875" style="13" bestFit="1" customWidth="1"/>
    <col min="9737" max="9737" width="21.42578125" style="13" bestFit="1" customWidth="1"/>
    <col min="9738" max="9738" width="9.42578125" style="13" customWidth="1"/>
    <col min="9739" max="9739" width="7.7109375" style="13" customWidth="1"/>
    <col min="9740" max="9740" width="12.42578125" style="13" bestFit="1" customWidth="1"/>
    <col min="9741" max="9741" width="20.42578125" style="13" bestFit="1" customWidth="1"/>
    <col min="9742" max="9742" width="9.7109375" style="13" bestFit="1" customWidth="1"/>
    <col min="9743" max="9743" width="5.7109375" style="13" customWidth="1"/>
    <col min="9744" max="9985" width="11.42578125" style="13"/>
    <col min="9986" max="9986" width="37.42578125" style="13" customWidth="1"/>
    <col min="9987" max="9987" width="12.7109375" style="13" customWidth="1"/>
    <col min="9988" max="9988" width="15.42578125" style="13" customWidth="1"/>
    <col min="9989" max="9989" width="21.140625" style="13" bestFit="1" customWidth="1"/>
    <col min="9990" max="9990" width="11.42578125" style="13"/>
    <col min="9991" max="9991" width="6" style="13" customWidth="1"/>
    <col min="9992" max="9992" width="14.85546875" style="13" bestFit="1" customWidth="1"/>
    <col min="9993" max="9993" width="21.42578125" style="13" bestFit="1" customWidth="1"/>
    <col min="9994" max="9994" width="9.42578125" style="13" customWidth="1"/>
    <col min="9995" max="9995" width="7.7109375" style="13" customWidth="1"/>
    <col min="9996" max="9996" width="12.42578125" style="13" bestFit="1" customWidth="1"/>
    <col min="9997" max="9997" width="20.42578125" style="13" bestFit="1" customWidth="1"/>
    <col min="9998" max="9998" width="9.7109375" style="13" bestFit="1" customWidth="1"/>
    <col min="9999" max="9999" width="5.7109375" style="13" customWidth="1"/>
    <col min="10000" max="10241" width="11.42578125" style="13"/>
    <col min="10242" max="10242" width="37.42578125" style="13" customWidth="1"/>
    <col min="10243" max="10243" width="12.7109375" style="13" customWidth="1"/>
    <col min="10244" max="10244" width="15.42578125" style="13" customWidth="1"/>
    <col min="10245" max="10245" width="21.140625" style="13" bestFit="1" customWidth="1"/>
    <col min="10246" max="10246" width="11.42578125" style="13"/>
    <col min="10247" max="10247" width="6" style="13" customWidth="1"/>
    <col min="10248" max="10248" width="14.85546875" style="13" bestFit="1" customWidth="1"/>
    <col min="10249" max="10249" width="21.42578125" style="13" bestFit="1" customWidth="1"/>
    <col min="10250" max="10250" width="9.42578125" style="13" customWidth="1"/>
    <col min="10251" max="10251" width="7.7109375" style="13" customWidth="1"/>
    <col min="10252" max="10252" width="12.42578125" style="13" bestFit="1" customWidth="1"/>
    <col min="10253" max="10253" width="20.42578125" style="13" bestFit="1" customWidth="1"/>
    <col min="10254" max="10254" width="9.7109375" style="13" bestFit="1" customWidth="1"/>
    <col min="10255" max="10255" width="5.7109375" style="13" customWidth="1"/>
    <col min="10256" max="10497" width="11.42578125" style="13"/>
    <col min="10498" max="10498" width="37.42578125" style="13" customWidth="1"/>
    <col min="10499" max="10499" width="12.7109375" style="13" customWidth="1"/>
    <col min="10500" max="10500" width="15.42578125" style="13" customWidth="1"/>
    <col min="10501" max="10501" width="21.140625" style="13" bestFit="1" customWidth="1"/>
    <col min="10502" max="10502" width="11.42578125" style="13"/>
    <col min="10503" max="10503" width="6" style="13" customWidth="1"/>
    <col min="10504" max="10504" width="14.85546875" style="13" bestFit="1" customWidth="1"/>
    <col min="10505" max="10505" width="21.42578125" style="13" bestFit="1" customWidth="1"/>
    <col min="10506" max="10506" width="9.42578125" style="13" customWidth="1"/>
    <col min="10507" max="10507" width="7.7109375" style="13" customWidth="1"/>
    <col min="10508" max="10508" width="12.42578125" style="13" bestFit="1" customWidth="1"/>
    <col min="10509" max="10509" width="20.42578125" style="13" bestFit="1" customWidth="1"/>
    <col min="10510" max="10510" width="9.7109375" style="13" bestFit="1" customWidth="1"/>
    <col min="10511" max="10511" width="5.7109375" style="13" customWidth="1"/>
    <col min="10512" max="10753" width="11.42578125" style="13"/>
    <col min="10754" max="10754" width="37.42578125" style="13" customWidth="1"/>
    <col min="10755" max="10755" width="12.7109375" style="13" customWidth="1"/>
    <col min="10756" max="10756" width="15.42578125" style="13" customWidth="1"/>
    <col min="10757" max="10757" width="21.140625" style="13" bestFit="1" customWidth="1"/>
    <col min="10758" max="10758" width="11.42578125" style="13"/>
    <col min="10759" max="10759" width="6" style="13" customWidth="1"/>
    <col min="10760" max="10760" width="14.85546875" style="13" bestFit="1" customWidth="1"/>
    <col min="10761" max="10761" width="21.42578125" style="13" bestFit="1" customWidth="1"/>
    <col min="10762" max="10762" width="9.42578125" style="13" customWidth="1"/>
    <col min="10763" max="10763" width="7.7109375" style="13" customWidth="1"/>
    <col min="10764" max="10764" width="12.42578125" style="13" bestFit="1" customWidth="1"/>
    <col min="10765" max="10765" width="20.42578125" style="13" bestFit="1" customWidth="1"/>
    <col min="10766" max="10766" width="9.7109375" style="13" bestFit="1" customWidth="1"/>
    <col min="10767" max="10767" width="5.7109375" style="13" customWidth="1"/>
    <col min="10768" max="11009" width="11.42578125" style="13"/>
    <col min="11010" max="11010" width="37.42578125" style="13" customWidth="1"/>
    <col min="11011" max="11011" width="12.7109375" style="13" customWidth="1"/>
    <col min="11012" max="11012" width="15.42578125" style="13" customWidth="1"/>
    <col min="11013" max="11013" width="21.140625" style="13" bestFit="1" customWidth="1"/>
    <col min="11014" max="11014" width="11.42578125" style="13"/>
    <col min="11015" max="11015" width="6" style="13" customWidth="1"/>
    <col min="11016" max="11016" width="14.85546875" style="13" bestFit="1" customWidth="1"/>
    <col min="11017" max="11017" width="21.42578125" style="13" bestFit="1" customWidth="1"/>
    <col min="11018" max="11018" width="9.42578125" style="13" customWidth="1"/>
    <col min="11019" max="11019" width="7.7109375" style="13" customWidth="1"/>
    <col min="11020" max="11020" width="12.42578125" style="13" bestFit="1" customWidth="1"/>
    <col min="11021" max="11021" width="20.42578125" style="13" bestFit="1" customWidth="1"/>
    <col min="11022" max="11022" width="9.7109375" style="13" bestFit="1" customWidth="1"/>
    <col min="11023" max="11023" width="5.7109375" style="13" customWidth="1"/>
    <col min="11024" max="11265" width="11.42578125" style="13"/>
    <col min="11266" max="11266" width="37.42578125" style="13" customWidth="1"/>
    <col min="11267" max="11267" width="12.7109375" style="13" customWidth="1"/>
    <col min="11268" max="11268" width="15.42578125" style="13" customWidth="1"/>
    <col min="11269" max="11269" width="21.140625" style="13" bestFit="1" customWidth="1"/>
    <col min="11270" max="11270" width="11.42578125" style="13"/>
    <col min="11271" max="11271" width="6" style="13" customWidth="1"/>
    <col min="11272" max="11272" width="14.85546875" style="13" bestFit="1" customWidth="1"/>
    <col min="11273" max="11273" width="21.42578125" style="13" bestFit="1" customWidth="1"/>
    <col min="11274" max="11274" width="9.42578125" style="13" customWidth="1"/>
    <col min="11275" max="11275" width="7.7109375" style="13" customWidth="1"/>
    <col min="11276" max="11276" width="12.42578125" style="13" bestFit="1" customWidth="1"/>
    <col min="11277" max="11277" width="20.42578125" style="13" bestFit="1" customWidth="1"/>
    <col min="11278" max="11278" width="9.7109375" style="13" bestFit="1" customWidth="1"/>
    <col min="11279" max="11279" width="5.7109375" style="13" customWidth="1"/>
    <col min="11280" max="11521" width="11.42578125" style="13"/>
    <col min="11522" max="11522" width="37.42578125" style="13" customWidth="1"/>
    <col min="11523" max="11523" width="12.7109375" style="13" customWidth="1"/>
    <col min="11524" max="11524" width="15.42578125" style="13" customWidth="1"/>
    <col min="11525" max="11525" width="21.140625" style="13" bestFit="1" customWidth="1"/>
    <col min="11526" max="11526" width="11.42578125" style="13"/>
    <col min="11527" max="11527" width="6" style="13" customWidth="1"/>
    <col min="11528" max="11528" width="14.85546875" style="13" bestFit="1" customWidth="1"/>
    <col min="11529" max="11529" width="21.42578125" style="13" bestFit="1" customWidth="1"/>
    <col min="11530" max="11530" width="9.42578125" style="13" customWidth="1"/>
    <col min="11531" max="11531" width="7.7109375" style="13" customWidth="1"/>
    <col min="11532" max="11532" width="12.42578125" style="13" bestFit="1" customWidth="1"/>
    <col min="11533" max="11533" width="20.42578125" style="13" bestFit="1" customWidth="1"/>
    <col min="11534" max="11534" width="9.7109375" style="13" bestFit="1" customWidth="1"/>
    <col min="11535" max="11535" width="5.7109375" style="13" customWidth="1"/>
    <col min="11536" max="11777" width="11.42578125" style="13"/>
    <col min="11778" max="11778" width="37.42578125" style="13" customWidth="1"/>
    <col min="11779" max="11779" width="12.7109375" style="13" customWidth="1"/>
    <col min="11780" max="11780" width="15.42578125" style="13" customWidth="1"/>
    <col min="11781" max="11781" width="21.140625" style="13" bestFit="1" customWidth="1"/>
    <col min="11782" max="11782" width="11.42578125" style="13"/>
    <col min="11783" max="11783" width="6" style="13" customWidth="1"/>
    <col min="11784" max="11784" width="14.85546875" style="13" bestFit="1" customWidth="1"/>
    <col min="11785" max="11785" width="21.42578125" style="13" bestFit="1" customWidth="1"/>
    <col min="11786" max="11786" width="9.42578125" style="13" customWidth="1"/>
    <col min="11787" max="11787" width="7.7109375" style="13" customWidth="1"/>
    <col min="11788" max="11788" width="12.42578125" style="13" bestFit="1" customWidth="1"/>
    <col min="11789" max="11789" width="20.42578125" style="13" bestFit="1" customWidth="1"/>
    <col min="11790" max="11790" width="9.7109375" style="13" bestFit="1" customWidth="1"/>
    <col min="11791" max="11791" width="5.7109375" style="13" customWidth="1"/>
    <col min="11792" max="12033" width="11.42578125" style="13"/>
    <col min="12034" max="12034" width="37.42578125" style="13" customWidth="1"/>
    <col min="12035" max="12035" width="12.7109375" style="13" customWidth="1"/>
    <col min="12036" max="12036" width="15.42578125" style="13" customWidth="1"/>
    <col min="12037" max="12037" width="21.140625" style="13" bestFit="1" customWidth="1"/>
    <col min="12038" max="12038" width="11.42578125" style="13"/>
    <col min="12039" max="12039" width="6" style="13" customWidth="1"/>
    <col min="12040" max="12040" width="14.85546875" style="13" bestFit="1" customWidth="1"/>
    <col min="12041" max="12041" width="21.42578125" style="13" bestFit="1" customWidth="1"/>
    <col min="12042" max="12042" width="9.42578125" style="13" customWidth="1"/>
    <col min="12043" max="12043" width="7.7109375" style="13" customWidth="1"/>
    <col min="12044" max="12044" width="12.42578125" style="13" bestFit="1" customWidth="1"/>
    <col min="12045" max="12045" width="20.42578125" style="13" bestFit="1" customWidth="1"/>
    <col min="12046" max="12046" width="9.7109375" style="13" bestFit="1" customWidth="1"/>
    <col min="12047" max="12047" width="5.7109375" style="13" customWidth="1"/>
    <col min="12048" max="12289" width="11.42578125" style="13"/>
    <col min="12290" max="12290" width="37.42578125" style="13" customWidth="1"/>
    <col min="12291" max="12291" width="12.7109375" style="13" customWidth="1"/>
    <col min="12292" max="12292" width="15.42578125" style="13" customWidth="1"/>
    <col min="12293" max="12293" width="21.140625" style="13" bestFit="1" customWidth="1"/>
    <col min="12294" max="12294" width="11.42578125" style="13"/>
    <col min="12295" max="12295" width="6" style="13" customWidth="1"/>
    <col min="12296" max="12296" width="14.85546875" style="13" bestFit="1" customWidth="1"/>
    <col min="12297" max="12297" width="21.42578125" style="13" bestFit="1" customWidth="1"/>
    <col min="12298" max="12298" width="9.42578125" style="13" customWidth="1"/>
    <col min="12299" max="12299" width="7.7109375" style="13" customWidth="1"/>
    <col min="12300" max="12300" width="12.42578125" style="13" bestFit="1" customWidth="1"/>
    <col min="12301" max="12301" width="20.42578125" style="13" bestFit="1" customWidth="1"/>
    <col min="12302" max="12302" width="9.7109375" style="13" bestFit="1" customWidth="1"/>
    <col min="12303" max="12303" width="5.7109375" style="13" customWidth="1"/>
    <col min="12304" max="12545" width="11.42578125" style="13"/>
    <col min="12546" max="12546" width="37.42578125" style="13" customWidth="1"/>
    <col min="12547" max="12547" width="12.7109375" style="13" customWidth="1"/>
    <col min="12548" max="12548" width="15.42578125" style="13" customWidth="1"/>
    <col min="12549" max="12549" width="21.140625" style="13" bestFit="1" customWidth="1"/>
    <col min="12550" max="12550" width="11.42578125" style="13"/>
    <col min="12551" max="12551" width="6" style="13" customWidth="1"/>
    <col min="12552" max="12552" width="14.85546875" style="13" bestFit="1" customWidth="1"/>
    <col min="12553" max="12553" width="21.42578125" style="13" bestFit="1" customWidth="1"/>
    <col min="12554" max="12554" width="9.42578125" style="13" customWidth="1"/>
    <col min="12555" max="12555" width="7.7109375" style="13" customWidth="1"/>
    <col min="12556" max="12556" width="12.42578125" style="13" bestFit="1" customWidth="1"/>
    <col min="12557" max="12557" width="20.42578125" style="13" bestFit="1" customWidth="1"/>
    <col min="12558" max="12558" width="9.7109375" style="13" bestFit="1" customWidth="1"/>
    <col min="12559" max="12559" width="5.7109375" style="13" customWidth="1"/>
    <col min="12560" max="12801" width="11.42578125" style="13"/>
    <col min="12802" max="12802" width="37.42578125" style="13" customWidth="1"/>
    <col min="12803" max="12803" width="12.7109375" style="13" customWidth="1"/>
    <col min="12804" max="12804" width="15.42578125" style="13" customWidth="1"/>
    <col min="12805" max="12805" width="21.140625" style="13" bestFit="1" customWidth="1"/>
    <col min="12806" max="12806" width="11.42578125" style="13"/>
    <col min="12807" max="12807" width="6" style="13" customWidth="1"/>
    <col min="12808" max="12808" width="14.85546875" style="13" bestFit="1" customWidth="1"/>
    <col min="12809" max="12809" width="21.42578125" style="13" bestFit="1" customWidth="1"/>
    <col min="12810" max="12810" width="9.42578125" style="13" customWidth="1"/>
    <col min="12811" max="12811" width="7.7109375" style="13" customWidth="1"/>
    <col min="12812" max="12812" width="12.42578125" style="13" bestFit="1" customWidth="1"/>
    <col min="12813" max="12813" width="20.42578125" style="13" bestFit="1" customWidth="1"/>
    <col min="12814" max="12814" width="9.7109375" style="13" bestFit="1" customWidth="1"/>
    <col min="12815" max="12815" width="5.7109375" style="13" customWidth="1"/>
    <col min="12816" max="13057" width="11.42578125" style="13"/>
    <col min="13058" max="13058" width="37.42578125" style="13" customWidth="1"/>
    <col min="13059" max="13059" width="12.7109375" style="13" customWidth="1"/>
    <col min="13060" max="13060" width="15.42578125" style="13" customWidth="1"/>
    <col min="13061" max="13061" width="21.140625" style="13" bestFit="1" customWidth="1"/>
    <col min="13062" max="13062" width="11.42578125" style="13"/>
    <col min="13063" max="13063" width="6" style="13" customWidth="1"/>
    <col min="13064" max="13064" width="14.85546875" style="13" bestFit="1" customWidth="1"/>
    <col min="13065" max="13065" width="21.42578125" style="13" bestFit="1" customWidth="1"/>
    <col min="13066" max="13066" width="9.42578125" style="13" customWidth="1"/>
    <col min="13067" max="13067" width="7.7109375" style="13" customWidth="1"/>
    <col min="13068" max="13068" width="12.42578125" style="13" bestFit="1" customWidth="1"/>
    <col min="13069" max="13069" width="20.42578125" style="13" bestFit="1" customWidth="1"/>
    <col min="13070" max="13070" width="9.7109375" style="13" bestFit="1" customWidth="1"/>
    <col min="13071" max="13071" width="5.7109375" style="13" customWidth="1"/>
    <col min="13072" max="13313" width="11.42578125" style="13"/>
    <col min="13314" max="13314" width="37.42578125" style="13" customWidth="1"/>
    <col min="13315" max="13315" width="12.7109375" style="13" customWidth="1"/>
    <col min="13316" max="13316" width="15.42578125" style="13" customWidth="1"/>
    <col min="13317" max="13317" width="21.140625" style="13" bestFit="1" customWidth="1"/>
    <col min="13318" max="13318" width="11.42578125" style="13"/>
    <col min="13319" max="13319" width="6" style="13" customWidth="1"/>
    <col min="13320" max="13320" width="14.85546875" style="13" bestFit="1" customWidth="1"/>
    <col min="13321" max="13321" width="21.42578125" style="13" bestFit="1" customWidth="1"/>
    <col min="13322" max="13322" width="9.42578125" style="13" customWidth="1"/>
    <col min="13323" max="13323" width="7.7109375" style="13" customWidth="1"/>
    <col min="13324" max="13324" width="12.42578125" style="13" bestFit="1" customWidth="1"/>
    <col min="13325" max="13325" width="20.42578125" style="13" bestFit="1" customWidth="1"/>
    <col min="13326" max="13326" width="9.7109375" style="13" bestFit="1" customWidth="1"/>
    <col min="13327" max="13327" width="5.7109375" style="13" customWidth="1"/>
    <col min="13328" max="13569" width="11.42578125" style="13"/>
    <col min="13570" max="13570" width="37.42578125" style="13" customWidth="1"/>
    <col min="13571" max="13571" width="12.7109375" style="13" customWidth="1"/>
    <col min="13572" max="13572" width="15.42578125" style="13" customWidth="1"/>
    <col min="13573" max="13573" width="21.140625" style="13" bestFit="1" customWidth="1"/>
    <col min="13574" max="13574" width="11.42578125" style="13"/>
    <col min="13575" max="13575" width="6" style="13" customWidth="1"/>
    <col min="13576" max="13576" width="14.85546875" style="13" bestFit="1" customWidth="1"/>
    <col min="13577" max="13577" width="21.42578125" style="13" bestFit="1" customWidth="1"/>
    <col min="13578" max="13578" width="9.42578125" style="13" customWidth="1"/>
    <col min="13579" max="13579" width="7.7109375" style="13" customWidth="1"/>
    <col min="13580" max="13580" width="12.42578125" style="13" bestFit="1" customWidth="1"/>
    <col min="13581" max="13581" width="20.42578125" style="13" bestFit="1" customWidth="1"/>
    <col min="13582" max="13582" width="9.7109375" style="13" bestFit="1" customWidth="1"/>
    <col min="13583" max="13583" width="5.7109375" style="13" customWidth="1"/>
    <col min="13584" max="13825" width="11.42578125" style="13"/>
    <col min="13826" max="13826" width="37.42578125" style="13" customWidth="1"/>
    <col min="13827" max="13827" width="12.7109375" style="13" customWidth="1"/>
    <col min="13828" max="13828" width="15.42578125" style="13" customWidth="1"/>
    <col min="13829" max="13829" width="21.140625" style="13" bestFit="1" customWidth="1"/>
    <col min="13830" max="13830" width="11.42578125" style="13"/>
    <col min="13831" max="13831" width="6" style="13" customWidth="1"/>
    <col min="13832" max="13832" width="14.85546875" style="13" bestFit="1" customWidth="1"/>
    <col min="13833" max="13833" width="21.42578125" style="13" bestFit="1" customWidth="1"/>
    <col min="13834" max="13834" width="9.42578125" style="13" customWidth="1"/>
    <col min="13835" max="13835" width="7.7109375" style="13" customWidth="1"/>
    <col min="13836" max="13836" width="12.42578125" style="13" bestFit="1" customWidth="1"/>
    <col min="13837" max="13837" width="20.42578125" style="13" bestFit="1" customWidth="1"/>
    <col min="13838" max="13838" width="9.7109375" style="13" bestFit="1" customWidth="1"/>
    <col min="13839" max="13839" width="5.7109375" style="13" customWidth="1"/>
    <col min="13840" max="14081" width="11.42578125" style="13"/>
    <col min="14082" max="14082" width="37.42578125" style="13" customWidth="1"/>
    <col min="14083" max="14083" width="12.7109375" style="13" customWidth="1"/>
    <col min="14084" max="14084" width="15.42578125" style="13" customWidth="1"/>
    <col min="14085" max="14085" width="21.140625" style="13" bestFit="1" customWidth="1"/>
    <col min="14086" max="14086" width="11.42578125" style="13"/>
    <col min="14087" max="14087" width="6" style="13" customWidth="1"/>
    <col min="14088" max="14088" width="14.85546875" style="13" bestFit="1" customWidth="1"/>
    <col min="14089" max="14089" width="21.42578125" style="13" bestFit="1" customWidth="1"/>
    <col min="14090" max="14090" width="9.42578125" style="13" customWidth="1"/>
    <col min="14091" max="14091" width="7.7109375" style="13" customWidth="1"/>
    <col min="14092" max="14092" width="12.42578125" style="13" bestFit="1" customWidth="1"/>
    <col min="14093" max="14093" width="20.42578125" style="13" bestFit="1" customWidth="1"/>
    <col min="14094" max="14094" width="9.7109375" style="13" bestFit="1" customWidth="1"/>
    <col min="14095" max="14095" width="5.7109375" style="13" customWidth="1"/>
    <col min="14096" max="14337" width="11.42578125" style="13"/>
    <col min="14338" max="14338" width="37.42578125" style="13" customWidth="1"/>
    <col min="14339" max="14339" width="12.7109375" style="13" customWidth="1"/>
    <col min="14340" max="14340" width="15.42578125" style="13" customWidth="1"/>
    <col min="14341" max="14341" width="21.140625" style="13" bestFit="1" customWidth="1"/>
    <col min="14342" max="14342" width="11.42578125" style="13"/>
    <col min="14343" max="14343" width="6" style="13" customWidth="1"/>
    <col min="14344" max="14344" width="14.85546875" style="13" bestFit="1" customWidth="1"/>
    <col min="14345" max="14345" width="21.42578125" style="13" bestFit="1" customWidth="1"/>
    <col min="14346" max="14346" width="9.42578125" style="13" customWidth="1"/>
    <col min="14347" max="14347" width="7.7109375" style="13" customWidth="1"/>
    <col min="14348" max="14348" width="12.42578125" style="13" bestFit="1" customWidth="1"/>
    <col min="14349" max="14349" width="20.42578125" style="13" bestFit="1" customWidth="1"/>
    <col min="14350" max="14350" width="9.7109375" style="13" bestFit="1" customWidth="1"/>
    <col min="14351" max="14351" width="5.7109375" style="13" customWidth="1"/>
    <col min="14352" max="14593" width="11.42578125" style="13"/>
    <col min="14594" max="14594" width="37.42578125" style="13" customWidth="1"/>
    <col min="14595" max="14595" width="12.7109375" style="13" customWidth="1"/>
    <col min="14596" max="14596" width="15.42578125" style="13" customWidth="1"/>
    <col min="14597" max="14597" width="21.140625" style="13" bestFit="1" customWidth="1"/>
    <col min="14598" max="14598" width="11.42578125" style="13"/>
    <col min="14599" max="14599" width="6" style="13" customWidth="1"/>
    <col min="14600" max="14600" width="14.85546875" style="13" bestFit="1" customWidth="1"/>
    <col min="14601" max="14601" width="21.42578125" style="13" bestFit="1" customWidth="1"/>
    <col min="14602" max="14602" width="9.42578125" style="13" customWidth="1"/>
    <col min="14603" max="14603" width="7.7109375" style="13" customWidth="1"/>
    <col min="14604" max="14604" width="12.42578125" style="13" bestFit="1" customWidth="1"/>
    <col min="14605" max="14605" width="20.42578125" style="13" bestFit="1" customWidth="1"/>
    <col min="14606" max="14606" width="9.7109375" style="13" bestFit="1" customWidth="1"/>
    <col min="14607" max="14607" width="5.7109375" style="13" customWidth="1"/>
    <col min="14608" max="14849" width="11.42578125" style="13"/>
    <col min="14850" max="14850" width="37.42578125" style="13" customWidth="1"/>
    <col min="14851" max="14851" width="12.7109375" style="13" customWidth="1"/>
    <col min="14852" max="14852" width="15.42578125" style="13" customWidth="1"/>
    <col min="14853" max="14853" width="21.140625" style="13" bestFit="1" customWidth="1"/>
    <col min="14854" max="14854" width="11.42578125" style="13"/>
    <col min="14855" max="14855" width="6" style="13" customWidth="1"/>
    <col min="14856" max="14856" width="14.85546875" style="13" bestFit="1" customWidth="1"/>
    <col min="14857" max="14857" width="21.42578125" style="13" bestFit="1" customWidth="1"/>
    <col min="14858" max="14858" width="9.42578125" style="13" customWidth="1"/>
    <col min="14859" max="14859" width="7.7109375" style="13" customWidth="1"/>
    <col min="14860" max="14860" width="12.42578125" style="13" bestFit="1" customWidth="1"/>
    <col min="14861" max="14861" width="20.42578125" style="13" bestFit="1" customWidth="1"/>
    <col min="14862" max="14862" width="9.7109375" style="13" bestFit="1" customWidth="1"/>
    <col min="14863" max="14863" width="5.7109375" style="13" customWidth="1"/>
    <col min="14864" max="15105" width="11.42578125" style="13"/>
    <col min="15106" max="15106" width="37.42578125" style="13" customWidth="1"/>
    <col min="15107" max="15107" width="12.7109375" style="13" customWidth="1"/>
    <col min="15108" max="15108" width="15.42578125" style="13" customWidth="1"/>
    <col min="15109" max="15109" width="21.140625" style="13" bestFit="1" customWidth="1"/>
    <col min="15110" max="15110" width="11.42578125" style="13"/>
    <col min="15111" max="15111" width="6" style="13" customWidth="1"/>
    <col min="15112" max="15112" width="14.85546875" style="13" bestFit="1" customWidth="1"/>
    <col min="15113" max="15113" width="21.42578125" style="13" bestFit="1" customWidth="1"/>
    <col min="15114" max="15114" width="9.42578125" style="13" customWidth="1"/>
    <col min="15115" max="15115" width="7.7109375" style="13" customWidth="1"/>
    <col min="15116" max="15116" width="12.42578125" style="13" bestFit="1" customWidth="1"/>
    <col min="15117" max="15117" width="20.42578125" style="13" bestFit="1" customWidth="1"/>
    <col min="15118" max="15118" width="9.7109375" style="13" bestFit="1" customWidth="1"/>
    <col min="15119" max="15119" width="5.7109375" style="13" customWidth="1"/>
    <col min="15120" max="15361" width="11.42578125" style="13"/>
    <col min="15362" max="15362" width="37.42578125" style="13" customWidth="1"/>
    <col min="15363" max="15363" width="12.7109375" style="13" customWidth="1"/>
    <col min="15364" max="15364" width="15.42578125" style="13" customWidth="1"/>
    <col min="15365" max="15365" width="21.140625" style="13" bestFit="1" customWidth="1"/>
    <col min="15366" max="15366" width="11.42578125" style="13"/>
    <col min="15367" max="15367" width="6" style="13" customWidth="1"/>
    <col min="15368" max="15368" width="14.85546875" style="13" bestFit="1" customWidth="1"/>
    <col min="15369" max="15369" width="21.42578125" style="13" bestFit="1" customWidth="1"/>
    <col min="15370" max="15370" width="9.42578125" style="13" customWidth="1"/>
    <col min="15371" max="15371" width="7.7109375" style="13" customWidth="1"/>
    <col min="15372" max="15372" width="12.42578125" style="13" bestFit="1" customWidth="1"/>
    <col min="15373" max="15373" width="20.42578125" style="13" bestFit="1" customWidth="1"/>
    <col min="15374" max="15374" width="9.7109375" style="13" bestFit="1" customWidth="1"/>
    <col min="15375" max="15375" width="5.7109375" style="13" customWidth="1"/>
    <col min="15376" max="15617" width="11.42578125" style="13"/>
    <col min="15618" max="15618" width="37.42578125" style="13" customWidth="1"/>
    <col min="15619" max="15619" width="12.7109375" style="13" customWidth="1"/>
    <col min="15620" max="15620" width="15.42578125" style="13" customWidth="1"/>
    <col min="15621" max="15621" width="21.140625" style="13" bestFit="1" customWidth="1"/>
    <col min="15622" max="15622" width="11.42578125" style="13"/>
    <col min="15623" max="15623" width="6" style="13" customWidth="1"/>
    <col min="15624" max="15624" width="14.85546875" style="13" bestFit="1" customWidth="1"/>
    <col min="15625" max="15625" width="21.42578125" style="13" bestFit="1" customWidth="1"/>
    <col min="15626" max="15626" width="9.42578125" style="13" customWidth="1"/>
    <col min="15627" max="15627" width="7.7109375" style="13" customWidth="1"/>
    <col min="15628" max="15628" width="12.42578125" style="13" bestFit="1" customWidth="1"/>
    <col min="15629" max="15629" width="20.42578125" style="13" bestFit="1" customWidth="1"/>
    <col min="15630" max="15630" width="9.7109375" style="13" bestFit="1" customWidth="1"/>
    <col min="15631" max="15631" width="5.7109375" style="13" customWidth="1"/>
    <col min="15632" max="15873" width="11.42578125" style="13"/>
    <col min="15874" max="15874" width="37.42578125" style="13" customWidth="1"/>
    <col min="15875" max="15875" width="12.7109375" style="13" customWidth="1"/>
    <col min="15876" max="15876" width="15.42578125" style="13" customWidth="1"/>
    <col min="15877" max="15877" width="21.140625" style="13" bestFit="1" customWidth="1"/>
    <col min="15878" max="15878" width="11.42578125" style="13"/>
    <col min="15879" max="15879" width="6" style="13" customWidth="1"/>
    <col min="15880" max="15880" width="14.85546875" style="13" bestFit="1" customWidth="1"/>
    <col min="15881" max="15881" width="21.42578125" style="13" bestFit="1" customWidth="1"/>
    <col min="15882" max="15882" width="9.42578125" style="13" customWidth="1"/>
    <col min="15883" max="15883" width="7.7109375" style="13" customWidth="1"/>
    <col min="15884" max="15884" width="12.42578125" style="13" bestFit="1" customWidth="1"/>
    <col min="15885" max="15885" width="20.42578125" style="13" bestFit="1" customWidth="1"/>
    <col min="15886" max="15886" width="9.7109375" style="13" bestFit="1" customWidth="1"/>
    <col min="15887" max="15887" width="5.7109375" style="13" customWidth="1"/>
    <col min="15888" max="16129" width="11.42578125" style="13"/>
    <col min="16130" max="16130" width="37.42578125" style="13" customWidth="1"/>
    <col min="16131" max="16131" width="12.7109375" style="13" customWidth="1"/>
    <col min="16132" max="16132" width="15.42578125" style="13" customWidth="1"/>
    <col min="16133" max="16133" width="21.140625" style="13" bestFit="1" customWidth="1"/>
    <col min="16134" max="16134" width="11.42578125" style="13"/>
    <col min="16135" max="16135" width="6" style="13" customWidth="1"/>
    <col min="16136" max="16136" width="14.85546875" style="13" bestFit="1" customWidth="1"/>
    <col min="16137" max="16137" width="21.42578125" style="13" bestFit="1" customWidth="1"/>
    <col min="16138" max="16138" width="9.42578125" style="13" customWidth="1"/>
    <col min="16139" max="16139" width="7.7109375" style="13" customWidth="1"/>
    <col min="16140" max="16140" width="12.42578125" style="13" bestFit="1" customWidth="1"/>
    <col min="16141" max="16141" width="20.42578125" style="13" bestFit="1" customWidth="1"/>
    <col min="16142" max="16142" width="9.7109375" style="13" bestFit="1" customWidth="1"/>
    <col min="16143" max="16143" width="5.7109375" style="13" customWidth="1"/>
    <col min="16144" max="16384" width="11.42578125" style="13"/>
  </cols>
  <sheetData>
    <row r="2" spans="2:14" ht="13.5" thickBot="1" x14ac:dyDescent="0.25"/>
    <row r="3" spans="2:14" x14ac:dyDescent="0.2">
      <c r="B3" s="15"/>
      <c r="C3" s="16"/>
      <c r="D3" s="16"/>
      <c r="E3" s="17"/>
      <c r="F3" s="16"/>
      <c r="G3" s="16"/>
      <c r="H3" s="16"/>
      <c r="I3" s="16"/>
      <c r="J3" s="16"/>
      <c r="K3" s="16"/>
      <c r="L3" s="16"/>
      <c r="M3" s="16"/>
      <c r="N3" s="18"/>
    </row>
    <row r="4" spans="2:14" x14ac:dyDescent="0.2">
      <c r="B4" s="19"/>
      <c r="N4" s="20"/>
    </row>
    <row r="5" spans="2:14" x14ac:dyDescent="0.2">
      <c r="B5" s="19"/>
      <c r="N5" s="20"/>
    </row>
    <row r="6" spans="2:14" ht="15.75" x14ac:dyDescent="0.25">
      <c r="B6" s="428" t="s">
        <v>18</v>
      </c>
      <c r="C6" s="429"/>
      <c r="D6" s="429"/>
      <c r="E6" s="429"/>
      <c r="F6" s="429"/>
      <c r="G6" s="429"/>
      <c r="H6" s="429"/>
      <c r="I6" s="429"/>
      <c r="J6" s="429"/>
      <c r="K6" s="429"/>
      <c r="L6" s="429"/>
      <c r="N6" s="20"/>
    </row>
    <row r="7" spans="2:14" ht="15.75" x14ac:dyDescent="0.25">
      <c r="B7" s="21"/>
      <c r="C7" s="22"/>
      <c r="D7" s="22"/>
      <c r="E7" s="22"/>
      <c r="F7" s="22"/>
      <c r="G7" s="22"/>
      <c r="H7" s="22"/>
      <c r="I7" s="22"/>
      <c r="J7" s="22"/>
      <c r="K7" s="22"/>
      <c r="L7" s="22"/>
      <c r="N7" s="20"/>
    </row>
    <row r="8" spans="2:14" ht="16.5" thickBot="1" x14ac:dyDescent="0.3">
      <c r="B8" s="23"/>
      <c r="C8" s="24"/>
      <c r="D8" s="24"/>
      <c r="E8" s="24"/>
      <c r="F8" s="24"/>
      <c r="G8" s="25"/>
      <c r="H8" s="26"/>
      <c r="I8" s="26"/>
      <c r="J8" s="26"/>
      <c r="K8" s="27"/>
      <c r="L8" s="26"/>
      <c r="M8" s="25"/>
      <c r="N8" s="28"/>
    </row>
    <row r="9" spans="2:14" ht="15.75" x14ac:dyDescent="0.25">
      <c r="B9" s="22"/>
      <c r="C9" s="22"/>
      <c r="D9" s="22"/>
      <c r="E9" s="22"/>
      <c r="F9" s="22"/>
      <c r="H9" s="29"/>
      <c r="I9" s="29"/>
      <c r="J9" s="29"/>
      <c r="K9" s="30"/>
      <c r="L9" s="29"/>
    </row>
    <row r="10" spans="2:14" ht="16.5" thickBot="1" x14ac:dyDescent="0.3">
      <c r="B10" s="22"/>
      <c r="C10" s="22"/>
      <c r="D10" s="22"/>
      <c r="E10" s="22"/>
      <c r="F10" s="22"/>
      <c r="H10" s="29"/>
      <c r="I10" s="29"/>
      <c r="J10" s="29"/>
      <c r="K10" s="31"/>
      <c r="L10" s="29"/>
    </row>
    <row r="11" spans="2:14" ht="17.25" thickBot="1" x14ac:dyDescent="0.35">
      <c r="B11" s="32" t="s">
        <v>19</v>
      </c>
      <c r="C11" s="29"/>
      <c r="D11" s="29"/>
      <c r="E11" s="33"/>
      <c r="F11" s="22" t="s">
        <v>20</v>
      </c>
      <c r="H11" s="34" t="s">
        <v>21</v>
      </c>
      <c r="I11" s="35">
        <v>1.2</v>
      </c>
      <c r="J11" s="36"/>
      <c r="K11" s="36"/>
      <c r="L11" s="34" t="s">
        <v>22</v>
      </c>
      <c r="M11" s="35">
        <v>2.1</v>
      </c>
    </row>
    <row r="12" spans="2:14" ht="15" x14ac:dyDescent="0.2">
      <c r="B12" s="29"/>
      <c r="C12" s="29"/>
      <c r="D12" s="37"/>
      <c r="E12" s="38"/>
      <c r="F12" s="29"/>
      <c r="G12" s="29"/>
      <c r="H12" s="39"/>
      <c r="I12" s="39"/>
      <c r="J12" s="39"/>
      <c r="K12" s="39"/>
      <c r="L12" s="39"/>
      <c r="M12" s="39"/>
    </row>
    <row r="13" spans="2:14" ht="15" x14ac:dyDescent="0.2">
      <c r="B13" s="29" t="s">
        <v>23</v>
      </c>
      <c r="C13" s="29"/>
      <c r="D13" s="40">
        <v>1750905</v>
      </c>
      <c r="E13" s="41"/>
      <c r="F13" s="29"/>
      <c r="G13" s="29"/>
      <c r="H13" s="42">
        <f>+D13*I11</f>
        <v>2101086</v>
      </c>
      <c r="I13" s="43"/>
      <c r="J13" s="39"/>
      <c r="K13" s="39"/>
      <c r="L13" s="44">
        <f>+D13*M11</f>
        <v>3676900.5</v>
      </c>
      <c r="M13" s="43"/>
    </row>
    <row r="14" spans="2:14" ht="15" x14ac:dyDescent="0.2">
      <c r="B14" s="29" t="s">
        <v>24</v>
      </c>
      <c r="C14" s="29"/>
      <c r="D14" s="40">
        <v>249095</v>
      </c>
      <c r="E14" s="41"/>
      <c r="F14" s="45"/>
      <c r="G14" s="29"/>
      <c r="H14" s="42">
        <v>106454</v>
      </c>
      <c r="I14" s="43"/>
      <c r="J14" s="46"/>
      <c r="K14" s="46"/>
      <c r="L14" s="44"/>
      <c r="M14" s="43"/>
    </row>
    <row r="15" spans="2:14" ht="15" x14ac:dyDescent="0.2">
      <c r="B15" s="29" t="s">
        <v>25</v>
      </c>
      <c r="C15" s="29"/>
      <c r="D15" s="47">
        <f>SUM(D13:D14)</f>
        <v>2000000</v>
      </c>
      <c r="E15" s="41"/>
      <c r="F15" s="45"/>
      <c r="G15" s="29"/>
      <c r="H15" s="42">
        <f>SUM(H13:H14)</f>
        <v>2207540</v>
      </c>
      <c r="I15" s="43"/>
      <c r="J15" s="46"/>
      <c r="K15" s="46"/>
      <c r="L15" s="44">
        <f>SUM(L13:L14)</f>
        <v>3676900.5</v>
      </c>
      <c r="M15" s="43"/>
    </row>
    <row r="16" spans="2:14" ht="15.75" x14ac:dyDescent="0.25">
      <c r="B16" s="39" t="s">
        <v>26</v>
      </c>
      <c r="C16" s="29"/>
      <c r="D16" s="47">
        <f>+D13*12</f>
        <v>21010860</v>
      </c>
      <c r="E16" s="41"/>
      <c r="F16" s="45"/>
      <c r="G16" s="32"/>
      <c r="H16" s="42">
        <f>+H13*12</f>
        <v>25213032</v>
      </c>
      <c r="I16" s="48"/>
      <c r="J16" s="46"/>
      <c r="K16" s="46"/>
      <c r="L16" s="44">
        <f>+L13*12</f>
        <v>44122806</v>
      </c>
      <c r="M16" s="48"/>
    </row>
    <row r="17" spans="2:14" ht="15" x14ac:dyDescent="0.2">
      <c r="B17" s="29" t="s">
        <v>27</v>
      </c>
      <c r="C17" s="29"/>
      <c r="D17" s="47">
        <f>+(D14/30)*(365-18-3-15)</f>
        <v>2731741.833333333</v>
      </c>
      <c r="E17" s="41"/>
      <c r="F17" s="45"/>
      <c r="G17" s="29"/>
      <c r="H17" s="42">
        <f>+(H14/30)*(365-18-3-15)</f>
        <v>1167445.5333333334</v>
      </c>
      <c r="I17" s="43"/>
      <c r="J17" s="46"/>
      <c r="K17" s="46"/>
      <c r="L17" s="49">
        <f>+(L14/30)*(365-18)</f>
        <v>0</v>
      </c>
      <c r="M17" s="43"/>
    </row>
    <row r="18" spans="2:14" ht="15" x14ac:dyDescent="0.2">
      <c r="B18" s="29" t="s">
        <v>28</v>
      </c>
      <c r="C18" s="29"/>
      <c r="D18" s="47">
        <f>+D16+D17</f>
        <v>23742601.833333332</v>
      </c>
      <c r="E18" s="41"/>
      <c r="F18" s="45"/>
      <c r="G18" s="29"/>
      <c r="H18" s="42">
        <f>+H16+H17</f>
        <v>26380477.533333335</v>
      </c>
      <c r="I18" s="43"/>
      <c r="J18" s="46"/>
      <c r="K18" s="46"/>
      <c r="L18" s="44">
        <f>+L16+L17</f>
        <v>44122806</v>
      </c>
      <c r="M18" s="43"/>
    </row>
    <row r="19" spans="2:14" ht="15" x14ac:dyDescent="0.2">
      <c r="B19" s="29"/>
      <c r="C19" s="29"/>
      <c r="D19" s="37"/>
      <c r="E19" s="50"/>
      <c r="F19" s="45"/>
      <c r="G19" s="29"/>
      <c r="H19" s="29"/>
      <c r="I19" s="29"/>
      <c r="J19" s="29"/>
      <c r="K19" s="30"/>
      <c r="L19" s="29"/>
    </row>
    <row r="20" spans="2:14" ht="15.75" x14ac:dyDescent="0.25">
      <c r="B20" s="32" t="s">
        <v>29</v>
      </c>
      <c r="C20" s="51" t="s">
        <v>30</v>
      </c>
      <c r="D20" s="37"/>
      <c r="E20" s="38"/>
      <c r="F20" s="45"/>
      <c r="G20" s="29"/>
      <c r="H20" s="29"/>
      <c r="I20" s="29"/>
      <c r="J20" s="29"/>
      <c r="K20" s="30"/>
      <c r="L20" s="29"/>
    </row>
    <row r="21" spans="2:14" ht="15" x14ac:dyDescent="0.2">
      <c r="B21" s="29" t="s">
        <v>31</v>
      </c>
      <c r="C21" s="51" t="s">
        <v>32</v>
      </c>
      <c r="D21" s="46">
        <f>+F21</f>
        <v>8.3299999999999999E-2</v>
      </c>
      <c r="E21" s="52">
        <f>+F21*D18</f>
        <v>1977758.7327166665</v>
      </c>
      <c r="F21" s="46">
        <v>8.3299999999999999E-2</v>
      </c>
      <c r="G21" s="29"/>
      <c r="H21" s="46">
        <f>+J21</f>
        <v>8.3299999999999999E-2</v>
      </c>
      <c r="I21" s="47">
        <f>+J21*H18</f>
        <v>2197493.7785266666</v>
      </c>
      <c r="J21" s="46">
        <v>8.3299999999999999E-2</v>
      </c>
      <c r="K21" s="46"/>
      <c r="L21" s="46">
        <f>+N21</f>
        <v>8.3299999999999999E-2</v>
      </c>
      <c r="M21" s="44">
        <f>+N21*L18</f>
        <v>3675429.7398000001</v>
      </c>
      <c r="N21" s="46">
        <v>8.3299999999999999E-2</v>
      </c>
    </row>
    <row r="22" spans="2:14" ht="25.5" x14ac:dyDescent="0.2">
      <c r="B22" s="29" t="s">
        <v>33</v>
      </c>
      <c r="C22" s="53" t="str">
        <f>+B21</f>
        <v xml:space="preserve">     Cesantias Por Ley </v>
      </c>
      <c r="D22" s="46">
        <v>0.12</v>
      </c>
      <c r="E22" s="52">
        <f>+E21*D22</f>
        <v>237331.04792599997</v>
      </c>
      <c r="F22" s="46">
        <v>9.9959999999999997E-3</v>
      </c>
      <c r="G22" s="29"/>
      <c r="H22" s="46">
        <v>0.12</v>
      </c>
      <c r="I22" s="47">
        <f>+I21*H22</f>
        <v>263699.25342319999</v>
      </c>
      <c r="J22" s="46">
        <v>9.9959999999999997E-3</v>
      </c>
      <c r="K22" s="46"/>
      <c r="L22" s="46">
        <v>0.12</v>
      </c>
      <c r="M22" s="44">
        <f>+M21*L22</f>
        <v>441051.568776</v>
      </c>
      <c r="N22" s="46">
        <v>9.9959999999999997E-3</v>
      </c>
    </row>
    <row r="23" spans="2:14" ht="16.5" x14ac:dyDescent="0.3">
      <c r="B23" s="29" t="s">
        <v>34</v>
      </c>
      <c r="C23" s="51" t="s">
        <v>35</v>
      </c>
      <c r="D23" s="46">
        <v>4.1700000000000001E-2</v>
      </c>
      <c r="E23" s="52">
        <f>+D23*D16</f>
        <v>876152.86199999996</v>
      </c>
      <c r="F23" s="54">
        <f>+E23/D16</f>
        <v>4.1700000000000001E-2</v>
      </c>
      <c r="G23" s="55"/>
      <c r="H23" s="46">
        <v>4.1700000000000001E-2</v>
      </c>
      <c r="I23" s="47">
        <f>+H23*H16</f>
        <v>1051383.4343999999</v>
      </c>
      <c r="J23" s="54">
        <f>+I23/H16</f>
        <v>4.1699999999999994E-2</v>
      </c>
      <c r="K23" s="54"/>
      <c r="L23" s="46">
        <v>4.1700000000000001E-2</v>
      </c>
      <c r="M23" s="44">
        <f>+L23*L16</f>
        <v>1839921.0102000001</v>
      </c>
      <c r="N23" s="54">
        <f>+M23/L16</f>
        <v>4.1700000000000001E-2</v>
      </c>
    </row>
    <row r="24" spans="2:14" ht="15" x14ac:dyDescent="0.2">
      <c r="B24" s="29" t="s">
        <v>36</v>
      </c>
      <c r="C24" s="51" t="s">
        <v>37</v>
      </c>
      <c r="D24" s="46">
        <f>+F24</f>
        <v>8.3299999999999999E-2</v>
      </c>
      <c r="E24" s="52">
        <f>+E21</f>
        <v>1977758.7327166665</v>
      </c>
      <c r="F24" s="46">
        <f>+E24/D18</f>
        <v>8.3299999999999999E-2</v>
      </c>
      <c r="G24" s="29"/>
      <c r="H24" s="46">
        <f>+D24</f>
        <v>8.3299999999999999E-2</v>
      </c>
      <c r="I24" s="47">
        <f>+I21</f>
        <v>2197493.7785266666</v>
      </c>
      <c r="J24" s="46">
        <f>+I24/H18</f>
        <v>8.3299999999999985E-2</v>
      </c>
      <c r="K24" s="46"/>
      <c r="L24" s="46">
        <f>+H24</f>
        <v>8.3299999999999999E-2</v>
      </c>
      <c r="M24" s="44">
        <f>+M21</f>
        <v>3675429.7398000001</v>
      </c>
      <c r="N24" s="46">
        <f>+M24/L18</f>
        <v>8.3299999999999999E-2</v>
      </c>
    </row>
    <row r="25" spans="2:14" ht="16.5" x14ac:dyDescent="0.3">
      <c r="C25" s="56"/>
      <c r="D25" s="55"/>
      <c r="E25" s="57"/>
      <c r="F25" s="45"/>
      <c r="G25" s="32"/>
      <c r="H25" s="58"/>
      <c r="I25" s="59"/>
      <c r="J25" s="46"/>
      <c r="K25" s="46"/>
      <c r="L25" s="58"/>
      <c r="M25" s="58"/>
      <c r="N25" s="46"/>
    </row>
    <row r="26" spans="2:14" ht="16.5" x14ac:dyDescent="0.3">
      <c r="B26" s="32" t="s">
        <v>38</v>
      </c>
      <c r="C26" s="56"/>
      <c r="D26" s="55"/>
      <c r="E26" s="57"/>
      <c r="F26" s="45"/>
      <c r="G26" s="29"/>
      <c r="H26" s="58"/>
      <c r="I26" s="59"/>
      <c r="J26" s="46"/>
      <c r="K26" s="46"/>
      <c r="L26" s="58"/>
      <c r="M26" s="58"/>
      <c r="N26" s="46"/>
    </row>
    <row r="27" spans="2:14" ht="15" x14ac:dyDescent="0.2">
      <c r="B27" s="29" t="s">
        <v>39</v>
      </c>
      <c r="C27" s="60">
        <v>135000</v>
      </c>
      <c r="D27" s="61">
        <v>3</v>
      </c>
      <c r="E27" s="52">
        <f>+$C$27*D27</f>
        <v>405000</v>
      </c>
      <c r="F27" s="62">
        <f>+E27/D16</f>
        <v>1.9275745971369093E-2</v>
      </c>
      <c r="G27" s="29"/>
      <c r="H27" s="61">
        <f>+D27</f>
        <v>3</v>
      </c>
      <c r="I27" s="47">
        <f>+$C$27*H27</f>
        <v>405000</v>
      </c>
      <c r="J27" s="62">
        <f>+I27/H16</f>
        <v>1.6063121642807578E-2</v>
      </c>
      <c r="K27" s="62"/>
      <c r="L27" s="61">
        <f>+H27</f>
        <v>3</v>
      </c>
      <c r="M27" s="44">
        <f>+$C$27*L27</f>
        <v>405000</v>
      </c>
      <c r="N27" s="62">
        <f>+M27/L16</f>
        <v>9.1789266530329008E-3</v>
      </c>
    </row>
    <row r="28" spans="2:14" ht="15" x14ac:dyDescent="0.2">
      <c r="B28" s="29" t="s">
        <v>40</v>
      </c>
      <c r="C28" s="51" t="s">
        <v>41</v>
      </c>
      <c r="D28" s="62">
        <v>1.4999999999999999E-2</v>
      </c>
      <c r="E28" s="52">
        <f>+D16*D28</f>
        <v>315162.89999999997</v>
      </c>
      <c r="F28" s="62">
        <f>+E28/D16</f>
        <v>1.4999999999999998E-2</v>
      </c>
      <c r="G28" s="29"/>
      <c r="H28" s="62">
        <f>+D28</f>
        <v>1.4999999999999999E-2</v>
      </c>
      <c r="I28" s="47">
        <f>+H28*H16</f>
        <v>378195.48</v>
      </c>
      <c r="J28" s="62">
        <f>+I28/H16</f>
        <v>1.4999999999999999E-2</v>
      </c>
      <c r="K28" s="62"/>
      <c r="L28" s="62">
        <f>+H28</f>
        <v>1.4999999999999999E-2</v>
      </c>
      <c r="M28" s="44">
        <f>+L28*L16</f>
        <v>661842.09</v>
      </c>
      <c r="N28" s="62">
        <f>+M28/L16</f>
        <v>1.4999999999999999E-2</v>
      </c>
    </row>
    <row r="29" spans="2:14" ht="15" x14ac:dyDescent="0.2">
      <c r="B29" s="39" t="s">
        <v>42</v>
      </c>
      <c r="C29" s="51"/>
      <c r="D29" s="62">
        <v>0.02</v>
      </c>
      <c r="E29" s="52">
        <f>+D29*D16</f>
        <v>420217.2</v>
      </c>
      <c r="F29" s="62">
        <f>+E29/D16</f>
        <v>0.02</v>
      </c>
      <c r="G29" s="29"/>
      <c r="H29" s="62">
        <f>+D29</f>
        <v>0.02</v>
      </c>
      <c r="I29" s="47">
        <f>+H29*H16</f>
        <v>504260.64</v>
      </c>
      <c r="J29" s="62">
        <f>+I29/H16</f>
        <v>0.02</v>
      </c>
      <c r="K29" s="62"/>
      <c r="L29" s="62"/>
      <c r="M29" s="63">
        <f>+L29*L16</f>
        <v>0</v>
      </c>
      <c r="N29" s="64">
        <f>+M29/L16</f>
        <v>0</v>
      </c>
    </row>
    <row r="30" spans="2:14" ht="16.5" x14ac:dyDescent="0.3">
      <c r="C30" s="56"/>
      <c r="D30" s="56"/>
      <c r="E30" s="65"/>
      <c r="F30" s="45"/>
      <c r="G30" s="29"/>
      <c r="H30" s="36"/>
      <c r="I30" s="66"/>
      <c r="J30" s="46"/>
      <c r="K30" s="46"/>
      <c r="L30" s="36"/>
      <c r="M30" s="44"/>
      <c r="N30" s="46"/>
    </row>
    <row r="31" spans="2:14" ht="16.5" x14ac:dyDescent="0.3">
      <c r="B31" s="32" t="s">
        <v>43</v>
      </c>
      <c r="C31" s="56"/>
      <c r="D31" s="56"/>
      <c r="E31" s="65"/>
      <c r="F31" s="45"/>
      <c r="G31" s="29"/>
      <c r="H31" s="36"/>
      <c r="I31" s="66"/>
      <c r="J31" s="46"/>
      <c r="K31" s="46"/>
      <c r="L31" s="36"/>
      <c r="M31" s="44"/>
      <c r="N31" s="46"/>
    </row>
    <row r="32" spans="2:14" ht="15" x14ac:dyDescent="0.2">
      <c r="B32" s="29" t="s">
        <v>44</v>
      </c>
      <c r="C32" s="51" t="s">
        <v>41</v>
      </c>
      <c r="D32" s="46">
        <v>0.12</v>
      </c>
      <c r="E32" s="52">
        <f>+D16*D32</f>
        <v>2521303.1999999997</v>
      </c>
      <c r="F32" s="46">
        <v>0.12</v>
      </c>
      <c r="G32" s="29"/>
      <c r="H32" s="46">
        <v>0.12</v>
      </c>
      <c r="I32" s="47">
        <f>+H16*H32</f>
        <v>3025563.84</v>
      </c>
      <c r="J32" s="46">
        <v>0.12</v>
      </c>
      <c r="K32" s="46"/>
      <c r="L32" s="46">
        <v>0.12</v>
      </c>
      <c r="M32" s="44">
        <f>+L16*L32</f>
        <v>5294736.72</v>
      </c>
      <c r="N32" s="46">
        <v>0.12</v>
      </c>
    </row>
    <row r="33" spans="2:14" ht="15" x14ac:dyDescent="0.2">
      <c r="B33" s="29" t="s">
        <v>45</v>
      </c>
      <c r="C33" s="51" t="s">
        <v>41</v>
      </c>
      <c r="D33" s="46">
        <v>8.5000000000000006E-2</v>
      </c>
      <c r="E33" s="52">
        <f>+D16*D33</f>
        <v>1785923.1</v>
      </c>
      <c r="F33" s="46">
        <v>8.5000000000000006E-2</v>
      </c>
      <c r="G33" s="29"/>
      <c r="H33" s="46">
        <v>8.5000000000000006E-2</v>
      </c>
      <c r="I33" s="47">
        <f>+H16*H33</f>
        <v>2143107.7200000002</v>
      </c>
      <c r="J33" s="46">
        <v>8.5000000000000006E-2</v>
      </c>
      <c r="K33" s="46"/>
      <c r="L33" s="46">
        <v>8.5000000000000006E-2</v>
      </c>
      <c r="M33" s="44">
        <f>+L16*L33</f>
        <v>3750438.5100000002</v>
      </c>
      <c r="N33" s="46">
        <v>8.5000000000000006E-2</v>
      </c>
    </row>
    <row r="34" spans="2:14" ht="15" x14ac:dyDescent="0.2">
      <c r="B34" s="29" t="s">
        <v>46</v>
      </c>
      <c r="C34" s="51" t="s">
        <v>41</v>
      </c>
      <c r="D34" s="46">
        <v>6.9599999999999995E-2</v>
      </c>
      <c r="E34" s="52">
        <f>+D34*D16</f>
        <v>1462355.8559999999</v>
      </c>
      <c r="F34" s="46">
        <f>+E34/D16</f>
        <v>6.9599999999999995E-2</v>
      </c>
      <c r="G34" s="29"/>
      <c r="H34" s="46">
        <f>+D34</f>
        <v>6.9599999999999995E-2</v>
      </c>
      <c r="I34" s="47">
        <f>+H34*H16</f>
        <v>1754827.0271999999</v>
      </c>
      <c r="J34" s="46">
        <f>+I34/H16</f>
        <v>6.9599999999999995E-2</v>
      </c>
      <c r="K34" s="46"/>
      <c r="L34" s="46">
        <f>+H34</f>
        <v>6.9599999999999995E-2</v>
      </c>
      <c r="M34" s="44">
        <f>+L34*L16</f>
        <v>3070947.2975999997</v>
      </c>
      <c r="N34" s="46">
        <f>+M34/L16</f>
        <v>6.9599999999999995E-2</v>
      </c>
    </row>
    <row r="35" spans="2:14" ht="15" x14ac:dyDescent="0.2">
      <c r="B35" s="39" t="s">
        <v>47</v>
      </c>
      <c r="C35" s="51"/>
      <c r="D35" s="46">
        <v>1.4999999999999999E-2</v>
      </c>
      <c r="E35" s="52">
        <f>+D35*D16</f>
        <v>315162.89999999997</v>
      </c>
      <c r="F35" s="46">
        <f>+E35/D16</f>
        <v>1.4999999999999998E-2</v>
      </c>
      <c r="G35" s="29"/>
      <c r="H35" s="46">
        <f>+J35</f>
        <v>1.2499999999999999E-2</v>
      </c>
      <c r="I35" s="47">
        <f>+E35</f>
        <v>315162.89999999997</v>
      </c>
      <c r="J35" s="46">
        <f>+I35/H16</f>
        <v>1.2499999999999999E-2</v>
      </c>
      <c r="K35" s="46"/>
      <c r="L35" s="46">
        <f>+N35</f>
        <v>7.1428571428571418E-3</v>
      </c>
      <c r="M35" s="44">
        <f>+I35</f>
        <v>315162.89999999997</v>
      </c>
      <c r="N35" s="46">
        <f>+M35/L16</f>
        <v>7.1428571428571418E-3</v>
      </c>
    </row>
    <row r="36" spans="2:14" ht="15" x14ac:dyDescent="0.2">
      <c r="B36" s="39" t="s">
        <v>48</v>
      </c>
      <c r="C36" s="51"/>
      <c r="D36" s="45"/>
      <c r="E36" s="38"/>
      <c r="F36" s="45"/>
      <c r="G36" s="29"/>
      <c r="H36" s="46">
        <v>3.8121534939650273E-2</v>
      </c>
      <c r="I36" s="47">
        <f>+H36*H16</f>
        <v>961159.48032252037</v>
      </c>
      <c r="J36" s="46">
        <f>+I36/H16</f>
        <v>3.8121534939650273E-2</v>
      </c>
      <c r="K36" s="46"/>
      <c r="L36" s="46">
        <v>1.3542981612473323E-2</v>
      </c>
      <c r="M36" s="44">
        <f>+L36*L16</f>
        <v>597554.35034872766</v>
      </c>
      <c r="N36" s="46">
        <f>+M36/L16</f>
        <v>1.3542981612473325E-2</v>
      </c>
    </row>
    <row r="37" spans="2:14" ht="15" x14ac:dyDescent="0.2">
      <c r="B37" s="29"/>
      <c r="C37" s="51"/>
      <c r="D37" s="67"/>
      <c r="E37" s="38"/>
      <c r="F37" s="45"/>
      <c r="G37" s="29"/>
      <c r="H37" s="68"/>
      <c r="I37" s="52"/>
      <c r="J37" s="46"/>
      <c r="K37" s="46"/>
      <c r="L37" s="68"/>
      <c r="M37" s="52"/>
      <c r="N37" s="46"/>
    </row>
    <row r="38" spans="2:14" ht="15.75" x14ac:dyDescent="0.25">
      <c r="B38" s="32" t="s">
        <v>49</v>
      </c>
      <c r="C38" s="51"/>
      <c r="D38" s="67"/>
      <c r="E38" s="38"/>
      <c r="F38" s="45"/>
      <c r="G38" s="29"/>
      <c r="H38" s="68"/>
      <c r="I38" s="52"/>
      <c r="J38" s="46"/>
      <c r="K38" s="46"/>
      <c r="L38" s="68"/>
      <c r="M38" s="52"/>
      <c r="N38" s="46"/>
    </row>
    <row r="39" spans="2:14" ht="15.75" x14ac:dyDescent="0.25">
      <c r="B39" s="29" t="s">
        <v>50</v>
      </c>
      <c r="C39" s="51" t="s">
        <v>41</v>
      </c>
      <c r="D39" s="45"/>
      <c r="E39" s="38"/>
      <c r="F39" s="45"/>
      <c r="G39" s="32"/>
      <c r="H39" s="69">
        <v>0</v>
      </c>
      <c r="I39" s="49">
        <f>+H16*H39</f>
        <v>0</v>
      </c>
      <c r="J39" s="69">
        <f>+I39/H16</f>
        <v>0</v>
      </c>
      <c r="K39" s="69"/>
      <c r="L39" s="69">
        <v>0</v>
      </c>
      <c r="M39" s="49">
        <f>+L16*L39</f>
        <v>0</v>
      </c>
      <c r="N39" s="69">
        <f>+M39/L16</f>
        <v>0</v>
      </c>
    </row>
    <row r="40" spans="2:14" ht="15" x14ac:dyDescent="0.2">
      <c r="B40" s="39" t="s">
        <v>51</v>
      </c>
      <c r="C40" s="51" t="s">
        <v>52</v>
      </c>
      <c r="D40" s="46">
        <f>+F40</f>
        <v>2.2123586272779387E-2</v>
      </c>
      <c r="E40" s="52">
        <f>+(D13*12)/40</f>
        <v>525271.5</v>
      </c>
      <c r="F40" s="46">
        <f>+E40/D18</f>
        <v>2.2123586272779387E-2</v>
      </c>
      <c r="G40" s="29"/>
      <c r="H40" s="46">
        <f>+J40</f>
        <v>2.0833333333333332E-2</v>
      </c>
      <c r="I40" s="47">
        <f>+E40</f>
        <v>525271.5</v>
      </c>
      <c r="J40" s="46">
        <f>+I40/H16</f>
        <v>2.0833333333333332E-2</v>
      </c>
      <c r="K40" s="46"/>
      <c r="L40" s="46">
        <f>+N40</f>
        <v>1.1904761904761904E-2</v>
      </c>
      <c r="M40" s="47">
        <f>+I40</f>
        <v>525271.5</v>
      </c>
      <c r="N40" s="46">
        <f>+M40/L16</f>
        <v>1.1904761904761904E-2</v>
      </c>
    </row>
    <row r="41" spans="2:14" ht="15" x14ac:dyDescent="0.2">
      <c r="B41" s="29"/>
      <c r="C41" s="51"/>
      <c r="D41" s="67"/>
      <c r="E41" s="38"/>
      <c r="F41" s="45"/>
      <c r="G41" s="29"/>
      <c r="H41" s="68"/>
      <c r="I41" s="52"/>
      <c r="J41" s="46"/>
      <c r="K41" s="46"/>
      <c r="L41" s="68"/>
      <c r="M41" s="52"/>
      <c r="N41" s="46"/>
    </row>
    <row r="42" spans="2:14" ht="15.75" x14ac:dyDescent="0.25">
      <c r="B42" s="32" t="s">
        <v>53</v>
      </c>
      <c r="C42" s="37"/>
      <c r="D42" s="67"/>
      <c r="E42" s="38"/>
      <c r="F42" s="45"/>
      <c r="G42" s="29"/>
      <c r="H42" s="68"/>
      <c r="I42" s="52"/>
      <c r="J42" s="46"/>
      <c r="K42" s="46"/>
      <c r="L42" s="68"/>
      <c r="M42" s="52"/>
      <c r="N42" s="46"/>
    </row>
    <row r="43" spans="2:14" ht="15" x14ac:dyDescent="0.2">
      <c r="B43" s="29" t="s">
        <v>54</v>
      </c>
      <c r="C43" s="51" t="s">
        <v>41</v>
      </c>
      <c r="D43" s="45"/>
      <c r="E43" s="38"/>
      <c r="F43" s="45"/>
      <c r="G43" s="29"/>
      <c r="H43" s="69">
        <v>0</v>
      </c>
      <c r="I43" s="49">
        <f>+H16*H43</f>
        <v>0</v>
      </c>
      <c r="J43" s="69">
        <f>+I43/H16</f>
        <v>0</v>
      </c>
      <c r="K43" s="69"/>
      <c r="L43" s="69">
        <v>0</v>
      </c>
      <c r="M43" s="49">
        <f>+L16*L43</f>
        <v>0</v>
      </c>
      <c r="N43" s="69">
        <f>+M43/L16</f>
        <v>0</v>
      </c>
    </row>
    <row r="44" spans="2:14" ht="15" x14ac:dyDescent="0.2">
      <c r="B44" s="29" t="s">
        <v>55</v>
      </c>
      <c r="C44" s="51" t="s">
        <v>41</v>
      </c>
      <c r="D44" s="46">
        <v>0.04</v>
      </c>
      <c r="E44" s="52">
        <f>+D16*D44</f>
        <v>840434.4</v>
      </c>
      <c r="F44" s="46">
        <f>+E44/D16</f>
        <v>0.04</v>
      </c>
      <c r="G44" s="29"/>
      <c r="H44" s="46">
        <v>0.04</v>
      </c>
      <c r="I44" s="47">
        <f>+H16*H44</f>
        <v>1008521.28</v>
      </c>
      <c r="J44" s="46">
        <f>+I44/H16</f>
        <v>0.04</v>
      </c>
      <c r="K44" s="46"/>
      <c r="L44" s="46">
        <v>0.04</v>
      </c>
      <c r="M44" s="47">
        <f>+L16*L44</f>
        <v>1764912.24</v>
      </c>
      <c r="N44" s="46">
        <f>+M44/L16</f>
        <v>0.04</v>
      </c>
    </row>
    <row r="45" spans="2:14" ht="15.75" thickBot="1" x14ac:dyDescent="0.25">
      <c r="B45" s="29"/>
      <c r="C45" s="29"/>
      <c r="D45" s="37"/>
      <c r="E45" s="38"/>
      <c r="F45" s="45"/>
      <c r="G45" s="29"/>
      <c r="H45" s="70"/>
      <c r="I45" s="52"/>
      <c r="J45" s="46"/>
      <c r="K45" s="46"/>
      <c r="L45" s="70"/>
      <c r="M45" s="52"/>
      <c r="N45" s="46"/>
    </row>
    <row r="46" spans="2:14" ht="16.5" thickBot="1" x14ac:dyDescent="0.3">
      <c r="B46" s="32" t="s">
        <v>56</v>
      </c>
      <c r="C46" s="32"/>
      <c r="D46" s="71"/>
      <c r="E46" s="72">
        <f>SUM(E21:E45)+D18</f>
        <v>37402434.264692664</v>
      </c>
      <c r="F46" s="73">
        <f>SUM(F21:F45)</f>
        <v>0.62429533224414868</v>
      </c>
      <c r="G46" s="29"/>
      <c r="H46" s="74"/>
      <c r="I46" s="75">
        <f>SUM(I21:I45)+H18</f>
        <v>43111617.645732388</v>
      </c>
      <c r="J46" s="76">
        <f>SUM(J21:J45)</f>
        <v>0.65541398991579125</v>
      </c>
      <c r="K46" s="76"/>
      <c r="L46" s="74"/>
      <c r="M46" s="75">
        <f>SUM(M21:M45)+L18</f>
        <v>70140503.666524723</v>
      </c>
      <c r="N46" s="76">
        <f>SUM(N21:N45)</f>
        <v>0.58966552731312527</v>
      </c>
    </row>
    <row r="47" spans="2:14" ht="15" x14ac:dyDescent="0.2">
      <c r="F47" s="29"/>
      <c r="G47" s="29"/>
      <c r="H47" s="29"/>
      <c r="I47" s="14">
        <f>I46/365</f>
        <v>118114.02094721202</v>
      </c>
      <c r="J47" s="29">
        <f>I47/8</f>
        <v>14764.252618401502</v>
      </c>
      <c r="K47" s="30"/>
      <c r="L47" s="29"/>
    </row>
    <row r="48" spans="2:14" ht="15" x14ac:dyDescent="0.2">
      <c r="F48" s="29"/>
      <c r="G48" s="29"/>
      <c r="H48" s="29"/>
      <c r="I48" s="29"/>
      <c r="J48" s="29"/>
      <c r="K48" s="30"/>
      <c r="L48" s="29"/>
    </row>
    <row r="49" spans="2:14" ht="15" x14ac:dyDescent="0.2">
      <c r="F49" s="29"/>
      <c r="G49" s="29"/>
      <c r="H49" s="29"/>
      <c r="I49" s="29"/>
      <c r="J49" s="29"/>
      <c r="K49" s="30"/>
      <c r="L49" s="29"/>
    </row>
    <row r="50" spans="2:14" ht="15.75" x14ac:dyDescent="0.25">
      <c r="B50" s="32" t="s">
        <v>57</v>
      </c>
      <c r="G50" s="29"/>
      <c r="H50" s="29"/>
      <c r="I50" s="29"/>
      <c r="J50" s="29"/>
      <c r="K50" s="30"/>
      <c r="L50" s="29"/>
    </row>
    <row r="51" spans="2:14" ht="15" x14ac:dyDescent="0.2">
      <c r="B51" s="427" t="s">
        <v>58</v>
      </c>
      <c r="C51" s="427"/>
      <c r="D51" s="427"/>
      <c r="E51" s="427"/>
      <c r="F51" s="427"/>
      <c r="G51" s="29"/>
      <c r="H51" s="29"/>
      <c r="I51" s="29"/>
      <c r="J51" s="29"/>
      <c r="K51" s="30"/>
      <c r="L51" s="29"/>
    </row>
    <row r="52" spans="2:14" ht="15" x14ac:dyDescent="0.2">
      <c r="B52" s="427" t="s">
        <v>59</v>
      </c>
      <c r="C52" s="427"/>
      <c r="D52" s="427"/>
      <c r="E52" s="427"/>
      <c r="F52" s="427"/>
      <c r="G52" s="29"/>
      <c r="H52" s="29"/>
      <c r="I52" s="29"/>
      <c r="J52" s="29"/>
      <c r="K52" s="30"/>
      <c r="L52" s="29"/>
    </row>
    <row r="53" spans="2:14" ht="15" x14ac:dyDescent="0.2">
      <c r="B53" s="427" t="s">
        <v>60</v>
      </c>
      <c r="C53" s="427"/>
      <c r="D53" s="427"/>
      <c r="E53" s="427"/>
      <c r="F53" s="427"/>
      <c r="G53" s="29"/>
      <c r="H53" s="29"/>
      <c r="I53" s="29"/>
      <c r="J53" s="29"/>
      <c r="K53" s="30"/>
      <c r="L53" s="29"/>
    </row>
    <row r="54" spans="2:14" ht="15" x14ac:dyDescent="0.2">
      <c r="B54" s="427" t="s">
        <v>61</v>
      </c>
      <c r="C54" s="427"/>
      <c r="D54" s="427"/>
      <c r="E54" s="427"/>
      <c r="F54" s="427"/>
      <c r="G54" s="29"/>
      <c r="H54" s="29"/>
      <c r="I54" s="29"/>
      <c r="J54" s="29"/>
      <c r="K54" s="30"/>
      <c r="L54" s="29"/>
    </row>
    <row r="55" spans="2:14" ht="24" customHeight="1" x14ac:dyDescent="0.2">
      <c r="B55" s="427" t="s">
        <v>62</v>
      </c>
      <c r="C55" s="427"/>
      <c r="D55" s="427"/>
      <c r="E55" s="427"/>
      <c r="F55" s="427"/>
      <c r="G55" s="29"/>
      <c r="H55" s="29"/>
      <c r="I55" s="29"/>
      <c r="J55" s="29"/>
      <c r="K55" s="30"/>
      <c r="L55" s="29"/>
    </row>
    <row r="56" spans="2:14" ht="15" x14ac:dyDescent="0.2">
      <c r="B56" s="427" t="s">
        <v>63</v>
      </c>
      <c r="C56" s="427"/>
      <c r="D56" s="427"/>
      <c r="G56" s="29"/>
      <c r="H56" s="29"/>
      <c r="I56" s="29"/>
      <c r="J56" s="29"/>
      <c r="K56" s="30"/>
      <c r="L56" s="29"/>
    </row>
    <row r="57" spans="2:14" ht="15" x14ac:dyDescent="0.2">
      <c r="B57" s="427" t="s">
        <v>64</v>
      </c>
      <c r="C57" s="427"/>
      <c r="D57" s="427"/>
      <c r="G57" s="29"/>
      <c r="H57" s="29"/>
      <c r="I57" s="29"/>
      <c r="J57" s="29"/>
      <c r="K57" s="30"/>
      <c r="L57" s="29"/>
    </row>
    <row r="58" spans="2:14" ht="15" x14ac:dyDescent="0.2">
      <c r="G58" s="29"/>
      <c r="H58" s="29"/>
      <c r="I58" s="29"/>
      <c r="J58" s="29"/>
      <c r="K58" s="30"/>
      <c r="L58" s="29"/>
    </row>
    <row r="59" spans="2:14" ht="31.5" customHeight="1" thickBot="1" x14ac:dyDescent="0.25">
      <c r="B59" s="430" t="s">
        <v>65</v>
      </c>
      <c r="C59" s="430"/>
      <c r="D59" s="430"/>
      <c r="E59" s="430"/>
      <c r="F59" s="430"/>
      <c r="G59" s="29"/>
      <c r="H59" s="29"/>
      <c r="I59" s="29"/>
      <c r="J59" s="29"/>
      <c r="K59" s="30"/>
      <c r="L59" s="29"/>
    </row>
    <row r="60" spans="2:14" ht="17.25" thickBot="1" x14ac:dyDescent="0.35">
      <c r="B60" s="29"/>
      <c r="C60" s="29"/>
      <c r="D60" s="29"/>
      <c r="E60" s="33"/>
      <c r="F60" s="29"/>
      <c r="G60" s="29"/>
      <c r="H60" s="34" t="s">
        <v>21</v>
      </c>
      <c r="I60" s="35">
        <v>1.2</v>
      </c>
      <c r="J60" s="39"/>
      <c r="K60" s="39"/>
      <c r="L60" s="34" t="s">
        <v>22</v>
      </c>
      <c r="M60" s="35">
        <v>2.1</v>
      </c>
      <c r="N60" s="39"/>
    </row>
    <row r="61" spans="2:14" ht="15.75" thickBot="1" x14ac:dyDescent="0.25">
      <c r="B61" s="29" t="s">
        <v>66</v>
      </c>
      <c r="C61" s="29"/>
      <c r="D61" s="29"/>
      <c r="E61" s="72">
        <f>+E46</f>
        <v>37402434.264692664</v>
      </c>
      <c r="F61" s="29"/>
      <c r="G61" s="29"/>
      <c r="H61" s="39"/>
      <c r="I61" s="77">
        <f>+I46</f>
        <v>43111617.645732388</v>
      </c>
      <c r="J61" s="39"/>
      <c r="K61" s="39"/>
      <c r="L61" s="39"/>
      <c r="M61" s="77">
        <f>+M46</f>
        <v>70140503.666524723</v>
      </c>
      <c r="N61" s="39"/>
    </row>
    <row r="62" spans="2:14" ht="15" x14ac:dyDescent="0.2">
      <c r="B62" s="29" t="s">
        <v>67</v>
      </c>
      <c r="C62" s="29"/>
      <c r="D62" s="78" t="s">
        <v>68</v>
      </c>
      <c r="E62" s="79">
        <f>365*8</f>
        <v>2920</v>
      </c>
      <c r="F62" s="29"/>
      <c r="G62" s="29"/>
      <c r="H62" s="39"/>
      <c r="I62" s="60">
        <f>365*8</f>
        <v>2920</v>
      </c>
      <c r="J62" s="39"/>
      <c r="K62" s="39"/>
      <c r="L62" s="39"/>
      <c r="M62" s="60">
        <f>365*8</f>
        <v>2920</v>
      </c>
      <c r="N62" s="39"/>
    </row>
    <row r="63" spans="2:14" ht="22.5" x14ac:dyDescent="0.2">
      <c r="B63" s="29" t="s">
        <v>69</v>
      </c>
      <c r="C63" s="29"/>
      <c r="D63" s="80" t="s">
        <v>70</v>
      </c>
      <c r="E63" s="79">
        <f>(52*48)+8</f>
        <v>2504</v>
      </c>
      <c r="F63" s="29"/>
      <c r="G63" s="29"/>
      <c r="H63" s="39"/>
      <c r="I63" s="60">
        <f>(52*48)+8</f>
        <v>2504</v>
      </c>
      <c r="J63" s="39"/>
      <c r="K63" s="39"/>
      <c r="L63" s="39"/>
      <c r="M63" s="60">
        <f>(52*48)+8</f>
        <v>2504</v>
      </c>
      <c r="N63" s="39"/>
    </row>
    <row r="64" spans="2:14" ht="45" x14ac:dyDescent="0.2">
      <c r="B64" s="29" t="s">
        <v>71</v>
      </c>
      <c r="C64" s="29"/>
      <c r="D64" s="81" t="s">
        <v>72</v>
      </c>
      <c r="E64" s="82">
        <f>E62-((52+18+3+15)*8)</f>
        <v>2216</v>
      </c>
      <c r="F64" s="29"/>
      <c r="G64" s="29"/>
      <c r="H64" s="39"/>
      <c r="I64" s="83">
        <f>I62-((52+18+3+15)*8)</f>
        <v>2216</v>
      </c>
      <c r="J64" s="39"/>
      <c r="K64" s="39"/>
      <c r="L64" s="39"/>
      <c r="M64" s="83">
        <f>M62-((52+18+3+15)*8)</f>
        <v>2216</v>
      </c>
      <c r="N64" s="39"/>
    </row>
    <row r="65" spans="2:19" ht="16.5" x14ac:dyDescent="0.3">
      <c r="B65" s="29" t="s">
        <v>73</v>
      </c>
      <c r="C65" s="29"/>
      <c r="D65" s="51" t="s">
        <v>74</v>
      </c>
      <c r="E65" s="79">
        <f>+E61/E62</f>
        <v>12809.052830374199</v>
      </c>
      <c r="F65" s="45">
        <v>1</v>
      </c>
      <c r="H65" s="36"/>
      <c r="I65" s="60">
        <f>+I61/I62</f>
        <v>14764.252618401502</v>
      </c>
      <c r="J65" s="46">
        <v>1</v>
      </c>
      <c r="K65" s="69">
        <v>0</v>
      </c>
      <c r="L65" s="36"/>
      <c r="M65" s="60">
        <f>+M61/M62</f>
        <v>24020.720433741342</v>
      </c>
      <c r="N65" s="46">
        <v>1</v>
      </c>
    </row>
    <row r="66" spans="2:19" ht="16.5" x14ac:dyDescent="0.3">
      <c r="B66" s="29" t="s">
        <v>75</v>
      </c>
      <c r="D66" s="51" t="s">
        <v>76</v>
      </c>
      <c r="E66" s="79">
        <f>+E61/E63</f>
        <v>14937.074386858092</v>
      </c>
      <c r="F66" s="84">
        <f>+((E66-$E$65)/$E$65)+F65</f>
        <v>1.1661341853035143</v>
      </c>
      <c r="H66" s="36"/>
      <c r="I66" s="60">
        <f>+I61/I63</f>
        <v>17217.099698774917</v>
      </c>
      <c r="J66" s="84">
        <f>+((I66-$I$65)/$I$65)+J65</f>
        <v>1.1661341853035145</v>
      </c>
      <c r="K66" s="85">
        <f>+((I66-$I$65)/$I$65)+K65</f>
        <v>0.16613418530351451</v>
      </c>
      <c r="L66" s="36"/>
      <c r="M66" s="60">
        <f>+M61/M63</f>
        <v>28011.383253404441</v>
      </c>
      <c r="N66" s="84">
        <f>+((M66-$M$65)/$M$65)+N65</f>
        <v>1.1661341853035143</v>
      </c>
    </row>
    <row r="67" spans="2:19" ht="16.5" x14ac:dyDescent="0.3">
      <c r="B67" s="29" t="s">
        <v>77</v>
      </c>
      <c r="D67" s="51" t="s">
        <v>78</v>
      </c>
      <c r="E67" s="79">
        <f>+E61/E64</f>
        <v>16878.354812586942</v>
      </c>
      <c r="F67" s="84">
        <f>+((E67-$E$65)/$E$65)+F65</f>
        <v>1.3176895306859207</v>
      </c>
      <c r="H67" s="36"/>
      <c r="I67" s="60">
        <f>+I61/I64</f>
        <v>19454.70110366985</v>
      </c>
      <c r="J67" s="84">
        <f>+((I67-$I$65)/$I$65)+J65</f>
        <v>1.3176895306859207</v>
      </c>
      <c r="K67" s="85">
        <f>+((I67-$I$65)/$I$65)+K65</f>
        <v>0.3176895306859206</v>
      </c>
      <c r="L67" s="36"/>
      <c r="M67" s="60">
        <f>+M61/M64</f>
        <v>31651.851835074332</v>
      </c>
      <c r="N67" s="84">
        <f>+((M67-$M$65)/$M$65)+N65</f>
        <v>1.3176895306859207</v>
      </c>
    </row>
    <row r="68" spans="2:19" ht="15" x14ac:dyDescent="0.2">
      <c r="B68" s="29"/>
      <c r="D68" s="51"/>
      <c r="E68" s="50"/>
      <c r="F68" s="45"/>
    </row>
    <row r="69" spans="2:19" ht="15.75" x14ac:dyDescent="0.25">
      <c r="B69" s="32" t="s">
        <v>57</v>
      </c>
    </row>
    <row r="70" spans="2:19" ht="28.5" customHeight="1" x14ac:dyDescent="0.2">
      <c r="B70" s="427" t="s">
        <v>79</v>
      </c>
      <c r="C70" s="427"/>
      <c r="D70" s="427"/>
      <c r="E70" s="427"/>
      <c r="F70" s="427"/>
      <c r="H70" s="38"/>
    </row>
    <row r="71" spans="2:19" ht="12.75" customHeight="1" x14ac:dyDescent="0.3">
      <c r="B71" s="431" t="s">
        <v>80</v>
      </c>
      <c r="C71" s="432"/>
      <c r="D71" s="432"/>
      <c r="E71" s="432"/>
      <c r="F71" s="432"/>
      <c r="H71" s="38"/>
    </row>
    <row r="72" spans="2:19" hidden="1" x14ac:dyDescent="0.2">
      <c r="B72" s="427" t="s">
        <v>81</v>
      </c>
      <c r="C72" s="427"/>
      <c r="D72" s="427"/>
      <c r="E72" s="427"/>
      <c r="F72" s="427"/>
    </row>
    <row r="73" spans="2:19" ht="15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2:19" s="89" customFormat="1" ht="11.25" x14ac:dyDescent="0.25">
      <c r="B74" s="86" t="s">
        <v>82</v>
      </c>
      <c r="C74" s="87">
        <v>1</v>
      </c>
      <c r="D74" s="87">
        <v>1.2</v>
      </c>
      <c r="E74" s="87">
        <v>2.1</v>
      </c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8"/>
    </row>
    <row r="75" spans="2:19" s="89" customFormat="1" ht="33.75" x14ac:dyDescent="0.25">
      <c r="B75" s="90" t="s">
        <v>83</v>
      </c>
      <c r="C75" s="91">
        <f>+(E46*100%)/(D17+D16)</f>
        <v>1.5753300555367804</v>
      </c>
      <c r="D75" s="91">
        <f>+(I46*100%)/(H17+H16)</f>
        <v>1.6342243081558414</v>
      </c>
      <c r="E75" s="91">
        <f>+(M46*100%)/(L17+L16)</f>
        <v>1.5896655273131253</v>
      </c>
      <c r="F75" s="92"/>
      <c r="G75" s="92"/>
      <c r="H75" s="92"/>
      <c r="I75" s="92"/>
      <c r="J75" s="92"/>
      <c r="K75" s="93"/>
      <c r="L75" s="92"/>
      <c r="M75" s="92"/>
      <c r="N75" s="92"/>
      <c r="O75" s="92"/>
      <c r="P75" s="93"/>
      <c r="Q75" s="93"/>
      <c r="R75" s="93"/>
      <c r="S75" s="93"/>
    </row>
    <row r="76" spans="2:19" s="89" customFormat="1" ht="22.5" customHeight="1" x14ac:dyDescent="0.25">
      <c r="B76" s="90" t="s">
        <v>84</v>
      </c>
      <c r="C76" s="91">
        <f>+C75*$F$67</f>
        <v>2.0757959215556854</v>
      </c>
      <c r="D76" s="91">
        <f>+D75*$J$67</f>
        <v>2.1534002616493941</v>
      </c>
      <c r="E76" s="91">
        <f>+E75*$N$67</f>
        <v>2.0946856226328188</v>
      </c>
      <c r="F76" s="94"/>
      <c r="G76" s="92"/>
      <c r="H76" s="92"/>
      <c r="I76" s="92"/>
      <c r="J76" s="92"/>
      <c r="K76" s="93"/>
      <c r="L76" s="92"/>
      <c r="M76" s="92"/>
      <c r="N76" s="92"/>
      <c r="O76" s="92"/>
      <c r="P76" s="92"/>
      <c r="Q76" s="92"/>
      <c r="R76" s="92"/>
      <c r="S76" s="92"/>
    </row>
    <row r="77" spans="2:19" s="89" customFormat="1" x14ac:dyDescent="0.25">
      <c r="B77" s="95"/>
      <c r="C77" s="92"/>
      <c r="D77" s="92"/>
      <c r="E77" s="96"/>
      <c r="F77" s="94"/>
      <c r="G77" s="92"/>
      <c r="H77" s="92"/>
      <c r="I77" s="92"/>
      <c r="J77" s="92"/>
      <c r="K77" s="93"/>
      <c r="L77" s="92"/>
      <c r="M77" s="92"/>
      <c r="N77" s="92"/>
      <c r="O77" s="92"/>
      <c r="P77" s="92"/>
      <c r="Q77" s="92"/>
      <c r="R77" s="92"/>
      <c r="S77" s="92"/>
    </row>
    <row r="78" spans="2:19" s="89" customFormat="1" x14ac:dyDescent="0.25">
      <c r="B78" s="95"/>
      <c r="C78" s="92"/>
      <c r="D78" s="92"/>
      <c r="E78" s="96"/>
      <c r="F78" s="94"/>
      <c r="G78" s="92"/>
      <c r="H78" s="92"/>
      <c r="I78" s="92"/>
      <c r="J78" s="92"/>
      <c r="K78" s="93"/>
      <c r="L78" s="92"/>
      <c r="M78" s="92"/>
      <c r="N78" s="92"/>
      <c r="O78" s="92"/>
      <c r="P78" s="92"/>
      <c r="Q78" s="92"/>
      <c r="R78" s="92"/>
      <c r="S78" s="92"/>
    </row>
    <row r="79" spans="2:19" ht="15.75" x14ac:dyDescent="0.25">
      <c r="B79" s="32" t="s">
        <v>85</v>
      </c>
      <c r="H79" s="97"/>
    </row>
    <row r="81" spans="2:11" ht="15.75" x14ac:dyDescent="0.25">
      <c r="B81" s="32" t="s">
        <v>86</v>
      </c>
      <c r="H81" s="98"/>
      <c r="I81" s="99"/>
      <c r="J81" s="99"/>
      <c r="K81" s="99"/>
    </row>
    <row r="82" spans="2:11" ht="15" x14ac:dyDescent="0.2">
      <c r="B82" s="29" t="s">
        <v>87</v>
      </c>
      <c r="D82" s="51" t="s">
        <v>88</v>
      </c>
      <c r="E82" s="38">
        <f>(+D13*12/365)*1.2</f>
        <v>69076.800000000003</v>
      </c>
      <c r="H82" s="100"/>
      <c r="I82" s="100"/>
      <c r="J82" s="100"/>
      <c r="K82" s="100"/>
    </row>
    <row r="83" spans="2:11" ht="15" x14ac:dyDescent="0.2">
      <c r="B83" s="29" t="s">
        <v>89</v>
      </c>
      <c r="D83" s="101">
        <f>$D$76</f>
        <v>2.1534002616493941</v>
      </c>
      <c r="E83" s="38">
        <f>+E82*D83</f>
        <v>148749.99919390288</v>
      </c>
      <c r="H83" s="100"/>
      <c r="I83" s="100"/>
      <c r="J83" s="100"/>
      <c r="K83" s="100"/>
    </row>
    <row r="84" spans="2:11" ht="15" x14ac:dyDescent="0.2">
      <c r="B84" s="29" t="s">
        <v>90</v>
      </c>
      <c r="D84" s="51"/>
      <c r="E84" s="38">
        <f>+E83/8</f>
        <v>18593.749899237861</v>
      </c>
      <c r="H84" s="98"/>
      <c r="I84" s="100"/>
      <c r="J84" s="100"/>
      <c r="K84" s="100"/>
    </row>
    <row r="85" spans="2:11" ht="15" x14ac:dyDescent="0.2">
      <c r="B85" s="29"/>
      <c r="D85" s="51"/>
      <c r="E85" s="38"/>
      <c r="H85" s="100"/>
      <c r="I85" s="100"/>
      <c r="J85" s="100"/>
      <c r="K85" s="100"/>
    </row>
    <row r="86" spans="2:11" ht="15" x14ac:dyDescent="0.2">
      <c r="B86" s="29" t="s">
        <v>91</v>
      </c>
      <c r="D86" s="51" t="s">
        <v>92</v>
      </c>
      <c r="E86" s="38">
        <f>(+D13*12/365)*2.1</f>
        <v>120884.40000000001</v>
      </c>
      <c r="H86" s="100"/>
      <c r="I86" s="100"/>
      <c r="J86" s="100"/>
      <c r="K86" s="100"/>
    </row>
    <row r="87" spans="2:11" ht="15" x14ac:dyDescent="0.2">
      <c r="B87" s="29" t="s">
        <v>89</v>
      </c>
      <c r="D87" s="101">
        <f>$E$76</f>
        <v>2.0946856226328188</v>
      </c>
      <c r="E87" s="38">
        <f>+E86*D87</f>
        <v>253214.81468059475</v>
      </c>
      <c r="H87" s="100"/>
      <c r="I87" s="100"/>
      <c r="J87" s="100"/>
      <c r="K87" s="100"/>
    </row>
    <row r="88" spans="2:11" ht="15" x14ac:dyDescent="0.2">
      <c r="B88" s="29" t="s">
        <v>93</v>
      </c>
      <c r="D88" s="51"/>
      <c r="E88" s="38">
        <f>+E87/8</f>
        <v>31651.851835074343</v>
      </c>
      <c r="H88" s="98"/>
      <c r="I88" s="100"/>
      <c r="J88" s="100"/>
      <c r="K88" s="100"/>
    </row>
    <row r="89" spans="2:11" ht="15" x14ac:dyDescent="0.2">
      <c r="B89" s="29"/>
      <c r="D89" s="51"/>
      <c r="E89" s="38"/>
      <c r="H89" s="100"/>
      <c r="I89" s="100"/>
      <c r="J89" s="100"/>
      <c r="K89" s="100"/>
    </row>
    <row r="90" spans="2:11" ht="15.75" thickBot="1" x14ac:dyDescent="0.25">
      <c r="B90" s="29" t="s">
        <v>94</v>
      </c>
      <c r="D90" s="51"/>
      <c r="E90" s="38">
        <f>+E87+E83</f>
        <v>401964.81387449766</v>
      </c>
      <c r="H90" s="98"/>
      <c r="I90" s="100"/>
      <c r="J90" s="100"/>
      <c r="K90" s="100"/>
    </row>
    <row r="91" spans="2:11" ht="15.75" thickBot="1" x14ac:dyDescent="0.25">
      <c r="B91" s="102" t="s">
        <v>95</v>
      </c>
      <c r="D91" s="51"/>
      <c r="E91" s="103">
        <f>+E88+E84</f>
        <v>50245.601734312208</v>
      </c>
      <c r="H91" s="100"/>
      <c r="I91" s="100"/>
      <c r="J91" s="100"/>
      <c r="K91" s="100"/>
    </row>
    <row r="92" spans="2:11" ht="15" x14ac:dyDescent="0.2">
      <c r="B92" s="29"/>
      <c r="D92" s="51"/>
      <c r="E92" s="50"/>
      <c r="H92" s="100"/>
      <c r="I92" s="100"/>
      <c r="J92" s="100"/>
      <c r="K92" s="100"/>
    </row>
    <row r="93" spans="2:11" ht="15.75" x14ac:dyDescent="0.25">
      <c r="B93" s="32" t="s">
        <v>96</v>
      </c>
      <c r="D93" s="104" t="s">
        <v>97</v>
      </c>
      <c r="E93" s="50"/>
      <c r="G93" s="105"/>
      <c r="H93" s="100"/>
      <c r="I93" s="100"/>
      <c r="J93" s="100"/>
      <c r="K93" s="99"/>
    </row>
    <row r="94" spans="2:11" x14ac:dyDescent="0.2">
      <c r="D94" s="51"/>
      <c r="E94" s="50"/>
    </row>
    <row r="95" spans="2:11" ht="15.75" x14ac:dyDescent="0.25">
      <c r="B95" s="32" t="s">
        <v>98</v>
      </c>
      <c r="E95" s="50"/>
    </row>
    <row r="96" spans="2:11" ht="15" x14ac:dyDescent="0.2">
      <c r="B96" s="29" t="s">
        <v>87</v>
      </c>
      <c r="D96" s="51" t="s">
        <v>99</v>
      </c>
      <c r="E96" s="38">
        <f>(+D13*12/365)*1.3</f>
        <v>74833.2</v>
      </c>
    </row>
    <row r="97" spans="2:5" ht="15" x14ac:dyDescent="0.2">
      <c r="B97" s="29" t="s">
        <v>89</v>
      </c>
      <c r="D97" s="101">
        <f>$D$76</f>
        <v>2.1534002616493941</v>
      </c>
      <c r="E97" s="38">
        <f>+E96*D97</f>
        <v>161145.83246006144</v>
      </c>
    </row>
    <row r="98" spans="2:5" ht="15" x14ac:dyDescent="0.2">
      <c r="B98" s="29" t="s">
        <v>90</v>
      </c>
      <c r="D98" s="51"/>
      <c r="E98" s="38">
        <f>+E97/8</f>
        <v>20143.22905750768</v>
      </c>
    </row>
    <row r="99" spans="2:5" ht="15" x14ac:dyDescent="0.2">
      <c r="B99" s="29"/>
      <c r="D99" s="51"/>
      <c r="E99" s="38"/>
    </row>
    <row r="100" spans="2:5" ht="15" x14ac:dyDescent="0.2">
      <c r="B100" s="29" t="s">
        <v>91</v>
      </c>
      <c r="D100" s="51" t="s">
        <v>100</v>
      </c>
      <c r="E100" s="38">
        <f>(+D13*12/365)*2.3</f>
        <v>132397.19999999998</v>
      </c>
    </row>
    <row r="101" spans="2:5" ht="15" x14ac:dyDescent="0.2">
      <c r="B101" s="29" t="s">
        <v>89</v>
      </c>
      <c r="D101" s="101">
        <f>$E$76</f>
        <v>2.0946856226328188</v>
      </c>
      <c r="E101" s="38">
        <f>+E100*D101</f>
        <v>277330.51131684182</v>
      </c>
    </row>
    <row r="102" spans="2:5" ht="15" x14ac:dyDescent="0.2">
      <c r="B102" s="29" t="s">
        <v>93</v>
      </c>
      <c r="D102" s="51"/>
      <c r="E102" s="38">
        <f>+E101/8</f>
        <v>34666.313914605227</v>
      </c>
    </row>
    <row r="103" spans="2:5" ht="15" x14ac:dyDescent="0.2">
      <c r="B103" s="29"/>
      <c r="D103" s="51"/>
      <c r="E103" s="38"/>
    </row>
    <row r="104" spans="2:5" ht="15.75" thickBot="1" x14ac:dyDescent="0.25">
      <c r="B104" s="29" t="s">
        <v>94</v>
      </c>
      <c r="D104" s="51"/>
      <c r="E104" s="38">
        <f>+E101+E97</f>
        <v>438476.34377690323</v>
      </c>
    </row>
    <row r="105" spans="2:5" ht="15.75" thickBot="1" x14ac:dyDescent="0.25">
      <c r="B105" s="102" t="s">
        <v>95</v>
      </c>
      <c r="D105" s="51"/>
      <c r="E105" s="103">
        <f>+E102+E98</f>
        <v>54809.542972112904</v>
      </c>
    </row>
    <row r="106" spans="2:5" ht="15" x14ac:dyDescent="0.2">
      <c r="B106" s="29"/>
      <c r="D106" s="51"/>
      <c r="E106" s="38"/>
    </row>
    <row r="107" spans="2:5" ht="15.75" x14ac:dyDescent="0.25">
      <c r="B107" s="32" t="s">
        <v>101</v>
      </c>
      <c r="E107" s="38"/>
    </row>
    <row r="108" spans="2:5" ht="15" x14ac:dyDescent="0.2">
      <c r="B108" s="29" t="s">
        <v>87</v>
      </c>
      <c r="D108" s="51" t="s">
        <v>102</v>
      </c>
      <c r="E108" s="38">
        <f>(+D13*12/365)*1.4</f>
        <v>80589.599999999991</v>
      </c>
    </row>
    <row r="109" spans="2:5" ht="15" x14ac:dyDescent="0.2">
      <c r="B109" s="29" t="s">
        <v>89</v>
      </c>
      <c r="D109" s="101">
        <f>$D$76</f>
        <v>2.1534002616493941</v>
      </c>
      <c r="E109" s="38">
        <f>+E108*D109</f>
        <v>173541.66572622</v>
      </c>
    </row>
    <row r="110" spans="2:5" ht="15" x14ac:dyDescent="0.2">
      <c r="B110" s="29" t="s">
        <v>90</v>
      </c>
      <c r="D110" s="51"/>
      <c r="E110" s="38">
        <f>+E109/8</f>
        <v>21692.7082157775</v>
      </c>
    </row>
    <row r="111" spans="2:5" ht="15" x14ac:dyDescent="0.2">
      <c r="B111" s="29"/>
      <c r="D111" s="51"/>
      <c r="E111" s="38"/>
    </row>
    <row r="112" spans="2:5" ht="15" x14ac:dyDescent="0.2">
      <c r="B112" s="29" t="s">
        <v>91</v>
      </c>
      <c r="D112" s="51" t="s">
        <v>103</v>
      </c>
      <c r="E112" s="38">
        <f>(+D13*12/365)*2.4</f>
        <v>138153.60000000001</v>
      </c>
    </row>
    <row r="113" spans="2:7" ht="15" x14ac:dyDescent="0.2">
      <c r="B113" s="29" t="s">
        <v>89</v>
      </c>
      <c r="D113" s="101">
        <f>$E$76</f>
        <v>2.0946856226328188</v>
      </c>
      <c r="E113" s="38">
        <f>+E112*D113</f>
        <v>289388.35963496543</v>
      </c>
      <c r="G113" s="97"/>
    </row>
    <row r="114" spans="2:7" ht="15" x14ac:dyDescent="0.2">
      <c r="B114" s="29" t="s">
        <v>93</v>
      </c>
      <c r="D114" s="51"/>
      <c r="E114" s="38">
        <f>+E113/8</f>
        <v>36173.544954370678</v>
      </c>
    </row>
    <row r="115" spans="2:7" ht="15" x14ac:dyDescent="0.2">
      <c r="B115" s="29"/>
      <c r="D115" s="51"/>
      <c r="E115" s="38"/>
    </row>
    <row r="116" spans="2:7" ht="15.75" thickBot="1" x14ac:dyDescent="0.25">
      <c r="B116" s="29" t="s">
        <v>94</v>
      </c>
      <c r="D116" s="51"/>
      <c r="E116" s="38">
        <f>+E113+E109</f>
        <v>462930.02536118543</v>
      </c>
    </row>
    <row r="117" spans="2:7" ht="15.75" thickBot="1" x14ac:dyDescent="0.25">
      <c r="B117" s="102" t="s">
        <v>95</v>
      </c>
      <c r="D117" s="51"/>
      <c r="E117" s="103">
        <f>+E114+E110</f>
        <v>57866.253170148178</v>
      </c>
    </row>
    <row r="118" spans="2:7" ht="15" x14ac:dyDescent="0.2">
      <c r="B118" s="29"/>
      <c r="D118" s="51"/>
      <c r="E118" s="38"/>
    </row>
    <row r="119" spans="2:7" ht="15.75" x14ac:dyDescent="0.25">
      <c r="B119" s="32" t="s">
        <v>104</v>
      </c>
      <c r="E119" s="38"/>
    </row>
    <row r="120" spans="2:7" ht="15" x14ac:dyDescent="0.2">
      <c r="B120" s="29" t="s">
        <v>87</v>
      </c>
      <c r="D120" s="51" t="s">
        <v>105</v>
      </c>
      <c r="E120" s="38">
        <f>(+D13*12/365)*1.44</f>
        <v>82892.160000000003</v>
      </c>
    </row>
    <row r="121" spans="2:7" ht="15" x14ac:dyDescent="0.2">
      <c r="B121" s="29" t="s">
        <v>89</v>
      </c>
      <c r="D121" s="101">
        <f>$D$76</f>
        <v>2.1534002616493941</v>
      </c>
      <c r="E121" s="38">
        <f>+E120*D121</f>
        <v>178499.99903268344</v>
      </c>
    </row>
    <row r="122" spans="2:7" ht="15" x14ac:dyDescent="0.2">
      <c r="B122" s="29" t="s">
        <v>90</v>
      </c>
      <c r="D122" s="51"/>
      <c r="E122" s="38">
        <f>+E121/8</f>
        <v>22312.49987908543</v>
      </c>
    </row>
    <row r="123" spans="2:7" ht="15" x14ac:dyDescent="0.2">
      <c r="B123" s="29"/>
      <c r="D123" s="51"/>
      <c r="E123" s="38"/>
    </row>
    <row r="124" spans="2:7" ht="15" x14ac:dyDescent="0.2">
      <c r="B124" s="29" t="s">
        <v>91</v>
      </c>
      <c r="D124" s="51" t="s">
        <v>106</v>
      </c>
      <c r="E124" s="38">
        <f>+E86*1.2</f>
        <v>145061.28</v>
      </c>
    </row>
    <row r="125" spans="2:7" ht="15" x14ac:dyDescent="0.2">
      <c r="B125" s="29" t="s">
        <v>89</v>
      </c>
      <c r="D125" s="101">
        <f>$E$76</f>
        <v>2.0946856226328188</v>
      </c>
      <c r="E125" s="38">
        <f>+E124*D125</f>
        <v>303857.77761671366</v>
      </c>
    </row>
    <row r="126" spans="2:7" ht="15" x14ac:dyDescent="0.2">
      <c r="B126" s="29" t="s">
        <v>93</v>
      </c>
      <c r="D126" s="51"/>
      <c r="E126" s="38">
        <f>+E125/8</f>
        <v>37982.222202089208</v>
      </c>
    </row>
    <row r="127" spans="2:7" ht="15" x14ac:dyDescent="0.2">
      <c r="B127" s="29"/>
      <c r="D127" s="51"/>
      <c r="E127" s="38"/>
    </row>
    <row r="128" spans="2:7" ht="15.75" thickBot="1" x14ac:dyDescent="0.25">
      <c r="B128" s="29" t="s">
        <v>94</v>
      </c>
      <c r="D128" s="51"/>
      <c r="E128" s="38">
        <f>+E125+E121</f>
        <v>482357.7766493971</v>
      </c>
    </row>
    <row r="129" spans="2:6" ht="15.75" thickBot="1" x14ac:dyDescent="0.25">
      <c r="B129" s="102" t="s">
        <v>95</v>
      </c>
      <c r="D129" s="51"/>
      <c r="E129" s="103">
        <f>+E126+E122</f>
        <v>60294.722081174637</v>
      </c>
    </row>
    <row r="130" spans="2:6" ht="15" x14ac:dyDescent="0.2">
      <c r="B130" s="29"/>
      <c r="D130" s="51"/>
      <c r="E130" s="38"/>
    </row>
    <row r="131" spans="2:6" ht="15.75" x14ac:dyDescent="0.25">
      <c r="B131" s="32" t="s">
        <v>107</v>
      </c>
      <c r="E131" s="38"/>
    </row>
    <row r="132" spans="2:6" ht="15" x14ac:dyDescent="0.2">
      <c r="B132" s="29" t="s">
        <v>87</v>
      </c>
      <c r="D132" s="51" t="s">
        <v>105</v>
      </c>
      <c r="E132" s="38">
        <f>(+D13*12/365)*1.44</f>
        <v>82892.160000000003</v>
      </c>
    </row>
    <row r="133" spans="2:6" ht="15" x14ac:dyDescent="0.2">
      <c r="B133" s="29" t="s">
        <v>89</v>
      </c>
      <c r="D133" s="101">
        <f>$D$76</f>
        <v>2.1534002616493941</v>
      </c>
      <c r="E133" s="38">
        <f>+E132*D133</f>
        <v>178499.99903268344</v>
      </c>
    </row>
    <row r="134" spans="2:6" ht="15" x14ac:dyDescent="0.2">
      <c r="B134" s="29" t="s">
        <v>90</v>
      </c>
      <c r="D134" s="51"/>
      <c r="E134" s="38">
        <f>+E133/8</f>
        <v>22312.49987908543</v>
      </c>
    </row>
    <row r="135" spans="2:6" ht="15" x14ac:dyDescent="0.2">
      <c r="B135" s="29"/>
      <c r="D135" s="51"/>
      <c r="E135" s="38"/>
    </row>
    <row r="136" spans="2:6" ht="15" x14ac:dyDescent="0.2">
      <c r="B136" s="29" t="s">
        <v>91</v>
      </c>
      <c r="D136" s="51" t="s">
        <v>108</v>
      </c>
      <c r="E136" s="38">
        <f>(+D13*12/365)*2.7</f>
        <v>155422.80000000002</v>
      </c>
    </row>
    <row r="137" spans="2:6" ht="15" x14ac:dyDescent="0.2">
      <c r="B137" s="29" t="s">
        <v>89</v>
      </c>
      <c r="D137" s="101">
        <f>$E$76</f>
        <v>2.0946856226328188</v>
      </c>
      <c r="E137" s="38">
        <f>+E136*D137</f>
        <v>325561.90458933607</v>
      </c>
    </row>
    <row r="138" spans="2:6" ht="15" x14ac:dyDescent="0.2">
      <c r="B138" s="29" t="s">
        <v>93</v>
      </c>
      <c r="D138" s="51"/>
      <c r="E138" s="38">
        <f>+E137/8</f>
        <v>40695.238073667009</v>
      </c>
    </row>
    <row r="139" spans="2:6" ht="15" x14ac:dyDescent="0.2">
      <c r="B139" s="29"/>
      <c r="D139" s="51"/>
      <c r="E139" s="38"/>
    </row>
    <row r="140" spans="2:6" ht="15.75" thickBot="1" x14ac:dyDescent="0.25">
      <c r="B140" s="29" t="s">
        <v>94</v>
      </c>
      <c r="D140" s="51"/>
      <c r="E140" s="38">
        <f>+E137+E133</f>
        <v>504061.90362201951</v>
      </c>
    </row>
    <row r="141" spans="2:6" ht="15.75" thickBot="1" x14ac:dyDescent="0.25">
      <c r="B141" s="102" t="s">
        <v>95</v>
      </c>
      <c r="D141" s="51"/>
      <c r="E141" s="103">
        <f>+E138+E134</f>
        <v>63007.737952752439</v>
      </c>
    </row>
    <row r="142" spans="2:6" ht="15" x14ac:dyDescent="0.25">
      <c r="B142"/>
      <c r="C142"/>
      <c r="D142"/>
      <c r="E142"/>
      <c r="F142"/>
    </row>
    <row r="143" spans="2:6" ht="15.75" hidden="1" x14ac:dyDescent="0.25">
      <c r="B143" s="32" t="s">
        <v>57</v>
      </c>
    </row>
    <row r="144" spans="2:6" hidden="1" x14ac:dyDescent="0.2">
      <c r="B144" s="427" t="s">
        <v>109</v>
      </c>
      <c r="C144" s="427"/>
      <c r="D144" s="427"/>
      <c r="E144" s="427"/>
      <c r="F144" s="427"/>
    </row>
    <row r="148" spans="2:2" ht="15.75" x14ac:dyDescent="0.25">
      <c r="B148" s="32"/>
    </row>
  </sheetData>
  <mergeCells count="13">
    <mergeCell ref="B144:F144"/>
    <mergeCell ref="B56:D56"/>
    <mergeCell ref="B57:D57"/>
    <mergeCell ref="B59:F59"/>
    <mergeCell ref="B70:F70"/>
    <mergeCell ref="B71:F71"/>
    <mergeCell ref="B72:F72"/>
    <mergeCell ref="B55:F55"/>
    <mergeCell ref="B6:L6"/>
    <mergeCell ref="B51:F51"/>
    <mergeCell ref="B52:F52"/>
    <mergeCell ref="B53:F53"/>
    <mergeCell ref="B54:F54"/>
  </mergeCells>
  <pageMargins left="0.70866141732283472" right="0.70866141732283472" top="0.74803149606299213" bottom="0.74803149606299213" header="0.31496062992125984" footer="0.31496062992125984"/>
  <pageSetup scale="70" orientation="portrait" r:id="rId1"/>
  <rowBreaks count="2" manualBreakCount="2">
    <brk id="49" min="1" max="14" man="1"/>
    <brk id="92" min="1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PRESUPUESTO OFICIAL</vt:lpstr>
      <vt:lpstr>CÁLCULO DE CANTIDADES</vt:lpstr>
      <vt:lpstr>APU</vt:lpstr>
      <vt:lpstr>INSUMOS</vt:lpstr>
      <vt:lpstr>MANO DE OBRA</vt:lpstr>
      <vt:lpstr>'MANO DE OBRA'!Área_de_impresión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Yady Salazar</dc:creator>
  <cp:lastModifiedBy>jireh zambrano</cp:lastModifiedBy>
  <dcterms:created xsi:type="dcterms:W3CDTF">2026-01-20T14:47:49Z</dcterms:created>
  <dcterms:modified xsi:type="dcterms:W3CDTF">2026-09-25T15:39:15Z</dcterms:modified>
</cp:coreProperties>
</file>