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comments2.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08"/>
  <workbookPr/>
  <mc:AlternateContent xmlns:mc="http://schemas.openxmlformats.org/markup-compatibility/2006">
    <mc:Choice Requires="x15">
      <x15ac:absPath xmlns:x15ac="http://schemas.microsoft.com/office/spreadsheetml/2010/11/ac" url="D:\Willy Trabajo\willi umv 2026\proceso suministro equi labo 2026 (27 mar 26)\24. documentos a ser orfeados para firma (18 sep 26)\formatos a diligenciar por el proponente\"/>
    </mc:Choice>
  </mc:AlternateContent>
  <xr:revisionPtr revIDLastSave="0" documentId="13_ncr:1_{B522F508-123B-4F67-B67F-F1A604B81E43}" xr6:coauthVersionLast="47" xr6:coauthVersionMax="47" xr10:uidLastSave="{00000000-0000-0000-0000-000000000000}"/>
  <workbookProtection workbookAlgorithmName="SHA-512" workbookHashValue="lUxG2iCsxKxNU0itKgOr8ABPIEiH4+CuDBesOU92MlBAlZzTo2vL3AhOl3r+qdFJpHaKUQTvde3cUKzDbsWZGA==" workbookSaltValue="6FYgMuJhAhTEdAVl5+9h/Q==" workbookSpinCount="100000" lockStructure="1"/>
  <bookViews>
    <workbookView xWindow="-120" yWindow="-120" windowWidth="29040" windowHeight="15720" xr2:uid="{00000000-000D-0000-FFFF-FFFF00000000}"/>
  </bookViews>
  <sheets>
    <sheet name="COTIZACION SUMINISTRO UMV 2026 " sheetId="14" r:id="rId1"/>
    <sheet name=" ITEM EQUIPOS 2024" sheetId="9" state="hidden" r:id="rId2"/>
    <sheet name="ITEM ELEMENTOS 2024" sheetId="8" state="hidden" r:id="rId3"/>
    <sheet name="ITEM INSUMOS 2024" sheetId="12" state="hidden" r:id="rId4"/>
    <sheet name="ORIGINAL" sheetId="11" state="hidden" r:id="rId5"/>
    <sheet name="cuadro en ficha tecn 2020" sheetId="2" state="hidden" r:id="rId6"/>
    <sheet name="cantidades 2020 (23 sept 2020)" sheetId="3" state="hidden" r:id="rId7"/>
    <sheet name="2020 COTI Y CTO 2018 DEPU DEF" sheetId="4" state="hidden" r:id="rId8"/>
    <sheet name="2020 COTIZA Y CTO 2018 DEPURADO" sheetId="5" state="hidden" r:id="rId9"/>
    <sheet name="2020 COTIZACIO Y CTO 2018 INICI" sheetId="6" state="hidden" r:id="rId10"/>
    <sheet name="proceso 2020" sheetId="7" state="hidden" r:id="rId11"/>
  </sheets>
  <definedNames>
    <definedName name="_xlnm._FilterDatabase" localSheetId="1" hidden="1">' ITEM EQUIPOS 2024'!$A$5:$Q$5</definedName>
    <definedName name="_xlnm._FilterDatabase" localSheetId="0" hidden="1">'COTIZACION SUMINISTRO UMV 2026 '!$A$7:$N$7</definedName>
    <definedName name="_xlnm._FilterDatabase" localSheetId="2" hidden="1">'ITEM ELEMENTOS 2024'!$A$5:$Q$5</definedName>
    <definedName name="_xlnm._FilterDatabase" localSheetId="3" hidden="1">'ITEM INSUMOS 2024'!$A$5:$Q$5</definedName>
    <definedName name="_xlnm._FilterDatabase" localSheetId="4" hidden="1">ORIGINAL!$A$5:$Q$5</definedName>
    <definedName name="_xlnm.Print_Area" localSheetId="1">' ITEM EQUIPOS 2024'!$A$1:$F$10</definedName>
    <definedName name="_xlnm.Print_Area" localSheetId="0">'COTIZACION SUMINISTRO UMV 2026 '!$A$1:$N$102</definedName>
    <definedName name="_xlnm.Print_Area" localSheetId="2">'ITEM ELEMENTOS 2024'!$A$1:$F$29</definedName>
    <definedName name="_xlnm.Print_Area" localSheetId="3">'ITEM INSUMOS 2024'!$A$1:$F$41</definedName>
    <definedName name="_xlnm.Print_Area" localSheetId="4">ORIGINAL!$A$1:$F$93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8" i="14" l="1"/>
  <c r="M29" i="14"/>
  <c r="M30" i="14"/>
  <c r="M31" i="14"/>
  <c r="M32" i="14"/>
  <c r="M33" i="14"/>
  <c r="M34" i="14"/>
  <c r="M35" i="14"/>
  <c r="M80" i="14" s="1"/>
  <c r="M36" i="14"/>
  <c r="M37" i="14"/>
  <c r="M38" i="14"/>
  <c r="M39" i="14"/>
  <c r="M40" i="14"/>
  <c r="M41" i="14"/>
  <c r="M42" i="14"/>
  <c r="M43" i="14"/>
  <c r="M44" i="14"/>
  <c r="M45" i="14"/>
  <c r="M46" i="14"/>
  <c r="M47" i="14"/>
  <c r="M48" i="14"/>
  <c r="M49" i="14"/>
  <c r="M50" i="14"/>
  <c r="M51" i="14"/>
  <c r="M52" i="14"/>
  <c r="M53" i="14"/>
  <c r="M54" i="14"/>
  <c r="M55" i="14"/>
  <c r="M56" i="14"/>
  <c r="M57" i="14"/>
  <c r="M58" i="14"/>
  <c r="M59" i="14"/>
  <c r="M60" i="14"/>
  <c r="M61" i="14"/>
  <c r="M62" i="14"/>
  <c r="M63" i="14"/>
  <c r="M64" i="14"/>
  <c r="M65" i="14"/>
  <c r="M66" i="14"/>
  <c r="M67" i="14"/>
  <c r="M68" i="14"/>
  <c r="M69" i="14"/>
  <c r="M70" i="14"/>
  <c r="M71" i="14"/>
  <c r="M72" i="14"/>
  <c r="M73" i="14"/>
  <c r="M74" i="14"/>
  <c r="M75" i="14"/>
  <c r="M76" i="14"/>
  <c r="M77" i="14"/>
  <c r="M78" i="14"/>
  <c r="M79" i="14"/>
  <c r="M27" i="14"/>
  <c r="M26" i="14"/>
  <c r="M25" i="14"/>
  <c r="M23" i="14"/>
  <c r="M21" i="14"/>
  <c r="M19" i="14"/>
  <c r="M17" i="14"/>
  <c r="M13" i="14"/>
  <c r="M9" i="14"/>
  <c r="I9" i="14"/>
  <c r="J9" i="14" s="1"/>
  <c r="I36" i="14"/>
  <c r="J36" i="14" s="1"/>
  <c r="I37" i="14"/>
  <c r="J37" i="14" s="1"/>
  <c r="I38" i="14"/>
  <c r="J38" i="14" s="1"/>
  <c r="I39" i="14"/>
  <c r="J39" i="14" s="1"/>
  <c r="I40" i="14"/>
  <c r="J40" i="14" s="1"/>
  <c r="I41" i="14"/>
  <c r="J41" i="14" s="1"/>
  <c r="I42" i="14"/>
  <c r="J42" i="14" s="1"/>
  <c r="I43" i="14"/>
  <c r="J43" i="14" s="1"/>
  <c r="I44" i="14"/>
  <c r="J44" i="14" s="1"/>
  <c r="I45" i="14"/>
  <c r="J45" i="14" s="1"/>
  <c r="I46" i="14"/>
  <c r="J46" i="14" s="1"/>
  <c r="I47" i="14"/>
  <c r="J47" i="14" s="1"/>
  <c r="I48" i="14"/>
  <c r="J48" i="14" s="1"/>
  <c r="I49" i="14"/>
  <c r="J49" i="14" s="1"/>
  <c r="I50" i="14"/>
  <c r="J50" i="14" s="1"/>
  <c r="I51" i="14"/>
  <c r="J51" i="14" s="1"/>
  <c r="I52" i="14"/>
  <c r="J52" i="14" s="1"/>
  <c r="I53" i="14"/>
  <c r="J53" i="14" s="1"/>
  <c r="I54" i="14"/>
  <c r="J54" i="14" s="1"/>
  <c r="I55" i="14"/>
  <c r="J55" i="14" s="1"/>
  <c r="I56" i="14"/>
  <c r="J56" i="14" s="1"/>
  <c r="I57" i="14"/>
  <c r="J57" i="14" s="1"/>
  <c r="I58" i="14"/>
  <c r="J58" i="14" s="1"/>
  <c r="I59" i="14"/>
  <c r="J59" i="14" s="1"/>
  <c r="I60" i="14"/>
  <c r="J60" i="14" s="1"/>
  <c r="I61" i="14"/>
  <c r="J61" i="14" s="1"/>
  <c r="I62" i="14"/>
  <c r="J62" i="14" s="1"/>
  <c r="I63" i="14"/>
  <c r="J63" i="14" s="1"/>
  <c r="I64" i="14"/>
  <c r="J64" i="14" s="1"/>
  <c r="I65" i="14"/>
  <c r="J65" i="14" s="1"/>
  <c r="I66" i="14"/>
  <c r="J66" i="14" s="1"/>
  <c r="I67" i="14"/>
  <c r="J67" i="14" s="1"/>
  <c r="I68" i="14"/>
  <c r="J68" i="14" s="1"/>
  <c r="I69" i="14"/>
  <c r="J69" i="14" s="1"/>
  <c r="I70" i="14"/>
  <c r="J70" i="14" s="1"/>
  <c r="I71" i="14"/>
  <c r="J71" i="14" s="1"/>
  <c r="I72" i="14"/>
  <c r="J72" i="14" s="1"/>
  <c r="I73" i="14"/>
  <c r="J73" i="14" s="1"/>
  <c r="I74" i="14"/>
  <c r="J74" i="14" s="1"/>
  <c r="I75" i="14"/>
  <c r="J75" i="14" s="1"/>
  <c r="I76" i="14"/>
  <c r="J76" i="14" s="1"/>
  <c r="I77" i="14"/>
  <c r="J77" i="14" s="1"/>
  <c r="I78" i="14"/>
  <c r="J78" i="14" s="1"/>
  <c r="I79" i="14"/>
  <c r="J79" i="14" s="1"/>
  <c r="I35" i="14"/>
  <c r="J35" i="14" s="1"/>
  <c r="I34" i="14"/>
  <c r="J34" i="14" s="1"/>
  <c r="I33" i="14"/>
  <c r="J33" i="14" s="1"/>
  <c r="I32" i="14"/>
  <c r="J32" i="14" s="1"/>
  <c r="I31" i="14"/>
  <c r="J31" i="14" s="1"/>
  <c r="I30" i="14"/>
  <c r="J30" i="14" s="1"/>
  <c r="I29" i="14"/>
  <c r="J29" i="14" s="1"/>
  <c r="I28" i="14"/>
  <c r="J28" i="14" s="1"/>
  <c r="I27" i="14"/>
  <c r="J27" i="14" s="1"/>
  <c r="I26" i="14"/>
  <c r="J26" i="14" s="1"/>
  <c r="I25" i="14"/>
  <c r="J25" i="14" s="1"/>
  <c r="I23" i="14"/>
  <c r="J23" i="14" s="1"/>
  <c r="I21" i="14"/>
  <c r="J21" i="14" s="1"/>
  <c r="I19" i="14"/>
  <c r="J19" i="14" s="1"/>
  <c r="I17" i="14"/>
  <c r="J17" i="14" s="1"/>
  <c r="I13" i="14"/>
  <c r="J13" i="14" s="1"/>
  <c r="P7" i="14"/>
  <c r="K61" i="6"/>
  <c r="L61" i="6" s="1"/>
  <c r="I60" i="6"/>
  <c r="G60" i="6"/>
  <c r="K60" i="6" s="1"/>
  <c r="L60" i="6" s="1"/>
  <c r="J59" i="6"/>
  <c r="I59" i="6"/>
  <c r="G59" i="6"/>
  <c r="K58" i="6"/>
  <c r="L58" i="6" s="1"/>
  <c r="K57" i="6"/>
  <c r="L57" i="6" s="1"/>
  <c r="K56" i="6"/>
  <c r="L56" i="6" s="1"/>
  <c r="K55" i="6"/>
  <c r="L55" i="6" s="1"/>
  <c r="I54" i="6"/>
  <c r="G54" i="6"/>
  <c r="K53" i="6"/>
  <c r="L53" i="6" s="1"/>
  <c r="I52" i="6"/>
  <c r="K52" i="6" s="1"/>
  <c r="L52" i="6" s="1"/>
  <c r="J51" i="6"/>
  <c r="K51" i="6" s="1"/>
  <c r="L51" i="6" s="1"/>
  <c r="J50" i="6"/>
  <c r="K50" i="6" s="1"/>
  <c r="L50" i="6" s="1"/>
  <c r="J49" i="6"/>
  <c r="K49" i="6" s="1"/>
  <c r="L49" i="6" s="1"/>
  <c r="K48" i="6"/>
  <c r="L48" i="6" s="1"/>
  <c r="K47" i="6"/>
  <c r="L47" i="6" s="1"/>
  <c r="I46" i="6"/>
  <c r="K46" i="6" s="1"/>
  <c r="L46" i="6" s="1"/>
  <c r="J45" i="6"/>
  <c r="I45" i="6"/>
  <c r="G45" i="6"/>
  <c r="J44" i="6"/>
  <c r="J40" i="6" s="1"/>
  <c r="G44" i="6"/>
  <c r="G43" i="6"/>
  <c r="G42" i="6"/>
  <c r="G41" i="6"/>
  <c r="G40" i="6"/>
  <c r="J39" i="6"/>
  <c r="J38" i="6" s="1"/>
  <c r="G39" i="6"/>
  <c r="G38" i="6"/>
  <c r="J37" i="6"/>
  <c r="J36" i="6" s="1"/>
  <c r="G37" i="6"/>
  <c r="G36" i="6"/>
  <c r="G35" i="6"/>
  <c r="K35" i="6" s="1"/>
  <c r="L35" i="6" s="1"/>
  <c r="K34" i="6"/>
  <c r="L34" i="6" s="1"/>
  <c r="J33" i="6"/>
  <c r="K33" i="6" s="1"/>
  <c r="L33" i="6" s="1"/>
  <c r="I32" i="6"/>
  <c r="K32" i="6" s="1"/>
  <c r="L32" i="6" s="1"/>
  <c r="J31" i="6"/>
  <c r="K31" i="6" s="1"/>
  <c r="L31" i="6" s="1"/>
  <c r="J30" i="6"/>
  <c r="K30" i="6" s="1"/>
  <c r="L30" i="6" s="1"/>
  <c r="J29" i="6"/>
  <c r="K29" i="6" s="1"/>
  <c r="L29" i="6" s="1"/>
  <c r="I28" i="6"/>
  <c r="J27" i="6"/>
  <c r="K27" i="6" s="1"/>
  <c r="L27" i="6" s="1"/>
  <c r="J26" i="6"/>
  <c r="I26" i="6"/>
  <c r="K25" i="6"/>
  <c r="L25" i="6" s="1"/>
  <c r="K24" i="6"/>
  <c r="L24" i="6" s="1"/>
  <c r="K23" i="6"/>
  <c r="L23" i="6" s="1"/>
  <c r="K22" i="6"/>
  <c r="L22" i="6" s="1"/>
  <c r="K21" i="6"/>
  <c r="L21" i="6" s="1"/>
  <c r="K20" i="6"/>
  <c r="L20" i="6" s="1"/>
  <c r="K19" i="6"/>
  <c r="L19" i="6" s="1"/>
  <c r="J18" i="6"/>
  <c r="K18" i="6" s="1"/>
  <c r="L18" i="6" s="1"/>
  <c r="J17" i="6"/>
  <c r="K17" i="6" s="1"/>
  <c r="L17" i="6" s="1"/>
  <c r="K16" i="6"/>
  <c r="L16" i="6" s="1"/>
  <c r="K15" i="6"/>
  <c r="L15" i="6" s="1"/>
  <c r="I14" i="6"/>
  <c r="K14" i="6" s="1"/>
  <c r="L14" i="6" s="1"/>
  <c r="J13" i="6"/>
  <c r="I13" i="6"/>
  <c r="K12" i="6"/>
  <c r="L12" i="6" s="1"/>
  <c r="I11" i="6"/>
  <c r="K11" i="6" s="1"/>
  <c r="L11" i="6" s="1"/>
  <c r="K10" i="6"/>
  <c r="L10" i="6" s="1"/>
  <c r="I9" i="6"/>
  <c r="K9" i="6" s="1"/>
  <c r="L9" i="6" s="1"/>
  <c r="K8" i="6"/>
  <c r="L8" i="6" s="1"/>
  <c r="I7" i="6"/>
  <c r="K7" i="6" s="1"/>
  <c r="L7" i="6" s="1"/>
  <c r="G6" i="6"/>
  <c r="K6" i="6" s="1"/>
  <c r="L6" i="6" s="1"/>
  <c r="G5" i="6"/>
  <c r="K5" i="6" s="1"/>
  <c r="L5" i="6" s="1"/>
  <c r="G4" i="6"/>
  <c r="K4" i="6" s="1"/>
  <c r="L4" i="6" s="1"/>
  <c r="K61" i="5"/>
  <c r="L61" i="5" s="1"/>
  <c r="I60" i="5"/>
  <c r="G60" i="5"/>
  <c r="J59" i="5"/>
  <c r="I59" i="5"/>
  <c r="G59" i="5"/>
  <c r="K58" i="5"/>
  <c r="L58" i="5" s="1"/>
  <c r="K57" i="5"/>
  <c r="L57" i="5" s="1"/>
  <c r="K56" i="5"/>
  <c r="L56" i="5" s="1"/>
  <c r="J55" i="5"/>
  <c r="K55" i="5" s="1"/>
  <c r="L55" i="5" s="1"/>
  <c r="I54" i="5"/>
  <c r="G54" i="5"/>
  <c r="K53" i="5"/>
  <c r="L53" i="5" s="1"/>
  <c r="J52" i="5"/>
  <c r="I52" i="5"/>
  <c r="J51" i="5"/>
  <c r="K51" i="5" s="1"/>
  <c r="L51" i="5" s="1"/>
  <c r="J50" i="5"/>
  <c r="K50" i="5" s="1"/>
  <c r="L50" i="5" s="1"/>
  <c r="J49" i="5"/>
  <c r="K49" i="5" s="1"/>
  <c r="L49" i="5" s="1"/>
  <c r="K48" i="5"/>
  <c r="L48" i="5" s="1"/>
  <c r="K47" i="5"/>
  <c r="L47" i="5" s="1"/>
  <c r="I46" i="5"/>
  <c r="K46" i="5" s="1"/>
  <c r="L46" i="5" s="1"/>
  <c r="J45" i="5"/>
  <c r="I45" i="5"/>
  <c r="G45" i="5"/>
  <c r="J44" i="5"/>
  <c r="J43" i="5" s="1"/>
  <c r="G44" i="5"/>
  <c r="G43" i="5"/>
  <c r="G42" i="5"/>
  <c r="G41" i="5"/>
  <c r="G40" i="5"/>
  <c r="J39" i="5"/>
  <c r="J38" i="5" s="1"/>
  <c r="G39" i="5"/>
  <c r="G38" i="5"/>
  <c r="J37" i="5"/>
  <c r="J36" i="5" s="1"/>
  <c r="G37" i="5"/>
  <c r="G36" i="5"/>
  <c r="G35" i="5"/>
  <c r="K35" i="5" s="1"/>
  <c r="L35" i="5" s="1"/>
  <c r="K34" i="5"/>
  <c r="L34" i="5" s="1"/>
  <c r="J33" i="5"/>
  <c r="K33" i="5" s="1"/>
  <c r="L33" i="5" s="1"/>
  <c r="I32" i="5"/>
  <c r="K32" i="5" s="1"/>
  <c r="L32" i="5" s="1"/>
  <c r="J31" i="5"/>
  <c r="K31" i="5" s="1"/>
  <c r="L31" i="5" s="1"/>
  <c r="J30" i="5"/>
  <c r="K30" i="5" s="1"/>
  <c r="L30" i="5" s="1"/>
  <c r="J29" i="5"/>
  <c r="K29" i="5" s="1"/>
  <c r="L29" i="5" s="1"/>
  <c r="I28" i="5"/>
  <c r="J27" i="5"/>
  <c r="J26" i="5"/>
  <c r="I26" i="5"/>
  <c r="K25" i="5"/>
  <c r="L25" i="5" s="1"/>
  <c r="K24" i="5"/>
  <c r="L24" i="5" s="1"/>
  <c r="K23" i="5"/>
  <c r="L23" i="5" s="1"/>
  <c r="K22" i="5"/>
  <c r="L22" i="5" s="1"/>
  <c r="K21" i="5"/>
  <c r="L21" i="5" s="1"/>
  <c r="K20" i="5"/>
  <c r="L20" i="5" s="1"/>
  <c r="K19" i="5"/>
  <c r="L19" i="5" s="1"/>
  <c r="J18" i="5"/>
  <c r="K18" i="5" s="1"/>
  <c r="L18" i="5" s="1"/>
  <c r="J17" i="5"/>
  <c r="K17" i="5" s="1"/>
  <c r="L17" i="5" s="1"/>
  <c r="K16" i="5"/>
  <c r="L16" i="5" s="1"/>
  <c r="K15" i="5"/>
  <c r="L15" i="5" s="1"/>
  <c r="I14" i="5"/>
  <c r="K14" i="5" s="1"/>
  <c r="L14" i="5" s="1"/>
  <c r="J13" i="5"/>
  <c r="I13" i="5"/>
  <c r="K12" i="5"/>
  <c r="L12" i="5" s="1"/>
  <c r="I11" i="5"/>
  <c r="K11" i="5" s="1"/>
  <c r="L11" i="5" s="1"/>
  <c r="K10" i="5"/>
  <c r="L10" i="5" s="1"/>
  <c r="I9" i="5"/>
  <c r="K9" i="5" s="1"/>
  <c r="L9" i="5" s="1"/>
  <c r="K8" i="5"/>
  <c r="L8" i="5" s="1"/>
  <c r="I7" i="5"/>
  <c r="K7" i="5" s="1"/>
  <c r="L7" i="5" s="1"/>
  <c r="G6" i="5"/>
  <c r="K6" i="5" s="1"/>
  <c r="L6" i="5" s="1"/>
  <c r="G5" i="5"/>
  <c r="K5" i="5" s="1"/>
  <c r="L5" i="5" s="1"/>
  <c r="G4" i="5"/>
  <c r="K4" i="5" s="1"/>
  <c r="L4" i="5" s="1"/>
  <c r="K61" i="4"/>
  <c r="L61" i="4" s="1"/>
  <c r="I60" i="4"/>
  <c r="G60" i="4"/>
  <c r="J59" i="4"/>
  <c r="I59" i="4"/>
  <c r="G59" i="4"/>
  <c r="K58" i="4"/>
  <c r="L58" i="4" s="1"/>
  <c r="K57" i="4"/>
  <c r="L57" i="4" s="1"/>
  <c r="K56" i="4"/>
  <c r="L56" i="4" s="1"/>
  <c r="J55" i="4"/>
  <c r="K55" i="4" s="1"/>
  <c r="L55" i="4" s="1"/>
  <c r="I54" i="4"/>
  <c r="G54" i="4"/>
  <c r="K53" i="4"/>
  <c r="L53" i="4" s="1"/>
  <c r="I52" i="4"/>
  <c r="K52" i="4" s="1"/>
  <c r="L52" i="4" s="1"/>
  <c r="J51" i="4"/>
  <c r="K51" i="4" s="1"/>
  <c r="L51" i="4" s="1"/>
  <c r="J50" i="4"/>
  <c r="K50" i="4" s="1"/>
  <c r="L50" i="4" s="1"/>
  <c r="J49" i="4"/>
  <c r="K49" i="4" s="1"/>
  <c r="L49" i="4" s="1"/>
  <c r="K48" i="4"/>
  <c r="L48" i="4" s="1"/>
  <c r="K47" i="4"/>
  <c r="L47" i="4" s="1"/>
  <c r="K46" i="4"/>
  <c r="L46" i="4" s="1"/>
  <c r="J45" i="4"/>
  <c r="I45" i="4"/>
  <c r="G45" i="4"/>
  <c r="J44" i="4"/>
  <c r="J43" i="4" s="1"/>
  <c r="G44" i="4"/>
  <c r="G43" i="4"/>
  <c r="G42" i="4"/>
  <c r="G41" i="4"/>
  <c r="G40" i="4"/>
  <c r="J39" i="4"/>
  <c r="J38" i="4" s="1"/>
  <c r="G39" i="4"/>
  <c r="G38" i="4"/>
  <c r="J37" i="4"/>
  <c r="J36" i="4" s="1"/>
  <c r="G37" i="4"/>
  <c r="G36" i="4"/>
  <c r="K35" i="4"/>
  <c r="L35" i="4" s="1"/>
  <c r="K34" i="4"/>
  <c r="L34" i="4" s="1"/>
  <c r="J33" i="4"/>
  <c r="K33" i="4" s="1"/>
  <c r="L33" i="4" s="1"/>
  <c r="K32" i="4"/>
  <c r="L32" i="4" s="1"/>
  <c r="J31" i="4"/>
  <c r="H31" i="4"/>
  <c r="J30" i="4"/>
  <c r="K30" i="4" s="1"/>
  <c r="L30" i="4" s="1"/>
  <c r="J29" i="4"/>
  <c r="K29" i="4" s="1"/>
  <c r="L29" i="4" s="1"/>
  <c r="I28" i="4"/>
  <c r="J27" i="4"/>
  <c r="J28" i="4" s="1"/>
  <c r="J26" i="4"/>
  <c r="I26" i="4"/>
  <c r="K25" i="4"/>
  <c r="L25" i="4" s="1"/>
  <c r="K24" i="4"/>
  <c r="L24" i="4" s="1"/>
  <c r="K23" i="4"/>
  <c r="L23" i="4" s="1"/>
  <c r="K22" i="4"/>
  <c r="L22" i="4" s="1"/>
  <c r="K21" i="4"/>
  <c r="L21" i="4" s="1"/>
  <c r="K20" i="4"/>
  <c r="L20" i="4" s="1"/>
  <c r="K19" i="4"/>
  <c r="L19" i="4" s="1"/>
  <c r="J18" i="4"/>
  <c r="K18" i="4" s="1"/>
  <c r="L18" i="4" s="1"/>
  <c r="J17" i="4"/>
  <c r="K17" i="4" s="1"/>
  <c r="L17" i="4" s="1"/>
  <c r="K16" i="4"/>
  <c r="L16" i="4" s="1"/>
  <c r="K15" i="4"/>
  <c r="L15" i="4" s="1"/>
  <c r="I14" i="4"/>
  <c r="K14" i="4" s="1"/>
  <c r="L14" i="4" s="1"/>
  <c r="J13" i="4"/>
  <c r="I13" i="4"/>
  <c r="K12" i="4"/>
  <c r="L12" i="4" s="1"/>
  <c r="I11" i="4"/>
  <c r="K11" i="4" s="1"/>
  <c r="L11" i="4" s="1"/>
  <c r="K10" i="4"/>
  <c r="L10" i="4" s="1"/>
  <c r="I9" i="4"/>
  <c r="K9" i="4" s="1"/>
  <c r="L9" i="4" s="1"/>
  <c r="K8" i="4"/>
  <c r="L8" i="4" s="1"/>
  <c r="I7" i="4"/>
  <c r="K7" i="4" s="1"/>
  <c r="L7" i="4" s="1"/>
  <c r="G6" i="4"/>
  <c r="K6" i="4" s="1"/>
  <c r="L6" i="4" s="1"/>
  <c r="G5" i="4"/>
  <c r="K5" i="4" s="1"/>
  <c r="L5" i="4" s="1"/>
  <c r="G4" i="4"/>
  <c r="K4" i="4" s="1"/>
  <c r="L4" i="4" s="1"/>
  <c r="K61" i="3"/>
  <c r="L61" i="3" s="1"/>
  <c r="I60" i="3"/>
  <c r="G60" i="3"/>
  <c r="J59" i="3"/>
  <c r="I59" i="3"/>
  <c r="G59" i="3"/>
  <c r="K58" i="3"/>
  <c r="L58" i="3" s="1"/>
  <c r="K57" i="3"/>
  <c r="L57" i="3" s="1"/>
  <c r="K56" i="3"/>
  <c r="L56" i="3" s="1"/>
  <c r="J55" i="3"/>
  <c r="K55" i="3" s="1"/>
  <c r="L55" i="3" s="1"/>
  <c r="I54" i="3"/>
  <c r="G54" i="3"/>
  <c r="K53" i="3"/>
  <c r="L53" i="3" s="1"/>
  <c r="I52" i="3"/>
  <c r="K52" i="3" s="1"/>
  <c r="L52" i="3" s="1"/>
  <c r="J51" i="3"/>
  <c r="K51" i="3" s="1"/>
  <c r="L51" i="3" s="1"/>
  <c r="J50" i="3"/>
  <c r="K50" i="3" s="1"/>
  <c r="L50" i="3" s="1"/>
  <c r="J49" i="3"/>
  <c r="K49" i="3" s="1"/>
  <c r="L49" i="3" s="1"/>
  <c r="K48" i="3"/>
  <c r="L48" i="3" s="1"/>
  <c r="K47" i="3"/>
  <c r="L47" i="3" s="1"/>
  <c r="K46" i="3"/>
  <c r="L46" i="3" s="1"/>
  <c r="J45" i="3"/>
  <c r="I45" i="3"/>
  <c r="G45" i="3"/>
  <c r="J44" i="3"/>
  <c r="J43" i="3" s="1"/>
  <c r="G44" i="3"/>
  <c r="G43" i="3"/>
  <c r="G42" i="3"/>
  <c r="G41" i="3"/>
  <c r="G40" i="3"/>
  <c r="J39" i="3"/>
  <c r="J38" i="3" s="1"/>
  <c r="G39" i="3"/>
  <c r="G38" i="3"/>
  <c r="J37" i="3"/>
  <c r="J36" i="3" s="1"/>
  <c r="G37" i="3"/>
  <c r="G36" i="3"/>
  <c r="K35" i="3"/>
  <c r="L35" i="3" s="1"/>
  <c r="K34" i="3"/>
  <c r="L34" i="3" s="1"/>
  <c r="J33" i="3"/>
  <c r="K33" i="3" s="1"/>
  <c r="L33" i="3" s="1"/>
  <c r="K32" i="3"/>
  <c r="L32" i="3" s="1"/>
  <c r="J31" i="3"/>
  <c r="H31" i="3"/>
  <c r="K31" i="3" s="1"/>
  <c r="L31" i="3" s="1"/>
  <c r="J30" i="3"/>
  <c r="K30" i="3" s="1"/>
  <c r="L30" i="3" s="1"/>
  <c r="J29" i="3"/>
  <c r="K29" i="3" s="1"/>
  <c r="L29" i="3" s="1"/>
  <c r="I28" i="3"/>
  <c r="J27" i="3"/>
  <c r="J26" i="3"/>
  <c r="I26" i="3"/>
  <c r="K25" i="3"/>
  <c r="L25" i="3" s="1"/>
  <c r="K24" i="3"/>
  <c r="L24" i="3" s="1"/>
  <c r="K23" i="3"/>
  <c r="L23" i="3" s="1"/>
  <c r="K22" i="3"/>
  <c r="L22" i="3" s="1"/>
  <c r="K21" i="3"/>
  <c r="L21" i="3" s="1"/>
  <c r="K20" i="3"/>
  <c r="L20" i="3" s="1"/>
  <c r="K19" i="3"/>
  <c r="L19" i="3" s="1"/>
  <c r="J18" i="3"/>
  <c r="K18" i="3" s="1"/>
  <c r="L18" i="3" s="1"/>
  <c r="J17" i="3"/>
  <c r="K17" i="3" s="1"/>
  <c r="L17" i="3" s="1"/>
  <c r="K16" i="3"/>
  <c r="L16" i="3" s="1"/>
  <c r="K15" i="3"/>
  <c r="L15" i="3" s="1"/>
  <c r="I14" i="3"/>
  <c r="K14" i="3" s="1"/>
  <c r="L14" i="3" s="1"/>
  <c r="J13" i="3"/>
  <c r="I13" i="3"/>
  <c r="K12" i="3"/>
  <c r="L12" i="3" s="1"/>
  <c r="I11" i="3"/>
  <c r="K11" i="3" s="1"/>
  <c r="L11" i="3" s="1"/>
  <c r="K10" i="3"/>
  <c r="L10" i="3" s="1"/>
  <c r="I9" i="3"/>
  <c r="K9" i="3" s="1"/>
  <c r="L9" i="3" s="1"/>
  <c r="K8" i="3"/>
  <c r="L8" i="3" s="1"/>
  <c r="I7" i="3"/>
  <c r="K7" i="3" s="1"/>
  <c r="L7" i="3" s="1"/>
  <c r="G6" i="3"/>
  <c r="K6" i="3" s="1"/>
  <c r="L6" i="3" s="1"/>
  <c r="G5" i="3"/>
  <c r="K5" i="3" s="1"/>
  <c r="L5" i="3" s="1"/>
  <c r="G4" i="3"/>
  <c r="K4" i="3" s="1"/>
  <c r="L4" i="3" s="1"/>
  <c r="K25" i="14" l="1"/>
  <c r="N25" i="14"/>
  <c r="K23" i="14"/>
  <c r="N23" i="14"/>
  <c r="K21" i="14"/>
  <c r="N21" i="14"/>
  <c r="K19" i="14"/>
  <c r="N19" i="14"/>
  <c r="K17" i="14"/>
  <c r="N17" i="14"/>
  <c r="K13" i="14"/>
  <c r="N13" i="14"/>
  <c r="K36" i="14"/>
  <c r="N36" i="14"/>
  <c r="K37" i="14"/>
  <c r="N37" i="14"/>
  <c r="K38" i="14"/>
  <c r="N38" i="14"/>
  <c r="K39" i="14"/>
  <c r="N39" i="14"/>
  <c r="K40" i="14"/>
  <c r="N40" i="14"/>
  <c r="K41" i="14"/>
  <c r="N41" i="14"/>
  <c r="K42" i="14"/>
  <c r="N42" i="14"/>
  <c r="K43" i="14"/>
  <c r="N43" i="14"/>
  <c r="K44" i="14"/>
  <c r="N44" i="14"/>
  <c r="K45" i="14"/>
  <c r="N45" i="14"/>
  <c r="K46" i="14"/>
  <c r="N46" i="14"/>
  <c r="K47" i="14"/>
  <c r="N47" i="14"/>
  <c r="K48" i="14"/>
  <c r="N48" i="14"/>
  <c r="K49" i="14"/>
  <c r="N49" i="14"/>
  <c r="N50" i="14"/>
  <c r="K50" i="14"/>
  <c r="K51" i="14"/>
  <c r="N51" i="14"/>
  <c r="K52" i="14"/>
  <c r="N52" i="14"/>
  <c r="K53" i="14"/>
  <c r="N53" i="14"/>
  <c r="K54" i="14"/>
  <c r="N54" i="14"/>
  <c r="K55" i="14"/>
  <c r="N55" i="14"/>
  <c r="K56" i="14"/>
  <c r="N56" i="14"/>
  <c r="N57" i="14"/>
  <c r="K57" i="14"/>
  <c r="N58" i="14"/>
  <c r="K58" i="14"/>
  <c r="K59" i="14"/>
  <c r="N59" i="14"/>
  <c r="K60" i="14"/>
  <c r="N60" i="14"/>
  <c r="N61" i="14"/>
  <c r="K61" i="14"/>
  <c r="K62" i="14"/>
  <c r="N62" i="14"/>
  <c r="N63" i="14"/>
  <c r="K63" i="14"/>
  <c r="N64" i="14"/>
  <c r="K64" i="14"/>
  <c r="N65" i="14"/>
  <c r="K65" i="14"/>
  <c r="N66" i="14"/>
  <c r="K66" i="14"/>
  <c r="K67" i="14"/>
  <c r="N67" i="14"/>
  <c r="N68" i="14"/>
  <c r="K68" i="14"/>
  <c r="K69" i="14"/>
  <c r="N69" i="14"/>
  <c r="N70" i="14"/>
  <c r="K70" i="14"/>
  <c r="K71" i="14"/>
  <c r="N71" i="14"/>
  <c r="N72" i="14"/>
  <c r="K72" i="14"/>
  <c r="K73" i="14"/>
  <c r="N73" i="14"/>
  <c r="K74" i="14"/>
  <c r="N74" i="14"/>
  <c r="K75" i="14"/>
  <c r="N75" i="14"/>
  <c r="K76" i="14"/>
  <c r="N76" i="14"/>
  <c r="K77" i="14"/>
  <c r="N77" i="14"/>
  <c r="K78" i="14"/>
  <c r="N78" i="14"/>
  <c r="K79" i="14"/>
  <c r="N79" i="14"/>
  <c r="K35" i="14"/>
  <c r="N35" i="14"/>
  <c r="K34" i="14"/>
  <c r="N34" i="14"/>
  <c r="K33" i="14"/>
  <c r="N33" i="14"/>
  <c r="K32" i="14"/>
  <c r="N32" i="14"/>
  <c r="K31" i="14"/>
  <c r="N31" i="14"/>
  <c r="K30" i="14"/>
  <c r="N30" i="14"/>
  <c r="K29" i="14"/>
  <c r="N29" i="14"/>
  <c r="K28" i="14"/>
  <c r="N28" i="14"/>
  <c r="K27" i="14"/>
  <c r="N27" i="14"/>
  <c r="K26" i="14"/>
  <c r="N26" i="14"/>
  <c r="K9" i="14"/>
  <c r="N9" i="14"/>
  <c r="N80" i="14" s="1"/>
  <c r="K26" i="3"/>
  <c r="L26" i="3" s="1"/>
  <c r="J40" i="3"/>
  <c r="K40" i="3" s="1"/>
  <c r="L40" i="3" s="1"/>
  <c r="K52" i="5"/>
  <c r="L52" i="5" s="1"/>
  <c r="K13" i="4"/>
  <c r="L13" i="4" s="1"/>
  <c r="K13" i="3"/>
  <c r="L13" i="3" s="1"/>
  <c r="K54" i="3"/>
  <c r="L54" i="3" s="1"/>
  <c r="K39" i="4"/>
  <c r="L39" i="4" s="1"/>
  <c r="J28" i="3"/>
  <c r="K28" i="3" s="1"/>
  <c r="L28" i="3" s="1"/>
  <c r="K27" i="3"/>
  <c r="L27" i="3" s="1"/>
  <c r="K45" i="3"/>
  <c r="L45" i="3" s="1"/>
  <c r="J42" i="4"/>
  <c r="K42" i="4" s="1"/>
  <c r="L42" i="4" s="1"/>
  <c r="K38" i="5"/>
  <c r="L38" i="5" s="1"/>
  <c r="K60" i="3"/>
  <c r="L60" i="3" s="1"/>
  <c r="K31" i="4"/>
  <c r="L31" i="4" s="1"/>
  <c r="J40" i="4"/>
  <c r="K40" i="4" s="1"/>
  <c r="L40" i="4" s="1"/>
  <c r="K13" i="6"/>
  <c r="L13" i="6" s="1"/>
  <c r="J42" i="6"/>
  <c r="K42" i="6" s="1"/>
  <c r="L42" i="6" s="1"/>
  <c r="K45" i="4"/>
  <c r="L45" i="4" s="1"/>
  <c r="K26" i="4"/>
  <c r="L26" i="4" s="1"/>
  <c r="K37" i="4"/>
  <c r="L37" i="4" s="1"/>
  <c r="K54" i="6"/>
  <c r="L54" i="6" s="1"/>
  <c r="J41" i="3"/>
  <c r="K41" i="3" s="1"/>
  <c r="L41" i="3" s="1"/>
  <c r="J28" i="6"/>
  <c r="K28" i="6" s="1"/>
  <c r="L28" i="6" s="1"/>
  <c r="J42" i="3"/>
  <c r="K42" i="3" s="1"/>
  <c r="L42" i="3" s="1"/>
  <c r="K27" i="4"/>
  <c r="L27" i="4" s="1"/>
  <c r="J40" i="5"/>
  <c r="K40" i="5" s="1"/>
  <c r="L40" i="5" s="1"/>
  <c r="J42" i="5"/>
  <c r="K42" i="5" s="1"/>
  <c r="L42" i="5" s="1"/>
  <c r="K36" i="3"/>
  <c r="L36" i="3" s="1"/>
  <c r="K38" i="3"/>
  <c r="L38" i="3" s="1"/>
  <c r="K44" i="3"/>
  <c r="L44" i="3" s="1"/>
  <c r="K59" i="4"/>
  <c r="L59" i="4" s="1"/>
  <c r="K26" i="5"/>
  <c r="L26" i="5" s="1"/>
  <c r="K36" i="5"/>
  <c r="L36" i="5" s="1"/>
  <c r="K59" i="5"/>
  <c r="L59" i="5" s="1"/>
  <c r="K45" i="6"/>
  <c r="L45" i="6" s="1"/>
  <c r="K59" i="3"/>
  <c r="L59" i="3" s="1"/>
  <c r="K54" i="4"/>
  <c r="L54" i="4" s="1"/>
  <c r="J41" i="5"/>
  <c r="K41" i="5" s="1"/>
  <c r="L41" i="5" s="1"/>
  <c r="K45" i="5"/>
  <c r="L45" i="5" s="1"/>
  <c r="K37" i="6"/>
  <c r="L37" i="6" s="1"/>
  <c r="K39" i="6"/>
  <c r="L39" i="6" s="1"/>
  <c r="K37" i="3"/>
  <c r="L37" i="3" s="1"/>
  <c r="K39" i="3"/>
  <c r="L39" i="3" s="1"/>
  <c r="K43" i="3"/>
  <c r="L43" i="3" s="1"/>
  <c r="K60" i="4"/>
  <c r="L60" i="4" s="1"/>
  <c r="K44" i="5"/>
  <c r="L44" i="5" s="1"/>
  <c r="K54" i="5"/>
  <c r="L54" i="5" s="1"/>
  <c r="K60" i="5"/>
  <c r="L60" i="5" s="1"/>
  <c r="K26" i="6"/>
  <c r="L26" i="6" s="1"/>
  <c r="K59" i="6"/>
  <c r="L59" i="6" s="1"/>
  <c r="K28" i="4"/>
  <c r="L28" i="4" s="1"/>
  <c r="K43" i="4"/>
  <c r="L43" i="4" s="1"/>
  <c r="J43" i="6"/>
  <c r="K43" i="6" s="1"/>
  <c r="L43" i="6" s="1"/>
  <c r="J41" i="6"/>
  <c r="K41" i="6" s="1"/>
  <c r="L41" i="6" s="1"/>
  <c r="K36" i="4"/>
  <c r="L36" i="4" s="1"/>
  <c r="K38" i="4"/>
  <c r="L38" i="4" s="1"/>
  <c r="J41" i="4"/>
  <c r="K41" i="4" s="1"/>
  <c r="L41" i="4" s="1"/>
  <c r="K44" i="4"/>
  <c r="L44" i="4" s="1"/>
  <c r="K13" i="5"/>
  <c r="L13" i="5" s="1"/>
  <c r="K27" i="5"/>
  <c r="L27" i="5" s="1"/>
  <c r="J28" i="5"/>
  <c r="K28" i="5" s="1"/>
  <c r="L28" i="5" s="1"/>
  <c r="K37" i="5"/>
  <c r="L37" i="5" s="1"/>
  <c r="K39" i="5"/>
  <c r="L39" i="5" s="1"/>
  <c r="K43" i="5"/>
  <c r="L43" i="5" s="1"/>
  <c r="K36" i="6"/>
  <c r="L36" i="6" s="1"/>
  <c r="K38" i="6"/>
  <c r="L38" i="6" s="1"/>
  <c r="K40" i="6"/>
  <c r="L40" i="6" s="1"/>
  <c r="K44" i="6"/>
  <c r="L44" i="6" s="1"/>
  <c r="M8" i="4" l="1"/>
  <c r="M8" i="3"/>
  <c r="L63" i="5"/>
  <c r="L63" i="3"/>
  <c r="L63" i="6"/>
  <c r="L6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H31" authorId="0" shapeId="0" xr:uid="{00000000-0006-0000-0600-000001000000}">
      <text>
        <r>
          <rPr>
            <sz val="11"/>
            <color theme="1"/>
            <rFont val="Arial"/>
            <family val="2"/>
          </rPr>
          <t>======
ID#AAAAQF9TZ08
Willintong Contreras Camacho    (2021-10-25 16:37:22)
SE AGREGO 200000 DE LA CALIBRACION</t>
        </r>
      </text>
    </comment>
  </commentList>
  <extLst>
    <ext xmlns:r="http://schemas.openxmlformats.org/officeDocument/2006/relationships" uri="GoogleSheetsCustomDataVersion1">
      <go:sheetsCustomData xmlns:go="http://customooxmlschemas.google.com/" r:id="rId1" roundtripDataSignature="AMtx7mgourzoS9rBhAO7hLV3dtFiNFM6yw=="/>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H31" authorId="0" shapeId="0" xr:uid="{00000000-0006-0000-0700-000001000000}">
      <text>
        <r>
          <rPr>
            <sz val="11"/>
            <color theme="1"/>
            <rFont val="Arial"/>
            <family val="2"/>
          </rPr>
          <t>======
ID#AAAAQF9TZ1A
Willintong Contreras Camacho    (2021-10-25 16:37:22)
SE AGREGO 200000 DE LA CALIBRACION</t>
        </r>
      </text>
    </comment>
  </commentList>
  <extLst>
    <ext xmlns:r="http://schemas.openxmlformats.org/officeDocument/2006/relationships" uri="GoogleSheetsCustomDataVersion1">
      <go:sheetsCustomData xmlns:go="http://customooxmlschemas.google.com/" r:id="rId1" roundtripDataSignature="AMtx7mixCEx7ZAiF2Pum1wgLsFvEjYZlYA=="/>
    </ext>
  </extLst>
</comments>
</file>

<file path=xl/sharedStrings.xml><?xml version="1.0" encoding="utf-8"?>
<sst xmlns="http://schemas.openxmlformats.org/spreadsheetml/2006/main" count="1844" uniqueCount="353">
  <si>
    <t xml:space="preserve">OBJETO: SUMINISTRO DE EQUIPOS, ELEMENTOS E INSUMOS PARA EL LABORATORIO DE SUELOS, ASFALTOS Y PAVIMENTOS DE LA UAERMV, PROYECTO 7858 (METAS 1, 2, 4 Y 5) </t>
  </si>
  <si>
    <r>
      <t xml:space="preserve">Se presenta el listado de items a suministrar a las empresas interesadas conforme a las condiciones establecidas de la </t>
    </r>
    <r>
      <rPr>
        <i/>
        <sz val="22"/>
        <color theme="1"/>
        <rFont val="Calibri"/>
        <family val="2"/>
      </rPr>
      <t>"</t>
    </r>
    <r>
      <rPr>
        <b/>
        <i/>
        <sz val="22"/>
        <color theme="1"/>
        <rFont val="Calibri"/>
        <family val="2"/>
      </rPr>
      <t>Ficha Técnica - Requerimientos y especifiaciones mínimas"</t>
    </r>
  </si>
  <si>
    <t>ITEM</t>
  </si>
  <si>
    <t>TIPO DE PRODUCTO</t>
  </si>
  <si>
    <t>DESCRIPCIÓN</t>
  </si>
  <si>
    <t xml:space="preserve">Para los EQUIPOS y ELEMENTOS de laboratorio a suministrar contemplar GARANTÍA TÉCNICA MÍNIMA DE DOS (2) AÑOS y CUATRO (4) MANTENIMIENTOS PREVENTIVOS PARA DICHO PERIODO DE GARANTIA MINIMA 
 </t>
  </si>
  <si>
    <t>UNIDAD</t>
  </si>
  <si>
    <t>CANTIDAD
ESTIMADA</t>
  </si>
  <si>
    <t>EQUIPO</t>
  </si>
  <si>
    <r>
      <rPr>
        <b/>
        <sz val="15"/>
        <color rgb="FF000000"/>
        <rFont val="Arial"/>
        <family val="2"/>
      </rPr>
      <t>Humedometro digital - Conjunto para ensayo de humedad en campo (INV E-150-13 DETERMINACION DE LA HUMEDAD DE SUELOS EMPLEANDO UN PROBADOR CON CARBURO DE CALCIO)</t>
    </r>
    <r>
      <rPr>
        <sz val="15"/>
        <color rgb="FF000000"/>
        <rFont val="Arial"/>
        <family val="2"/>
      </rPr>
      <t xml:space="preserve"> compuesto por:
1. Humedometro digital con botella de reacion, manometro digital, rango de medicion 0 a 40%HR, resolucion 0,1%.
2.Balanza digital 600g, division de escala 0,1g
3.Dos esferas de acero
4.Brocha de 1in
5.Cepillo tipo churrusco
6.Carburo de calcio finamente pulverizado y en un recipiente hermetico cantidad 1500g
7.Cuchara dosificadora
8.Bayetilla.
9.Caja para trasnporte y almacenamiento del conjunto completo. 
La balanza digital debe incluir ceritificado de calibracion con sello ONAC, el humedometro debe incluir informe de verificacion. </t>
    </r>
  </si>
  <si>
    <r>
      <rPr>
        <b/>
        <sz val="15"/>
        <color theme="1"/>
        <rFont val="Arial"/>
        <family val="2"/>
      </rPr>
      <t xml:space="preserve">Conjunto para ensayo equivalente de arena que contenga:
</t>
    </r>
    <r>
      <rPr>
        <sz val="15"/>
        <color theme="1"/>
        <rFont val="Arial"/>
        <family val="2"/>
      </rPr>
      <t xml:space="preserve">
1. Cuatro (4) probetas (cilindro en plástico transparente) con diámetro interior 31,75mm ± 0,381mm y altura de 430mm, graduada en espacios de 2.54mm, desde el fondo hasta una altura de 381mm, la base debe ser de plástico transparente de 120mm x 102mm x 12,7mm bien asegurada al mismo
2. Dos (4) Tapones sólidos en goma que ajusten en las probetas
3. Un (2) Tubo irrigador en acero inoxidable, de 6.35mm de diámetro exterior, 0,89mm de espesor, con longitud de 510mm, con uno de sus extremos cerrado formando una arista. Las caras laterales del extremo cerrado con dos orificios de 1mm de diámetro, cerca de la arista que se forma.
4. Un conjunto para tomar lecturas del nivel de arena con una masa total de 1Kg; formado por una barra metálica de 457mm de longitud, en su extremo inferior lleva enroscado un disco de asentamiento (pie) metálico de cara inferior plana perpendicular al eje de la barra, un indicador y una sobrecarga cilíndrica.
5. Dos botellones de 3.785l de capacidad.
6. Tubo flexible de plástico o caucho de 4.7mm de diámetro y de 120mm de largo aproximadamente, con una pinza de presión que permita cortar el paso del líquido atreves del mismo.
7. Un embudo de boca ancha, de 100mm de diámetro en la base
8. Tres Recipiente metálico de 57mm de diámetro aproximado, con una capacidad de 85±5ml.
9. Caja para trasnporte y almacenamiento del conjunto completo. 
Se debe entregar certificado de verificación del cumplimiento de los parámetros anteriormente mencionados, que cumple normas ASTM D2419, AASHTO T176, INV E 133-13.</t>
    </r>
  </si>
  <si>
    <r>
      <rPr>
        <b/>
        <sz val="15"/>
        <color theme="1"/>
        <rFont val="Arial"/>
        <family val="2"/>
      </rPr>
      <t>Etiquetadora portatil sencilla debe incluir</t>
    </r>
    <r>
      <rPr>
        <sz val="15"/>
        <color theme="1"/>
        <rFont val="Arial"/>
        <family val="2"/>
      </rPr>
      <t>: 
Teclas inteligentes de una pulsacion dimension producto 3,9"D x 7,9"W x 2,8"H pulgadas, salida de impresión monocromatico, cree etiquetas con 6 tamaños de fuentes, 8 estilos de texto y 4 estilos de recuadro, además de subrayado y 228 símbolos e imágenes prediseñadas, Imprima etiquetas de hasta 12 mm de ancho. Debe funcionar con batería de ion-litio recargable o adaptador CA (los cuales se deben venir con el equipo). Se Debe entregar el equipo con dos (2) consumibles de cinta negro sobre blanco de 12 mm de ancho * 4 m de largo.</t>
    </r>
  </si>
  <si>
    <r>
      <rPr>
        <b/>
        <sz val="15"/>
        <color theme="1"/>
        <rFont val="Arial"/>
        <family val="2"/>
      </rPr>
      <t>Maquina automática sistematizada doble rango para ensayos de concreto</t>
    </r>
    <r>
      <rPr>
        <sz val="15"/>
        <color theme="1"/>
        <rFont val="Arial"/>
        <family val="2"/>
      </rPr>
      <t>: 
Capacidad en rango bajo de 200 kN y en rango alto hasta 1000 kn, division de escala en rango bajo (0,01 kN) y en rango alto (0,1 kN), con tablero de membrana tactil. operaciòn semi-automatica.  compuesto por consola de mando con indicaciòn y sistema  de control semi-automatico y prensa hidraulica de alta estabilidad. fabricada en acero macizo, de alta estabilidad, con rejillas de protecciòn y finales de carrera para protecciòn; platos de carga de 280 mm de diametro, puede funcionar a 110 VAC o 220 VAC incluye: 
1.Cabezal escualizable para ensayo a compresiòn de probetas de concreto.
2.Consola de mando, con pantalla digital. 
3.Cadenciometro luminoso para indicaciòn de la velocidad de aplicaciòn de carga. 
4.Teclado de membrana  y boton de parada de emergencia. 
5.Memoria para registro de ensayos. 
6.Salida de datos via rs232. alimentaciòn electrica 110V o 220V.
7.Dispositivo para ensayos de flexion de vigas y compresion de cilindros.
Debe cumplir con la norma de ensayo INV E 410, INV E 414.INV E 622.
Se debe entregar con certificado de calibracion ONAC para los dos rangos.</t>
    </r>
  </si>
  <si>
    <r>
      <rPr>
        <b/>
        <sz val="15"/>
        <color theme="1"/>
        <rFont val="Arial"/>
        <family val="2"/>
      </rPr>
      <t>Densimetro no nuclear para carpetas asfalticas:</t>
    </r>
    <r>
      <rPr>
        <sz val="15"/>
        <color theme="1"/>
        <rFont val="Arial"/>
        <family val="2"/>
      </rPr>
      <t xml:space="preserve">
Fabricado según la norma ASTM D7113 para control de densidad de carpeta asfáltica  en sitio.
1.Capacidad para mediciones directas con profundidad de minimo 2" (50 mm), precisión de ± 0.2 pcf (3.2 kg/m3) 
2.Temperatura ambiente de funcionamiento de 0 a 50°C minimo.
3.Incluya unidad de lectura LCD retroiluminada con teclado y opción de transferencia de datos a PC a través de puerto, 
4.Palanca telescópica de fácil acople, 
5.cargador de batería autonomia de bateria minimo de 16 horas
6.Estuche para transporte. 
Se debe entregar con informe de verificacion del equipo.</t>
    </r>
  </si>
  <si>
    <r>
      <rPr>
        <b/>
        <sz val="15"/>
        <color theme="1"/>
        <rFont val="Arial"/>
        <family val="2"/>
      </rPr>
      <t xml:space="preserve">Martillo mecanico PROCTOR Y CBR:
</t>
    </r>
    <r>
      <rPr>
        <sz val="15"/>
        <color theme="1"/>
        <rFont val="Arial"/>
        <family val="2"/>
      </rPr>
      <t xml:space="preserve">
Martillo mecánico que compacte y gire el molde automáticamente después de cada golpe mientras mantiene control del número de golpes y detiene el equipo una vez alcanzado el número prefijado, con función encendido/apagado independiente del contador. La unidad puede ser usada para efectuar ensayos de compactación estándar o modificado usando un martillo de 5,5 lb con caída de 18” (457 mm). Durante la compactación
Están incluidos en el compactador:
1. Martillo con masa 5,5±0,02 lb que tenga una cara plana circular, de diámetro 50.80±0,13mm, con una camisa guía que controle la altura de calidad del golpe desde una altura libre de 304,8±1 mm por encima de la atura del suelo
2.Martillo con masa 10±0,02 lb que tenga una cara plana circular, de diámetro 50.80±0,13 ml, con una camisa guía que controle la altura de calidad del golpe desde una altura libre de 457,2±1,3 mm por encima de la atura del suelo
3. Dispositivo de seguridad del martillo
4. Incluir la verificación del cumplimiento de los parámetros anteriormente mencionados, que cumpla normas  INV E 141, 142 y 148-13</t>
    </r>
  </si>
  <si>
    <r>
      <rPr>
        <b/>
        <sz val="15"/>
        <color theme="1"/>
        <rFont val="Arial"/>
        <family val="2"/>
      </rPr>
      <t>Termometro infrarojo:</t>
    </r>
    <r>
      <rPr>
        <sz val="15"/>
        <color theme="1"/>
        <rFont val="Arial"/>
        <family val="2"/>
      </rPr>
      <t xml:space="preserve">
Tipo pistola de rango de temperatura: -18 a 380° c, resolución de la pantalla 0.2 °c,  precisión en temperaturas ≥0 °c: ±1,5 °c, repetibilidad ±0,8% de la lectura o ±1,0 °c lo que sea mayor, resolución óptica: d:s 10:1 tiempo de respuesta: 500 ms mira: láser de un punto pantalla de indicación: lcd con iluminación alimentación: con batería (1) de 9 v o triple a.  debe entregarse con certificado de calibración con sello onac en tres puntos..</t>
    </r>
  </si>
  <si>
    <r>
      <rPr>
        <b/>
        <sz val="15"/>
        <color theme="1"/>
        <rFont val="Arial"/>
        <family val="2"/>
      </rPr>
      <t xml:space="preserve">MAQUINA PARA INMERSION - COMPRESION CON INDICADOR DIGITAL: 
</t>
    </r>
    <r>
      <rPr>
        <sz val="15"/>
        <color theme="1"/>
        <rFont val="Arial"/>
        <family val="2"/>
      </rPr>
      <t>Se compone de una prensa de columnas de alta estabilidad con cabezal escualizable y un travesaño para el ajuste de la altura. incluye Indicador digital programable para seleccionar unidades de indicación, carga limite, activar y desactivar memoria de picos y programar area de la muestra. Capacidad de 250 kN, operacion electro-hidraulica, altura ajustable entre 35 y 39 cm, interfaz para salida de datos por puerto USB. Puede funcionar a 110 VAC o 220 VAC. La prensa debe incluir:
1.seis (6) Moldes en acero de 101,6 mm de diametro y 177,8 mm de altura, espesor 6,4 mm con perforaciones laterales para drenaje.
2. Piston superior cilindrico fabricado en acero longitud minima 12,7 mm.
3. Piston inferior cilindrico fabricado en acero altura 50 mm / +- 4mm
4, Dos (2) soportes fabricados en acero dimensiones 25,4 mm*25,4 mm*76,2 mm
La prensa debe cumplir con la norma de ensayo INV E 622-13.
Se debe entregar con certificado de calibracion ONAC para el rango de carga que va hasta 250 kN. 
Tambien se debe entregar certificado de verificación de los 6 moldes, 2 pistones y  2 soportes, de acuerdo a loestablecido en la norma de ensayo INV-E-622-13.</t>
    </r>
  </si>
  <si>
    <r>
      <rPr>
        <b/>
        <sz val="15"/>
        <color theme="1"/>
        <rFont val="Arial"/>
        <family val="2"/>
      </rPr>
      <t>Comparador de caratula análogo:</t>
    </r>
    <r>
      <rPr>
        <sz val="15"/>
        <color theme="1"/>
        <rFont val="Arial"/>
        <family val="2"/>
      </rPr>
      <t xml:space="preserve">
Dial tipo reloj con división de escala de 0,025 mm y rango de 12 mm, para medición de expansión del CBR ue cumpla con la norma INV E 148-13 
Debe entregarse certificado de calibración por laboratorio acreditado por ONAC.</t>
    </r>
  </si>
  <si>
    <r>
      <rPr>
        <b/>
        <sz val="15"/>
        <color theme="1"/>
        <rFont val="Arial"/>
        <family val="2"/>
      </rPr>
      <t xml:space="preserve">Conjunto para ensayo punto de ablandamiento:
</t>
    </r>
    <r>
      <rPr>
        <sz val="15"/>
        <color theme="1"/>
        <rFont val="Arial"/>
        <family val="2"/>
      </rPr>
      <t xml:space="preserve">
Debe incluir:
1.Incluye un vaso de precipitado de 800ml con montaje en bronce, configuración doble y calzo para termómetro.
2. Seis (6) Bolas de acero endurecida de 3/8in (9 .5 mm) de diámetro, peso entre 3 .45g y 3 .55 g.
3. Seis (6) Guías de centrado de bola. La bola es centrada en la muestra por tres pasadores.
5. Seis (6) Anillos en escuadra, Superior: 23mm, 19 .8mm, Inferior: 19mm, 15 .9mm desde arriba hasta el resalto 4.4mm de alto; desde resalto hasta abajo, 2mm de alto. 
Debe entregarse certificado de verificación de todos los elementos que cumpla la NORMA INV E 712-13.</t>
    </r>
  </si>
  <si>
    <r>
      <rPr>
        <b/>
        <sz val="15"/>
        <color theme="1"/>
        <rFont val="Arial"/>
        <family val="2"/>
      </rPr>
      <t>Termómetro Digital de bolsillo a prueba de agua:</t>
    </r>
    <r>
      <rPr>
        <sz val="15"/>
        <color theme="1"/>
        <rFont val="Arial"/>
        <family val="2"/>
      </rPr>
      <t xml:space="preserve">
rango de -10 a 150 °C, division de escla  0.1°C, largo de bulbo 125 mm en material bimetálico, error maximo permisible de 1°C que cumpla con la norma INV E 733-13.
Debe entregarse con certificado de calibracion en tres puntos con sello ONAC</t>
    </r>
  </si>
  <si>
    <r>
      <rPr>
        <b/>
        <sz val="15"/>
        <color theme="1"/>
        <rFont val="Arial"/>
        <family val="2"/>
      </rPr>
      <t>Termómetro bimetálico:</t>
    </r>
    <r>
      <rPr>
        <sz val="15"/>
        <color theme="1"/>
        <rFont val="Arial"/>
        <family val="2"/>
      </rPr>
      <t xml:space="preserve">
Lectura directa de metal para uso general, de rango de 10°C a 200°C, con division de escala de 2°C, varilla de acero inoxidable de  6 in de largo. El diametro de la caratula del dial puede ser de 2” a 3" (50 mm a 75mm) . El termometro debe tener un mecanismo externo que permita el ajuste de temperatura, que cumpla con la norma INV E 748 - 13
Debe entregarse con certificado de calibracion con sello ONAC en 3 puntos.</t>
    </r>
  </si>
  <si>
    <r>
      <rPr>
        <b/>
        <sz val="15"/>
        <color theme="1"/>
        <rFont val="Arial"/>
        <family val="2"/>
      </rPr>
      <t>Calibradores Vernier Digital:</t>
    </r>
    <r>
      <rPr>
        <sz val="15"/>
        <color theme="1"/>
        <rFont val="Arial"/>
        <family val="2"/>
      </rPr>
      <t xml:space="preserve">
En acero inoxidable, se usa para mediciones exteriores e interiores, de profundidad y escalonadas. Intercambiable de pulgadas a milímetros, 0-12” (0-300mm), con resolución de 0,01 mm, error maximo permisible debe ser de acuerdo a la tabla 6 del documento de referencia DI-008 centro español de metrologia,edicion 1.
Debe entregar con certificado de calibración con sello ONAC.</t>
    </r>
  </si>
  <si>
    <r>
      <rPr>
        <b/>
        <sz val="15"/>
        <color theme="1"/>
        <rFont val="Arial"/>
        <family val="2"/>
      </rPr>
      <t>Termómetro de vidrio libre de mercurio:</t>
    </r>
    <r>
      <rPr>
        <sz val="15"/>
        <color theme="1"/>
        <rFont val="Arial"/>
        <family val="2"/>
      </rPr>
      <t xml:space="preserve">
Rango de medición de -2°C a 400°C con divison de escala de 1°C y un longitud de 308mm, error maximo 1°C hasta 260 y 2°C por encima de 260°C con forro en teflón para protegerlo de quebraduras debe cumplir con las normas INV E 709-13.
Debe entregarse con certificado de calibracion en tres putnos con sello ONAC </t>
    </r>
  </si>
  <si>
    <r>
      <rPr>
        <b/>
        <sz val="15"/>
        <color theme="1"/>
        <rFont val="Arial"/>
        <family val="2"/>
      </rPr>
      <t xml:space="preserve">Termómetro de vidrio libre de mercurio: </t>
    </r>
    <r>
      <rPr>
        <sz val="15"/>
        <color theme="1"/>
        <rFont val="Arial"/>
        <family val="2"/>
      </rPr>
      <t xml:space="preserve">
división de escala 0,1°C y un rango de medición de -2 a 80°C,error maximo de </t>
    </r>
    <r>
      <rPr>
        <sz val="15"/>
        <rFont val="Arial"/>
        <family val="2"/>
      </rPr>
      <t>0,5</t>
    </r>
    <r>
      <rPr>
        <b/>
        <sz val="15"/>
        <rFont val="Arial"/>
        <family val="2"/>
      </rPr>
      <t>°C</t>
    </r>
    <r>
      <rPr>
        <b/>
        <sz val="15"/>
        <color theme="1"/>
        <rFont val="Arial"/>
        <family val="2"/>
      </rPr>
      <t xml:space="preserve">  </t>
    </r>
    <r>
      <rPr>
        <sz val="15"/>
        <color theme="1"/>
        <rFont val="Arial"/>
        <family val="2"/>
      </rPr>
      <t>con forro en teflón para protegerlo de quebraduras que cumpla con la norma INV E 733-13, INV E 735-13.
Debe entregarse con certificado de calibracion en tres puntos con sello ONAC</t>
    </r>
  </si>
  <si>
    <t>ELEMENTO</t>
  </si>
  <si>
    <r>
      <rPr>
        <b/>
        <sz val="15"/>
        <color rgb="FF000000"/>
        <rFont val="Arial"/>
        <family val="2"/>
      </rPr>
      <t>Juego de molde, collar y placa base para fabricar briquteas de mezcla asfaltica por el ensayo Marshall:</t>
    </r>
    <r>
      <rPr>
        <sz val="15"/>
        <color rgb="FF000000"/>
        <rFont val="Arial"/>
        <family val="2"/>
      </rPr>
      <t xml:space="preserve">
Para compactación de briquetas estandar marshall para mezclas bituminosas, fabricado en acero, de 4 pulgadas , fabricado según norma ASTMD  6927- D 6926. El juego de molde, collar y placa base debe cumplir con lo solicitado en la norma INV E-748-2013,FIGURA 748-1. 
Se debe entregar certificado de verificacion de las medidas de cada molde, collar y placa base según  la FIGURA 748-1 de la norma INV E -748-13.</t>
    </r>
  </si>
  <si>
    <t>JUEGO MOLDE, COLLAR Y BASE</t>
  </si>
  <si>
    <t>Placa de vidrio esmerilado de tamaño de 50cm * 50cm  para formar cilindros de suelo (rollos) para el ensayo INV-E-125-13 e INV-E-126-13.</t>
  </si>
  <si>
    <r>
      <t xml:space="preserve">Extractor de aire de </t>
    </r>
    <r>
      <rPr>
        <b/>
        <sz val="15"/>
        <color rgb="FF000000"/>
        <rFont val="Arial"/>
        <family val="2"/>
      </rPr>
      <t>12in DE DIAMETRO,</t>
    </r>
    <r>
      <rPr>
        <sz val="15"/>
        <color rgb="FF000000"/>
        <rFont val="Arial"/>
        <family val="2"/>
      </rPr>
      <t xml:space="preserve"> industrial tipo axial ventilador con rejilla de seguridad con motor pre - lubricado en doble balinera, marco redondo de fácil montaje totalmente metálico, </t>
    </r>
    <r>
      <rPr>
        <b/>
        <sz val="15"/>
        <color rgb="FF000000"/>
        <rFont val="Arial"/>
        <family val="2"/>
      </rPr>
      <t>caudal 18 m3/min</t>
    </r>
    <r>
      <rPr>
        <sz val="15"/>
        <color rgb="FF000000"/>
        <rFont val="Arial"/>
        <family val="2"/>
      </rPr>
      <t>, motor con inversión de giro para inyectar ó extraer aire. material de las parillas metalicas, material del cuerpo metalico. aspas metalicas,</t>
    </r>
    <r>
      <rPr>
        <b/>
        <sz val="15"/>
        <color rgb="FF000000"/>
        <rFont val="Arial"/>
        <family val="2"/>
      </rPr>
      <t xml:space="preserve"> velocidad minima de 1400 rpm, potencia 72 vatios</t>
    </r>
    <r>
      <rPr>
        <sz val="15"/>
        <color rgb="FF000000"/>
        <rFont val="Arial"/>
        <family val="2"/>
      </rPr>
      <t>.</t>
    </r>
  </si>
  <si>
    <r>
      <t xml:space="preserve">Collar cortante en acero galvanizado  para extraccion de CBR inalterados, de diametro 6in (152.4 mm), </t>
    </r>
    <r>
      <rPr>
        <b/>
        <sz val="15"/>
        <color rgb="FF000000"/>
        <rFont val="Arial"/>
        <family val="2"/>
      </rPr>
      <t>DEBE CUMPLIR CON LA NORMA INV-E-148-13.</t>
    </r>
  </si>
  <si>
    <r>
      <t xml:space="preserve">Juego de 12 esferas de acero endurecido de diámetro aproximado de entre </t>
    </r>
    <r>
      <rPr>
        <b/>
        <sz val="15"/>
        <color rgb="FF000000"/>
        <rFont val="Arial"/>
        <family val="2"/>
      </rPr>
      <t>46 y 47.6 mm y una masa entre 400g y 440g,</t>
    </r>
    <r>
      <rPr>
        <sz val="15"/>
        <color rgb="FF000000"/>
        <rFont val="Arial"/>
        <family val="2"/>
      </rPr>
      <t xml:space="preserve"> utilizadas para el ensayo "</t>
    </r>
    <r>
      <rPr>
        <b/>
        <sz val="15"/>
        <color rgb="FF000000"/>
        <rFont val="Arial"/>
        <family val="2"/>
      </rPr>
      <t>Resistencia a degradación de los agregados de tamaños menores a 1 1/2" por medio de la máquina de los ángeles INV E 218-13</t>
    </r>
    <r>
      <rPr>
        <sz val="15"/>
        <color rgb="FF000000"/>
        <rFont val="Arial"/>
        <family val="2"/>
      </rPr>
      <t>".
 Debe entregarse con certificado de verificación de la masa y el diámetro de cada esfera y masa total del juego de las 12 esferas.</t>
    </r>
  </si>
  <si>
    <t>JUEGO DE 12 ESFERAS</t>
  </si>
  <si>
    <r>
      <t>Varilla en acero larga de diametro igual a 16 mm±2mm (5/8") y aproximadamente 600 mm (24") de longitud   con un extremo semiesferico</t>
    </r>
    <r>
      <rPr>
        <b/>
        <sz val="15"/>
        <color theme="1"/>
        <rFont val="Arial"/>
        <family val="2"/>
      </rPr>
      <t xml:space="preserve"> que cumpla con la NORMA INV E 404-13. Se debe entregar certificado de verificación del diametro y de la longitud de cada varilla.</t>
    </r>
  </si>
  <si>
    <r>
      <t xml:space="preserve">Tubo muestreador tipo cuchara partida en acero de diametro externo 2in y longitud 46cm. 
Incluye accesorios que van enroscados en ambos extremos (zapata y cabezal). </t>
    </r>
    <r>
      <rPr>
        <b/>
        <sz val="15"/>
        <color theme="1"/>
        <rFont val="Arial"/>
        <family val="2"/>
      </rPr>
      <t>se debe entregar certificado de verificacion de dimenciones según la norma INV E 111-13 FIGURA 111-2</t>
    </r>
  </si>
  <si>
    <t>Tubo guia con soporte para mantener la rayectoria de la pesa durante la ejecución del ensayo de penetracxión normal (spt)</t>
  </si>
  <si>
    <t>pesa para ensayo de SPT y Perforación  DE PESO 18,14 Kg aproximadamente</t>
  </si>
  <si>
    <r>
      <t xml:space="preserve">Tubo shelby de </t>
    </r>
    <r>
      <rPr>
        <b/>
        <sz val="15"/>
        <color theme="1"/>
        <rFont val="Arial"/>
        <family val="2"/>
      </rPr>
      <t>3in de diámetro exterior y longitud de 36 in</t>
    </r>
    <r>
      <rPr>
        <sz val="15"/>
        <color theme="1"/>
        <rFont val="Arial"/>
        <family val="2"/>
      </rPr>
      <t xml:space="preserve">, en acero inoxidable de calibre 16 para la extracción de muestras. </t>
    </r>
    <r>
      <rPr>
        <b/>
        <sz val="15"/>
        <color theme="1"/>
        <rFont val="Arial"/>
        <family val="2"/>
      </rPr>
      <t>se debe entregar certificado de verificación de dimensiones según la norma INV E-105-13 FIGURA 105-1 , TABLA 105-1 TABLA 105-2.</t>
    </r>
  </si>
  <si>
    <t>Adaptador de tubo shelby para tubo de 3in de diametro exterior, fabricado en acero inoxidable</t>
  </si>
  <si>
    <t>Extractor manual de muestras horizontales obtenidas de tubos shelby, con capacidad para tubos de diametro exterior 2in, 2,5in y 3in, incluye tornillo sinfín con manivela manual y mordazas intercambiables con anillos.</t>
  </si>
  <si>
    <r>
      <t>Tubo irrigador para ensayo de equivalente de arena en cobre o bronce de 6,35 mm de diametro exterior y 0,89 mm de espesor, con longitud de 510 mm, con uno de sus extremos cerrado formando una arista. las caras laterales del extremo cerrado tienen dos (2) orificios de 1 mm de diametro cerca a la arista que se forma.</t>
    </r>
    <r>
      <rPr>
        <b/>
        <sz val="15"/>
        <color theme="1"/>
        <rFont val="Arial"/>
        <family val="2"/>
      </rPr>
      <t xml:space="preserve">el tubo irrigador debe cumplir con lo solicitado en la norma INV E-133-13, FIGURA 133-1 (DETALLE 6). </t>
    </r>
    <r>
      <rPr>
        <sz val="15"/>
        <color theme="1"/>
        <rFont val="Arial"/>
        <family val="2"/>
      </rPr>
      <t xml:space="preserve">   
</t>
    </r>
    <r>
      <rPr>
        <b/>
        <sz val="15"/>
        <color theme="1"/>
        <rFont val="Arial"/>
        <family val="2"/>
      </rPr>
      <t>Se debe entregar certificado de verificacion de las medidas de cada tubo irrigador según tabla de la FIGURA 133-1 (DETALLE 6) de la norma INV E-133-13.</t>
    </r>
  </si>
  <si>
    <r>
      <t xml:space="preserve">Trípode para reloj comparador, fabricado en aleación especial protegida contra la corrosión, para medir el hinchamiento de las muestras de cbr. el tripode bebe traer sujetador para el deformimetro de caratula. </t>
    </r>
    <r>
      <rPr>
        <b/>
        <sz val="15"/>
        <color theme="1"/>
        <rFont val="Arial"/>
        <family val="2"/>
      </rPr>
      <t xml:space="preserve">el tripode debe cumplir con las dimensiones establecidas en la norma INV E 148-213, FIGURA 148-1 y se debe entregar certificado de verificacion de estas dimensiones. </t>
    </r>
  </si>
  <si>
    <r>
      <t>Tamiz con marco y malla en acero inoxidable de</t>
    </r>
    <r>
      <rPr>
        <b/>
        <sz val="15"/>
        <color theme="1"/>
        <rFont val="Arial"/>
        <family val="2"/>
      </rPr>
      <t xml:space="preserve"> diámetro 8in  altura interna 2in</t>
    </r>
    <r>
      <rPr>
        <sz val="15"/>
        <color theme="1"/>
        <rFont val="Arial"/>
        <family val="2"/>
      </rPr>
      <t xml:space="preserve"> y </t>
    </r>
    <r>
      <rPr>
        <b/>
        <sz val="15"/>
        <color theme="1"/>
        <rFont val="Arial"/>
        <family val="2"/>
      </rPr>
      <t>malla no.3/4"</t>
    </r>
    <r>
      <rPr>
        <sz val="15"/>
        <color theme="1"/>
        <rFont val="Arial"/>
        <family val="2"/>
      </rPr>
      <t xml:space="preserve">. los marcos de los tamices moldeados sin costura con bordes laminados rígidos y los fondos extendidos para asegurar un buen ajuste entre los marcos, las bandejas y los separadores del mismo diámetro, asegurándose de que el sistema de apilado de los tamices es el correcto.
</t>
    </r>
    <r>
      <rPr>
        <b/>
        <sz val="15"/>
        <color theme="1"/>
        <rFont val="Arial"/>
        <family val="2"/>
      </rPr>
      <t>Se debe entregar certificado de calibración del fábricante, que cumpla con la norma ASTM E-11 y entregar certificado de calibración por laboratorio acreditado  con sello ONAC</t>
    </r>
  </si>
  <si>
    <r>
      <t>Tamiz con marco y malla en acero inoxidable de</t>
    </r>
    <r>
      <rPr>
        <b/>
        <sz val="15"/>
        <color theme="1"/>
        <rFont val="Arial"/>
        <family val="2"/>
      </rPr>
      <t xml:space="preserve"> diámetro 8in  altura interna 2in</t>
    </r>
    <r>
      <rPr>
        <sz val="15"/>
        <color theme="1"/>
        <rFont val="Arial"/>
        <family val="2"/>
      </rPr>
      <t xml:space="preserve"> y </t>
    </r>
    <r>
      <rPr>
        <b/>
        <sz val="15"/>
        <color theme="1"/>
        <rFont val="Arial"/>
        <family val="2"/>
      </rPr>
      <t>malla no.1/2"</t>
    </r>
    <r>
      <rPr>
        <sz val="15"/>
        <color theme="1"/>
        <rFont val="Arial"/>
        <family val="2"/>
      </rPr>
      <t xml:space="preserve">. los marcos de los tamices moldeados sin costura con bordes laminados rígidos y los fondos extendidos para asegurar un buen ajuste entre los marcos, las bandejas y los separadores del mismo diámetro, asegurándose de que el sistema de apilado de los tamices es el correcto.
</t>
    </r>
    <r>
      <rPr>
        <b/>
        <sz val="15"/>
        <color theme="1"/>
        <rFont val="Arial"/>
        <family val="2"/>
      </rPr>
      <t>Se debe entregar certificado de calibración del fábricante, que cumpla con la norma ASTM E-11 y entregar certificado de calibración por laboratorio acreditado  con sello ONAC</t>
    </r>
  </si>
  <si>
    <r>
      <t>Tamiz con marco y malla en acero inoxidable de</t>
    </r>
    <r>
      <rPr>
        <b/>
        <sz val="15"/>
        <color theme="1"/>
        <rFont val="Arial"/>
        <family val="2"/>
      </rPr>
      <t xml:space="preserve"> diámetro 8in  altura interna 2in</t>
    </r>
    <r>
      <rPr>
        <sz val="15"/>
        <color theme="1"/>
        <rFont val="Arial"/>
        <family val="2"/>
      </rPr>
      <t xml:space="preserve"> y </t>
    </r>
    <r>
      <rPr>
        <b/>
        <sz val="15"/>
        <color theme="1"/>
        <rFont val="Arial"/>
        <family val="2"/>
      </rPr>
      <t>malla no.3/8"</t>
    </r>
    <r>
      <rPr>
        <sz val="15"/>
        <color theme="1"/>
        <rFont val="Arial"/>
        <family val="2"/>
      </rPr>
      <t xml:space="preserve">. los marcos de los tamices moldeados sin costura con bordes laminados rígidos y los fondos extendidos para asegurar un buen ajuste entre los marcos, las bandejas y los separadores del mismo diámetro, asegurándose de que el sistema de apilado de los tamices es el correcto.
</t>
    </r>
    <r>
      <rPr>
        <b/>
        <sz val="15"/>
        <color theme="1"/>
        <rFont val="Arial"/>
        <family val="2"/>
      </rPr>
      <t>Se debe entregar certificado de calibración del fábricante, que cumpla con la norma ASTM E-11 y entregar certificado de calibración por laboratorio acreditado  con sello ONAC</t>
    </r>
  </si>
  <si>
    <r>
      <t>Tamiz con marco y malla en acero inoxidable de</t>
    </r>
    <r>
      <rPr>
        <b/>
        <sz val="15"/>
        <color theme="1"/>
        <rFont val="Arial"/>
        <family val="2"/>
      </rPr>
      <t xml:space="preserve"> diámetro 8in  altura interna 2in</t>
    </r>
    <r>
      <rPr>
        <sz val="15"/>
        <color theme="1"/>
        <rFont val="Arial"/>
        <family val="2"/>
      </rPr>
      <t xml:space="preserve"> y </t>
    </r>
    <r>
      <rPr>
        <b/>
        <sz val="15"/>
        <color theme="1"/>
        <rFont val="Arial"/>
        <family val="2"/>
      </rPr>
      <t>malla no 4</t>
    </r>
    <r>
      <rPr>
        <sz val="15"/>
        <color theme="1"/>
        <rFont val="Arial"/>
        <family val="2"/>
      </rPr>
      <t xml:space="preserve">. los marcos de los tamices moldeados sin costura con bordes laminados rígidos y los fondos extendidos para asegurar un buen ajuste entre los marcos, las bandejas y los separadores del mismo diámetro, asegurándose de que el sistema de apilado de los tamices es el correcto.
</t>
    </r>
    <r>
      <rPr>
        <b/>
        <sz val="15"/>
        <color theme="1"/>
        <rFont val="Arial"/>
        <family val="2"/>
      </rPr>
      <t>Se debe entregar certificado de calibración del fábricante, que cumpla con la norma ASTM E-11 y entregar certificado de calibración por laboratorio acreditado  con sello ONAC</t>
    </r>
  </si>
  <si>
    <r>
      <t>Tamiz con marco y malla en acero inoxidable de</t>
    </r>
    <r>
      <rPr>
        <b/>
        <sz val="15"/>
        <color theme="1"/>
        <rFont val="Arial"/>
        <family val="2"/>
      </rPr>
      <t xml:space="preserve"> diámetro 8in  altura interna 2in</t>
    </r>
    <r>
      <rPr>
        <sz val="15"/>
        <color theme="1"/>
        <rFont val="Arial"/>
        <family val="2"/>
      </rPr>
      <t xml:space="preserve"> y </t>
    </r>
    <r>
      <rPr>
        <b/>
        <sz val="15"/>
        <color theme="1"/>
        <rFont val="Arial"/>
        <family val="2"/>
      </rPr>
      <t>malla no 8</t>
    </r>
    <r>
      <rPr>
        <sz val="15"/>
        <color theme="1"/>
        <rFont val="Arial"/>
        <family val="2"/>
      </rPr>
      <t xml:space="preserve">. los marcos de los tamices moldeados sin costura con bordes laminados rígidos y los fondos extendidos para asegurar un buen ajuste entre los marcos, las bandejas y los separadores del mismo diámetro, asegurándose de que el sistema de apilado de los tamices es el correcto.
</t>
    </r>
    <r>
      <rPr>
        <b/>
        <sz val="15"/>
        <color theme="1"/>
        <rFont val="Arial"/>
        <family val="2"/>
      </rPr>
      <t>Se debe entregar certificado de calibración del fábricante, que cumpla con la norma ASTM E-11 y entregar certificado de calibración por laboratorio acreditado  con sello ONAC</t>
    </r>
  </si>
  <si>
    <r>
      <t>Tamiz con marco y malla en acero inoxidable de</t>
    </r>
    <r>
      <rPr>
        <b/>
        <sz val="15"/>
        <color theme="1"/>
        <rFont val="Arial"/>
        <family val="2"/>
      </rPr>
      <t xml:space="preserve"> diámetro 8in  altura interna 2in</t>
    </r>
    <r>
      <rPr>
        <sz val="15"/>
        <color theme="1"/>
        <rFont val="Arial"/>
        <family val="2"/>
      </rPr>
      <t xml:space="preserve"> y </t>
    </r>
    <r>
      <rPr>
        <b/>
        <sz val="15"/>
        <color theme="1"/>
        <rFont val="Arial"/>
        <family val="2"/>
      </rPr>
      <t>malla no 10</t>
    </r>
    <r>
      <rPr>
        <sz val="15"/>
        <color theme="1"/>
        <rFont val="Arial"/>
        <family val="2"/>
      </rPr>
      <t xml:space="preserve">. los marcos de los tamices moldeados sin costura con bordes laminados rígidos y los fondos extendidos para asegurar un buen ajuste entre los marcos, las bandejas y los separadores del mismo diámetro, asegurándose de que el sistema de apilado de los tamices es el correcto.
</t>
    </r>
    <r>
      <rPr>
        <b/>
        <sz val="15"/>
        <color theme="1"/>
        <rFont val="Arial"/>
        <family val="2"/>
      </rPr>
      <t>Se debe entregar certificado de calibración del fábricante, que cumpla con la norma ASTM E-11 y entregar certificado de calibración por laboratorio acreditado  con sello ONAC</t>
    </r>
  </si>
  <si>
    <r>
      <t>Tamiz con marco y malla en acero inoxidable de</t>
    </r>
    <r>
      <rPr>
        <b/>
        <sz val="15"/>
        <color theme="1"/>
        <rFont val="Arial"/>
        <family val="2"/>
      </rPr>
      <t xml:space="preserve"> diámetro 8in  altura interna 2in</t>
    </r>
    <r>
      <rPr>
        <sz val="15"/>
        <color theme="1"/>
        <rFont val="Arial"/>
        <family val="2"/>
      </rPr>
      <t xml:space="preserve"> y </t>
    </r>
    <r>
      <rPr>
        <b/>
        <sz val="15"/>
        <color theme="1"/>
        <rFont val="Arial"/>
        <family val="2"/>
      </rPr>
      <t>malla no 16</t>
    </r>
    <r>
      <rPr>
        <sz val="15"/>
        <color theme="1"/>
        <rFont val="Arial"/>
        <family val="2"/>
      </rPr>
      <t xml:space="preserve">. los marcos de los tamices moldeados sin costura con bordes laminados rígidos y los fondos extendidos para asegurar un buen ajuste entre los marcos, las bandejas y los separadores del mismo diámetro, asegurándose de que el sistema de apilado de los tamices es el correcto.
</t>
    </r>
    <r>
      <rPr>
        <b/>
        <sz val="15"/>
        <color theme="1"/>
        <rFont val="Arial"/>
        <family val="2"/>
      </rPr>
      <t>Se debe entregar certificado de calibración del fábricante, que cumpla con la norma ASTM E-11 y entregar certificado de calibración por laboratorio acreditado  con sello ONAC</t>
    </r>
  </si>
  <si>
    <r>
      <t>Tamiz con marco y malla en acero inoxidable de</t>
    </r>
    <r>
      <rPr>
        <b/>
        <sz val="15"/>
        <color theme="1"/>
        <rFont val="Arial"/>
        <family val="2"/>
      </rPr>
      <t xml:space="preserve"> diámetro 8in  altura interna 2in</t>
    </r>
    <r>
      <rPr>
        <sz val="15"/>
        <color theme="1"/>
        <rFont val="Arial"/>
        <family val="2"/>
      </rPr>
      <t xml:space="preserve"> y </t>
    </r>
    <r>
      <rPr>
        <b/>
        <sz val="15"/>
        <color theme="1"/>
        <rFont val="Arial"/>
        <family val="2"/>
      </rPr>
      <t>malla no 30</t>
    </r>
    <r>
      <rPr>
        <sz val="15"/>
        <color theme="1"/>
        <rFont val="Arial"/>
        <family val="2"/>
      </rPr>
      <t xml:space="preserve">. los marcos de los tamices moldeados sin costura con bordes laminados rígidos y los fondos extendidos para asegurar un buen ajuste entre los marcos, las bandejas y los separadores del mismo diámetro, asegurándose de que el sistema de apilado de los tamices es el correcto.
</t>
    </r>
    <r>
      <rPr>
        <b/>
        <sz val="15"/>
        <color theme="1"/>
        <rFont val="Arial"/>
        <family val="2"/>
      </rPr>
      <t>Se debe entregar certificado de calibración del fábricante, que cumpla con la norma ASTM E-11 y entregar certificado de calibración por laboratorio acreditado  con sello ONAC</t>
    </r>
  </si>
  <si>
    <r>
      <t>Tamiz con marco y malla en acero inoxidable de</t>
    </r>
    <r>
      <rPr>
        <b/>
        <sz val="15"/>
        <color theme="1"/>
        <rFont val="Arial"/>
        <family val="2"/>
      </rPr>
      <t xml:space="preserve"> diámetro 8in  altura interna 2in</t>
    </r>
    <r>
      <rPr>
        <sz val="15"/>
        <color theme="1"/>
        <rFont val="Arial"/>
        <family val="2"/>
      </rPr>
      <t xml:space="preserve"> y </t>
    </r>
    <r>
      <rPr>
        <b/>
        <sz val="15"/>
        <color theme="1"/>
        <rFont val="Arial"/>
        <family val="2"/>
      </rPr>
      <t>malla no 40</t>
    </r>
    <r>
      <rPr>
        <sz val="15"/>
        <color theme="1"/>
        <rFont val="Arial"/>
        <family val="2"/>
      </rPr>
      <t xml:space="preserve">. los marcos de los tamices moldeados sin costura con bordes laminados rígidos y los fondos extendidos para asegurar un buen ajuste entre los marcos, las bandejas y los separadores del mismo diámetro, asegurándose de que el sistema de apilado de los tamices es el correcto.
</t>
    </r>
    <r>
      <rPr>
        <b/>
        <sz val="15"/>
        <color theme="1"/>
        <rFont val="Arial"/>
        <family val="2"/>
      </rPr>
      <t>Se debe entregar certificado de calibración del fábricante, que cumpla con la norma ASTM E-11 y entregar certificado de calibración por laboratorio acreditado  con sello ONAC</t>
    </r>
  </si>
  <si>
    <r>
      <t>Tamiz con marco y malla en acero inoxidable de</t>
    </r>
    <r>
      <rPr>
        <b/>
        <sz val="15"/>
        <color theme="1"/>
        <rFont val="Arial"/>
        <family val="2"/>
      </rPr>
      <t xml:space="preserve"> diámetro 8in  altura interna 2in</t>
    </r>
    <r>
      <rPr>
        <sz val="15"/>
        <color theme="1"/>
        <rFont val="Arial"/>
        <family val="2"/>
      </rPr>
      <t xml:space="preserve"> y </t>
    </r>
    <r>
      <rPr>
        <b/>
        <sz val="15"/>
        <color theme="1"/>
        <rFont val="Arial"/>
        <family val="2"/>
      </rPr>
      <t>malla no 50</t>
    </r>
    <r>
      <rPr>
        <sz val="15"/>
        <color theme="1"/>
        <rFont val="Arial"/>
        <family val="2"/>
      </rPr>
      <t xml:space="preserve">. los marcos de los tamices moldeados sin costura con bordes laminados rígidos y los fondos extendidos para asegurar un buen ajuste entre los marcos, las bandejas y los separadores del mismo diámetro, asegurándose de que el sistema de apilado de los tamices es el correcto.
</t>
    </r>
    <r>
      <rPr>
        <b/>
        <sz val="15"/>
        <color theme="1"/>
        <rFont val="Arial"/>
        <family val="2"/>
      </rPr>
      <t>Se debe entregar certificado de calibración del fábricante, que cumpla con la norma ASTM E-11 y entregar certificado de calibración por laboratorio acreditado  con sello ONAC</t>
    </r>
  </si>
  <si>
    <r>
      <t>Tamiz con marco y malla en acero inoxidable de</t>
    </r>
    <r>
      <rPr>
        <b/>
        <sz val="15"/>
        <color theme="1"/>
        <rFont val="Arial"/>
        <family val="2"/>
      </rPr>
      <t xml:space="preserve"> diámetro 8in  altura interna 2in</t>
    </r>
    <r>
      <rPr>
        <sz val="15"/>
        <color theme="1"/>
        <rFont val="Arial"/>
        <family val="2"/>
      </rPr>
      <t xml:space="preserve"> y </t>
    </r>
    <r>
      <rPr>
        <b/>
        <sz val="15"/>
        <color theme="1"/>
        <rFont val="Arial"/>
        <family val="2"/>
      </rPr>
      <t>malla no 80</t>
    </r>
    <r>
      <rPr>
        <sz val="15"/>
        <color theme="1"/>
        <rFont val="Arial"/>
        <family val="2"/>
      </rPr>
      <t xml:space="preserve">. los marcos de los tamices moldeados sin costura con bordes laminados rígidos y los fondos extendidos para asegurar un buen ajuste entre los marcos, las bandejas y los separadores del mismo diámetro, asegurándose de que el sistema de apilado de los tamices es el correcto.
</t>
    </r>
    <r>
      <rPr>
        <b/>
        <sz val="15"/>
        <color theme="1"/>
        <rFont val="Arial"/>
        <family val="2"/>
      </rPr>
      <t>Se debe entregar certificado de calibración del fábricante, que cumpla con la norma ASTM E-11 y entregar certificado de calibración por laboratorio acreditado  con sello ONAC</t>
    </r>
  </si>
  <si>
    <r>
      <t>Tamiz con marco y malla en acero inoxidable de</t>
    </r>
    <r>
      <rPr>
        <b/>
        <sz val="15"/>
        <color theme="1"/>
        <rFont val="Arial"/>
        <family val="2"/>
      </rPr>
      <t xml:space="preserve"> diámetro 8in  altura interna 2in</t>
    </r>
    <r>
      <rPr>
        <sz val="15"/>
        <color theme="1"/>
        <rFont val="Arial"/>
        <family val="2"/>
      </rPr>
      <t xml:space="preserve"> y </t>
    </r>
    <r>
      <rPr>
        <b/>
        <sz val="15"/>
        <color theme="1"/>
        <rFont val="Arial"/>
        <family val="2"/>
      </rPr>
      <t>malla no 200</t>
    </r>
    <r>
      <rPr>
        <sz val="15"/>
        <color theme="1"/>
        <rFont val="Arial"/>
        <family val="2"/>
      </rPr>
      <t xml:space="preserve">. los marcos de los tamices moldeados sin costura con bordes laminados rígidos y los fondos extendidos para asegurar un buen ajuste entre los marcos, las bandejas y los separadores del mismo diámetro, asegurándose de que el sistema de apilado de los tamices es el correcto.
</t>
    </r>
    <r>
      <rPr>
        <b/>
        <sz val="15"/>
        <color theme="1"/>
        <rFont val="Arial"/>
        <family val="2"/>
      </rPr>
      <t>Se debe entregar certificado de calibración del fábricante, que cumpla con la norma ASTM E-11 y entregar certificado de calibración por laboratorio acreditado  con sello ONAC</t>
    </r>
  </si>
  <si>
    <t>Platillos de fondo para tamices, en acero inoxidable, diámetro 8" y profundidad 2"</t>
  </si>
  <si>
    <r>
      <t xml:space="preserve">Cronometro digital de precision, Resolucion 1/100 segundos Centecimal Sg, debe tener Botón de detener y resetear. indicador de 12 o 24 horas, Indicador de meses, fecha, días de la semana, Pantalla LCD de seis dígitos. Debe incluir alarma que suene minimo 2 minutos. pila de litio.
</t>
    </r>
    <r>
      <rPr>
        <b/>
        <sz val="15"/>
        <color theme="1"/>
        <rFont val="Arial"/>
        <family val="2"/>
      </rPr>
      <t>Debe entregarse con certificado de calibracion con sello ONAC</t>
    </r>
  </si>
  <si>
    <t>INSUMO</t>
  </si>
  <si>
    <t>Platon de aluminio de 15cm de diametro interior y 4 cm de altura minima</t>
  </si>
  <si>
    <t>Platon de aluminio de 20 cm de diametro interior y 4,5 cm de altura minima</t>
  </si>
  <si>
    <t>Platon de aluminio de 25 cm de diametro interior y 7 cm de altura minima</t>
  </si>
  <si>
    <t>Platon de aluminio de 30 cm de diametro interior y 8cm de altura minima</t>
  </si>
  <si>
    <t>Platon de aluminio de 40 cm de diametro interior y 13 cm de altura minima</t>
  </si>
  <si>
    <t>Mazo con cabeza de caucho o de cuero crudo y una masa de 0,6±0,2kg. Que cumpla con las normas ASTM C 192-192M-07, INV E 402-13.</t>
  </si>
  <si>
    <t>Hombresolo de mano de 10" para manipular, doblar o sujetar piezas  por medio de un dispositivo de bloqueo (Palanca de afloje rápido). Mordazas rectas para sujetar piezas planas, cuadradas y hexagonales. Fabricado en acero Cromo Vanadio</t>
  </si>
  <si>
    <t>Brocha plana de fibra pet sintetica 90% de suavidad de 5" de ancho para tamices</t>
  </si>
  <si>
    <t>Cepillo de alambre en acero sin mango para limpieza de tamices y remover oxido y limpieza de superficies (19*6 hileras)</t>
  </si>
  <si>
    <t>Cepillo en alambre acerado para limpieza de tamices y superficies de 11*4 HILERAS</t>
  </si>
  <si>
    <t>Cepillo con cerdas de bronce con mango de madera para limpieza de superficies de 3*10 hileras.</t>
  </si>
  <si>
    <t>Cucharon de aluminio, dimensiones largo 6in, ancho 3in, profundidad 2,5in, largo total 9in,que cumpla con la NORMA INV E 404-13, para el ensayo de asentamiento del concreto.</t>
  </si>
  <si>
    <t>Cuchara de aluminio para mezclar y transferir suelos y para manipular químicos corrosivos, etc.., tiene un largo de 13” (330mm). una concavidad de aproximadamente 102 mm (4 pulgadas) de largo, 63,5 mm (2 ½ pulgadas) de ancho en la parte más amplia y de 12,7 mm a 19,0 mm (de ½ pulgadas a ¾ de pulgadas) de profundidad.</t>
  </si>
  <si>
    <t>Espatula flexible de acero de carbono hoja de ancho de 3in con cabo de plastico o madera.</t>
  </si>
  <si>
    <t>Espatula  de hoja flexible de unos 75mm a 100 mm de longitud y 20 mm (3/4") de ancho para la determimacion del limite liquido de los suleos, con cabo de plastico o madera</t>
  </si>
  <si>
    <t>Beaker de vidrio de capacidad 800ml,
Se debe entregar certificado del fabricante y a parte se debe entregar certificado de verificación del volumen.</t>
  </si>
  <si>
    <t>Beaker de vidrio de capacidad 1000ml,
Se debe entregar certificado del fabricante y a parte se debe entregar certificado de verificación del volumen.</t>
  </si>
  <si>
    <t>Wiper De Limpieza Trapo de algodón  Cosido es absorbente, resistente para los trabajos con solventes comunes, por ejemplo, Thinner, aguarrás, etc. Su espesor permite que se pueda usar para manipular principalmente objetos con temperaturas hasta 60° C; no raya ni desprende pelusas, ideal para limpieza de máquinas, equipos y piezas acabadas.</t>
  </si>
  <si>
    <t>paquete de 2 kg</t>
  </si>
  <si>
    <t>Toalla absorvente material en algodón de 80cm de largo * 50cm de ancho para ensayo de Gravedad especifica maxima de mezclas asfalticas para pavimentos y Gravedad especifica Bulk y densidad de mazclas asflaticas compactadas no absorvbentes empleando especimenes saturados y superficialmente secos.</t>
  </si>
  <si>
    <t>Atomizador de plastico de usos general de 500ml</t>
  </si>
  <si>
    <r>
      <t xml:space="preserve">Paquetes por 100 unidades de filtro para centrifuga de 3000g de </t>
    </r>
    <r>
      <rPr>
        <b/>
        <sz val="15"/>
        <color theme="1"/>
        <rFont val="Arial"/>
        <family val="2"/>
      </rPr>
      <t>diametro de 287,30mm, debe cumplir con la NORMA INV E 732-13.</t>
    </r>
  </si>
  <si>
    <t>PAQUETE DE 100 UNIDADES</t>
  </si>
  <si>
    <r>
      <t xml:space="preserve">Paquetes por 100 unidades de filtro para centrifuga de 3000g de </t>
    </r>
    <r>
      <rPr>
        <b/>
        <sz val="15"/>
        <color theme="1"/>
        <rFont val="Arial"/>
        <family val="2"/>
      </rPr>
      <t>diametro de 320mm, debe cumplir con la NORMA INV E 732-13.</t>
    </r>
  </si>
  <si>
    <t>Tarros en metal para muestras para recibir, transportar y almacenar muestras de material asfaltico, con tapa de tipo a presion que cubra toda la superficie, con capacidad aproximada un (1) litro.</t>
  </si>
  <si>
    <t>Tarros en metal para muestras para recibir, transportar y almacenar muestras de material asfaltico, con tapa de tipo a presión que cubra toda la superficie, con capacidad aproximada un (1) galón.</t>
  </si>
  <si>
    <t>Agua destilada</t>
  </si>
  <si>
    <t>GARRAFA DE 5 GALONES</t>
  </si>
  <si>
    <t>Solucion stock concentrada para equivalente de arena</t>
  </si>
  <si>
    <t>GALON</t>
  </si>
  <si>
    <t>Cargue de cilindro de gas propano de 100 libras (el contratista debera entregar en calidad de prestamo de uso el cilindro y enregarlo en las instalaciones del laboratorio de la UMV)</t>
  </si>
  <si>
    <t>Manguera siliconada de caucho para ensayo de equivalente de arena de diametro de 4,7mm (3/16in) de diametro aproximadamente para el ensayo de "Equivalente de arena y agregados fino INV E 133-13"</t>
  </si>
  <si>
    <t>METRO</t>
  </si>
  <si>
    <t>Bolsa para muestras material resistente en tela con forro plástico en su interior. con cuerdas para cierre y que puedan utilizar para usos que implican suelos, agregados, arenas y materiales similares, de dimensiones 17 x 32” (432 x 813mm).</t>
  </si>
  <si>
    <t>Bolsa plástica en polietileno para muestras de dimensiones 25 x 30 cm, con cierre hermético</t>
  </si>
  <si>
    <t>Disolvente alifatico no. 4 biodegradable para la limpieza de piezas manchadas con emulsiones y/o asfaltos</t>
  </si>
  <si>
    <t>Cargador para pilas de 9 voltios debe incluir cable de energia</t>
  </si>
  <si>
    <t>pila de 9 voltios recargable</t>
  </si>
  <si>
    <t>Discos de Papel de 4” de diámetro y bordes lisos se pone en la base de los moldes de compactación Marshall de 4” antes de colocar la mezcla y de efectuar la compactación. Facilita la extracción de la muestra desde el cilindro, que cumpla con la NORMA INV E 748-13</t>
  </si>
  <si>
    <t>Detergente en polvo</t>
  </si>
  <si>
    <t>BULTO DE 25 kg</t>
  </si>
  <si>
    <t>Detergente liquido neutro industrilal</t>
  </si>
  <si>
    <t>Escobilla para tamiz malla fina, alambre fino, mango de plástico 1 1/2" x 1 1/4" de diámetro, 5 1/4" de largo total.</t>
  </si>
  <si>
    <t>Cincel corta frios para martillo demoledor marca Dewalth y Neonex  para mezcla asfaltica y concreto. Dimensiones 420x36mm hexagonal 30mm</t>
  </si>
  <si>
    <t>punta hexagonal de 20" de largo total  y 1 1/8" de longitud de la punta para martillo demoledor marca Dewalth y Neonex</t>
  </si>
  <si>
    <t>Marcador industrial (creyon) para marcar cilindros y vigas de concreto y mezcla asfaltica que sea resistente al agua. Color Blanco o Amarillo</t>
  </si>
  <si>
    <r>
      <t xml:space="preserve">Picnimetro de vidrio con tapon de 22mm a 26mm de diametro el cual debe llevar un orificio de 1.0 a 2.0mm de diametro, la tapa del tapon sera plana y pulida la seccion concava debe ser de 4.0 a 18.0 mm en el centro, debe tener un capacidad de 24ml a 30ml y una masa incluida el tapon no superior a 40g. Debe cumplir con la NORMA INV E 707-13 FIGURA 707-1. </t>
    </r>
    <r>
      <rPr>
        <b/>
        <sz val="15"/>
        <color theme="1"/>
        <rFont val="Arial"/>
        <family val="2"/>
      </rPr>
      <t>Se debe entregar certificado de verificacion del volumen.</t>
    </r>
  </si>
  <si>
    <r>
      <t xml:space="preserve">Ranurador plano en plastico para ensayo de limite liquido, con las dimensiones indicadas en la NORMA INV E 125-13  FIGURA 125-3.
</t>
    </r>
    <r>
      <rPr>
        <b/>
        <sz val="15"/>
        <color theme="1"/>
        <rFont val="Arial"/>
        <family val="2"/>
      </rPr>
      <t>Se debe entregar certificado de verificacion de las medidas de cada ranurador según tabla de  NORMA INV E 125-13  FIGURA 125-3.</t>
    </r>
  </si>
  <si>
    <t>Gel de sílice resistente absorbente de humedad para el desecador, de gránulos esféricos de color blanco o gris claro, con tamaño entre 2mm a 4 mm.</t>
  </si>
  <si>
    <t>BOLSA DE 500 g</t>
  </si>
  <si>
    <t>Extencion con polo a tierra encauchetada  de 15m para 220 V, con clavija cruzada</t>
  </si>
  <si>
    <t>LISTADO DE ELEMENTOS Y EQUIPOS A SOLICITAR PARA EL LABORATORIO DE SUELOS, ASFALTOS Y PAVIMENTOS AÑO 2021</t>
  </si>
  <si>
    <t>CANTIDAD</t>
  </si>
  <si>
    <t xml:space="preserve">PRENSA MULTIUSOS AUTOMATICA  QUE CUBRA ENSAYOS DE CBR, MARSHALL, COMPRESIÓN INCONFINADA, TRACCION INDIRECTA EN MEZCLAS ASFALTICAS, SUELO CEMENTO. CAPACIDAD DE FUERZA EN RANGO BAJO 0 A 5 KN A COMPRESIÓN, CAPACIDAD DE FUERZA EN RANGO ALTO 0 A 50KN, DIVISIÓN DE ESCALA DE 0,01 KN; CLASE DE EXACTITUD 0,5% DESDE EL 5% PARA CADA RANGO; EXACTITUD DE LA MEDICIÓN DE DESPLAZAMIENTO 0,05% +/- 0,005 mm. 
CORRIENTE 110/220 VAC 50/60HZ; INTERFAZ RS232 PARA LA COMPUTADORA O IMPRESORA; ALMACENAMIENTO DE DATOS Y CALIBRACIÓN DE INSTRUMENTOS NO VOLÁTILES; AUTO CONVERSIÓN DE CALIBRACIÓN DEL INSTRUMENTO ENTRE SISTEMAS DE MEDIDAS INGLES Y SISTEMA INTERNACIONAL; CONFIGURACIÓN Y SELECCIÓN DE PRUEBA A TRAVES DEL TECLADO; INICIO AUTOMÁTICO DEL REGISTRO DE DATOS DE LA PRUEBA; REVISIÓN DE LOS DATOS DE PRUEBA A TRAVÉS DE LA PANTALLA; ENSAYO TOTALMENTE AUTOMATIZADO PERMITIENDO UN FUNCIONAMIENTO QUE CONTROLE LA PARTIDA Y PARADA Y SELECCIONE LA VELOCIDAD Y LA ADQUISICION DE DATOS. SE REQUIERE QUE LA LECTURA DE DEFORMACIÓN SEA TOMADA POR EL DEFORMIMETRO DIGITAL INSTALADO EXTERIORMENTE SOBRE SOPORTE DE DIAL Y QUE DICHA LECTURA SEA REGISTRADA EN EL SOFTWARE Y SEA MOSTRADA EN LA PANTALLA DEL COMPUTADOR.    
LA PRENSA MULTIUSOS DEBE INCLUIR: 
1) LAS CELDAS DE CARGA TIPO S DE RANGO BAJO 0 A 5 KN Y RANGO ALTO DE 0 A 50 KN.
2) PISTONES DE CARGA PARA ENSAYOS CBR, MARSHALL, COMPRESIÓN INCONFINADA.
3) COMPUTADOR Y UPS.
4) SOFTWARE QUE PERMITA DESARROLLAR LOS ENSAYOS DE CBR, MARSHALL, COMPRESIÓN INCONFINADA, TRACCION INDIRECTA EN MEZCLAS ASFALTICAS, SUELO CEMENTO
5) SOPORTE DIAL - BASE MAGNETICA
6) COMPARADOR DE CARATULA DIG 25mm X 0.01mm CALIBRADO CON SELLO ONAC
7) MOLDE DE ESTABILIDAD PARA FALLO DE BRIQUETAS MARSHALL DE 4"- Normas: INVIAS E748- 13, ASTM D 1559, ASTM D 6927. EL MOLDE DEBE INCLUIR EL SOPORTE PARA INDICADOR DE FLUJO. 
DEBE ENTREGARSE CERTIFICADO DE CALIBRACION ONAC DEL EQUIPO EN LO REFERENTE AL COMPARADOR DE CARATULA DIGITAL, LAS CELDAS DE CARGA Y MOLDE (MORDAZA) DE ESTABILIDAD PARA FALLO DE BRIQUETAS.
EL EQUIPO DEBE CUMPLIR CON LAS NORMAS INVIAS E-748-2013,  INV-E-148-13, INV-E-152-13, INV-E-749-13, INV-E-614-13  </t>
  </si>
  <si>
    <t>UN</t>
  </si>
  <si>
    <t>COMPACTADOR AUTOMÁTICO MARSHALL SIMPLE PARA TRABAJO PESADO, CONFIGURACIÓN CON MOLDE ESTACIONARIO, RESISTENTE PARA MOLDES DE ENSAYO MARSHALL, EL COMPACTADOR  DEBE ESTAR DISEÑADO PARA PROVEER UN MECANISMO ESTABLE Y RÍGIDO A FIN DE PRODUCIR TESTIGOS DE ASFALTO DE 4” DE DIÁMETRO. EL COMPACTADOR DEBE SER DE TIPO MOLDE ESTACIONARIO Y DEBE INCLUIR UN MARTILLO DE PIE PLANO, DISEÑADO PARA UN USO INTENSIVO QUE LES PERMITA FUNCIONAR EN ÓPTIMAS CONDICIONES PESE A LAS CONSTANTES SACUDIDAS CAUSADAS POR EL PROCESO DE COMPACTACIÓN, CON UN CONTADOR AUTOMÁTICO PERMITIENDO QUE EL OPERADOR PREESTABLEZCA EL NÚMERO DE GOLPES DESEADOS Y DETENDRÁ LA MÁQUINA CUANDO SE ALCANCE EL NÚMERO REQUERIDO, QUE DESPUÉS DE HABER FIJADO EL NÚMERO DE GOLPES, EL OPERADOR PUEDE ENCENDER LA MÁQUINA PULSANDO UN BOTÓN Y MANTENER UN SEGUIMIENTO DE ELLOS EN UNA PANTALLA LED, CON UN MECANISMO DE LEVA QUE OPERE EL SISTEMA DE FIJACIÓN DEL MOLDE PARA FACILITAR LA INSERCIÓN Y RETIRO DEL MOLDE DE COMPACTACIÓN, QUE OPERE A 220 V/60HZ ESTE DEBE INCLUIR:
* EL COMPACTADOR MECÁNICO.
* UN CONTADOR AUTOMÁTICO.
* MONTAJE DEL MARTILLO.
* UN MOLDE DE COMPACTACIÓN.
* UN PAQUETE DE DISCOS DE PAPEL
* MARTILLO DE 10LB CON PIE PLANO Y SOPORTE PARA MOLDE.
INCLUIR LA VERIFICACIÓN DE: 1) LAS DIMENSIONES DE LOS PARÁMETROS ANTERIORMENTE MENCIONADOS. 2) PESO DEL MARTILLO. 3) GOLPES POR MINUTO. EL MARTILLO DEBE CUMPLIR CON LAS NORMAS ASTM D6926, INV E 748-13</t>
  </si>
  <si>
    <t>UND</t>
  </si>
  <si>
    <t>HORNO DE LABORATORIO PARA TRABAJO PESADO DE CAPACIDAD 300 LITROS, CON RECUBRIMIENTO INTERNO TOTALMENTE DE ACERO INOXIDABLE, ACABADO SUPERFICIAL EN PINTURA ELECTROSTATICA, CON UN AISLAMIENTO DE 60 MM DE GROSOR, CALENTAMIENTO RÁPIDO, TIPO DE SENSOR PT 100, SISTEMA DE MEDICION DE CONTROL DIGITAL PROGRAMABLE DE FÁCIL LECTURA, CON FUNCIONES DE PROGRAMACIÓN DE ENCENDIDO Y APAGADO AUTOMATICO. VENTILACIÓN FORZADA PARA CONSEGUIR UNA TEMPERATURA UNIFORME EN TODA LA CÁMARA DEL HORNO. CUATRO (4) REJILLAS DE INSERCIÓN SENCILLA, CON CAPACIDAD DE CARGA MINIMA DE 10 KG POR REJILLA. TEMPERATURA MÁXIMA 200 CELSIUS. RANGO DE TEMPERATURA DE 5 A 200 GRADOS CELSIUS. RESOLUCION DE 0,01 °C, HOMOGENIDAD MENOR O IGUAL A 3 ° C, ESTABILIDAD DE 1°C. FUNCIONAMIENTO ELECTRICO DE 220 VOLTIOS Y 60 HZ. DEBE ENTREGARSE CERTIFICADO DE CALIBRACIÓN CON SELLO ONAC DEL HORNO EN TRES (3) TEMPERATURAS.</t>
  </si>
  <si>
    <r>
      <rPr>
        <sz val="10"/>
        <color theme="1"/>
        <rFont val="Calibri"/>
        <family val="2"/>
      </rPr>
      <t>BAÑO DE AGUA DE CAPACIDAD 65 LITROS DE 110 V, 50-60 HZ, CON CONTROL DE TEMPERATURA POR MICROPROCESADOR, AUTO REGULACIÓN RÁPIDA Y SENCILLA, CON VISOR DIGITAL DOBLE QUE MUESTRA SIMULTÁNEAMENTE EL PUNTO DE AJUSTE Y LA TEMPERATURA DEL PROCESO, LÍMITE DE POTENCIA PORCENTUAL QUE PROTEGE CONTRA LA FATIGA DE LOS COMPONENTES, CON BLOQUEO AL OPERADOR PARA EVITAR CAMBIOS NO DESEADOS. TODAS LAS PARTES EXPUESTAS DEBEN SER EN ACERO INOXIDABLE. CONTROL DE TEMPERATURA PRECISA DESDE TEMPERATURA AMBIENTE HASTA 90° CELSIUS, CON UNA RESOLUCION DE ±0,1°C Y ESTABILIDAD DE +1 ° C. EL BAÑO DEBE INCLUIR: 
A) UN CIRCULADOR MAGNÉTICO PARA INDUCIR UN FLUJO DE AGUA Y MANTENER UNA TEMPERATURA UNIFORME. 
B) UN PANEL DE CONTROL DELANTERO RESISTENTE AL AGUA Y LA CORROSIÓN.
C)</t>
    </r>
    <r>
      <rPr>
        <sz val="10"/>
        <color theme="1"/>
        <rFont val="Calibri"/>
        <family val="2"/>
      </rPr>
      <t xml:space="preserve"> UNA BAN</t>
    </r>
    <r>
      <rPr>
        <sz val="10"/>
        <color theme="1"/>
        <rFont val="Calibri"/>
        <family val="2"/>
      </rPr>
      <t>DEJA DE ACERO INOXIDABLE UBICADA A 2” (51MM) DEL FONDO DE LA UNIDAD PARA LA CIRCULACIÓN LIBRE DEL AGUA SOBRE Y DEBAJO DE LAS MUESTRAS PARA ENSAYO. 
D) TAPA EN ACERO INOXIDABLE.
DEBE INCLUIR EL CERTIFICADO DE CALIBRACIÓN CON SELLO ONAC PARA TRES (3) TEMPERATURAS. EL BAÑO DE CUMPLIR CON LAS NORMAS INV E 707, 725 Y 748-13.</t>
    </r>
  </si>
  <si>
    <t>AGITADOR DE EQUIVALENTE DE ARENA MECANICO CON MOTOR, CON UN SISTEMA CONTADOR DIGITAL DE CICLOS, SOPORTE CILINDRICO, FUNCIONAMIENTO ELECTRICO DE 110 VOLTIOS Y 60 HZ. DEBE INCLUIR DOS RELOJES ELECTRONICOS UNO PREDETERMINADO A 45 SEGUNDOS Y EL OTRO A 10 MINUTOS PARA AUMENTAR LA EXACTITUD Y FACILIDAD DE OPERACION. LAS OPERACIONES DE AGITACION DEBEN TENER UN RECORRIDO DE 8” (203 MM) A UNA VELOCIDAD DE 175 GOLPES POR MINUTO. FABRICADO BAJO LA NORMA. ASTM D2419. DEBE CUMPLIR LA NORMA INV-E-133-2013.SE DEBE ENTREGAR CERTIFICADO DE VERIFICACION DE LOS CICLOS POR MINUTO Y LONGITUD DE RECORRIDO.</t>
  </si>
  <si>
    <t xml:space="preserve">CONJUNTO DE EQUIPO RICE QUE DEBE INCLUIR:
1. UNA (1) BOMBA DE ALTO VACÍO DE DOS ETAPAS, DE ALTA CAPACIDAD, DE 110 V, 50-60 HZ, MONOFÁSICO, PARA AVERIGUAR LA MÁXIMA TEÓRICA DE LAS MEZCLAS BITUMINOSAS (ENSAYO DE RICE), DEBE CONTAR CON MOTOR DE 1/2 HP, 1725 REVOLUCIONES POR MINUTO, DESPLAZAMIENTO DEL AIRE MINIMO DE 85 L/MIN, SUCCIÓN DE 30 PULGADAS DE MERCURIO.
2) DOS (2) VACUOMETROS DE 2" DE DIAMETRO DE RANGO 30 PULGADAS DE MERCURIO, EN POLICARBONATO LIGERO CON TAPA TRANSPARENTE. 
3) UNA (1) TRAMPA DE AGUA. 
4) MANGUERAS Y CONEXIONES PARA EL MONTAJE.
5) UN (1) PICNOMETRO DE VACIO EN ACERO INOXIDABLE CON UN VOLUMEN DE 4.34 LITROS, CON CAPACIDAD PARA MUESTRAS DE 2500 GRAMOS. INCLUYE RECIPIENTE VOLUMÉTRICO EN ACERO INOXIDABLE, TAPA VOLUMÉTRICA, TAPA PLANA AL VACÍO DE PLEXIGLASS CON O-RING. EL PICNOMETRO DE ACERO INOXIDABLE TIENE 7.5” DE DIAMETRO POR 6” DE PROFUNDIDAD.
6) UNA (1) MESA VIBRATORIA PARA USO DEL PICNÓMETRO, DE TRABAJO PESADO. VIBRADOR FUERTE Y RESISTENTE CON BASES FIRMES. DEBE TENER  INTERRUPTOR INTEGRAL DE ENCENDIDO/APAGADO PARA TRABAJO PESADO. DEBE INCLUIR APRETADORES PARA GARANTIZAR EL FIJAMIENTO Y DESENGANCHE RÁPIDO DEL PICNOMETRO RÁPIDAMENTE.
SE DEBE ENTREGAR TODO EL CONJUNTO INSTALADO, ENSAYADO Y FUNCIONANDO.
SE DEBE ENTREGAR CERTIFICADO DE CALIBRACION CON SELLO ONAC DE LOS DOS (2) VACUOMETROS EN EL INTERVALO DE 0 HASTA 30 in Hg. EL CONJUNTO DE EQUIPO RICE DEBE CUMPLIR LA NORMA INV-E-735-2013. </t>
  </si>
  <si>
    <t>CAZUELA DE CASAGRANDE MOTORIZADA ASTM H-4230, OPERACIÓN DE 110 V, 50-60 HZ, QUE REALICE EL ENSAYO DE FORMA UNIFORME, QUE SE COMPONE DE:
* CONTADOR AUTOMÁTICO DE GOLPES DE REVOLUCIONES DE MÍNIMO 2 DÍGITOS.
* CAZUELA O COPA EN BRONCE CON UNA MASA DE 185 A 215 G INCLUYENDO EL SOPORTE DE LA COPA.
* BASE DE UN MATERIAL QUE PRESENTE UN REBOTE RECIPIENTE ENTRE 77 Y 90%.
* RANURADOR, HERRAMIENTA PLANA EN METAL NO CORROSIVO O EN PLASTICO , CON LAS DIMENSIONES INDICADAS EN LA FIGURA 125-3 DE LA NORMA DE ENSAYO INV E 125-13, QUE CUMPLA CON LA NORMA ASTM H-4229.
* CALIBRADOR BLOQUE METÁLICO PARA AJUSTAR LA ALTURA DE CALIDAD DE LA CAZUELA, CON LAS DIMENSIONES INDICADAS EN LA FIGURA 125-4, DE LA NORMA DE ENSAYO INV E 125-13, ESTE DEBE PERMITIR APOYARSE DE MANERA FIRME SOBRE LA BASE SIN SUFRIR OSCILACIONES, Y QUE EL LADO QUE HACE CONTACTO CON LA CAZUELA DURANTE LA OPERACIÓN DE AJUSTE DE LA ALTURA DE CALIDAD LIBRE ESTE SEA TEXTO, DE NO MENOS A 10MM DE ANCHO Y SIN BISELES O CURVATURAS.
MOTOR DE ENGRANAJE QUE HAGA LEVANTAR LA CAZUELA A 2 ± 0.1 REVOLUCIONES POR SEGUNDO, AISLADO DEL RESTO DEL APARATO POR SOPORTES DE CAUCHO U OTRO MEDIO QUE EVITE QUE LA VIBRACIÓN DEL MOTOR SEA TRANSMITIDA AL RESTO DEL APARATO, ESTE DEBE TENER UN INTERRUPTOR DE ENCENDIDO Y APAGADO Y UN MEDIO DE SITUAR CONVENIENTE LA CAZUELA PARA EL AJUSTE DE LA ALTURA DE CAÍDA  A 10 MR.
CON CERTIFICADO DE VERIFICACIÓN DEL CUMPLIMIENTO DE LOS PARÁMETROS ANTERIORMENTE MENCIONADOS, QUE CUMPLA CON LAS NORMAS ASTM D4318; AASHTO T89, T90, INV E-125-13.</t>
  </si>
  <si>
    <t>BALANZA ANALITICA ELECTRONICA DIGITAL FUNCIONAMIENTO CON CORRIENTE 110 V/60 Hz Y CON BATERIA RECARGABLE, APAGADO AUTOMATICO PARA AHORRO DE BATERIA. LA CAPACIDAD DEBE SER DE 450 GRAMOS CONSTRUIDA EN ACERO ESTRUCTURAL Y PLATAFORMA EN ACERO INOXIDABLE, LECTURA 0,001 g, REPETIBILIDAD +/- 0,001 g, TAMAÑO MINIMO DE LA PLATAFORMA 145 mm*125 mm. EQUIPADA CON INDICADOR DIGITAL. DEBE CONTAR CON UNIDADES DE PESAJE DE GRAMO Y KILOGRAMO COMO MINIMO. LA BALANZA DEBE CONTAR CON PANTALLA PROTECTORA CON EL FIN DE ELIMINAR LAS PERTURBACIONES POR VIENTO AL AIRE LIBRE O EN AMBIENTES DE CORRIENTE DE AIRE, . LA BALANZA DEBE ENTREGARSE CON EL CERTIFICADO DE CALIBRACIÒN VIGENTE CON SELLO ONAC.</t>
  </si>
  <si>
    <t>BALANZA ELECTRONICA DIGITAL FUNCIONAMIENTO CON CORRIENTE 110 V/60 Hz, DE CAPACIDAD 400 GRAMOS CONSTRUIDA EN ACERO ESTRUCTURAL Y PLATAFORMA EN ACERO INOXIDABLE, LECTURA 0,01 g, REPETIBILIDAD +/- 0,01 g, TAMAÑO DE LA PLATAFORMA 190 mm*200 mm. EQUIPADA CON INDICADOR DIGITAL. DEBE CONTAR CON UNIDADES DE PESAJE DE GRAMO Y KILOGRAMO COMO MINIMO. LA BASCULA DEBE ENTREGARSE CON EL CERTIFICADO DE CALIBRACIÒN VIGENTE CON SELLO ONAC.</t>
  </si>
  <si>
    <t>BALANZA ELECTRONICA CON PANTALLA GRANDE DE CRISTAL LÍQUIDO (LCD) CON CARACTERES ALFANUMÉRICOS. UNA GRAN SUPERFICIE PARA PESAR DE ACERO INOXIDABLE, TECLAS CURSOR PARA NAVEGACIÓN EN EL MENÚ, SISTEMA ERGONÓMICO DE NIVELACION, INTERFACE RS232 BI-DIRECCIONAL, GANCHO PARA PESAR POR DEBAJO DE LA BALANZA, FRENTE DEL VISOR SELLADO Y ANILLO DE SEGURIDAD PARA DERRAMES, INDICADOR DE ESTABILIDAD, FUNCIONAMIENTO  CON CORRIENTE 110 V/60 HZ, DE CAPACIDAD 22 KG , SENSIBILIDAD DE 0,1 g. MENU CON OPCION DE IDIOMA EN ESPAÑOL. DEBE CONTAR CON UNIDADES DE PESAJE DE GRAMO Y KILOGRAMO COMO MINIMO. LA BÁSCULA DEBE ENTREGARSE CON EL CERTIFICADO DE CALIBRACIÒN VIGENTE CON SELLO ONAC.</t>
  </si>
  <si>
    <t>TERMÓMETRO DE VIDRIO LIBRE DE MERCURIO, PRECISIÓN DE LAS LECTURAS 0,2°C Y UN RANGO DE MEDICIÓN DE -2 A 80°C, CON FORRO EN TEFLÓN PARA PROTEGERLO DE QUEBRADURAS Y POR SEGURIDAD, DEBE INCLUIR EL CERTIFICADO DE CALIBRACIÓN CON SELLO ONAC EN TRES PUNTOS (DIFERENTE AL DE FABRICA), QUE CUMPLA CON LAS NORMAS ASTM C 88-05, ASTM 63C, INV E 220-13, INV E 702, 707-13.</t>
  </si>
  <si>
    <t>CALIBRADOR VERNIER DIGITAL, EN ACERO INOXIDABLE, SE USA PARA MEDICIONES EXTERIORES, INTERIORES, DE PROFUNDIDAD Y ESCALONADAS. INTERCAMBIABLE DE PULGADAS A MILÍMETROS, 0-12” (0-300 mm), EXACTITUD: ±0 .001, SE DEBE ENTREGAR CON CERTIFICADO DE CALIBRACIÓN POR LABORATORIO ACREDITADO POR ONAC.</t>
  </si>
  <si>
    <t>MARTILLO COMPACTACION MARSHALL MANUAL DE 4" INCLUYE PROTECTOR DE DEDOS, DEBE CUMPLIR LA NORMA INV-E-748-13. SE DEBE PRESENTAR CERTIFICADO DE VERIFICACION DEL PESO DEL MARTILLO Y DIMENSIONES DEL MISMO</t>
  </si>
  <si>
    <t>TAMIZ CON MARCO Y MALLA EN ACERO INOXIDABLE DE DIÁMETRO 8", ALTURA INTERNA 2" Y MALLA DE 1/2".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POR ONAC.</t>
  </si>
  <si>
    <t>TAMIZ CON MARCO Y MALLA EN ACERO INOXIDABLE DE DIÁMETRO 8", ALTURA INTERNA 2" Y MALLA DE 3/8".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POR ONAC.</t>
  </si>
  <si>
    <t>TAMIZ CON MARCO Y MALLA EN ACERO INOXIDABLE DE DIÁMETRO 8", ALTURA INTERNA 2" Y MALLA No 20.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POR ONAC.</t>
  </si>
  <si>
    <t>TAMIZ CON MARCO Y MALLA EN ACERO INOXIDABLE DE DIÁMETRO 8", ALTURA INTERNA 2" Y MALLA No 40.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POR ONAC.</t>
  </si>
  <si>
    <t>TAMIZ CON MARCO Y MALLA EN ACERO INOXIDABLE DE DIÁMETRO 8", ALTURA INTERNA 2" Y MALLA No 50.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POR ONAC.</t>
  </si>
  <si>
    <t>TAMIZ CON MARCO Y MALLA EN ACERO INOXIDABLE DE DIÁMETRO 8", ALTURA INTERNA 2" Y MALLA No 80.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POR ONAC.</t>
  </si>
  <si>
    <t>TAMIZ CON MARCO Y MALLA EN ACERO INOXIDABLE DE DIÁMETRO 8", ALTURA INTERNA 2" Y MALLA No 100.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POR ONAC.</t>
  </si>
  <si>
    <t>TAMIZ CON MARCO Y MALLA EN ACERO INOXIDABLE DE DIÁMETRO 8", ALTURA INTERNA 2" Y MALLA No 120.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POR ONAC.</t>
  </si>
  <si>
    <t>TAMIZ CON MARCO Y MALLA EN ACERO INOXIDABLE DE DIÁMETRO 8", ALTURA INTERNA 2" Y MALLA No 200.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POR ONAC.</t>
  </si>
  <si>
    <t>TAMIZ DE BASTIDOR MUY ALTO PARA ENSAYO DE LAVADO, CON MARCO Y MALLA EN ACERO INOXIDABLE. DIÁMETRO 8", ALTURA 4" Y MALLA DE N°200". LOS MARCOS DE LOS TAMICES MOLDEADOS SIN COSTURA CON BORDES LAMINADOS RÍGIDOS Y LOS FONDOS EXTENDIDOS PARA ASEGURAR UN BUEN AJUSTE ENTRE LOS MARCOS, LAS BANDEJAS Y LOS SEPARADORES DEL MISMO DIÁMETRO, ASEGURÁNDOSE DE QUE EL SISTEMA DE APILADO DE LOS TAMICES ES EL CORRECTO. . SE DEBE ENTREGAR CERTIFICADO DE CALIBRACIÓN DE FÁBRICA, QUE CUMPLA CON LA NORMA ASTM E-11 Y ENTREGAR CERTIFICADO DE CALIBRACIÓN POR LABORATORIO ACREDITADO POR ONAC.</t>
  </si>
  <si>
    <t xml:space="preserve">ESTUFA A GAS CLASE INDUSTRIAL TIPO MESA (PARA SOBRE PONER EN MESA)CON 4 PUESTOS GRANDES. CON ESTRUCTURA FABRICADA EN LAMINA DE ACERO INOXIDABLE AISI 304. PARRILLAS DE FUNDICIÓN DE HIERRO, QUEMADORES INDEFORMABLES EN HIERRO FUNDIDO DE 6 PULGADAS, PERILLAS EN ALUMINIO, RECOGEDOR DE GRASA, CON PEQUEÑAS PATAS EN TUBERIA CUADRADA DE ACERO,  CON ENCENDIDO ELECTRICO. </t>
  </si>
  <si>
    <t xml:space="preserve">MARTILLO DEMOLEDOR ELÉCTRICO PARA PAVIMENTOS EN ASFALTO Y CONCRETO CON ENERGÍA DE IMPACTO POR GOLPE DE MÍNIMO 68 JULIO, CON MOTOR DE POTENCIA MÍNIMA DE 2,0 KW, PARA OPERACION A 110 V Y FRECUENCIA 50 HZ CON; 2 PUNTEROS Y 4 CINCELES Y/O ESPÁTULAS PLANAS DE LONGITUD MAYOR A 25CM.  </t>
  </si>
  <si>
    <t>UNI</t>
  </si>
  <si>
    <t>ESTUFA A GAS ESMALTADA DE DOS PUESTOS .</t>
  </si>
  <si>
    <t>HIDRÓMETRO, CONFORME A LOS REQUISITOS DE LOS HIDRÓMETROS 151 H, CON ESCALA GRADUADO PARA LEER VALORES DE GRAVEDAD ESPECIFICA DE 0,995 A 1,038 Y CALIBRADO PARA LEER 1,00 EN AGUA DESTILADA A 20°C, LAS DIMENSIONES SERÁN DE ACUERDO CON LA FIGURA 123-4 DE LA NORMA DE ENSAYO INV E 123-13, INCLUIR VERIFICACIÓN DE LOS ANTERIORES PARÁMETROS. DEBE CUMPLIR CON LAS NORMAS ASTM E 100, INV E 123 Y 220-13.</t>
  </si>
  <si>
    <t>HIDRÓMETRO CONFORME A LOS REQUISITOS DE LOS HIDRÓMETROS 152 H. DEBE CUMPLIR CON LAS NORMAS ASTM E 100, CON ESCALA GRADUADO PARA LEER VALORES DE GRAMOS DE SUELO POR LITRO QUE VAN DE -5 A +60, Y CALIBRADO PARA EL SUPUESTO QUE EL AGUA DESTILADA TIENE GRAVEDAD ESPECIFICA DE 1,00 A 20°C Y QUE EL SUELO EN SUSPENSIÓN TIENE UNA GRAVEDAD ESPECIFICA DE 2,65,  LAS DIMENSIONES SERÁN DE ACUERDO A LA FIGURA 123-4 DE LA NORMA DE ENSAYO INV E 123-13, INCLUIR VERIFICACIÓN DE LOS ANTERIORES PARÁMETROS, DEBE CUMPLIR CON LAS NORMAS ASTM E 100, INV E 123 Y 220-13.</t>
  </si>
  <si>
    <t>CONO DE ASENTAMIENTO SLUMP DE ACERO CON UN ACABADO RECUBIERTO PARA RESISTIR LA CORROSIÓN. ESTÁ EQUIPADO CON ASAS Y ALETAS PARA PIES A FIN DE SER USADO CON LA PLACA. TIENE 8” (203 MM) DE DIÁMETRO EN LA BASE, 4” (102 MM) DE DIÁMETRO EN LA BOCA SUPERIOR Y UNA ALTURA DE 12” (305 MM). DEBE CUMPLIR CON LA NORMA INV-E-404-2013. SE DEBE ENTREGAR CERTIFICADO DE VERIFICACION DE LAS MEDIDAS.</t>
  </si>
  <si>
    <t>CONO DE ASENTAMIENTO SLUMP DE PLASTICO. TIENE 8” (203 MM) DE DIÁMETRO EN LA BASE, 4” (102 MM) DE DIÁMETRO EN LA BOCA SUPERIOR Y UNA ALTURA DE 12” (305 MM). DEBE CUMPLIR CON LA NORMA INV-E-404-2013. SE DEBE ENTREGAR CERTIFICADO DE VERIFICACION DE LAS MEDIDAS.</t>
  </si>
  <si>
    <t>JUEGO DE 15 PESAS PATRON CLASE F1 (PATRONES DE MASA DE FINA EXACTITUD) EN ACERO INOXIDABLE ANTIMAGNETICO PARA EL PATRONAMIENTO Y VERIFICACIÓN DE BALANZAS ELECTRONICAS. DEBEN SUMINISTRARSE CON CAJA DE MADERA O ALUMINIO PARA SU PROTECCIÓN O TRANSPORTE. LAS PESAS SON LAS SIGUIENTES: UNA DE 1 g, DOS DE 2 g, UNA DE 5 g, UNA DE 10 g, DOS DE 20 g, UNA DE 50 g, UNA DE 100 g, DOS DE 200 g, UNA DE 500 g, UNA DE 1 kg, DOS DE 2 kg. SE DEBE ENTREGAR CERTIFICADO DE CALIBRACIÓN CON SELLO ONAC DE CADA PESA, POR UN LABORATORIO DE METROLOGIA ACREDITADO POR ONAC. ESTAS PESAS PATRON DEBEN CUMPLIR LA NORMA NTC 1848.</t>
  </si>
  <si>
    <t>JUEGO DE 15 PESAS</t>
  </si>
  <si>
    <t>PESA CLASE M1 (PATRON DE MASA DE MEDIA EXACTITUD) DE 5 KILOGRAMOS EN ACERO INOXIDABLE ANTIMAGNETICO PARA EL PATRONAMIENTO Y VERIFICACIÓN DE BALANZAS ELECTRONICAS. DEBE SUMINISTRARSE CON CAJA DE MADERA O ALUMINIO PARA SU PROTECCIÓN O TRANSPORTE. SE DEBE ENTREGAR CERTIFICADO DE CALIBRACIÓN CON SELLO ONAC DE CADA PESA, EMITIDO POR UN LABORATORIO DE METROLOGIA ACREDITADO POR ONAC. ESTA PESA PATRON DEBE CUMPLIR LA NORMA NTC 1848.</t>
  </si>
  <si>
    <t>PESA CLASE M1 (PATRON DE MASA DE MEDIA EXACTITUD) DE 10 KILOGRAMOS EN ACERO INOXIDABLE ANTIMAGNETICO PARA EL PATRONAMIENTO Y VERIFICACIÓN DE BALANZAS ELECTRONICAS. DEBE SUMINISTRARSE CON CAJA DE MADERA O ALUMINIO PARA SU PROTECCIÓN O TRANSPORTE. SE DEBE ENTREGAR CERTIFICADO DE CALIBRACIÓN CON SELLO ONAC DE ESTA PESA, EMITIDO POR UN LABORATORIO DE METROLOGIA ACREDITADO POR ONAC. ESTA PESA PATRON DEBE CUMPLIR LA NORMA NTC 1848.</t>
  </si>
  <si>
    <t>PESA CLASE M1 (PATRON DE MASA DE MEDIA EXACTITUD) DE 20 KILOGRAMOS EN FUNDICIÓN PARA EL PATRONAMIENTO Y VERIFICACIÓN DE BALANZAS ELECTRONICAS. SE DEBE ENTREGAR CERTIFICADO DE CALIBRACIÓN CON SELLO ONAC DE ESTA PESA, EMITIDO POR UN LABORATORIO DE METROLOGIA ACREDITADO POR ONAC. ESTA PESA PATRON DEBE CUMPLIR LA NORMA NTC 1848.</t>
  </si>
  <si>
    <t>BROCA DIAMANTADA DE CALIDAD PROFESIONAL ESTÁ DISEÑADA PARA APLICACIONES DE USO ESPECÍFICO Y DISPONIBLE PARA SER USADA YA SEA EN HORMIGÓN COMO EN ASFALTOS. ESTÁ DISPONIBLE EN VARIADOS TAMAÑOS Y TIENE UNA ALTURA DE SEGMENTO TOTAL DE 0.320 "(8.128MM), 0 .250" (6 .350MM) DE PROFUNDIDAD DIAMANTADA Y 0 .070 (1 .778MM) BASE DE SEGMENTO. LA LONGITUD ESTÁNDAR LA BROCA ES DE 13" (330,2 mm) Y EL ADAPTADOR DE ROSCA INTEGRAL ES DE 1-1/4” – HILO 7, DE DIÁMETRO DE 4", QUE CUMPLA CON LA NORMA INV E 758-13.</t>
  </si>
  <si>
    <t>MOLDE METALICO PARA FUNDIR VIGUETAS DE CONCRETO DE 6" * 6" * 21" DE LONGITUD, FABRICADA EN LAMINA DE ACERO DE 5/16"*1/4", CON COMPUERTAS ABISAGRADAS PARA FACILITAR LA EXTRACCIÓN DE LA MUESTRA. LOS MOLDES DEBEN CUMPLIR CON LA NORMA ASTM C-78 E INV-E-402.</t>
  </si>
  <si>
    <t>SET DE AGUJAS TIPO TR CODIGO V12700N, PARA VISCOSIMETRO MARCA FUNGILAB, MODELO EVO EXPERT R. EL SET DE AGUJAS VIENE EMPACADO EN UN ESTUCHE PLASTICO Y SE COMPONE DE 4 AGUJAS (1)TR 8, (1) TR 9, (1) TR 10 Y (1) TR 11. ENTREGAR CERTIFICADO DE CONFORMIDAD DEL FABRICANTE.</t>
  </si>
  <si>
    <t>SET DE AGUJAS</t>
  </si>
  <si>
    <t>CABEZAL EN ACERO DE RUPTURA LOTTMAN DE 6”, PARA ENSAYO A TRACCION EN MEZCLAS ASFALTICAS. TIENE SEGMENTOS SUPERIORES E INFERIORES DE 3/4" DE ANCHO PARA USAR CON EL MOLDE DE 6". CUMPLE NORMAS ASTM D4123, AASHTO T283</t>
  </si>
  <si>
    <t>JUEGO DE 12 ESFERAS DE ACERO ENDURECIDO DE DIÁMETRO APROXIMADO DE ENTRE 46 Y 47.6 MM Y UNA MASA ENTRE 420 Y 440  GRAMOS, UTILIZADAS PARA EL ENSAYO RESISTENCIA A DEGRADACIÓN DE LOS AGREGADOS DE TAMAÑOS MENORES A 1 1/2" POR MEDIO DE LA MÁQUINA DE LOS ÁNGELES, INCLUIR LA VERIFICACIÓN DEL CUMPLIMIENTO DE LOS PARÁMETROS ANTERIORMENTE MENCIONADOS, DEBE CUMPLIR LAS NORMAS ASTM C 131-06, INV E 218-13. ENTREGAR CERTIFICADO DE VERIFICACIÓN DE LA MASA Y EL DIÁMETRO DE CADA ESFERA.</t>
  </si>
  <si>
    <t xml:space="preserve">AGUJA DE PENETRACIÓN MARCA HUMBOLTD REFERENCIA H-1280  PARA PENETROMETRO HUMBOLDT 
* MATERIAL ACERO INOXIDABLE ENDURECIDO Y TEMPLADO (DUREZA ROCKWELL HRC 54 A HRC 60).
* LONGITUD APROXIMADA DE 50MM.
* DIÁMETRO ENTRE 1 Y 1,02 MM.
* UNO DE LOS EXTREMOS SIMÉTRICAMENTE AJUSTADO HASTA FORMAR UN CONO DE ANGULO COMPRENDIDO ENTRE 8,7° Y 9,7° EN TODA LA LONGITUD DEL CONO, EL EJE DEL CONO DEBE SER COAXIAL CON EL CUERPO RECTO DE LA AGUJA, LA VARIACIÓN TOTAL AXIAL ENTRE LAS INTERSECCIONES DE LAS SUPERFICIES DEL CONO Y DEL CILINDRO  MEDIDA COMO PROYECCIÓN SOBRE EL EJE DE SIMETRÍA DE LA AGUJA  NO DEBERÁ EXCEDER DE 0,02 MM.
* LA PUNTA DEBE ESTAR CORTADA PARA FORMAR UN TRONCO DE CONO, CUYA BASE DEBE TENER UN DIÁMETRO COMPRENDIDO ENTRE 0,14 Y 0,16 MM Y DEBE ESTAR SITUADA EN UN PLANO PERPENDICULAR AL EJE DE LA AGUJA, CON UNA TOLERANCIA MÁXIMA DE 2 °.
* TODO EL TRONCO DE CONO DEBERÁ TENER BORDES FILOSOS Y LIBRES DE REBABAS, SU RUGOSIDAD MEDIA SUPERFICIAL DEBERÁ ESTAR COMPRENDIDA ENTRE 0,2 Y 0,3 µM
* LA RUGOSIDAD SUPERFICIAL DEL EJE DE LA AGUJA DEBE ESTAR ENTRE 0,025 Y 0,125 µM.
* LA AGUJA IRA MONTADA RÍGIDA Y COAXIALMENTE EN UN CASQUILLO CILÍNDRICO, EN ACERO INOXIDABLE DE 3,2 ± 0,05 MM DE DIÁMETRO, LA EXCENTRICIDAD O DISTANCIA MÁXIMA AL EJE DEL CASQUILLO, DESDE CUALQUIER PUNTO DE LA SUPERFICIE DE LA AGUJA INCLUIDA SU PUNTA NO EXCEDA 1MM.
* LA MASA TOTAL DEL CASQUILLO Y LA AGUJA DEBERÁ SER DE 2,5G
* TODAS LAS ESPECIFICACIONES DE LA FIGURA 706-2 DE LA NORMA DE ENSAYO INV E 706-13, INCLUIR LA VERIFICACIÓN DEL CUMPLIMIENTO DE LOS PARÁMETROS ANTERIORMENTE MENCIONADOS, QUE CUMPLA CON LAS NORMAS INV E 706-13. </t>
  </si>
  <si>
    <t>RANURADOR PLANO EN PLASTICO PARA ENSAYO DE LIMITE LIQUIDO, CON LAS DIMENSIONES INDICADAS EN LA FIGURA 125-3 DE LA NORMA DE ENSAYO INV E 125-13, QUE CUMPLA CON LA NORMA ASTM H-4229. SE DEBE ENTREGAR CERTIFICADO DE VERIFICACION DE LAS MEDIDAS DE CADA RANURADOR SEGÚN TABLA DE LA FIGURA 125-3 DE LA NORMA INVIAS-E-125-13.</t>
  </si>
  <si>
    <t>MOLDE (MORDAZA) DE ESTABILIDAD PARA FALLO DE BRIQUETAS MARSHALL DE 4"- FABRICADA EN ACERO CALIBRE 80. DEBE CUMPLIR CON LA Normas: INVIAS E748- 13, ASTM D 1559, ASTM D 6927. LAS DIMENSIONES DE LA MORDAZA DEBEN SER LAS INDICADAS EN LA FIGURA 748-5-3 DE LA NORMA DE ENSAYO INV E 748-13. SE DEBE ENTREGAR CERTIFICADO DE VERIFICACION DE LAS MEDIDAS DE LA MORDAZA SEGÚN TABLA DE LA FIGURA 748-5 DE LA NORMA INVIAS-E-748-13. LA MORDAZA DEBE INCLUIR EL SOPORTE PARA INDICADOR DE FLUJO.</t>
  </si>
  <si>
    <t>BALÓN VOLUMÉTRICO DE VIDRIO CUELLO LARGO DE CAPACIDAD 500 MILILITROS, CON TAPÓN. QUE CUMPLA LAS NORMA INV E 222-13. ENTREGAR CERTIFICADO DEL FABRICANTE</t>
  </si>
  <si>
    <t xml:space="preserve">ESCALERA TIPO TIJERA 4 PASOS DE 1,20 METROS DE ALTURA EN ALUMINIO TIPO I DE 113 KILOGRAMOS DE RESISTENCIA.
</t>
  </si>
  <si>
    <t>PLATÓN EN ALUMINIO DE DIÁMETRO 25 CM Y 7.5 CM DE ALTURA</t>
  </si>
  <si>
    <t>CUCHARA DE ACERO INOXIDABLE PARA MEZCLAR Y TRANSFERIR SUELOS Y PARA MANIPULAR QUÍMICOS CORROSIVOS, ETC.., TIENE UN LARGO DE 13” (330MM). UNA CONCAVIDAD DE APROXIMADAMENTE 102 MM (4 PULGADAS) DE LARGO, 63,5 MM (2 ½ PULGADAS) DE ANCHO EN LA PARTE MÁS AMPLIA Y DE 12,7 MM A 19,0 MM (DE ½ PULGADAS A ¾ DE PULGADAS) DE PROFUNDIDAD.</t>
  </si>
  <si>
    <t>CARGADOR PARA BALANZAS DE 20 KG CARACTERISTICAS INPUT 100 - 240V ~0.3 A , 50 - 60 HZ MODELO PSM11R-120, DC OUTPUT 12 V.</t>
  </si>
  <si>
    <t>CARGADOR PARA BALANZAS DE 400 g Y 2000 g CARACTERISTICAS INPUT 100 - 240V ~ 300MA , 50 - 60 HZ, 12 - 18VA MODELO P/N46001724</t>
  </si>
  <si>
    <t>LLAVE INGLESA PARA TUBO DE LONGITUD DE 12" FABRICADA EN HIERRO DUCTIL</t>
  </si>
  <si>
    <t>LLAVE EXPANSIVA ALEMANA LONGITUD DE 12" FABRICADA EN ACERO INOXIDABLE</t>
  </si>
  <si>
    <t>PAQUETES POR 100 UNIDADES DE FILTRO PARA CENTRIFUGA DE 3000 GRAMOS, DEBE CUMPLIR CON LA NORMA INV E 732-13.</t>
  </si>
  <si>
    <t>TARROS EN METAL PARA MUESTRAS PARA RECIBIR, TRANSPORTAR Y ALMACENAR MUESTRAS DE MATERIAL ASFALTICO, CON TAPA DEL TIPO FRICCIÓN, CON CAPACIDAD APROXIMADA UN LITRO.</t>
  </si>
  <si>
    <t>TARROS EN METAL PARA MUESTRAS PARA RECIBIR, TRANSPORTAR Y ALMACENAR MUESTRAS DE MATERIAL ASFALTICO, CON TAPA DEL TIPO FRICCIÓN, CON CAPACIDAD APROXIMADA UN GALÓN.</t>
  </si>
  <si>
    <t>AGUA DESTILADA</t>
  </si>
  <si>
    <t>CANECA DE 55 GALONES</t>
  </si>
  <si>
    <t>SOLUCION STOCK CONCENTRADA PARA EQUIVALENTE DE ARENA</t>
  </si>
  <si>
    <t>ARENA DE GUAMO PARA ENSAYO DE DENSIDADES (PASA POR TAMIZ No 16 Y RETIENE TAMIZ No. 30)</t>
  </si>
  <si>
    <t>PAQUETE DE 5 KG</t>
  </si>
  <si>
    <t xml:space="preserve">CARGUE DE CILINDRO DE GAS PROPANO DE 100 LIBRAS (EL CONTRATISTA DEBERA ENTREGAR EN CALIDAD EN PRESTAMO DE USO EL CILINDRO) </t>
  </si>
  <si>
    <t>CILINDRO DE 100 LB</t>
  </si>
  <si>
    <t>SULFATO DE MAGNESIO ANHIDRO (DE TIPO FARMACÉUTICO)</t>
  </si>
  <si>
    <t>BULTO DE 50 KG</t>
  </si>
  <si>
    <t>LISTADO DE ELEMENTOS Y EQUIPOS A SOLICITAR PARA EL LABORATORIO DE SUELOS, ASFALTOS Y PAVIMENTOS AÑO 2020</t>
  </si>
  <si>
    <t>PRECIOS UNITARIOS SIN IVA</t>
  </si>
  <si>
    <t>IMAGEN GUIA</t>
  </si>
  <si>
    <t>DIRIMPEX</t>
  </si>
  <si>
    <t>SIMIM</t>
  </si>
  <si>
    <t>PINZUAR</t>
  </si>
  <si>
    <t>CONTRATO SIMIM AÑO 2018 (13 DIC DE 2018)</t>
  </si>
  <si>
    <t>VALOR UNITARIO PROMEDIO CON IVA</t>
  </si>
  <si>
    <t>VALOR TOTAL CON IVA</t>
  </si>
  <si>
    <t xml:space="preserve">ESTUFA A GAS CLASE INDUSTRIAL TIPO MESA (PARA SOBRE PONER EN MESA)CON 4 PUESTOS GRANDES. CON ESTRUCTURA FABRICADA EN LAMINA DE ACERO INOXIDABLE AISI 304. PARRILLAS DE FUNDICIÓN DE HIERRO, QUEMADORES INDEFORMABLES EN HIERRO FUNDIDO DE 6 PULGADAS, PERILLAS EN ALUMINIO, RECOGEDOR DE GRASA, CON PEQUEÑAS PATAS EN TUBERIA CUADRADA DE ACERO,  CON ENCENDIDO ELECTRICO . </t>
  </si>
  <si>
    <r>
      <rPr>
        <sz val="10"/>
        <color theme="1"/>
        <rFont val="Calibri"/>
        <family val="2"/>
      </rPr>
      <t>BAÑO DE AGUA DE CAPACIDAD 65 LITROS DE 110 V, 50-60 HZ, CON CONTROL DE TEMPERATURA POR MICROPROCESADOR, AUTO REGULACIÓN RÁPIDA Y SENCILLA, CON VISOR DIGITAL DOBLE QUE MUESTRA SIMULTÁNEAMENTE EL PUNTO DE AJUSTE Y LA TEMPERATURA DEL PROCESO, LÍMITE DE POTENCIA PORCENTUAL QUE PROTEGE CONTRA LA FATIGA DE LOS COMPONENTES, CON BLOQUEO AL OPERADOR PARA EVITAR CAMBIOS NO DESEADOS. TODAS LAS PARTES EXPUESTAS DEBEN SER EN ACERO INOXIDABLE. CONTROL DE TEMPERATURA PRECISA DESDE TEMPERATURA AMBIENTE HASTA 90° CELSIUS, CON UNA RESOLUCION DE ±0,1°C Y ESTABILIDAD DE +1 ° C. EL BAÑO DEBE INCLUIR: 
A) UN CIRCULADOR MAGNÉTICO PARA INDUCIR UN FLUJO DE AGUA Y MANTENER UNA TEMPERATURA UNIFORME. 
B) UN PANEL DE CONTROL DELANTERO RESISTENTE AL AGUA Y LA CORROSIÓN.
C)</t>
    </r>
    <r>
      <rPr>
        <sz val="10"/>
        <color theme="1"/>
        <rFont val="Calibri"/>
        <family val="2"/>
      </rPr>
      <t xml:space="preserve"> UNA BAN</t>
    </r>
    <r>
      <rPr>
        <sz val="10"/>
        <color theme="1"/>
        <rFont val="Calibri"/>
        <family val="2"/>
      </rPr>
      <t>DEJA DE ACERO INOXIDABLE UBICADA A 2” (51MM) DEL FONDO DE LA UNIDAD PARA LA CIRCULACIÓN LIBRE DEL AGUA SOBRE Y DEBAJO DE LAS MUESTRAS PARA ENSAYO. 
D) TAPA EN ACERO INOXIDABLE.
DEBE INCLUIR EL CERTIFICADO DE CALIBRACIÓN ONAC PARA TRES (3) TEMPERATURAS. EL BAÑO DE CUMPLIR CON LAS NORMAS INV E 707, 725 Y 748-13.</t>
    </r>
  </si>
  <si>
    <t>VALOR UNITARIO CON IVA</t>
  </si>
  <si>
    <r>
      <rPr>
        <sz val="10"/>
        <color theme="1"/>
        <rFont val="Calibri"/>
        <family val="2"/>
      </rPr>
      <t xml:space="preserve">ESTABILIZADOR REGULADOR DE VOLTAJE DE USO INDUSTRIAL CON VOLTAJE DE ENTRADA 170 A 250 V  CON MINIMO DOS (2) SALIDAS REGULADAS PARA PRENSA MULTIENSAYOS QUE FUNCIONA CON VOLTAJE 220 V </t>
    </r>
    <r>
      <rPr>
        <sz val="10"/>
        <color theme="1"/>
        <rFont val="Calibri"/>
        <family val="2"/>
      </rPr>
      <t>±</t>
    </r>
    <r>
      <rPr>
        <sz val="12"/>
        <color theme="1"/>
        <rFont val="Calibri"/>
        <family val="2"/>
      </rPr>
      <t xml:space="preserve"> 3,5 </t>
    </r>
    <r>
      <rPr>
        <sz val="10"/>
        <color theme="1"/>
        <rFont val="Calibri"/>
        <family val="2"/>
      </rPr>
      <t>Y CON MOTOR DE 2,5 HP.</t>
    </r>
  </si>
  <si>
    <t>ESTABILIZADOR REGULADOR DE VOLTAJE DE USO INDUSTRIAL CON VOLTAJE DE ENTRADA 90-140 V CON MINIMO DOS (2) SALIDAS REGULADAS PARA PRENSA INMERSION-COMPRESIÓN QUE FUNCIONA CON VOLTAJE 110 V ±3,5   Y CON MOTOR DE 1,5 HP.</t>
  </si>
  <si>
    <t>ESTABILIZADOR REGULADOR DE VOLTAJE DE USO INDUSTRIAL CON VOLTAJE DE ENTRADA 170 A 250 V CON MINIMO DOS (2) SALIDAS REGULADAS PARA HORNO DE IGNICIÓN QUE FUNCIONA CON VOLTAJE 220 V ± 3,5 Y 7500 WATTIOS.</t>
  </si>
  <si>
    <t>ESTABILIZADOR REGULADOR DE VOLTAJE DE USO INDUSTRIAL CON VOLTAJE DE ENTRADA 170 A 250 V CON MINIMO DOS (2) SALIDAS REGULADAS PARA MEZCLADORA DE ASFALTO QUE FUNCIONA CON VOLTAJE 220 V ± 3,5 Y 6000 WATTIOS.</t>
  </si>
  <si>
    <t>ESTABILIZADOR REGULADOR DE VOLTAJE DE USO INDUSTRIAL CON VOLTAJE DE ENTRADA 90 A 140 V CON MINIMO DOS (2) SALIDAS REGULADAS PARA DUCTILOMETRO QUE FUNCIONA CON VOLTAJE 110 V Y 6000 WATTIOS.</t>
  </si>
  <si>
    <t>ESTABILIZADOR REGULADOR DE VOLTAJE DE USO INDUSTRIAL CON VOLTAJE DE ENTRADA 170 A 250 V CON MINIMO DOS (2) SALIDAS REGULADAS PARA LOS EQUIPOS DE PISTA DE ENSAYO Y COMPACTADOR DE RODILLO QUE FUNCIONAN CON VOLTAJE 220 V Y 4300 WATTIOS.</t>
  </si>
  <si>
    <t>ESTABILIZADOR REGULADOR DE VOLTAJE DE USO INDUSTRIAL CON VOLTAJE DE ENTRADA 170 A 250 V CON MINIMO DOS (2) SALIDAS REGULADAS PARA HORNO MUFLA QUE FUNCIONA CON VOLTAJE 220 V Y 3700 WATTIOS.</t>
  </si>
  <si>
    <t>ESTABILIZADOR REGULADOR DE VOLTAJE DE USO INDUSTRIAL CON VOLTAJE DE ENTRADA 90 A 140 V CON MINIMO DOS (2) SALIDAS REGULADAS PARA MARTILLO MARSHALL HUMBOLTD QUE FUNCIONA CON VOLTAJE 110 V Y 1200 WATTIOS.</t>
  </si>
  <si>
    <t>ESTABILIZADOR REGULADOR DE VOLTAJE DE USO INDUSTRIAL CON VOLTAJE DE ENTRADA 90 A 140 CON MINIMO DOS (2) SALIDAS REGULADAS PARA BAÑOS DE MARIA HUMBOLTD Y SIMIM QUE FUNCIONA CON VOLTAJE 110 V Y 3300 WATTIOS.</t>
  </si>
  <si>
    <t>ESTABILIZADOR REGULADOR DE VOLTAJE DE USO INDUSTRIAL CON VOLTAJE DE ENTRADA 170 A 250 V CON MINIMO DOS (2) SALIDAS REGULADAS PARA 2 MARTILLOS MARSHALL UTEST Y 1 MARTILLO CBR UTES QUE FUNCIONA CON VOLTAJE 220 V Y 720 WATTIOS.</t>
  </si>
  <si>
    <t>ESTABILIZADOR REGULADOR DE VOLTAJE DE USO INDUSTRIAL CON VOLTAJE DE ENTRADA 90 A 140 V CON MINIMO DOS (2) SALIDAS REGULADAS PARA VISCOSIMETRO QUE FUNCIONA CON VOLTAJE 110 V Y 420 WATTIOS.</t>
  </si>
  <si>
    <t>ESTABILIZADOR REGULADOR DE VOLTAJE DE USO INDUSTRIAL CON VOLTAJE DE ENTRADA 90 A 140 V CON MINIMO DOS (2) SALIDAS REGULADAS PARA MAQUINA DE LOS ANGELES Y MICRODEVAL  QUE FUNCIONA CON VOLTAJE 110 V Y 1800 WATTIOS.</t>
  </si>
  <si>
    <t>ITEMS A SUMINISTRAR 2024</t>
  </si>
  <si>
    <t xml:space="preserve">OBJETO: SUMINISTRO DE EQUIPOS, ELEMENTOS E INSUMOS PARA EL LABORATORIO DE SUELOS, ASFALTOS Y PAVIMENTOS DE LA UAERMV, </t>
  </si>
  <si>
    <t xml:space="preserve">OBJETO: SUMINISTRO DE EQUIPOS, ELEMENTOS E INSUMOS PARA EL LABORATORIO DE SUELOS, ASFALTOS Y PAVIMENTOS DE LA UAERMV </t>
  </si>
  <si>
    <t>OBJETO: SUMINISTRO DE EQUIPOS, ELEMENTOS E INSUMOS PARA EL LABORATORIO DE SUELOS, ASFALTOS Y PAVIMENTOS DE LA UAERMV</t>
  </si>
  <si>
    <t>PAQUETE DE 2 kg</t>
  </si>
  <si>
    <t>Juego de molde, collar y placa base para fabricar briquteas de mezcla asfaltica por el ensayo Marshall:
Para compactación de briquetas estandar marshall para mezclas bituminosas, fabricado en acero, de 4 pulgadas , fabricado según norma ASTMD  6927- D 6926. El juego de molde, collar y placa base debe cumplir con lo solicitado en la norma INV E-748-2013,FIGURA 748-1. 
Se debe entregar certificado de verificacion de las medidas de cada molde, collar y placa base según  la FIGURA 748-1 de la norma INV E -748-13.</t>
  </si>
  <si>
    <t>Tubo irrigador para ensayo de equivalente de arena en cobre o bronce de 6,35 mm de diametro exterior y 0,89 mm de espesor, con longitud de 510 mm, con uno de sus extremos cerrado formando una arista. las caras laterales del extremo cerrado tienen dos (2) orificios de 1 mm de diametro cerca a la arista que se forma.el tubo irrigador debe cumplir con lo solicitado en la norma INV E-133-13, FIGURA 133-1 (DETALLE 6).    
Se debe entregar certificado de verificacion de las medidas de cada tubo irrigador según tabla de la FIGURA 133-1 (DETALLE 6) de la norma INV E-133-13.</t>
  </si>
  <si>
    <t>Brazo Hidraulico Cierra Puerta Aereo</t>
  </si>
  <si>
    <t xml:space="preserve">
Bolsillo de laminacion  (Calibre 5 - 125 micras) Cada uno de 125 micras para un grosor toal de 250 micras</t>
  </si>
  <si>
    <t>Juego de llave bristol hexagonales en pulgadas con los siguientes tamaños 1/16, 5/64, 3/32, 1/8, 5/32, 3/16, 7/32, 1/4, 5/16, 3/8 , fabricadas en acero cromo vanadio. con estuche.</t>
  </si>
  <si>
    <t xml:space="preserve">Pipeta graduadado de vidrio de capacidad 50 ml y graduaciones de 0,1 ml.
Se debe entregar certificado del fabricante y a parte se debe entregar certificado de verificación del volumen.
</t>
  </si>
  <si>
    <t xml:space="preserve">Matraz erlenmeyer graduadado de vidrio de capacidad 1000 ml.
Se debe entregar certificado del fabricante y a parte se debe entregar certificado de verificación del volumen.
</t>
  </si>
  <si>
    <t>Platon de aluminio de 15 cm de diametro interior y 4 cm de altura minima</t>
  </si>
  <si>
    <t>Wiper de limpieza trapo de algodón  cosido es absorbente, resistente para los trabajos con solventes comunes, por ejemplo, thinner, aguarrás, etc. su espesor permite que se pueda usar para manipular principalmente objetos con temperaturas hasta 60° c; no raya ni desprende pelusas, ideal para limpieza de máquinas, equipos y piezas acabadas.</t>
  </si>
  <si>
    <t>Toalla absorvente material en algodón de 80cm de largo * 50cm de ancho para ensayo de gravedad especifica maxima de mezclas asfalticas para pavimentos y gravedad especifica bulk y densidad de mazclas asflaticas compactadas no absorvbentes empleando especimenes saturados y superficialmente secos.</t>
  </si>
  <si>
    <t>Solución stock concentrada para equivalente de arena</t>
  </si>
  <si>
    <t>Cargue de cilindro de gas propano de 100 libras (el contratista debera entregar en calidad de prestamo de uso el cilindro y enregarlo en las instalaciones del laboratorio de la umv)</t>
  </si>
  <si>
    <t>Manguera siliconada de caucho para ensayo de equivalente de arena de diametro de 4,7mm (3/16in) de diametro aproximadamente para el ensayo de "equivalente de arena y agregados fino inv e 133-13"</t>
  </si>
  <si>
    <t>Discos de papel de 4” de diámetro y bordes lisos se pone en la base de los moldes de compactación Marshall de 4” antes de colocar la mezcla y de efectuar la compactación. facilita la extracción de la muestra desde el cilindro, que cumpla con la norma INV E 748-13</t>
  </si>
  <si>
    <t>Detergente liquido industrial</t>
  </si>
  <si>
    <t>Aceite 4 tiempos 10w 30 para sacanucleos</t>
  </si>
  <si>
    <t>Aceite mineral para bomba de vacio</t>
  </si>
  <si>
    <t>Cloruro de metileno</t>
  </si>
  <si>
    <r>
      <t xml:space="preserve">Paquetes por 100 unidades de filtro para centrifuga de 3000g de </t>
    </r>
    <r>
      <rPr>
        <b/>
        <sz val="16"/>
        <color rgb="FF000000"/>
        <rFont val="Arial"/>
        <family val="2"/>
      </rPr>
      <t>DIAMETRO DE 287,30MM, DEBE CUMPLIR CON LA NORMA INV E 732-13.</t>
    </r>
  </si>
  <si>
    <r>
      <t xml:space="preserve">Paquetes por 100 unidades de filtro para centrifuga de 3000g de </t>
    </r>
    <r>
      <rPr>
        <b/>
        <sz val="16"/>
        <color rgb="FF000000"/>
        <rFont val="Arial"/>
        <family val="2"/>
      </rPr>
      <t>DIAMETRO DE 320MM, DEBE CUMPLIR CON LA NORMA INV E 732-13.</t>
    </r>
  </si>
  <si>
    <t>Paquete 100 UND</t>
  </si>
  <si>
    <t>Lubricante multiusos para aflojar y limpiar las partes interiores y mecánicas de los equipos de laboratorio en presentación de 300 gramos</t>
  </si>
  <si>
    <t>Variilla de agitacion de vidrio</t>
  </si>
  <si>
    <t>Pinza para crisol</t>
  </si>
  <si>
    <t>Cinta para etiqueteadora DYMO 12 mm * 7 m Referencia S0720540</t>
  </si>
  <si>
    <t>Juego completo para  toma de densidades en campo, incluye cono doble de orificio que apoya sobre el plato de 6-1/2" desmontable metalico, con valvula cilindrica metalica y orificio de 1/2", placa de base en aluminio con orificio rebordeado   y frasco plastico con capacidad de aproximadamente 4 litros. los elementos antes descritos deben cumplir con las dimensiones establecidas en la norma INV-E--161-2013, numeral 4,1. se debe entregar certificado de verificacion de las medidas de cada elemento de acuerdo a la figura 161-1 de la norma INV-E-161-13.</t>
  </si>
  <si>
    <t>Broca diamantada de diametro de 4", calidad profesional está diseñada para aplicaciones de uso específico y disponible para ser usada ya sea en hormigón como en mezcla asfaltica. está disponible en variados tamaños y tiene una altura de segmento total de 0.320 "(8.128mm), 0 .250" (6.350mm) de profundidad diamantada y 0 .070 (1 .778mm) base de segmento. la longitud estándar la broca es de 13" (330,2 mm) y el adaptador de rosca integral es de 1-1/4” – hilo 7, la broca debe cumplir con lo establecido en la norma INV E 758-13.</t>
  </si>
  <si>
    <t xml:space="preserve">Aguja de penetración marca humboltd referencia h-1280  para penetrometro humboldt.
* material acero inoxidable endurecido y templado (dureza rockwell hrc 54 a hrc 60).
* longitud aproximada de 50mm.
* diámetro entre 1 y 1,02 mm.
Incluir la verificación del cumplimiento de los parámetros anteriormente mencionados, que cumpla con las normas INV E 706-13.
</t>
  </si>
  <si>
    <t>Extractor de aire de 12 in de diametro, industrial tipo axial ventilador con rejilla de seguridad con motor pre - lubricado en doble balinera, marco redondo de fácil montaje totalmente metálico, caudal 18 m3/min, motor con inversión de giro para inyectar ó extraer aire. material de las parillas metalicas, material del cuerpo metalico. aspas metalicas, velocidad minima de 1400 rpm, potencia 72 vatios</t>
  </si>
  <si>
    <t xml:space="preserve">Tamiz con marco y malla en acero inoxidable de diámetro 8 in  altura interna 2 in y malla no. 325 (45 micrometros).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
</t>
  </si>
  <si>
    <t>Cono de marsh para lodo baroid. construido en plastico resistente, se debe suministrara completo con contenedor de un (1) litro y recipiente para la lechada. diametro del cono (160 mm) y altura del cono (370 mm)</t>
  </si>
  <si>
    <t>Bandeja para toma de muestra, metalica galvanizada con manijas de 60 cm*45 cm y 10 cm de altura</t>
  </si>
  <si>
    <t>Varilla agitadora de helice en acero inoxidable de 4 palas o paletas de longitud 400 mm  y diametro de paletas 75 +/- 10 mm (distancia entre punta y punta de cada paleta) para equipo agitador de azul de metileno. se debe entregar certificado de verificación de las dimensiones.</t>
  </si>
  <si>
    <t>Moldes cilindricos para concreto de 4" de diametro y 8" de altura. metalico, fabricado en acero, con placa de base y bajo norma astm c39. con manijas para su manipulación. se debe entregar certificados de verificacion de las dimensiones, las cuales deben cumplir con la norma INV-e-402-13</t>
  </si>
  <si>
    <t>Extractor vertical de accionamiento manual para extraer muestras de moldes proctor, cbr y marshall. el extractor debe incluir discos extractores de acero para ø 4” y ø 6”, gato hidraulico de capacidad de 5 t con su palanca de accionamiento y estructura metalica de posicionmiento con pasadores de desenganche.</t>
  </si>
  <si>
    <t>Bomba de alto vacío de dos etapas, de alta capacidad, de 110 v, 50-60 hz, monofásico, para averiguar la máxima teórica de las mezclas bituminosas (ensayo de rice), debe contar con motor de 1/2 hp, 1725 revoluciones por minuto, desplazamiento del aire minimo de 85 l/min, succión de 30 pulgadas de mercurio.</t>
  </si>
  <si>
    <t>Bascula digital electrónica para la medición de masas en trabajos de campo, funcionamiento con bateria recargable y con corriente 110 v/60 hz, de capacidad 15 kg construida en acero estructural y plataforma en acero inoxidable, division de escala 1 g.  equipada con indicador digital, interfaz rs232. menu con opcion de idioma en español. debe contar con unidades de pesaje de gramo y kilogramo como minimo. se debe entregar con set de montaje de torre para elevar la pantalla sobre la base de pesaje. la báscula debe entregarse con el certificado de calibraciòn vigente con sello ONAC.</t>
  </si>
  <si>
    <t xml:space="preserve">Termómetro digital de bolsillo a prueba de agua: rango de -10 a 150 °c, división de escala  0.1°c, largo de bulbo 125 mm en material bimetálico, error máximo permisible de 1°c que cumpla con la norma INV E 733-13.
Se debe entregarse con certificado de calibración en tres puntos con sello ONAC
</t>
  </si>
  <si>
    <t xml:space="preserve">Termómetro bimetálico: Lectura directa de metal para uso general, de rango de 10°c a 200°c, con division de escala de 2°c, varilla de acero inoxidable de  6 in de largo. el diametro de la caratula del dial puede ser de 2” a 3" (50 mm a 75mm) . el termometro debe tener un mecanismo externo que permita el ajuste de temperatura, que cumpla con la norma INV E 748 – 13.
debe entregarse con certificado de calibración con sello ONAC en 3 puntos
</t>
  </si>
  <si>
    <t xml:space="preserve">Penetrómetro de cono dinámico pdc para cbr de campo, empleado para la medida de penetración dinámica, de 8 kg, de acuerdo con la figura 172-1 de la norma de ensayo INV E 172-13 debe ser en acero inoxidable con excepción del cono, el cual debe ser en acero endurecido resistente al desgaste y contiene: 
1.una varilla de acero inoxidable de 16 mm (5/8") de diámetro, con una punta  cónica de 60°, templado, con llave plana, reutilizable o desechable, adaptador de punta con llave plana.
2.un martillo de 8±0,010 kg, el cual se debe poder accionar desde una altura fija de 575±1 mm (distancia de caída). 
3. escala metalica graduada de 0 a 1000 mm
4.un yunque de ensamble y una manija. la punta del cono de acuerdo con la figura 172-2 de la norma de ensayo INV E 172-13 tiene un angulo 60±1° y el diámetro de la base del cono es de 20±0,25 mm.
5.25 conos desechables
6.estuche de almacenamiento resistente
incluir el certificado de la verificación del cumplimiento de los parámetros anteriormente mencionados, que cumpla con las normas astm d6951, INV E-172-13..
</t>
  </si>
  <si>
    <r>
      <rPr>
        <b/>
        <sz val="16"/>
        <color rgb="FF000000"/>
        <rFont val="Arial"/>
        <family val="2"/>
      </rPr>
      <t>Humedometro digital - Conjunto para ensayo de humedad en campo (INV E-150-13 DETERMINACION DE LA HUMEDAD DE SUELOS EMPLEANDO UN PROBADOR CON CARBURO DE CALCIO)</t>
    </r>
    <r>
      <rPr>
        <sz val="16"/>
        <color rgb="FF000000"/>
        <rFont val="Arial"/>
        <family val="2"/>
      </rPr>
      <t xml:space="preserve"> compuesto por:
1. Humedometro digital con botella de reacion, manometro digital, rango de medicion 0 a 40%HR, resolucion 0,1%.
2.Balanza digital 600g, division de escala 0,1g
3.Dos esferas de acero
4.Brocha de 1in
5.Cepillo tipo churrusco
6.Carburo de calcio finamente pulverizado y en un recipiente hermetico cantidad 1500g
7.Cuchara dosificadora
8.Bayetilla.
9.Caja para trasnporte y almacenamiento del conjunto completo. 
La balanza digital debe incluir ceritificado de calibracion con sello ONAC, el humedometro debe incluir informe de verificacion. </t>
    </r>
  </si>
  <si>
    <t>Canasta plastica para transportar conjunto de densidades 60*40*25</t>
  </si>
  <si>
    <t>Probeta graduada de plastico de 1000 ml</t>
  </si>
  <si>
    <t xml:space="preserve">Beaker de plastico de 500 ml </t>
  </si>
  <si>
    <t>Forros en tela antipolvo para balanza OHAUS modelo EX24001 dimensiones:
*Plato 37 cm ancho * 28 cm largo
*Indicador 22 cm ancho * 14 cm largo</t>
  </si>
  <si>
    <t>Broca diamantada de diametro de 2", calidad profesional está diseñada para aplicaciones de uso específico y disponible para ser usada ya sea en hormigón como en mezcla asfaltica.</t>
  </si>
  <si>
    <t xml:space="preserve">Regla metalica de acero endurecido de borde recto de minimo 250 mm de largo con borde de corte y enrrasa  debe ser biselado si tiene mas de 3mm de espesor </t>
  </si>
  <si>
    <t>Malla metalica para mechero de dimensiones de 20 cm * 20 cm  que soporte temperatura de 300°C</t>
  </si>
  <si>
    <t xml:space="preserve">Armario para cristaleria de laboratorio con divisiones en los siguientes materiales en madera tipo MDF o Triples que sea resistente al agua con puerta en vidrio con llave de seguridad 
Dimensiones:
Ancho  100 cm 
Alto 190 cm </t>
  </si>
  <si>
    <t>Uniones de rosca AW de acero endurecido de diamtero exterior 1 3/4"</t>
  </si>
  <si>
    <t>Barreno tipo espiral diametro 1 3/4" * 1m rosca tipo AW material de acero endurecido</t>
  </si>
  <si>
    <t>TUBO con rosca AW de acero endurecido de diametro 4" longitud de 1 metro.</t>
  </si>
  <si>
    <r>
      <t xml:space="preserve">Se presenta el listado de items a suministrar a las empresas interesadas conforme a las condiciones establecidas en el </t>
    </r>
    <r>
      <rPr>
        <i/>
        <sz val="22"/>
        <color theme="1"/>
        <rFont val="Calibri"/>
        <family val="2"/>
      </rPr>
      <t>"</t>
    </r>
    <r>
      <rPr>
        <b/>
        <i/>
        <sz val="22"/>
        <color theme="1"/>
        <rFont val="Calibri"/>
        <family val="2"/>
      </rPr>
      <t>Formato</t>
    </r>
    <r>
      <rPr>
        <i/>
        <sz val="22"/>
        <color theme="1"/>
        <rFont val="Calibri"/>
        <family val="2"/>
      </rPr>
      <t xml:space="preserve"> </t>
    </r>
    <r>
      <rPr>
        <b/>
        <i/>
        <sz val="22"/>
        <color theme="1"/>
        <rFont val="Calibri"/>
        <family val="2"/>
      </rPr>
      <t>Ficha Técnica"</t>
    </r>
  </si>
  <si>
    <t>COTIZACIÓN</t>
  </si>
  <si>
    <t>CUESTIONARIO</t>
  </si>
  <si>
    <t>FIRMA DEL REPRESENTANTE LEGAL</t>
  </si>
  <si>
    <t>CUIDAD Y FECHA:</t>
  </si>
  <si>
    <t>OBJETO: 8081-285 SUMINISTRO DE EQUIPOS, ELEMENTOS E INSUMOS PARA EL LABORATORIO DE SUELOS, ASFALTOS Y PAVIMENTOS DE LA UAERMV</t>
  </si>
  <si>
    <t xml:space="preserve">EQUIPO
(Componente 1 de 10)  </t>
  </si>
  <si>
    <t>EQUIPO (Componente 2 de 10)</t>
  </si>
  <si>
    <t>EQUIPO  (Componente 3 de 10)</t>
  </si>
  <si>
    <t>EQUIPO  (Componente 4 de 10)</t>
  </si>
  <si>
    <t>EQUIPO  (Componente 5 de 10)</t>
  </si>
  <si>
    <t>EQUIPO (Componente 6 de 10)</t>
  </si>
  <si>
    <t>EQUIPO  (Componente 7 de 10)</t>
  </si>
  <si>
    <t>EQUIPO  (Componente 8 de 10)</t>
  </si>
  <si>
    <t>EQUIPO (Componente 9 de 10)</t>
  </si>
  <si>
    <t>EQUIPO  (Componente 10 de 10)</t>
  </si>
  <si>
    <t>SISTEMA DE EXTRACCION PARA LABORATORIO DE PLANTA CALIENTE</t>
  </si>
  <si>
    <r>
      <rPr>
        <b/>
        <sz val="23"/>
        <color rgb="FF000000"/>
        <rFont val="Arial"/>
        <family val="2"/>
      </rPr>
      <t xml:space="preserve">Maquina de los angeles: </t>
    </r>
    <r>
      <rPr>
        <sz val="23"/>
        <color rgb="FF000000"/>
        <rFont val="Arial"/>
        <family val="2"/>
      </rPr>
      <t xml:space="preserve">
Se compone de un tambor metalico (con tapa) con el motor encargado de la generación del movimiento necesario para la realización del ensayo. La capacidad de carga de la maquina debe ser hasta 10000 g de material y 5000 g de cargas abarsivas (esferas). Velocidad de rotación del tambor 30 a 33 RPM. Operacion 110 VAC / 60 HZ.
 La maquina de los Angeles a suministrar debe incluir:
1. Tablero de operación del equipo.
2. Contador digital automatico programable
3. Un juego de carga abrasiva de 5000 g compuesta por de Doce (12) esferas de acero con pesos y diametros comprtendidos para cada esfera, segun lo establecido en la norma INV-E-218-13.
4. una (1) bandeja en acero para recoger el material después del ensayo.
</t>
    </r>
    <r>
      <rPr>
        <b/>
        <sz val="23"/>
        <color rgb="FF000000"/>
        <rFont val="Arial"/>
        <family val="2"/>
      </rPr>
      <t>Debe entregarse informe de verificacion (dimensiones y velocidad de rotación) de acuerdo a la norma INV-E-218-13 Figura 218-2 e Informe de verificación de cada una de las esferas que componen la carga abrasiva (peso y diametro)</t>
    </r>
  </si>
  <si>
    <r>
      <rPr>
        <b/>
        <sz val="23"/>
        <color rgb="FF000000"/>
        <rFont val="Arial"/>
        <family val="2"/>
      </rPr>
      <t>Conjunto para medir la textura superficial del pavimento mediante el método de círculo de arena:</t>
    </r>
    <r>
      <rPr>
        <sz val="23"/>
        <color rgb="FF000000"/>
        <rFont val="Arial"/>
        <family val="2"/>
      </rPr>
      <t xml:space="preserve">
COMPUESTO POR:
a. Disco de baquelita Ø de 63.5 mm y 25 mm de espesor
b. Frasco con tapa plástica de 250 ml
c. Regla metálica con graduación - 300 mm de longitud
d. Brocha de 2"
e. Cilindro en bronce, laton o plastico duro de 10 cm3
f. Cilindro en bronce, laton o plastico duro de 25 cm3
g. Cilindro en bronce, laton o plastico duro de 50 cm3
h. Dos (2) kg de esferas de vidrio pasa tamiz No. 60 (250 μm) y retiene tamiz No. 80 (180 μm) 
</t>
    </r>
    <r>
      <rPr>
        <b/>
        <sz val="23"/>
        <color rgb="FF000000"/>
        <rFont val="Arial"/>
        <family val="2"/>
      </rPr>
      <t>Debe entregarse informe de verificacion de acuerdo con la norma INV E 791-13 de los cilindros y disco de baquelita</t>
    </r>
    <r>
      <rPr>
        <sz val="23"/>
        <color rgb="FF000000"/>
        <rFont val="Arial"/>
        <family val="2"/>
      </rPr>
      <t>.</t>
    </r>
  </si>
  <si>
    <r>
      <rPr>
        <b/>
        <sz val="25"/>
        <color rgb="FF000000"/>
        <rFont val="Arial"/>
        <family val="2"/>
      </rPr>
      <t xml:space="preserve">Taladro percutor y atornillador inalambrico de 1/2 pulgada
</t>
    </r>
    <r>
      <rPr>
        <sz val="25"/>
        <color rgb="FF000000"/>
        <rFont val="Arial"/>
        <family val="2"/>
      </rPr>
      <t xml:space="preserve">
Torque: 65Nm
Velocidad:1650 RPM
Potencia nominal 400W
Voltaje de enchufe: 110V
Tamaño del mandril: 13 mm o 1/2 pulgada
Niveles de potencia: 21
El taladro debe incluir:
una (1) Bateria de litio 18V -2,0 Ah; Un (1) cargador de 18V-20, Un (1) maletin para su almacenamiento y transporte y bolsa con accesorios de minimo (6) brocas y 2 cabezas de destornillador plano y 2 cabezas de destornillador de extrella.
</t>
    </r>
  </si>
  <si>
    <r>
      <rPr>
        <b/>
        <sz val="25"/>
        <color rgb="FF000000"/>
        <rFont val="Arial"/>
        <family val="2"/>
      </rPr>
      <t xml:space="preserve">Pulidora angular 4 1/2 Pulgada
</t>
    </r>
    <r>
      <rPr>
        <sz val="25"/>
        <color rgb="FF000000"/>
        <rFont val="Arial"/>
        <family val="2"/>
      </rPr>
      <t>Potencia 710W
velocidad 12000 rpm
Voltaje enchufable: 110 V
Longitud del cable: 2 m.
Seccion para disco de corte de diametro 115 mm.
Debe incluir: 1 llave de apriete; 1 brida de apoyo; 1 tuerca de apriete; 1 cubierta de protección; 1 empuñadura auxiliar, Dos (2) discos de corte de 115 mm
.</t>
    </r>
  </si>
  <si>
    <r>
      <rPr>
        <b/>
        <sz val="25"/>
        <color rgb="FF000000"/>
        <rFont val="Arial"/>
        <family val="2"/>
      </rPr>
      <t>Termómetro bimetálico:</t>
    </r>
    <r>
      <rPr>
        <sz val="25"/>
        <color rgb="FF000000"/>
        <rFont val="Arial"/>
        <family val="2"/>
      </rPr>
      <t xml:space="preserve">
Lectura directa de metal para uso general, de rango de 10°C a 200°C, con division de escala de 2°C, varilla de acero inoxidable de  6 in de largo. El diametro de la caratula del dial puede ser de 2” a 3" (50 mm a 75mm) . El termometro debe tener un mecanismo externo que permita el ajuste de temperatura, que cumpla con la norma INV E 748 - 13
</t>
    </r>
    <r>
      <rPr>
        <b/>
        <sz val="25"/>
        <color rgb="FF000000"/>
        <rFont val="Arial"/>
        <family val="2"/>
      </rPr>
      <t>Debe entregarse con certificado de calibracion con sello ONAC en 3 puntos.</t>
    </r>
  </si>
  <si>
    <r>
      <rPr>
        <b/>
        <sz val="23"/>
        <color rgb="FF000000"/>
        <rFont val="Arial"/>
        <family val="2"/>
      </rPr>
      <t>CABINA ACUSTICA:</t>
    </r>
    <r>
      <rPr>
        <sz val="23"/>
        <color rgb="FF000000"/>
        <rFont val="Arial"/>
        <family val="2"/>
      </rPr>
      <t xml:space="preserve">
Cabina utilizada para minimizar el ruido producido por la maquina de los Angeles durant la operación.
Fabricada en lamina de acero y recubierta en el interior con espuma acustica. Debe contar con puertas (3 puertas 2 frontales y una superior) que brinden comodo acceso a la tapa del tambor giratorio de la maquina.
Dimensiones aproximadas: Largo: 1,10 m, Ancho: 1,40 m, Alto: 1,35 m.</t>
    </r>
  </si>
  <si>
    <r>
      <rPr>
        <b/>
        <sz val="23"/>
        <color rgb="FF000000"/>
        <rFont val="Arial"/>
        <family val="2"/>
      </rPr>
      <t xml:space="preserve">Martillo demoledor eléctrico
</t>
    </r>
    <r>
      <rPr>
        <sz val="23"/>
        <color rgb="FF000000"/>
        <rFont val="Arial"/>
        <family val="2"/>
      </rPr>
      <t>Para pavimentos en asfalto y concreto con energía de impacto por golpe de mínimo 68 Joule, con motor de potencia mínima de 2,0 kw, para operacion a 110 v y frecuencia 50 hz. Debe entregarse con 2 punteros y 4 cinceles y/o espátulas planas de longitud mayor a 25cm.</t>
    </r>
  </si>
  <si>
    <t>EQUPO</t>
  </si>
  <si>
    <r>
      <rPr>
        <b/>
        <sz val="25"/>
        <color rgb="FF000000"/>
        <rFont val="Arial"/>
        <family val="2"/>
      </rPr>
      <t>Bureta de 50 ml con division de escala 0,1 ml debe cumplir con la norma  INV E 235-13</t>
    </r>
    <r>
      <rPr>
        <sz val="25"/>
        <color rgb="FF000000"/>
        <rFont val="Arial"/>
        <family val="2"/>
      </rPr>
      <t xml:space="preserve">
Se debe entregar certificado del fabricante y a parte se debe entregar certificado de verificación del volumen.</t>
    </r>
  </si>
  <si>
    <r>
      <rPr>
        <b/>
        <sz val="25"/>
        <color rgb="FF000000"/>
        <rFont val="Arial"/>
        <family val="2"/>
      </rPr>
      <t xml:space="preserve">juego de una (1)  Pesa abierta y una (1) cerrada para ensayo de CBR, fabricada en acero:
</t>
    </r>
    <r>
      <rPr>
        <sz val="25"/>
        <color rgb="FF000000"/>
        <rFont val="Arial"/>
        <family val="2"/>
      </rPr>
      <t>Diametro interno de 53 a 54 mm y diametro externo 149,23 a 150 mm
Se debe entregar informe de verificacion de cada pesa que cumpla con la norma INV E 148-13</t>
    </r>
  </si>
  <si>
    <r>
      <rPr>
        <b/>
        <sz val="25"/>
        <color rgb="FF000000"/>
        <rFont val="Arial"/>
        <family val="2"/>
      </rPr>
      <t>Placa con vastago: en bronce para medicion de expasion para el ensayo de CBR:</t>
    </r>
    <r>
      <rPr>
        <sz val="25"/>
        <color rgb="FF000000"/>
        <rFont val="Arial"/>
        <family val="2"/>
      </rPr>
      <t xml:space="preserve">
Diametro 149,23 ± 1,6 mm y espesor de 6,35 mm
42 Perforaciones de 1,6 mm de diametro distribuidas uniformemente 
El vastago en el centro debe ser con un sistema de tornillo que permita regular la altura 
Debe entregarse con informe de verificacion segun la norma INV E 148-13 Figura 148-1</t>
    </r>
  </si>
  <si>
    <r>
      <rPr>
        <b/>
        <sz val="25"/>
        <color rgb="FF000000"/>
        <rFont val="Arial"/>
        <family val="2"/>
      </rPr>
      <t>Falso Fondo para compactación de muestras  de CBR, fabricado en acero o aluminio:</t>
    </r>
    <r>
      <rPr>
        <sz val="25"/>
        <color rgb="FF000000"/>
        <rFont val="Arial"/>
        <family val="2"/>
      </rPr>
      <t xml:space="preserve">
Espesor 61,37 ± 0,25 mm, diametro exterior 150,8 ± 0,8 mm 
Debe entregarse con informe de verificacion segun la norma INV E 148-13 Figura 148-1</t>
    </r>
  </si>
  <si>
    <r>
      <rPr>
        <b/>
        <sz val="25"/>
        <color rgb="FF000000"/>
        <rFont val="Arial"/>
        <family val="2"/>
      </rPr>
      <t>Polipasto Manual Garrucha de un (1) Ramal con capacidad de 500 Kg, en aleación de acero y aluminio</t>
    </r>
    <r>
      <rPr>
        <sz val="25"/>
        <color rgb="FF000000"/>
        <rFont val="Arial"/>
        <family val="2"/>
      </rPr>
      <t xml:space="preserve">, con  Cadena de  3 m  de largo en acero y diametro de eslabones de la cadena de 6 mm,  ganchos con seguros de retención para enganche seguro de cargas. </t>
    </r>
  </si>
  <si>
    <t>Elemento</t>
  </si>
  <si>
    <t>Llave inglesa para tubo de longitud de 12" fabricada en hierro ductil.</t>
  </si>
  <si>
    <t>JUEGO</t>
  </si>
  <si>
    <r>
      <rPr>
        <b/>
        <sz val="25"/>
        <color rgb="FF000000"/>
        <rFont val="Arial"/>
        <family val="2"/>
      </rPr>
      <t>Juego Molde para compactar muestras de suelo para realizar ensayo de CBR, fabricados en acero:</t>
    </r>
    <r>
      <rPr>
        <sz val="25"/>
        <color rgb="FF000000"/>
        <rFont val="Arial"/>
        <family val="2"/>
      </rPr>
      <t xml:space="preserve">
Debe incluir:
Molde principal o cuerpo principal, Diametro interior 152,4 ± 0,66 mm y Altura 177,8 ± 0,46 mm
Collar suplementario no menor 50,8 mm de altura 
Placa base 9,53 mm de espesor con perforaciones, las perforaciones de la base deberan ser por lo menos 28 uniformemente distribuidas dentro del circulo
El volumen del molde debe ser 2124 ± 25 cm3
Se debe entregar informe de verificacion del molde, collar y placa que cumpla con la norma INV E 148-13</t>
    </r>
  </si>
  <si>
    <t>Encendedor Briquet Flexible para ser recargado con alcohol o gas Butano</t>
  </si>
  <si>
    <r>
      <rPr>
        <b/>
        <sz val="25"/>
        <rFont val="Arial"/>
        <family val="2"/>
      </rPr>
      <t xml:space="preserve">Armario metálico organizador de herramientas
</t>
    </r>
    <r>
      <rPr>
        <sz val="25"/>
        <rFont val="Arial"/>
        <family val="2"/>
      </rPr>
      <t>Fabricado en lamina cold Rolled calibre 20 y terminado en pintura electrostática, que cuente con paneles perforados que permiten colgar herramientas mediante ganchos ajustables compartimentos y bandejas organizadoras para almacenar piezas pequeñas, tornillos, repuestos u otros accesorios. Debe tener chapa con llave para cerrar la puerta.
Dimensiones:
Alto 170 a 190 cm
Ancho 90 cm
Fondo 40 a 60 cm</t>
    </r>
  </si>
  <si>
    <t>Cepillo con cerdas de bronce cabo de madera
Hileras 3*10
Longitud 255 mm</t>
  </si>
  <si>
    <t xml:space="preserve">Cepillo en alambre: Acerado de 11*4 HILERAS para limpieza de superficies </t>
  </si>
  <si>
    <t>Cucharon de aluminio, dimensiones largo 6in, ancho 3in, profundidad 2,5in, largo total 9in para ensayo de asentamiento de concreto</t>
  </si>
  <si>
    <t>Cucharas de aluminio para mezlcar y tranferiir suelos y para manipular quimicos corrosivos, tiene un largo de 13" (330 mm), una concavidad aproximadamente 102 mm, largo 63,5 mm y ancho en la parte mas amplia y de 12,7 mm a 19 mm de profundidad</t>
  </si>
  <si>
    <t>Espatula flexible de acero hoja ancho 3in con  cabo de plastico o madera</t>
  </si>
  <si>
    <t>Paquetes por 100 unidades de filtro para centrifuga de 3000g de DIAMETRO DE 287,30MM, DEBE CUMPLIR CON LA NORMA INV E 732-13.</t>
  </si>
  <si>
    <t>Paquetes por 100 unidades de filtro para centrifuga de 3000g de DIAMETRO DE 320MM, DEBE CUMPLIR CON LA NORMA INV E 732-13.</t>
  </si>
  <si>
    <t>Tarros en metal (tipo pintura) para muestras para recibir, transportar y almacenar muestras de material asfaltico, con tapa de tipo a presion que cubra toda la superficie, con capacidad aproximada un (1) litro.</t>
  </si>
  <si>
    <t>Tarros en metal (tipo pintura) para muestras para recibir, transportar y almacenar muestras de material asfaltico, con tapa de tipo a presión que cubra toda la superficie, con capacidad aproximada un (1) galón.</t>
  </si>
  <si>
    <t>Disco de papel filtro de diametro de 6" para ensayo de CBR norma INV E 148-13</t>
  </si>
  <si>
    <t>Papel filtro Whatman N°20 para ensayo azul de metileno Norma INV E 235-13</t>
  </si>
  <si>
    <t>Bolsillo de laminacion tamaño carta  (Calibre 5 - 125 micras) Cada uno de 125 micras para un grosor toal de 250 micras</t>
  </si>
  <si>
    <t>Atomizador de plastico de uso general de 500 ml</t>
  </si>
  <si>
    <t>Agua destilada 
Aspecto: Líquido
Color: Incoloro
Olor: Inodora
pH a 20ºC: 6,0 ± 1,0
Densidad a 20ºC: 1.000 ± 0.01 g/mL
Envasada en recipiente plástico con tapa roscada.</t>
  </si>
  <si>
    <t>Arena de guamos para ensayo de densidades pasa por el tamiz N°16  y retiene el tamiz N°30</t>
  </si>
  <si>
    <t>Disolvnete alifatico N°4 biodegradable para la limpieza de piezas manchadas con emulsiones y/o asfalyos</t>
  </si>
  <si>
    <t>solución de hidróxido de sodio (NaOH) al 3%  INV E 212-13</t>
  </si>
  <si>
    <t>Und</t>
  </si>
  <si>
    <t>Paquete de 2kg</t>
  </si>
  <si>
    <t>Paquete de 100 Und</t>
  </si>
  <si>
    <t>Paquete 100 und</t>
  </si>
  <si>
    <t>Paquete de 100 UND</t>
  </si>
  <si>
    <t>Paquete de 100 und</t>
  </si>
  <si>
    <t>Garrafa 5 galones</t>
  </si>
  <si>
    <t>Bulto de 50 kg</t>
  </si>
  <si>
    <t>Galon</t>
  </si>
  <si>
    <t>Bulto de 25 kg</t>
  </si>
  <si>
    <t>Insumos</t>
  </si>
  <si>
    <t>Molde triple para fundiad de cubos de mortero 50mm*50mm*50mm (cada cubo), metalico, INCLUYE:
 a)apisanodar de molde triple cubo.
 b) Tornillo longitud 85 mm
c) Tornillo longitud 32 mm
Debe cumplir la norma ASTM C109.</t>
  </si>
  <si>
    <t>1. El suministro, instalación, puesta en funcionamiento, verificación y calibración de los equipos (según aplique) en las instalaciones del laboratorio de la UAERMV.</t>
  </si>
  <si>
    <t>2. Entrenamiento del personal del laboratorio en el manejo de los equipos (según aplique), instalación y operación de accesorios y acciones de mantenimiento básico a los equipos</t>
  </si>
  <si>
    <t>El suministro de equipos (items del 1 al 7)  para el laboratorio de suelos y pavimentos de la UAERMV, incluye:</t>
  </si>
  <si>
    <r>
      <t xml:space="preserve"> 
Componente 1. Extractor centrífugo tipo caracol de minimo 18 pulgadas. 
</t>
    </r>
    <r>
      <rPr>
        <sz val="25"/>
        <color rgb="FF000000"/>
        <rFont val="Arial"/>
        <family val="2"/>
      </rPr>
      <t xml:space="preserve">Material Rotor: En aluminio reforzado de aleta recta atrasada. 
Motor: electrico de 2 HP NORMA IEC EFICIENCIA IE3 3F/220V/60Hz Trifásico.
Transmisión: Mecánica por correas y poleas a 1.490 RPM. Poleas en hierro doble canal tipo A, correas dobles dentadas refrigeradas.
Chumaceras: Minimo NTN o calidades similares.
Matarial Carcasa: Acero HR, terminado con pintura electrostática horneada.
Desempeño minimo de 3150 CFM con una presión estática de 1 In / wg.
Posición: IG0 mirando el motor con el motor fuera del flujo del aire. 
</t>
    </r>
    <r>
      <rPr>
        <b/>
        <sz val="25"/>
        <color rgb="FF000000"/>
        <rFont val="Arial"/>
        <family val="2"/>
      </rPr>
      <t>Nota 1 : Se adjunta imagen de referencia con fines ilustrativos unicamente.</t>
    </r>
    <r>
      <rPr>
        <sz val="25"/>
        <color rgb="FF000000"/>
        <rFont val="Arial"/>
        <family val="2"/>
      </rPr>
      <t xml:space="preserve">
</t>
    </r>
    <r>
      <rPr>
        <b/>
        <sz val="25"/>
        <color rgb="FF000000"/>
        <rFont val="Arial"/>
        <family val="2"/>
      </rPr>
      <t xml:space="preserve">
</t>
    </r>
  </si>
  <si>
    <r>
      <rPr>
        <b/>
        <sz val="25"/>
        <color rgb="FF000000"/>
        <rFont val="Arial"/>
        <family val="2"/>
      </rPr>
      <t xml:space="preserve">
Componente 2. Campana de captación tipo americana fabricada en lámina de acero galvanizado de calibre minimo 20.
</t>
    </r>
    <r>
      <rPr>
        <sz val="25"/>
        <color rgb="FF000000"/>
        <rFont val="Arial"/>
        <family val="2"/>
      </rPr>
      <t xml:space="preserve">
1. Medidas: Largo 1500 mm. Ancho 850 mm. Alto Espaldar 600 mm. Alto Frente 350 mm. 
2. Velocidad de extraccion minima: 12 m/s.
3. Ductileria de ancho minimo de campana de: 360 x 360 mm 
4. Caudal minimo: 3150 CFM.  
5. Prefiltros: MERV 8 Metralico Lavable. Filtro de Carbon activado granular.
6. Alojamiento filtros: Espacio para las tres estaciones de filtrado.
7. Medidas de filtros de 2" de ancho x 18" de largo y 22" de alto.
</t>
    </r>
    <r>
      <rPr>
        <b/>
        <sz val="25"/>
        <color rgb="FF000000"/>
        <rFont val="Arial"/>
        <family val="2"/>
      </rPr>
      <t xml:space="preserve">Nota 1: Se adjunta imagen de referencia con fines ilustrativos unicamente.
Nota 2: Las medidas establecidas en este item, son de referencia, pueden variar, es responsabilidad del contratista verificarlas o modificarlas de acuerdo a visita de campo. </t>
    </r>
    <r>
      <rPr>
        <sz val="25"/>
        <color rgb="FF000000"/>
        <rFont val="Arial"/>
        <family val="2"/>
      </rPr>
      <t xml:space="preserve">
</t>
    </r>
  </si>
  <si>
    <r>
      <rPr>
        <b/>
        <sz val="25"/>
        <color rgb="FF000000"/>
        <rFont val="Arial"/>
        <family val="2"/>
      </rPr>
      <t xml:space="preserve">
Componente 3. Codo de Transición.  </t>
    </r>
    <r>
      <rPr>
        <sz val="25"/>
        <color rgb="FF000000"/>
        <rFont val="Arial"/>
        <family val="2"/>
      </rPr>
      <t xml:space="preserve">
Material: Acero Galvanizado.
Grados: A 90 grados.
Calibre minimo: 20
Nota: Con flanches de acople en angulo.
Medidas: Según imagen de referencia.
</t>
    </r>
    <r>
      <rPr>
        <b/>
        <sz val="25"/>
        <color rgb="FF000000"/>
        <rFont val="Arial"/>
        <family val="2"/>
      </rPr>
      <t xml:space="preserve">Nota 1: Las medidas establecidas en este item, son de referencia, pueden variar, es responsabilidad del contratista verificarlas o modificarlas de acuerdo a visita de campo. </t>
    </r>
  </si>
  <si>
    <r>
      <rPr>
        <b/>
        <sz val="25"/>
        <color rgb="FF000000"/>
        <rFont val="Arial"/>
        <family val="2"/>
      </rPr>
      <t xml:space="preserve">
Componente 4. Codo de Transición.  </t>
    </r>
    <r>
      <rPr>
        <sz val="25"/>
        <color rgb="FF000000"/>
        <rFont val="Arial"/>
        <family val="2"/>
      </rPr>
      <t xml:space="preserve">
Material: Acero Galvanizado.
Grados: A 90 grados.
Calibre minimo: 20
Nota: Con flanches de acople en angulo.
Medidas: Según imagen de referencia.(alto 1000 mm, largo 450 mm, seccion cuadrada de 360*360 mm)
</t>
    </r>
    <r>
      <rPr>
        <b/>
        <sz val="25"/>
        <color rgb="FF000000"/>
        <rFont val="Arial"/>
        <family val="2"/>
      </rPr>
      <t xml:space="preserve">Nota 1: Las medidas establecidas en este item, son de referencia, pueden variar, es responsabilidad del contratista verificarlas o modificarlas de acuerdo a visita de campo. </t>
    </r>
  </si>
  <si>
    <r>
      <rPr>
        <b/>
        <sz val="25"/>
        <color theme="1"/>
        <rFont val="Arial"/>
        <family val="2"/>
      </rPr>
      <t xml:space="preserve">
Componente 5.Transición de acople al extractor de rectangular a circular.</t>
    </r>
    <r>
      <rPr>
        <sz val="25"/>
        <color theme="1"/>
        <rFont val="Arial"/>
        <family val="2"/>
      </rPr>
      <t xml:space="preserve"> 
Material: Acero Galvanizado.
Calibre minimo: 20
Nota: Con flanches de acople en angulo.
Pasa de 360x360 mm al diámetro de la succión del extractor. 
Medidas: Según imagen de referencia. (alto 450 mm, ancho 360 mm, largo 360 mm, diametro segun seccion del extractor)
</t>
    </r>
    <r>
      <rPr>
        <b/>
        <sz val="25"/>
        <color theme="1"/>
        <rFont val="Arial"/>
        <family val="2"/>
      </rPr>
      <t xml:space="preserve">Nota 1: Las medidas establecidas en este item, son de referencia, pueden variar, es responsabilidad del contratista verificarlas o modificarlas de acuerdo a visita de campo. </t>
    </r>
  </si>
  <si>
    <r>
      <rPr>
        <b/>
        <sz val="23"/>
        <color theme="1"/>
        <rFont val="Arial"/>
        <family val="2"/>
      </rPr>
      <t xml:space="preserve">
Componente 6. Transición de acople a la descarga del extractor.
</t>
    </r>
    <r>
      <rPr>
        <sz val="23"/>
        <color theme="1"/>
        <rFont val="Arial"/>
        <family val="2"/>
      </rPr>
      <t xml:space="preserve">
Material: En lámina de acero galvanizado de calibre minimo 20
Nota: Con flanches de acople en ángulo.
medidas: Según imagen de referencia. Pasa del tamaño de la descarga del extractor  (componente 1 de este sistema)a 360 mm x 360 mm. 
</t>
    </r>
    <r>
      <rPr>
        <b/>
        <sz val="23"/>
        <color theme="1"/>
        <rFont val="Arial"/>
        <family val="2"/>
      </rPr>
      <t xml:space="preserve">Nota 1: Las medidas establecidas en este item, son de referencia, pueden variar, es responsabilidad del contratista verificarlas o modificarlas de acuerdo a visita de campo. </t>
    </r>
  </si>
  <si>
    <r>
      <rPr>
        <b/>
        <sz val="25"/>
        <color theme="1"/>
        <rFont val="Arial"/>
        <family val="2"/>
      </rPr>
      <t xml:space="preserve">
Componente 7. Ducto</t>
    </r>
    <r>
      <rPr>
        <sz val="25"/>
        <color theme="1"/>
        <rFont val="Arial"/>
        <family val="2"/>
      </rPr>
      <t xml:space="preserve"> 
Material: En lámina de acero galvanizado calibre 20 con flanches de acople en ángulo.
Medidas: 360 mm x 360 mm x 2000 mm de largo
</t>
    </r>
    <r>
      <rPr>
        <b/>
        <sz val="25"/>
        <color theme="1"/>
        <rFont val="Arial"/>
        <family val="2"/>
      </rPr>
      <t xml:space="preserve">Nota 1: Las medidas establecidas en este item, son de referencia, pueden variar, es responsabilidad del contratista verificarlas o modificarlas de acuerdo a visita de campo. </t>
    </r>
  </si>
  <si>
    <r>
      <rPr>
        <b/>
        <sz val="25"/>
        <color theme="1"/>
        <rFont val="Arial"/>
        <family val="2"/>
      </rPr>
      <t xml:space="preserve">
Componente 8. Cuello de ganso.
</t>
    </r>
    <r>
      <rPr>
        <sz val="25"/>
        <color theme="1"/>
        <rFont val="Arial"/>
        <family val="2"/>
      </rPr>
      <t xml:space="preserve">Material: En lámina de acero galvanizado calibre 20, con flanches de acople en ángulo.Con malla de seguridad en
la descarga. 
Medidas de la base: 360 mm x 360 mm. El alto sera según el desarrollo de este elemento.
</t>
    </r>
    <r>
      <rPr>
        <b/>
        <sz val="25"/>
        <color theme="1"/>
        <rFont val="Arial"/>
        <family val="2"/>
      </rPr>
      <t xml:space="preserve">Nota 1: Las medidas establecidas en este item, son de referencia, pueden variar, es responsabilidad del contratista verificarlas o modificarlas de acuerdo a visita de campo. </t>
    </r>
  </si>
  <si>
    <r>
      <rPr>
        <b/>
        <sz val="25"/>
        <color theme="1"/>
        <rFont val="Arial"/>
        <family val="2"/>
      </rPr>
      <t xml:space="preserve">
Componente 9. Kit de Prefiltros y de filtros que se instalan dentro de la campana extractora (componente 2).</t>
    </r>
    <r>
      <rPr>
        <sz val="25"/>
        <color theme="1"/>
        <rFont val="Arial"/>
        <family val="2"/>
      </rPr>
      <t xml:space="preserve">
Tres (3) prefiltros lavables con eficiencia merv8 
Tres (3) filtros de carbón avivado granulado. 
Tamaño: Cada prefiltro y filtro debe ser de 2”x18”x22”. Medidas en pulgadas.
</t>
    </r>
    <r>
      <rPr>
        <b/>
        <sz val="25"/>
        <color theme="1"/>
        <rFont val="Arial"/>
        <family val="2"/>
      </rPr>
      <t xml:space="preserve">Nota 1: Las medidas establecidas en este item, son de referencia, pueden variar, es responsabilidad del contratista verificarlas o modificarlas de acuerdo a visita de campo. </t>
    </r>
  </si>
  <si>
    <r>
      <rPr>
        <b/>
        <sz val="25"/>
        <color theme="1"/>
        <rFont val="Arial"/>
        <family val="2"/>
      </rPr>
      <t xml:space="preserve">Componente 10. Servicio de Instalación de todos los elementos del sistema de extracción (componentes 1 al 9).
</t>
    </r>
    <r>
      <rPr>
        <sz val="25"/>
        <color theme="1"/>
        <rFont val="Arial"/>
        <family val="2"/>
      </rPr>
      <t xml:space="preserve">Se debe realizar la instalación de todos los componentes del Sistema de extracción del laboratorio de Planta Caliente, emsamble, ajustes y puesta en marcha. 
Tener en cuenta para cotizar este item, los costos relacionados con toda la tornilleria y accesorios requeridos para el montaje. (La instalación debe incluir estos costos)
</t>
    </r>
    <r>
      <rPr>
        <b/>
        <sz val="25"/>
        <color theme="1"/>
        <rFont val="Arial"/>
        <family val="2"/>
      </rPr>
      <t>NOTA 1:</t>
    </r>
    <r>
      <rPr>
        <sz val="25"/>
        <color theme="1"/>
        <rFont val="Arial"/>
        <family val="2"/>
      </rPr>
      <t xml:space="preserve"> Esta instalación NO incluye obras civiles, ni la acometida electrica a punto cero, ni instalación electrica. Estas estaran a cargo de la Entidad
</t>
    </r>
    <r>
      <rPr>
        <b/>
        <sz val="25"/>
        <color theme="1"/>
        <rFont val="Arial"/>
        <family val="2"/>
      </rPr>
      <t>NOTA 2:</t>
    </r>
    <r>
      <rPr>
        <sz val="25"/>
        <color theme="1"/>
        <rFont val="Arial"/>
        <family val="2"/>
      </rPr>
      <t xml:space="preserve"> El futuro contratista  debera entregar los planos y especificaciones de obra civil y acometida electrica que debe realizar la entidad. 
</t>
    </r>
    <r>
      <rPr>
        <b/>
        <sz val="25"/>
        <color theme="1"/>
        <rFont val="Arial"/>
        <family val="2"/>
      </rPr>
      <t>NOTA 3:</t>
    </r>
    <r>
      <rPr>
        <sz val="25"/>
        <color theme="1"/>
        <rFont val="Arial"/>
        <family val="2"/>
      </rPr>
      <t xml:space="preserve"> Se debe incluir dentro de los costos de este item la realizacion de 2 pruebas de medición de la concentración de vapores antes de instalar el sistema y despues de instalado.</t>
    </r>
  </si>
  <si>
    <t xml:space="preserve">Moldes metalicos para preparar placas de mezcla asfaltica para el ensayo de Ahuellamiento (pista de ensayo)  en el compactador de rodillo electromecánico marca PROETI Modelo B0120:
Refrencia del molde B0110/4 (305mm*400mm*50 mm) 
</t>
  </si>
  <si>
    <t>Moldes metalicos para preparar placas de mezcla asfaltica para el ensayo de Ahuellamiento (pista de ensayo)  en el compactador de rodillo electromecánico marca PROETI Modelo B0120:
Refrencia del molde B0110/5 (305mm*400mm*100mm)</t>
  </si>
  <si>
    <t>ANEXO PROPUESTA ECONOMICA PROCESO UMV-SASI-XXXX-2026</t>
  </si>
  <si>
    <t>UNIDAD ADMINISTRATIVA ESPECIAL DE REHABILITACION Y MANTENIMIENTO VIAL</t>
  </si>
  <si>
    <t>El proponente debera diligenciar unica y exclusivamente las columnas de color verde "VALOR UNITARIO OFERTADO SIN IVA" y la columna "IVA UNITARIO" de conformidad a las reglas establecidas en el pliego de condiciones para la evaluación economica.
NOTA: El valor unitario ofertado ajustado incluido IVA (Columna "I") no podrá superar el TOPE OFICIAL del valor unitario incluido IVA establecido por la Entidad (Columna "E").</t>
  </si>
  <si>
    <t>VALOR UNITARIO
TOPE OFICIAL
INCLUIDO IVA)</t>
  </si>
  <si>
    <t xml:space="preserve">VALOR UNITARIO OFERTADO 
SIN IVA </t>
  </si>
  <si>
    <t>IVA UNITARIO</t>
  </si>
  <si>
    <t>VALOR UNITARIO OFERTADO INCLUIDO IVA</t>
  </si>
  <si>
    <t>Valor Unitario Ofertado AJUSTADO incluido IVA</t>
  </si>
  <si>
    <t>VERIFICACIÓN
VALOR OFERTADO</t>
  </si>
  <si>
    <t>VALOR TOTAL TOPE OFICIAL INCLUIDO IVA</t>
  </si>
  <si>
    <t>VALOR TOTAL OFERTADO 
INCLUIDO IVA</t>
  </si>
  <si>
    <t>VALOR DE REFERENCIA,
 PARA LA EVALUACIÓN ECONÓMICA</t>
  </si>
  <si>
    <r>
      <rPr>
        <b/>
        <u/>
        <sz val="30"/>
        <color theme="1"/>
        <rFont val="Calibri"/>
        <family val="2"/>
        <scheme val="minor"/>
      </rPr>
      <t>VALOR TOTAL DE LA OFERTA</t>
    </r>
    <r>
      <rPr>
        <b/>
        <sz val="30"/>
        <color theme="1"/>
        <rFont val="Calibri"/>
        <family val="2"/>
        <scheme val="minor"/>
      </rPr>
      <t>,
PARA LA EVALUACIÓN ECONÓMICA</t>
    </r>
  </si>
  <si>
    <t>NOTA 1: DAR CUMPLIMIENTO A LAS ESPECIFICACIONES DEL FORMATO SOLICITUD ESTUDIO DE SECTOR: Al presentar la oferta economica, tenga en cuenta que la entidad liquidará y descontará los impuestos y tasas, tales como rete ICA, estampilla Universidad Distrital, estampilla Pro-Adulto Mayor, estampilla Pro-Cultura, y todos aquellos a los que haya lugar (SI APLICA).</t>
  </si>
  <si>
    <t>Yo _________________________________ con número de identificación ___________ actuando como representante legal del proponente, me comprometo a dar estricto cumplimiento a las condiciones técnicas estipuladas en el formato solicitud estudio de sector, por lo tanto, se suscribe a continuación:</t>
  </si>
  <si>
    <t>DESCRIPCIÓN
Para los EQUIPOS de laboratorio a suministrar contemplar GARANTÍA TÉCNICA MÍNIMA DE DOS (2) AÑOS y DOS (2) MANTENIMIENTOS PREVENTIVOS PARA DICHO PERIODO DE GARANTIA MINIMA (UN MANTENIMIENTO POR AÑO)- LA GARANTIA Y EL MANTENIMIENTO PREVENTIVO APLICA PARA LOS EQUIPOS (ITEM 1 AL ITEM 7) Y LOS SIGUIENTES ELEMENTOS (ITEMS 8 Y 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</si>
</sst>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4" formatCode="_-&quot;$&quot;\ * #,##0.00_-;\-&quot;$&quot;\ * #,##0.00_-;_-&quot;$&quot;\ * &quot;-&quot;??_-;_-@_-"/>
    <numFmt numFmtId="43" formatCode="_-* #,##0.00_-;\-* #,##0.00_-;_-* &quot;-&quot;??_-;_-@_-"/>
    <numFmt numFmtId="164" formatCode="&quot;$&quot;\ #,##0"/>
    <numFmt numFmtId="165" formatCode="_-* #,##0.00\ &quot;€&quot;_-;\-* #,##0.00\ &quot;€&quot;_-;_-* &quot;-&quot;??\ &quot;€&quot;_-;_-@_-"/>
    <numFmt numFmtId="166" formatCode="_(&quot;$&quot;\ * #,##0.00_);_(&quot;$&quot;\ * \(#,##0.00\);_(&quot;$&quot;\ * &quot;-&quot;??_);_(@_)"/>
    <numFmt numFmtId="167" formatCode="_-&quot;$&quot;* #,##0.00_-;\-&quot;$&quot;* #,##0.00_-;_-&quot;$&quot;* &quot;-&quot;??_-;_-@_-"/>
    <numFmt numFmtId="168" formatCode="&quot;$&quot;\ #,##0.00"/>
    <numFmt numFmtId="169" formatCode="_([$$-240A]\ * #,##0.00_);_([$$-240A]\ * \(#,##0.00\);_([$$-240A]\ * &quot;-&quot;??_);_(@_)"/>
    <numFmt numFmtId="170" formatCode="_ [$€-2]\ * #,##0.00_ ;_ [$€-2]\ * \-#,##0.00_ ;_ [$€-2]\ * &quot;-&quot;??_ "/>
    <numFmt numFmtId="171" formatCode="_ * #,##0.00_ ;_ * \-#,##0.00_ ;_ * &quot;-&quot;??_ ;_ @_ "/>
    <numFmt numFmtId="172" formatCode="_-* #,##0.00\ _€_-;\-* #,##0.00\ _€_-;_-* &quot;-&quot;??\ _€_-;_-@_-"/>
    <numFmt numFmtId="173" formatCode="_ * #,##0.00000_ ;_ * \-#,##0.00000_ ;_ * &quot;-&quot;??_ ;_ @_ "/>
    <numFmt numFmtId="174" formatCode="_ &quot;$&quot;\ * #,##0.00_ ;_ &quot;$&quot;\ * \-#,##0.00_ ;_ &quot;$&quot;\ * &quot;-&quot;??_ ;_ @_ "/>
    <numFmt numFmtId="175" formatCode="_(&quot;C$&quot;* #,##0.00_);_(&quot;C$&quot;* \(#,##0.00\);_(&quot;C$&quot;* &quot;-&quot;??_);_(@_)"/>
    <numFmt numFmtId="176" formatCode="&quot;$&quot;#,##0\ ;\(&quot;$&quot;#,##0\)"/>
    <numFmt numFmtId="177" formatCode="[$-C0A]d\-mmm\-yy;@"/>
    <numFmt numFmtId="178" formatCode="0.000"/>
    <numFmt numFmtId="179" formatCode="_ * #,##0.00_ ;_ * \-#,##0.00_ ;_ * \-??_ ;_ @_ "/>
    <numFmt numFmtId="180" formatCode="\$#,##0\ ;\(\$#,##0\)"/>
    <numFmt numFmtId="181" formatCode="_([$€]* #,##0.00_);_([$€]* \(#,##0.00\);_([$€]* &quot;-&quot;??_);_(@_)"/>
    <numFmt numFmtId="182" formatCode="_ * #,##0_ ;_ * \-#,##0_ ;_ * \-??_ ;_ @_ "/>
    <numFmt numFmtId="183" formatCode="#,##0.0"/>
    <numFmt numFmtId="184" formatCode="_-* #,##0.00\ _P_t_s_-;\-* #,##0.00\ _P_t_s_-;_-* &quot;-&quot;??\ _P_t_s_-;_-@_-"/>
    <numFmt numFmtId="185" formatCode="_ &quot;$&quot;\ * #,##0_ ;_ &quot;$&quot;\ * \-#,##0_ ;_ &quot;$&quot;\ * &quot;-&quot;_ ;_ @_ "/>
    <numFmt numFmtId="186" formatCode="_-* #,##0.00\ &quot;Pta&quot;_-;\-* #,##0.00\ &quot;Pta&quot;_-;_-* &quot;-&quot;??\ &quot;Pta&quot;_-;_-@_-"/>
    <numFmt numFmtId="187" formatCode="_-* #,##0.00\ &quot;Pts&quot;_-;\-* #,##0.00\ &quot;Pts&quot;_-;_-* &quot;-&quot;??\ &quot;Pts&quot;_-;_-@_-"/>
    <numFmt numFmtId="188" formatCode="_-* #,##0.00\ [$€]_-;\-* #,##0.00\ [$€]_-;_-* &quot;-&quot;??\ [$€]_-;_-@_-"/>
    <numFmt numFmtId="189" formatCode="_-&quot;$&quot;\ * #,##0_-;\-&quot;$&quot;\ * #,##0_-;_-&quot;$&quot;\ * &quot;-&quot;??_-;_-@_-"/>
    <numFmt numFmtId="190" formatCode="0.0000"/>
    <numFmt numFmtId="191" formatCode="_(&quot;$&quot;\ * #,##0_);_(&quot;$&quot;\ * \(#,##0\);_(&quot;$&quot;\ * &quot;-&quot;??_);_(@_)"/>
  </numFmts>
  <fonts count="125">
    <font>
      <sz val="11"/>
      <color theme="1"/>
      <name val="Arial"/>
    </font>
    <font>
      <sz val="11"/>
      <color theme="1"/>
      <name val="Calibri"/>
      <family val="2"/>
      <scheme val="minor"/>
    </font>
    <font>
      <sz val="11"/>
      <name val="Arial"/>
      <family val="2"/>
    </font>
    <font>
      <sz val="12"/>
      <color theme="1"/>
      <name val="Calibri"/>
      <family val="2"/>
    </font>
    <font>
      <sz val="11"/>
      <color theme="1"/>
      <name val="Calibri"/>
      <family val="2"/>
    </font>
    <font>
      <b/>
      <sz val="10"/>
      <color theme="1"/>
      <name val="Calibri"/>
      <family val="2"/>
    </font>
    <font>
      <b/>
      <sz val="11"/>
      <color theme="1"/>
      <name val="Calibri"/>
      <family val="2"/>
    </font>
    <font>
      <sz val="10"/>
      <color rgb="FF000000"/>
      <name val="Calibri"/>
      <family val="2"/>
    </font>
    <font>
      <sz val="11"/>
      <color rgb="FF000000"/>
      <name val="Arial"/>
      <family val="2"/>
    </font>
    <font>
      <sz val="10"/>
      <color theme="1"/>
      <name val="Calibri"/>
      <family val="2"/>
    </font>
    <font>
      <sz val="14"/>
      <color theme="1"/>
      <name val="Calibri"/>
      <family val="2"/>
    </font>
    <font>
      <sz val="11"/>
      <color theme="1"/>
      <name val="Arial"/>
      <family val="2"/>
    </font>
    <font>
      <b/>
      <sz val="22"/>
      <color theme="1"/>
      <name val="Calibri"/>
      <family val="2"/>
    </font>
    <font>
      <i/>
      <sz val="22"/>
      <color theme="1"/>
      <name val="Calibri"/>
      <family val="2"/>
    </font>
    <font>
      <sz val="22"/>
      <color theme="1"/>
      <name val="Calibri"/>
      <family val="2"/>
    </font>
    <font>
      <b/>
      <sz val="18"/>
      <color theme="1"/>
      <name val="Calibri"/>
      <family val="2"/>
    </font>
    <font>
      <sz val="18"/>
      <name val="Arial"/>
      <family val="2"/>
    </font>
    <font>
      <sz val="15"/>
      <color rgb="FF000000"/>
      <name val="Arial"/>
      <family val="2"/>
    </font>
    <font>
      <b/>
      <sz val="15"/>
      <color rgb="FF000000"/>
      <name val="Arial"/>
      <family val="2"/>
    </font>
    <font>
      <b/>
      <sz val="15"/>
      <color theme="1"/>
      <name val="Arial"/>
      <family val="2"/>
    </font>
    <font>
      <sz val="15"/>
      <color theme="1"/>
      <name val="Arial"/>
      <family val="2"/>
    </font>
    <font>
      <sz val="15"/>
      <name val="Arial"/>
      <family val="2"/>
    </font>
    <font>
      <b/>
      <sz val="15"/>
      <name val="Arial"/>
      <family val="2"/>
    </font>
    <font>
      <b/>
      <i/>
      <sz val="22"/>
      <color theme="1"/>
      <name val="Calibri"/>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sz val="10"/>
      <color indexed="24"/>
      <name val="Arial"/>
      <family val="2"/>
    </font>
    <font>
      <sz val="11"/>
      <color indexed="19"/>
      <name val="Calibri"/>
      <family val="2"/>
    </font>
    <font>
      <sz val="11"/>
      <color indexed="60"/>
      <name val="Calibri"/>
      <family val="2"/>
    </font>
    <font>
      <sz val="11"/>
      <color indexed="8"/>
      <name val="Helvetica Neue"/>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b/>
      <sz val="11"/>
      <color indexed="8"/>
      <name val="Calibri"/>
      <family val="2"/>
    </font>
    <font>
      <u/>
      <sz val="11"/>
      <color theme="10"/>
      <name val="Calibri"/>
      <family val="2"/>
      <scheme val="minor"/>
    </font>
    <font>
      <sz val="12"/>
      <name val="Arial"/>
      <family val="2"/>
    </font>
    <font>
      <sz val="8"/>
      <name val="Arial"/>
      <family val="2"/>
    </font>
    <font>
      <sz val="8"/>
      <name val="Garrison Light Sans"/>
    </font>
    <font>
      <b/>
      <sz val="10"/>
      <name val="Arial"/>
      <family val="2"/>
    </font>
    <font>
      <sz val="10"/>
      <name val="Helv"/>
      <charset val="204"/>
    </font>
    <font>
      <sz val="10"/>
      <name val="Arial Narrow"/>
      <family val="2"/>
    </font>
    <font>
      <sz val="10"/>
      <color indexed="8"/>
      <name val="MS Sans Serif"/>
      <family val="2"/>
    </font>
    <font>
      <sz val="10"/>
      <color indexed="8"/>
      <name val="Arial"/>
      <family val="2"/>
    </font>
    <font>
      <sz val="12"/>
      <name val="宋体"/>
      <charset val="134"/>
    </font>
    <font>
      <b/>
      <sz val="18"/>
      <color theme="3"/>
      <name val="Calibri"/>
      <family val="2"/>
      <scheme val="major"/>
    </font>
    <font>
      <sz val="11"/>
      <color rgb="FF9C6500"/>
      <name val="Calibri"/>
      <family val="2"/>
      <scheme val="minor"/>
    </font>
    <font>
      <u/>
      <sz val="11"/>
      <color theme="10"/>
      <name val="Calibri"/>
      <family val="2"/>
    </font>
    <font>
      <b/>
      <sz val="15"/>
      <color theme="1"/>
      <name val="Calibri"/>
      <family val="2"/>
      <scheme val="minor"/>
    </font>
    <font>
      <sz val="15"/>
      <color theme="1"/>
      <name val="Calibri"/>
      <family val="2"/>
      <scheme val="minor"/>
    </font>
    <font>
      <sz val="15"/>
      <name val="Calibri"/>
      <family val="2"/>
      <scheme val="minor"/>
    </font>
    <font>
      <sz val="15"/>
      <color rgb="FFFF0000"/>
      <name val="Arial"/>
      <family val="2"/>
    </font>
    <font>
      <sz val="15"/>
      <color theme="1"/>
      <name val="Calibri"/>
      <family val="2"/>
    </font>
    <font>
      <sz val="16"/>
      <color theme="1"/>
      <name val="Arial"/>
      <family val="2"/>
    </font>
    <font>
      <sz val="16"/>
      <color rgb="FF000000"/>
      <name val="Arial"/>
      <family val="2"/>
    </font>
    <font>
      <b/>
      <sz val="16"/>
      <color rgb="FF000000"/>
      <name val="Arial"/>
      <family val="2"/>
    </font>
    <font>
      <sz val="16"/>
      <color rgb="FFFF0000"/>
      <name val="Arial"/>
      <family val="2"/>
    </font>
    <font>
      <sz val="16"/>
      <name val="Arial"/>
      <family val="2"/>
    </font>
    <font>
      <sz val="16"/>
      <color theme="3"/>
      <name val="Arial"/>
      <family val="2"/>
    </font>
    <font>
      <sz val="20"/>
      <color theme="1"/>
      <name val="Arial"/>
      <family val="2"/>
    </font>
    <font>
      <sz val="25"/>
      <color rgb="FF000000"/>
      <name val="Arial"/>
      <family val="2"/>
    </font>
    <font>
      <b/>
      <sz val="25"/>
      <color rgb="FF000000"/>
      <name val="Arial"/>
      <family val="2"/>
    </font>
    <font>
      <b/>
      <sz val="25"/>
      <color theme="1"/>
      <name val="Arial"/>
      <family val="2"/>
    </font>
    <font>
      <sz val="25"/>
      <color theme="1"/>
      <name val="Arial"/>
      <family val="2"/>
    </font>
    <font>
      <sz val="23"/>
      <color theme="1"/>
      <name val="Arial"/>
      <family val="2"/>
    </font>
    <font>
      <b/>
      <sz val="23"/>
      <color theme="1"/>
      <name val="Arial"/>
      <family val="2"/>
    </font>
    <font>
      <sz val="11"/>
      <color theme="1"/>
      <name val="Arial"/>
    </font>
    <font>
      <b/>
      <sz val="35"/>
      <color rgb="FF000000"/>
      <name val="Arial"/>
      <family val="2"/>
    </font>
    <font>
      <b/>
      <sz val="35"/>
      <color theme="1"/>
      <name val="Arial"/>
      <family val="2"/>
    </font>
    <font>
      <b/>
      <sz val="25"/>
      <name val="Arial"/>
      <family val="2"/>
    </font>
    <font>
      <sz val="23"/>
      <color rgb="FF000000"/>
      <name val="Arial"/>
      <family val="2"/>
    </font>
    <font>
      <b/>
      <sz val="23"/>
      <color rgb="FF000000"/>
      <name val="Arial"/>
      <family val="2"/>
    </font>
    <font>
      <sz val="25"/>
      <name val="Arial"/>
      <family val="2"/>
    </font>
    <font>
      <b/>
      <sz val="30"/>
      <name val="Arial"/>
      <family val="2"/>
    </font>
    <font>
      <b/>
      <sz val="30"/>
      <color theme="1"/>
      <name val="Calibri"/>
      <family val="2"/>
    </font>
    <font>
      <sz val="26"/>
      <color theme="1"/>
      <name val="Arial"/>
      <family val="2"/>
    </font>
    <font>
      <sz val="28"/>
      <color theme="1"/>
      <name val="Arial"/>
      <family val="2"/>
    </font>
    <font>
      <sz val="36"/>
      <color theme="1"/>
      <name val="Calibri"/>
      <family val="2"/>
      <scheme val="minor"/>
    </font>
    <font>
      <b/>
      <sz val="40"/>
      <name val="Calibri"/>
      <family val="2"/>
    </font>
    <font>
      <sz val="45"/>
      <color theme="1"/>
      <name val="Calibri"/>
      <family val="2"/>
      <scheme val="minor"/>
    </font>
    <font>
      <b/>
      <sz val="26"/>
      <color theme="1"/>
      <name val="Calibri"/>
      <family val="2"/>
    </font>
    <font>
      <sz val="26"/>
      <name val="Arial"/>
      <family val="2"/>
    </font>
    <font>
      <b/>
      <sz val="26"/>
      <color theme="1"/>
      <name val="Arial"/>
      <family val="2"/>
    </font>
    <font>
      <b/>
      <sz val="26"/>
      <color rgb="FF000000"/>
      <name val="Arial"/>
      <family val="2"/>
    </font>
    <font>
      <b/>
      <sz val="26"/>
      <name val="Arial"/>
      <family val="2"/>
    </font>
    <font>
      <b/>
      <sz val="40"/>
      <color theme="1"/>
      <name val="Calibri"/>
      <family val="2"/>
    </font>
    <font>
      <sz val="40"/>
      <color theme="1"/>
      <name val="Arial"/>
      <family val="2"/>
    </font>
    <font>
      <sz val="35"/>
      <color theme="1"/>
      <name val="Calibri"/>
      <family val="2"/>
    </font>
    <font>
      <b/>
      <sz val="30"/>
      <color theme="1"/>
      <name val="Arial"/>
      <family val="2"/>
    </font>
    <font>
      <b/>
      <sz val="30"/>
      <color rgb="FF000000"/>
      <name val="Arial"/>
      <family val="2"/>
    </font>
    <font>
      <b/>
      <sz val="30"/>
      <color theme="1"/>
      <name val="Calibri"/>
      <family val="2"/>
      <scheme val="minor"/>
    </font>
    <font>
      <b/>
      <u/>
      <sz val="30"/>
      <color theme="1"/>
      <name val="Calibri"/>
      <family val="2"/>
      <scheme val="minor"/>
    </font>
    <font>
      <sz val="24"/>
      <color theme="1"/>
      <name val="Arial"/>
      <family val="2"/>
    </font>
    <font>
      <sz val="14"/>
      <color theme="1"/>
      <name val="Arial"/>
      <family val="2"/>
    </font>
    <font>
      <sz val="36"/>
      <color theme="1"/>
      <name val="Arial"/>
      <family val="2"/>
    </font>
  </fonts>
  <fills count="79">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FFFFF"/>
        <bgColor rgb="FFFFFFFF"/>
      </patternFill>
    </fill>
    <fill>
      <patternFill patternType="solid">
        <fgColor rgb="FFFFFF00"/>
        <bgColor rgb="FFFFFF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theme="0"/>
        <bgColor rgb="FFD8D8D8"/>
      </patternFill>
    </fill>
    <fill>
      <patternFill patternType="solid">
        <fgColor rgb="FFFFFFFF"/>
        <bgColor indexed="64"/>
      </patternFill>
    </fill>
    <fill>
      <patternFill patternType="solid">
        <fgColor theme="0"/>
        <bgColor indexed="64"/>
      </patternFill>
    </fill>
    <fill>
      <patternFill patternType="solid">
        <fgColor rgb="FF92D050"/>
        <bgColor rgb="FFD8D8D8"/>
      </patternFill>
    </fill>
    <fill>
      <patternFill patternType="solid">
        <fgColor rgb="FF92D050"/>
        <bgColor indexed="64"/>
      </patternFill>
    </fill>
    <fill>
      <patternFill patternType="solid">
        <fgColor theme="0" tint="-0.14999847407452621"/>
        <bgColor indexed="64"/>
      </patternFill>
    </fill>
  </fills>
  <borders count="49">
    <border>
      <left/>
      <right/>
      <top/>
      <bottom/>
      <diagonal/>
    </border>
    <border>
      <left style="medium">
        <color rgb="FF000000"/>
      </left>
      <right/>
      <top/>
      <bottom/>
      <diagonal/>
    </border>
    <border>
      <left/>
      <right/>
      <top/>
      <bottom/>
      <diagonal/>
    </border>
    <border>
      <left/>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medium">
        <color rgb="FF000000"/>
      </left>
      <right/>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style="double">
        <color indexed="23"/>
      </left>
      <right style="double">
        <color indexed="23"/>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578">
    <xf numFmtId="0" fontId="0" fillId="0" borderId="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9" fillId="9" borderId="23" applyNumberFormat="0" applyAlignment="0" applyProtection="0"/>
    <xf numFmtId="0" fontId="30" fillId="10" borderId="24" applyNumberFormat="0" applyAlignment="0" applyProtection="0"/>
    <xf numFmtId="0" fontId="31" fillId="10" borderId="23" applyNumberFormat="0" applyAlignment="0" applyProtection="0"/>
    <xf numFmtId="0" fontId="32" fillId="0" borderId="25" applyNumberFormat="0" applyFill="0" applyAlignment="0" applyProtection="0"/>
    <xf numFmtId="0" fontId="33" fillId="11" borderId="26" applyNumberFormat="0" applyAlignment="0" applyProtection="0"/>
    <xf numFmtId="0" fontId="36" fillId="0" borderId="28" applyNumberFormat="0" applyFill="0" applyAlignment="0" applyProtection="0"/>
    <xf numFmtId="0" fontId="1" fillId="0" borderId="2"/>
    <xf numFmtId="43" fontId="1" fillId="0" borderId="2" applyFont="0" applyFill="0" applyBorder="0" applyAlignment="0" applyProtection="0"/>
    <xf numFmtId="0" fontId="1" fillId="0" borderId="2"/>
    <xf numFmtId="167" fontId="1" fillId="0" borderId="2" applyFont="0" applyFill="0" applyBorder="0" applyAlignment="0" applyProtection="0"/>
    <xf numFmtId="0" fontId="38" fillId="0" borderId="2"/>
    <xf numFmtId="0" fontId="39" fillId="37" borderId="2" applyNumberFormat="0" applyBorder="0" applyAlignment="0" applyProtection="0"/>
    <xf numFmtId="0" fontId="39" fillId="38" borderId="2" applyNumberFormat="0" applyBorder="0" applyAlignment="0" applyProtection="0"/>
    <xf numFmtId="0" fontId="39" fillId="39" borderId="2" applyNumberFormat="0" applyBorder="0" applyAlignment="0" applyProtection="0"/>
    <xf numFmtId="0" fontId="39" fillId="40" borderId="2" applyNumberFormat="0" applyBorder="0" applyAlignment="0" applyProtection="0"/>
    <xf numFmtId="0" fontId="39" fillId="41" borderId="2" applyNumberFormat="0" applyBorder="0" applyAlignment="0" applyProtection="0"/>
    <xf numFmtId="0" fontId="39" fillId="42"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0" fontId="39" fillId="37"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3"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0" fontId="39" fillId="38"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0" fontId="39" fillId="39"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0" fontId="39" fillId="40"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2"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0"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0" fontId="39" fillId="42"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0" fontId="39" fillId="43" borderId="2" applyNumberFormat="0" applyBorder="0" applyAlignment="0" applyProtection="0"/>
    <xf numFmtId="0" fontId="39" fillId="44" borderId="2" applyNumberFormat="0" applyBorder="0" applyAlignment="0" applyProtection="0"/>
    <xf numFmtId="0" fontId="39" fillId="46" borderId="2" applyNumberFormat="0" applyBorder="0" applyAlignment="0" applyProtection="0"/>
    <xf numFmtId="0" fontId="39" fillId="40" borderId="2" applyNumberFormat="0" applyBorder="0" applyAlignment="0" applyProtection="0"/>
    <xf numFmtId="0" fontId="39" fillId="43" borderId="2" applyNumberFormat="0" applyBorder="0" applyAlignment="0" applyProtection="0"/>
    <xf numFmtId="0" fontId="39" fillId="47"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0" fontId="39" fillId="43"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0"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4"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0" fontId="39" fillId="46"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4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0" fontId="39" fillId="40"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38"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0" fontId="39" fillId="43"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1"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0" fontId="39" fillId="47"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169" fontId="39" fillId="45" borderId="2" applyNumberFormat="0" applyBorder="0" applyAlignment="0" applyProtection="0"/>
    <xf numFmtId="0" fontId="40" fillId="49" borderId="2" applyNumberFormat="0" applyBorder="0" applyAlignment="0" applyProtection="0"/>
    <xf numFmtId="0" fontId="40" fillId="44" borderId="2" applyNumberFormat="0" applyBorder="0" applyAlignment="0" applyProtection="0"/>
    <xf numFmtId="0" fontId="40" fillId="46" borderId="2" applyNumberFormat="0" applyBorder="0" applyAlignment="0" applyProtection="0"/>
    <xf numFmtId="0" fontId="40" fillId="50" borderId="2" applyNumberFormat="0" applyBorder="0" applyAlignment="0" applyProtection="0"/>
    <xf numFmtId="0" fontId="40" fillId="51" borderId="2" applyNumberFormat="0" applyBorder="0" applyAlignment="0" applyProtection="0"/>
    <xf numFmtId="0" fontId="40" fillId="52"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0" fontId="40" fillId="49"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0" fontId="40" fillId="44"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0" fontId="40" fillId="46"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0" fontId="40" fillId="50"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38"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0" fontId="40" fillId="5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1"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0" fontId="40" fillId="52"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169" fontId="40" fillId="44" borderId="2" applyNumberFormat="0" applyBorder="0" applyAlignment="0" applyProtection="0"/>
    <xf numFmtId="0" fontId="40" fillId="54" borderId="2" applyNumberFormat="0" applyBorder="0" applyAlignment="0" applyProtection="0"/>
    <xf numFmtId="0" fontId="40" fillId="55" borderId="2" applyNumberFormat="0" applyBorder="0" applyAlignment="0" applyProtection="0"/>
    <xf numFmtId="0" fontId="40" fillId="56" borderId="2" applyNumberFormat="0" applyBorder="0" applyAlignment="0" applyProtection="0"/>
    <xf numFmtId="0" fontId="40" fillId="50" borderId="2" applyNumberFormat="0" applyBorder="0" applyAlignment="0" applyProtection="0"/>
    <xf numFmtId="0" fontId="40" fillId="51" borderId="2" applyNumberFormat="0" applyBorder="0" applyAlignment="0" applyProtection="0"/>
    <xf numFmtId="0" fontId="40" fillId="53" borderId="2" applyNumberFormat="0" applyBorder="0" applyAlignment="0" applyProtection="0"/>
    <xf numFmtId="0" fontId="41" fillId="38"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0" fontId="42" fillId="39"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169" fontId="42" fillId="41" borderId="2" applyNumberFormat="0" applyBorder="0" applyAlignment="0" applyProtection="0"/>
    <xf numFmtId="0" fontId="43" fillId="57"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0" fontId="43" fillId="57"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4" fillId="58" borderId="29"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0"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5" fillId="59" borderId="30" applyNumberFormat="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0" fontId="47" fillId="0" borderId="32"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169" fontId="46" fillId="0" borderId="31" applyNumberFormat="0" applyFill="0" applyAlignment="0" applyProtection="0"/>
    <xf numFmtId="0" fontId="45" fillId="59" borderId="30" applyNumberFormat="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0" fontId="49"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8" fillId="0" borderId="2" applyNumberFormat="0" applyFill="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0" fontId="40" fillId="54"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60"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0" fontId="40" fillId="55"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53"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0" fontId="40" fillId="56"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47"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0" fontId="40" fillId="50"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6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0"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1"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0" fontId="40" fillId="53"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40" fillId="55" borderId="2" applyNumberFormat="0" applyBorder="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0" fontId="50" fillId="42"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69" fontId="50" fillId="48" borderId="29" applyNumberFormat="0" applyAlignment="0" applyProtection="0"/>
    <xf numFmtId="170" fontId="38" fillId="0" borderId="2" applyFont="0" applyFill="0" applyBorder="0" applyAlignment="0" applyProtection="0"/>
    <xf numFmtId="0" fontId="51" fillId="0" borderId="2" applyNumberFormat="0" applyFill="0" applyBorder="0" applyAlignment="0" applyProtection="0"/>
    <xf numFmtId="0" fontId="42" fillId="39" borderId="2" applyNumberFormat="0" applyBorder="0" applyAlignment="0" applyProtection="0"/>
    <xf numFmtId="0" fontId="52" fillId="0" borderId="33" applyNumberFormat="0" applyFill="0" applyAlignment="0" applyProtection="0"/>
    <xf numFmtId="0" fontId="53" fillId="0" borderId="34" applyNumberFormat="0" applyFill="0" applyAlignment="0" applyProtection="0"/>
    <xf numFmtId="0" fontId="49" fillId="0" borderId="35" applyNumberFormat="0" applyFill="0" applyAlignment="0" applyProtection="0"/>
    <xf numFmtId="0" fontId="49" fillId="0" borderId="2" applyNumberFormat="0" applyFill="0" applyBorder="0" applyAlignment="0" applyProtection="0"/>
    <xf numFmtId="0" fontId="54" fillId="0" borderId="2" applyNumberFormat="0" applyFill="0" applyBorder="0" applyAlignment="0" applyProtection="0">
      <alignment vertical="top"/>
      <protection locked="0"/>
    </xf>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0" fontId="41" fillId="38"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169" fontId="41" fillId="40" borderId="2" applyNumberFormat="0" applyBorder="0" applyAlignment="0" applyProtection="0"/>
    <xf numFmtId="0" fontId="50" fillId="42" borderId="29" applyNumberFormat="0" applyAlignment="0" applyProtection="0"/>
    <xf numFmtId="0" fontId="47" fillId="0" borderId="32" applyNumberFormat="0" applyFill="0" applyAlignment="0" applyProtection="0"/>
    <xf numFmtId="168" fontId="38" fillId="0" borderId="2" applyFont="0" applyFill="0" applyBorder="0" applyAlignment="0" applyProtection="0"/>
    <xf numFmtId="171" fontId="38" fillId="0" borderId="2" applyFont="0" applyFill="0" applyBorder="0" applyAlignment="0" applyProtection="0"/>
    <xf numFmtId="171" fontId="38" fillId="0" borderId="2" applyFont="0" applyFill="0" applyBorder="0" applyAlignment="0" applyProtection="0"/>
    <xf numFmtId="171" fontId="38" fillId="0" borderId="2" applyFont="0" applyFill="0" applyBorder="0" applyAlignment="0" applyProtection="0"/>
    <xf numFmtId="172" fontId="38" fillId="0" borderId="2" applyFont="0" applyFill="0" applyBorder="0" applyAlignment="0" applyProtection="0"/>
    <xf numFmtId="168" fontId="1" fillId="0" borderId="2" applyFont="0" applyFill="0" applyBorder="0" applyAlignment="0" applyProtection="0"/>
    <xf numFmtId="168" fontId="1" fillId="0" borderId="2" applyFont="0" applyFill="0" applyBorder="0" applyAlignment="0" applyProtection="0"/>
    <xf numFmtId="171" fontId="38" fillId="0" borderId="2" applyFont="0" applyFill="0" applyBorder="0" applyAlignment="0" applyProtection="0"/>
    <xf numFmtId="173" fontId="38" fillId="0" borderId="2" applyFont="0" applyFill="0" applyBorder="0" applyAlignment="0" applyProtection="0"/>
    <xf numFmtId="173" fontId="38" fillId="0" borderId="2" applyFont="0" applyFill="0" applyBorder="0" applyAlignment="0" applyProtection="0"/>
    <xf numFmtId="171" fontId="1" fillId="0" borderId="2" applyFont="0" applyFill="0" applyBorder="0" applyAlignment="0" applyProtection="0"/>
    <xf numFmtId="43" fontId="38" fillId="0" borderId="2" applyFont="0" applyFill="0" applyBorder="0" applyAlignment="0" applyProtection="0"/>
    <xf numFmtId="166" fontId="1" fillId="0" borderId="2" applyFont="0" applyFill="0" applyBorder="0" applyAlignment="0" applyProtection="0"/>
    <xf numFmtId="174" fontId="38" fillId="0" borderId="2" applyFont="0" applyFill="0" applyBorder="0" applyAlignment="0" applyProtection="0"/>
    <xf numFmtId="174" fontId="38" fillId="0" borderId="2" applyFont="0" applyFill="0" applyBorder="0" applyAlignment="0" applyProtection="0"/>
    <xf numFmtId="174" fontId="38" fillId="0" borderId="2" applyFont="0" applyFill="0" applyBorder="0" applyAlignment="0" applyProtection="0"/>
    <xf numFmtId="172" fontId="1" fillId="0" borderId="2" applyFont="0" applyFill="0" applyBorder="0" applyAlignment="0" applyProtection="0"/>
    <xf numFmtId="172" fontId="1" fillId="0" borderId="2" applyFont="0" applyFill="0" applyBorder="0" applyAlignment="0" applyProtection="0"/>
    <xf numFmtId="174" fontId="1" fillId="0" borderId="2" applyFont="0" applyFill="0" applyBorder="0" applyAlignment="0" applyProtection="0"/>
    <xf numFmtId="175" fontId="38" fillId="0" borderId="2" applyFont="0" applyFill="0" applyBorder="0" applyAlignment="0" applyProtection="0"/>
    <xf numFmtId="176" fontId="55" fillId="0" borderId="2" applyFont="0" applyFill="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0" fontId="57"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56" fillId="48" borderId="2" applyNumberFormat="0" applyBorder="0" applyAlignment="0" applyProtection="0"/>
    <xf numFmtId="169" fontId="38" fillId="0" borderId="2"/>
    <xf numFmtId="0" fontId="58" fillId="0" borderId="2" applyNumberFormat="0" applyFill="0" applyBorder="0" applyProtection="0">
      <alignment vertical="top"/>
    </xf>
    <xf numFmtId="169" fontId="38" fillId="0" borderId="2"/>
    <xf numFmtId="169" fontId="38" fillId="0" borderId="2"/>
    <xf numFmtId="169" fontId="38" fillId="0" borderId="2"/>
    <xf numFmtId="169" fontId="38" fillId="0" borderId="2"/>
    <xf numFmtId="169" fontId="38" fillId="0" borderId="2"/>
    <xf numFmtId="169" fontId="38" fillId="0" borderId="2"/>
    <xf numFmtId="169" fontId="38" fillId="0" borderId="2"/>
    <xf numFmtId="169" fontId="38" fillId="0" borderId="2"/>
    <xf numFmtId="171" fontId="38"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0" fontId="38"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9" fillId="0" borderId="2"/>
    <xf numFmtId="169" fontId="38" fillId="0" borderId="2"/>
    <xf numFmtId="169" fontId="38" fillId="0" borderId="2"/>
    <xf numFmtId="169" fontId="38" fillId="0" borderId="2"/>
    <xf numFmtId="169" fontId="38" fillId="0" borderId="2"/>
    <xf numFmtId="169" fontId="38" fillId="0" borderId="2"/>
    <xf numFmtId="169" fontId="38" fillId="0" borderId="2"/>
    <xf numFmtId="169" fontId="39" fillId="0" borderId="2"/>
    <xf numFmtId="169" fontId="38" fillId="0" borderId="2"/>
    <xf numFmtId="169" fontId="39" fillId="0" borderId="2"/>
    <xf numFmtId="169" fontId="39" fillId="0" borderId="2"/>
    <xf numFmtId="169" fontId="39" fillId="0" borderId="2"/>
    <xf numFmtId="169" fontId="39" fillId="0" borderId="2"/>
    <xf numFmtId="169" fontId="39" fillId="0" borderId="2"/>
    <xf numFmtId="169" fontId="38" fillId="0" borderId="2"/>
    <xf numFmtId="169" fontId="38" fillId="0" borderId="2"/>
    <xf numFmtId="169" fontId="38" fillId="0" borderId="2"/>
    <xf numFmtId="169" fontId="38" fillId="0" borderId="2"/>
    <xf numFmtId="177" fontId="1" fillId="0" borderId="2"/>
    <xf numFmtId="177" fontId="1" fillId="0" borderId="2"/>
    <xf numFmtId="0" fontId="38" fillId="0" borderId="2"/>
    <xf numFmtId="0" fontId="38" fillId="0" borderId="2"/>
    <xf numFmtId="169" fontId="38" fillId="0" borderId="2"/>
    <xf numFmtId="169" fontId="38" fillId="0" borderId="2"/>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0"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169" fontId="38" fillId="45" borderId="36" applyNumberFormat="0" applyFont="0" applyAlignment="0" applyProtection="0"/>
    <xf numFmtId="0" fontId="38" fillId="45" borderId="36" applyNumberFormat="0" applyFont="0" applyAlignment="0" applyProtection="0"/>
    <xf numFmtId="0" fontId="59" fillId="57" borderId="37" applyNumberFormat="0" applyAlignment="0" applyProtection="0"/>
    <xf numFmtId="9" fontId="38" fillId="0" borderId="2" applyFont="0" applyFill="0" applyBorder="0" applyAlignment="0" applyProtection="0"/>
    <xf numFmtId="9" fontId="38" fillId="0" borderId="2" applyFont="0" applyFill="0" applyBorder="0" applyAlignment="0" applyProtection="0"/>
    <xf numFmtId="9" fontId="38" fillId="0" borderId="2" applyFont="0" applyFill="0" applyBorder="0" applyAlignment="0" applyProtection="0"/>
    <xf numFmtId="9" fontId="38" fillId="0" borderId="2" applyFont="0" applyFill="0" applyBorder="0" applyAlignment="0" applyProtection="0"/>
    <xf numFmtId="9" fontId="38" fillId="0" borderId="2" applyFont="0" applyFill="0" applyBorder="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0" fontId="59" fillId="57"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59" fillId="58" borderId="37" applyNumberFormat="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0"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46"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0"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169" fontId="51" fillId="0" borderId="2" applyNumberFormat="0" applyFill="0" applyBorder="0" applyAlignment="0" applyProtection="0"/>
    <xf numFmtId="0" fontId="60" fillId="0" borderId="2" applyNumberFormat="0" applyFill="0" applyBorder="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0" fontId="52" fillId="0" borderId="33"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1" fillId="0" borderId="38" applyNumberFormat="0" applyFill="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0" fontId="53" fillId="0" borderId="34"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3" fillId="0" borderId="39" applyNumberFormat="0" applyFill="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0" fontId="49" fillId="0" borderId="35"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48" fillId="0" borderId="40" applyNumberFormat="0" applyFill="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0" fontId="60"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2" fillId="0" borderId="2" applyNumberFormat="0" applyFill="0" applyBorder="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0" fontId="64" fillId="0" borderId="42"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169" fontId="64" fillId="0" borderId="41" applyNumberFormat="0" applyFill="0" applyAlignment="0" applyProtection="0"/>
    <xf numFmtId="0" fontId="46" fillId="0" borderId="2" applyNumberFormat="0" applyFill="0" applyBorder="0" applyAlignment="0" applyProtection="0"/>
    <xf numFmtId="9" fontId="1" fillId="0" borderId="2" applyFont="0" applyFill="0" applyBorder="0" applyAlignment="0" applyProtection="0"/>
    <xf numFmtId="43" fontId="1" fillId="0" borderId="2" applyFont="0" applyFill="0" applyBorder="0" applyAlignment="0" applyProtection="0"/>
    <xf numFmtId="0" fontId="37" fillId="17" borderId="2" applyNumberFormat="0" applyBorder="0" applyAlignment="0" applyProtection="0"/>
    <xf numFmtId="0" fontId="38" fillId="0" borderId="2"/>
    <xf numFmtId="179" fontId="38" fillId="0" borderId="2" applyFill="0" applyBorder="0" applyAlignment="0" applyProtection="0"/>
    <xf numFmtId="9" fontId="38" fillId="0" borderId="2" applyFill="0" applyBorder="0" applyAlignment="0" applyProtection="0"/>
    <xf numFmtId="40" fontId="68" fillId="0" borderId="2">
      <alignment horizontal="center"/>
    </xf>
    <xf numFmtId="0" fontId="39" fillId="37" borderId="2" applyNumberFormat="0" applyBorder="0" applyAlignment="0" applyProtection="0"/>
    <xf numFmtId="0" fontId="39" fillId="37" borderId="2" applyNumberFormat="0" applyBorder="0" applyAlignment="0" applyProtection="0"/>
    <xf numFmtId="0" fontId="39" fillId="38" borderId="2" applyNumberFormat="0" applyBorder="0" applyAlignment="0" applyProtection="0"/>
    <xf numFmtId="0" fontId="39" fillId="38" borderId="2" applyNumberFormat="0" applyBorder="0" applyAlignment="0" applyProtection="0"/>
    <xf numFmtId="0" fontId="39" fillId="39" borderId="2" applyNumberFormat="0" applyBorder="0" applyAlignment="0" applyProtection="0"/>
    <xf numFmtId="0" fontId="39" fillId="39" borderId="2" applyNumberFormat="0" applyBorder="0" applyAlignment="0" applyProtection="0"/>
    <xf numFmtId="0" fontId="39" fillId="40" borderId="2" applyNumberFormat="0" applyBorder="0" applyAlignment="0" applyProtection="0"/>
    <xf numFmtId="0" fontId="39" fillId="40" borderId="2" applyNumberFormat="0" applyBorder="0" applyAlignment="0" applyProtection="0"/>
    <xf numFmtId="0" fontId="39" fillId="41" borderId="2" applyNumberFormat="0" applyBorder="0" applyAlignment="0" applyProtection="0"/>
    <xf numFmtId="0" fontId="39" fillId="41" borderId="2" applyNumberFormat="0" applyBorder="0" applyAlignment="0" applyProtection="0"/>
    <xf numFmtId="0" fontId="39" fillId="42" borderId="2" applyNumberFormat="0" applyBorder="0" applyAlignment="0" applyProtection="0"/>
    <xf numFmtId="0" fontId="39" fillId="42" borderId="2" applyNumberFormat="0" applyBorder="0" applyAlignment="0" applyProtection="0"/>
    <xf numFmtId="0" fontId="39" fillId="43" borderId="2" applyNumberFormat="0" applyBorder="0" applyAlignment="0" applyProtection="0"/>
    <xf numFmtId="0" fontId="39" fillId="43" borderId="2" applyNumberFormat="0" applyBorder="0" applyAlignment="0" applyProtection="0"/>
    <xf numFmtId="0" fontId="39" fillId="44" borderId="2" applyNumberFormat="0" applyBorder="0" applyAlignment="0" applyProtection="0"/>
    <xf numFmtId="0" fontId="39" fillId="44" borderId="2" applyNumberFormat="0" applyBorder="0" applyAlignment="0" applyProtection="0"/>
    <xf numFmtId="0" fontId="39" fillId="46" borderId="2" applyNumberFormat="0" applyBorder="0" applyAlignment="0" applyProtection="0"/>
    <xf numFmtId="0" fontId="39" fillId="46" borderId="2" applyNumberFormat="0" applyBorder="0" applyAlignment="0" applyProtection="0"/>
    <xf numFmtId="0" fontId="39" fillId="40" borderId="2" applyNumberFormat="0" applyBorder="0" applyAlignment="0" applyProtection="0"/>
    <xf numFmtId="0" fontId="39" fillId="40" borderId="2" applyNumberFormat="0" applyBorder="0" applyAlignment="0" applyProtection="0"/>
    <xf numFmtId="0" fontId="39" fillId="43" borderId="2" applyNumberFormat="0" applyBorder="0" applyAlignment="0" applyProtection="0"/>
    <xf numFmtId="0" fontId="39" fillId="43" borderId="2" applyNumberFormat="0" applyBorder="0" applyAlignment="0" applyProtection="0"/>
    <xf numFmtId="0" fontId="39" fillId="47" borderId="2" applyNumberFormat="0" applyBorder="0" applyAlignment="0" applyProtection="0"/>
    <xf numFmtId="0" fontId="39" fillId="47" borderId="2" applyNumberFormat="0" applyBorder="0" applyAlignment="0" applyProtection="0"/>
    <xf numFmtId="3" fontId="69" fillId="0" borderId="2">
      <alignment horizontal="center" vertical="center"/>
    </xf>
    <xf numFmtId="0" fontId="38" fillId="0" borderId="2"/>
    <xf numFmtId="0" fontId="69" fillId="0" borderId="43" applyNumberFormat="0" applyFont="0" applyFill="0" applyAlignment="0" applyProtection="0">
      <alignment horizontal="left"/>
    </xf>
    <xf numFmtId="3" fontId="38" fillId="0" borderId="2" applyFont="0" applyFill="0" applyBorder="0" applyAlignment="0" applyProtection="0"/>
    <xf numFmtId="3" fontId="38" fillId="0" borderId="2" applyFont="0" applyFill="0" applyBorder="0" applyAlignment="0" applyProtection="0"/>
    <xf numFmtId="180" fontId="38" fillId="0" borderId="2" applyFont="0" applyFill="0" applyBorder="0" applyAlignment="0" applyProtection="0"/>
    <xf numFmtId="180" fontId="38" fillId="0" borderId="2" applyFont="0" applyFill="0" applyBorder="0" applyAlignment="0" applyProtection="0"/>
    <xf numFmtId="0" fontId="38" fillId="0" borderId="2" applyFont="0" applyFill="0" applyBorder="0" applyAlignment="0" applyProtection="0"/>
    <xf numFmtId="0" fontId="38" fillId="0" borderId="2" applyFont="0" applyFill="0" applyBorder="0" applyAlignment="0" applyProtection="0"/>
    <xf numFmtId="0" fontId="64" fillId="62" borderId="2" applyNumberFormat="0" applyBorder="0" applyAlignment="0" applyProtection="0"/>
    <xf numFmtId="0" fontId="64" fillId="63" borderId="2" applyNumberFormat="0" applyBorder="0" applyAlignment="0" applyProtection="0"/>
    <xf numFmtId="0" fontId="64" fillId="64" borderId="2" applyNumberFormat="0" applyBorder="0" applyAlignment="0" applyProtection="0"/>
    <xf numFmtId="0" fontId="39" fillId="65" borderId="2" applyNumberFormat="0" applyBorder="0" applyAlignment="0" applyProtection="0"/>
    <xf numFmtId="0" fontId="39" fillId="65" borderId="2" applyNumberFormat="0" applyBorder="0" applyAlignment="0" applyProtection="0"/>
    <xf numFmtId="0" fontId="40" fillId="66" borderId="2" applyNumberFormat="0" applyBorder="0" applyAlignment="0" applyProtection="0"/>
    <xf numFmtId="0" fontId="39" fillId="67" borderId="2" applyNumberFormat="0" applyBorder="0" applyAlignment="0" applyProtection="0"/>
    <xf numFmtId="0" fontId="39" fillId="68" borderId="2" applyNumberFormat="0" applyBorder="0" applyAlignment="0" applyProtection="0"/>
    <xf numFmtId="0" fontId="40" fillId="69" borderId="2" applyNumberFormat="0" applyBorder="0" applyAlignment="0" applyProtection="0"/>
    <xf numFmtId="0" fontId="39" fillId="67" borderId="2" applyNumberFormat="0" applyBorder="0" applyAlignment="0" applyProtection="0"/>
    <xf numFmtId="0" fontId="39" fillId="70" borderId="2" applyNumberFormat="0" applyBorder="0" applyAlignment="0" applyProtection="0"/>
    <xf numFmtId="0" fontId="40" fillId="68" borderId="2" applyNumberFormat="0" applyBorder="0" applyAlignment="0" applyProtection="0"/>
    <xf numFmtId="0" fontId="39" fillId="65" borderId="2" applyNumberFormat="0" applyBorder="0" applyAlignment="0" applyProtection="0"/>
    <xf numFmtId="0" fontId="39" fillId="68" borderId="2" applyNumberFormat="0" applyBorder="0" applyAlignment="0" applyProtection="0"/>
    <xf numFmtId="0" fontId="40" fillId="68" borderId="2" applyNumberFormat="0" applyBorder="0" applyAlignment="0" applyProtection="0"/>
    <xf numFmtId="0" fontId="39" fillId="71" borderId="2" applyNumberFormat="0" applyBorder="0" applyAlignment="0" applyProtection="0"/>
    <xf numFmtId="0" fontId="39" fillId="65" borderId="2" applyNumberFormat="0" applyBorder="0" applyAlignment="0" applyProtection="0"/>
    <xf numFmtId="0" fontId="40" fillId="66" borderId="2" applyNumberFormat="0" applyBorder="0" applyAlignment="0" applyProtection="0"/>
    <xf numFmtId="0" fontId="39" fillId="67" borderId="2" applyNumberFormat="0" applyBorder="0" applyAlignment="0" applyProtection="0"/>
    <xf numFmtId="0" fontId="39" fillId="72" borderId="2" applyNumberFormat="0" applyBorder="0" applyAlignment="0" applyProtection="0"/>
    <xf numFmtId="0" fontId="40" fillId="72" borderId="2" applyNumberFormat="0" applyBorder="0" applyAlignment="0" applyProtection="0"/>
    <xf numFmtId="0" fontId="70" fillId="0" borderId="2"/>
    <xf numFmtId="181" fontId="71" fillId="0" borderId="2" applyFont="0" applyFill="0" applyBorder="0" applyAlignment="0" applyProtection="0"/>
    <xf numFmtId="170" fontId="39" fillId="0" borderId="2" applyFont="0" applyFill="0" applyBorder="0" applyAlignment="0" applyProtection="0"/>
    <xf numFmtId="170" fontId="67" fillId="0" borderId="2" applyFont="0" applyFill="0" applyBorder="0" applyAlignment="0" applyProtection="0"/>
    <xf numFmtId="170" fontId="67" fillId="0" borderId="2" applyFont="0" applyFill="0" applyBorder="0" applyAlignment="0" applyProtection="0"/>
    <xf numFmtId="170" fontId="67" fillId="0" borderId="2" applyFont="0" applyFill="0" applyBorder="0" applyAlignment="0" applyProtection="0"/>
    <xf numFmtId="2" fontId="38" fillId="0" borderId="2" applyFont="0" applyFill="0" applyBorder="0" applyAlignment="0" applyProtection="0"/>
    <xf numFmtId="2" fontId="38" fillId="0" borderId="2" applyFont="0" applyFill="0" applyBorder="0" applyAlignment="0" applyProtection="0"/>
    <xf numFmtId="178" fontId="38" fillId="0" borderId="2" applyFont="0" applyFill="0" applyBorder="0" applyAlignment="0" applyProtection="0"/>
    <xf numFmtId="182" fontId="38" fillId="0" borderId="2" applyFill="0" applyBorder="0" applyAlignment="0" applyProtection="0"/>
    <xf numFmtId="183" fontId="38" fillId="0" borderId="2" applyFont="0" applyFill="0" applyBorder="0" applyAlignment="0" applyProtection="0"/>
    <xf numFmtId="171" fontId="38" fillId="0" borderId="2" applyFont="0" applyFill="0" applyBorder="0" applyAlignment="0" applyProtection="0"/>
    <xf numFmtId="43" fontId="39" fillId="0" borderId="2" applyFont="0" applyFill="0" applyBorder="0" applyAlignment="0" applyProtection="0"/>
    <xf numFmtId="43" fontId="38" fillId="0" borderId="2" applyFont="0" applyFill="0" applyBorder="0" applyAlignment="0" applyProtection="0"/>
    <xf numFmtId="184" fontId="38" fillId="0" borderId="2" applyFont="0" applyFill="0" applyBorder="0" applyAlignment="0" applyProtection="0"/>
    <xf numFmtId="171" fontId="38" fillId="0" borderId="2" applyFont="0" applyFill="0" applyBorder="0" applyAlignment="0" applyProtection="0"/>
    <xf numFmtId="185" fontId="38" fillId="0" borderId="2" applyFont="0" applyFill="0" applyBorder="0" applyAlignment="0" applyProtection="0"/>
    <xf numFmtId="165" fontId="38" fillId="0" borderId="2" applyFont="0" applyFill="0" applyBorder="0" applyAlignment="0" applyProtection="0"/>
    <xf numFmtId="186" fontId="38" fillId="0" borderId="2" applyFont="0" applyFill="0" applyBorder="0" applyAlignment="0" applyProtection="0"/>
    <xf numFmtId="166" fontId="39" fillId="0" borderId="2" applyFont="0" applyFill="0" applyBorder="0" applyAlignment="0" applyProtection="0"/>
    <xf numFmtId="166" fontId="39" fillId="0" borderId="2" applyFont="0" applyFill="0" applyBorder="0" applyAlignment="0" applyProtection="0"/>
    <xf numFmtId="166" fontId="39" fillId="0" borderId="2" applyFont="0" applyFill="0" applyBorder="0" applyAlignment="0" applyProtection="0"/>
    <xf numFmtId="166" fontId="39" fillId="0" borderId="2" applyFont="0" applyFill="0" applyBorder="0" applyAlignment="0" applyProtection="0"/>
    <xf numFmtId="166" fontId="39" fillId="0" borderId="2" applyFont="0" applyFill="0" applyBorder="0" applyAlignment="0" applyProtection="0"/>
    <xf numFmtId="186" fontId="38" fillId="0" borderId="2" applyFont="0" applyFill="0" applyBorder="0" applyAlignment="0" applyProtection="0"/>
    <xf numFmtId="187" fontId="38" fillId="0" borderId="2" applyFont="0" applyFill="0" applyBorder="0" applyAlignment="0" applyProtection="0"/>
    <xf numFmtId="174" fontId="38" fillId="0" borderId="2" applyFont="0" applyFill="0" applyBorder="0" applyAlignment="0" applyProtection="0"/>
    <xf numFmtId="0" fontId="38" fillId="0" borderId="2"/>
    <xf numFmtId="0" fontId="38" fillId="0" borderId="2"/>
    <xf numFmtId="0" fontId="38" fillId="0" borderId="2"/>
    <xf numFmtId="0" fontId="38" fillId="0" borderId="2"/>
    <xf numFmtId="0" fontId="72" fillId="0" borderId="2"/>
    <xf numFmtId="0" fontId="67" fillId="0" borderId="2"/>
    <xf numFmtId="0" fontId="67" fillId="0" borderId="2"/>
    <xf numFmtId="0" fontId="38" fillId="0" borderId="2"/>
    <xf numFmtId="0" fontId="38" fillId="0" borderId="2"/>
    <xf numFmtId="0" fontId="67" fillId="0" borderId="2"/>
    <xf numFmtId="0" fontId="67" fillId="0" borderId="2"/>
    <xf numFmtId="0" fontId="67" fillId="0" borderId="2"/>
    <xf numFmtId="0" fontId="39" fillId="0" borderId="2"/>
    <xf numFmtId="0" fontId="38" fillId="0" borderId="2"/>
    <xf numFmtId="0" fontId="39" fillId="0" borderId="2"/>
    <xf numFmtId="0" fontId="39" fillId="0" borderId="2"/>
    <xf numFmtId="0" fontId="39" fillId="0" borderId="2"/>
    <xf numFmtId="0" fontId="39" fillId="0" borderId="2"/>
    <xf numFmtId="0" fontId="39" fillId="0" borderId="2"/>
    <xf numFmtId="0" fontId="39" fillId="0" borderId="2"/>
    <xf numFmtId="0" fontId="39" fillId="0" borderId="2"/>
    <xf numFmtId="0" fontId="38" fillId="0" borderId="2"/>
    <xf numFmtId="0" fontId="39" fillId="0" borderId="2"/>
    <xf numFmtId="0" fontId="67" fillId="0" borderId="2"/>
    <xf numFmtId="0" fontId="73" fillId="0" borderId="2"/>
    <xf numFmtId="0" fontId="66" fillId="0" borderId="2"/>
    <xf numFmtId="9" fontId="38" fillId="0" borderId="2" applyFont="0" applyFill="0" applyBorder="0" applyAlignment="0" applyProtection="0"/>
    <xf numFmtId="9" fontId="38" fillId="0" borderId="2" applyFont="0" applyFill="0" applyBorder="0" applyAlignment="0" applyProtection="0"/>
    <xf numFmtId="0" fontId="62" fillId="0" borderId="2" applyNumberFormat="0" applyFill="0" applyBorder="0" applyAlignment="0" applyProtection="0"/>
    <xf numFmtId="0" fontId="74" fillId="0" borderId="2"/>
    <xf numFmtId="9" fontId="38" fillId="0" borderId="2" applyFont="0" applyFill="0" applyBorder="0" applyAlignment="0" applyProtection="0"/>
    <xf numFmtId="0" fontId="38" fillId="0" borderId="2"/>
    <xf numFmtId="0" fontId="38" fillId="0" borderId="2"/>
    <xf numFmtId="166" fontId="1" fillId="0" borderId="2" applyFont="0" applyFill="0" applyBorder="0" applyAlignment="0" applyProtection="0"/>
    <xf numFmtId="166" fontId="1" fillId="0" borderId="2" applyFont="0" applyFill="0" applyBorder="0" applyAlignment="0" applyProtection="0"/>
    <xf numFmtId="0" fontId="75" fillId="0" borderId="2" applyNumberFormat="0" applyFill="0" applyBorder="0" applyAlignment="0" applyProtection="0"/>
    <xf numFmtId="0" fontId="26" fillId="0" borderId="2" applyNumberFormat="0" applyFill="0" applyBorder="0" applyAlignment="0" applyProtection="0"/>
    <xf numFmtId="0" fontId="27" fillId="6" borderId="2" applyNumberFormat="0" applyBorder="0" applyAlignment="0" applyProtection="0"/>
    <xf numFmtId="0" fontId="28" fillId="7" borderId="2" applyNumberFormat="0" applyBorder="0" applyAlignment="0" applyProtection="0"/>
    <xf numFmtId="0" fontId="76" fillId="8" borderId="2" applyNumberFormat="0" applyBorder="0" applyAlignment="0" applyProtection="0"/>
    <xf numFmtId="0" fontId="34" fillId="0" borderId="2" applyNumberFormat="0" applyFill="0" applyBorder="0" applyAlignment="0" applyProtection="0"/>
    <xf numFmtId="0" fontId="1" fillId="12" borderId="27" applyNumberFormat="0" applyFont="0" applyAlignment="0" applyProtection="0"/>
    <xf numFmtId="0" fontId="35" fillId="0" borderId="2" applyNumberFormat="0" applyFill="0" applyBorder="0" applyAlignment="0" applyProtection="0"/>
    <xf numFmtId="0" fontId="37" fillId="13" borderId="2" applyNumberFormat="0" applyBorder="0" applyAlignment="0" applyProtection="0"/>
    <xf numFmtId="0" fontId="1" fillId="14" borderId="2" applyNumberFormat="0" applyBorder="0" applyAlignment="0" applyProtection="0"/>
    <xf numFmtId="0" fontId="1" fillId="15" borderId="2" applyNumberFormat="0" applyBorder="0" applyAlignment="0" applyProtection="0"/>
    <xf numFmtId="0" fontId="37" fillId="16" borderId="2" applyNumberFormat="0" applyBorder="0" applyAlignment="0" applyProtection="0"/>
    <xf numFmtId="0" fontId="1" fillId="18" borderId="2" applyNumberFormat="0" applyBorder="0" applyAlignment="0" applyProtection="0"/>
    <xf numFmtId="0" fontId="1" fillId="19" borderId="2" applyNumberFormat="0" applyBorder="0" applyAlignment="0" applyProtection="0"/>
    <xf numFmtId="0" fontId="37" fillId="20" borderId="2" applyNumberFormat="0" applyBorder="0" applyAlignment="0" applyProtection="0"/>
    <xf numFmtId="0" fontId="37" fillId="21" borderId="2" applyNumberFormat="0" applyBorder="0" applyAlignment="0" applyProtection="0"/>
    <xf numFmtId="0" fontId="1" fillId="22" borderId="2" applyNumberFormat="0" applyBorder="0" applyAlignment="0" applyProtection="0"/>
    <xf numFmtId="0" fontId="1" fillId="23" borderId="2" applyNumberFormat="0" applyBorder="0" applyAlignment="0" applyProtection="0"/>
    <xf numFmtId="0" fontId="37" fillId="24" borderId="2" applyNumberFormat="0" applyBorder="0" applyAlignment="0" applyProtection="0"/>
    <xf numFmtId="0" fontId="37" fillId="25" borderId="2" applyNumberFormat="0" applyBorder="0" applyAlignment="0" applyProtection="0"/>
    <xf numFmtId="0" fontId="1" fillId="26" borderId="2" applyNumberFormat="0" applyBorder="0" applyAlignment="0" applyProtection="0"/>
    <xf numFmtId="0" fontId="1" fillId="27" borderId="2" applyNumberFormat="0" applyBorder="0" applyAlignment="0" applyProtection="0"/>
    <xf numFmtId="0" fontId="37" fillId="28" borderId="2" applyNumberFormat="0" applyBorder="0" applyAlignment="0" applyProtection="0"/>
    <xf numFmtId="0" fontId="37" fillId="29" borderId="2" applyNumberFormat="0" applyBorder="0" applyAlignment="0" applyProtection="0"/>
    <xf numFmtId="0" fontId="1" fillId="30" borderId="2" applyNumberFormat="0" applyBorder="0" applyAlignment="0" applyProtection="0"/>
    <xf numFmtId="0" fontId="1" fillId="31" borderId="2" applyNumberFormat="0" applyBorder="0" applyAlignment="0" applyProtection="0"/>
    <xf numFmtId="0" fontId="37" fillId="32" borderId="2" applyNumberFormat="0" applyBorder="0" applyAlignment="0" applyProtection="0"/>
    <xf numFmtId="0" fontId="37" fillId="33" borderId="2" applyNumberFormat="0" applyBorder="0" applyAlignment="0" applyProtection="0"/>
    <xf numFmtId="0" fontId="1" fillId="34" borderId="2" applyNumberFormat="0" applyBorder="0" applyAlignment="0" applyProtection="0"/>
    <xf numFmtId="0" fontId="1" fillId="35" borderId="2" applyNumberFormat="0" applyBorder="0" applyAlignment="0" applyProtection="0"/>
    <xf numFmtId="0" fontId="37" fillId="36" borderId="2" applyNumberFormat="0" applyBorder="0" applyAlignment="0" applyProtection="0"/>
    <xf numFmtId="0" fontId="77" fillId="0" borderId="2" applyNumberFormat="0" applyFill="0" applyBorder="0" applyAlignment="0" applyProtection="0">
      <alignment vertical="top"/>
      <protection locked="0"/>
    </xf>
    <xf numFmtId="0" fontId="39" fillId="0" borderId="2"/>
    <xf numFmtId="0" fontId="65" fillId="0" borderId="2" applyNumberFormat="0" applyFill="0" applyBorder="0" applyAlignment="0" applyProtection="0"/>
    <xf numFmtId="188" fontId="38" fillId="0" borderId="2" applyFont="0" applyFill="0" applyBorder="0" applyAlignment="0" applyProtection="0"/>
    <xf numFmtId="0" fontId="54" fillId="0" borderId="2" applyNumberFormat="0" applyFill="0" applyBorder="0" applyAlignment="0" applyProtection="0">
      <alignment vertical="top"/>
      <protection locked="0"/>
    </xf>
    <xf numFmtId="172" fontId="1" fillId="0" borderId="2" applyFont="0" applyFill="0" applyBorder="0" applyAlignment="0" applyProtection="0"/>
    <xf numFmtId="170" fontId="38" fillId="0" borderId="2" applyFont="0" applyFill="0" applyBorder="0" applyAlignment="0" applyProtection="0"/>
    <xf numFmtId="43" fontId="1" fillId="0" borderId="2" applyFont="0" applyFill="0" applyBorder="0" applyAlignment="0" applyProtection="0"/>
    <xf numFmtId="44" fontId="1" fillId="0" borderId="2" applyFont="0" applyFill="0" applyBorder="0" applyAlignment="0" applyProtection="0"/>
    <xf numFmtId="43" fontId="1" fillId="0" borderId="2" applyFont="0" applyFill="0" applyBorder="0" applyAlignment="0" applyProtection="0"/>
    <xf numFmtId="44" fontId="96" fillId="0" borderId="0" applyFont="0" applyFill="0" applyBorder="0" applyAlignment="0" applyProtection="0"/>
  </cellStyleXfs>
  <cellXfs count="369">
    <xf numFmtId="0" fontId="0" fillId="0" borderId="0" xfId="0"/>
    <xf numFmtId="0" fontId="5" fillId="3" borderId="8" xfId="0" applyFont="1" applyFill="1" applyBorder="1" applyAlignment="1">
      <alignment horizontal="center" vertical="center"/>
    </xf>
    <xf numFmtId="0" fontId="7" fillId="2" borderId="8"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9" fillId="2" borderId="8" xfId="0" applyFont="1" applyFill="1" applyBorder="1" applyAlignment="1">
      <alignment horizontal="left" vertical="center" wrapText="1"/>
    </xf>
    <xf numFmtId="0" fontId="4" fillId="2" borderId="2" xfId="0" applyFont="1" applyFill="1" applyBorder="1"/>
    <xf numFmtId="0" fontId="4" fillId="2" borderId="10" xfId="0" applyFont="1" applyFill="1" applyBorder="1"/>
    <xf numFmtId="164" fontId="4" fillId="0" borderId="0" xfId="0" applyNumberFormat="1" applyFont="1"/>
    <xf numFmtId="0" fontId="9" fillId="2" borderId="8" xfId="0" applyFont="1" applyFill="1" applyBorder="1" applyAlignment="1">
      <alignment horizontal="left" vertical="top" wrapText="1"/>
    </xf>
    <xf numFmtId="0" fontId="4" fillId="2" borderId="8" xfId="0" applyFont="1" applyFill="1" applyBorder="1"/>
    <xf numFmtId="1" fontId="9" fillId="2" borderId="8" xfId="0" applyNumberFormat="1" applyFont="1" applyFill="1" applyBorder="1" applyAlignment="1">
      <alignment horizontal="left" vertical="top" wrapText="1"/>
    </xf>
    <xf numFmtId="1" fontId="9" fillId="2" borderId="8" xfId="0" applyNumberFormat="1" applyFont="1" applyFill="1" applyBorder="1" applyAlignment="1">
      <alignment horizontal="left" vertical="center" wrapText="1"/>
    </xf>
    <xf numFmtId="0" fontId="5" fillId="2" borderId="8" xfId="0" applyFont="1" applyFill="1" applyBorder="1" applyAlignment="1">
      <alignment horizontal="center" vertical="center"/>
    </xf>
    <xf numFmtId="0" fontId="5" fillId="2" borderId="10" xfId="0" applyFont="1" applyFill="1" applyBorder="1" applyAlignment="1">
      <alignment horizontal="center" vertical="center"/>
    </xf>
    <xf numFmtId="0" fontId="9" fillId="0" borderId="8" xfId="0" applyFont="1" applyBorder="1" applyAlignment="1">
      <alignment horizontal="left" vertical="center" wrapText="1"/>
    </xf>
    <xf numFmtId="0" fontId="9" fillId="2" borderId="8" xfId="0" applyFont="1" applyFill="1" applyBorder="1"/>
    <xf numFmtId="0" fontId="9" fillId="0" borderId="8" xfId="0" applyFont="1" applyBorder="1" applyAlignment="1">
      <alignment horizontal="center" vertical="center"/>
    </xf>
    <xf numFmtId="0" fontId="8" fillId="4" borderId="10" xfId="0" applyFont="1" applyFill="1" applyBorder="1" applyAlignment="1">
      <alignment horizontal="left" vertical="center" wrapText="1"/>
    </xf>
    <xf numFmtId="0" fontId="4" fillId="0" borderId="8" xfId="0" applyFont="1" applyBorder="1"/>
    <xf numFmtId="0" fontId="9" fillId="0" borderId="8" xfId="0" applyFont="1" applyBorder="1" applyAlignment="1">
      <alignment horizontal="center" vertical="center" wrapText="1"/>
    </xf>
    <xf numFmtId="0" fontId="4" fillId="0" borderId="8" xfId="0" applyFont="1" applyBorder="1" applyAlignment="1">
      <alignment horizontal="center" vertical="center"/>
    </xf>
    <xf numFmtId="0" fontId="4" fillId="0" borderId="8" xfId="0" applyFont="1" applyBorder="1" applyAlignment="1">
      <alignment vertical="center"/>
    </xf>
    <xf numFmtId="0" fontId="6" fillId="0" borderId="0" xfId="0" applyFont="1" applyAlignment="1">
      <alignment vertical="center"/>
    </xf>
    <xf numFmtId="0" fontId="6" fillId="0" borderId="0" xfId="0" applyFont="1"/>
    <xf numFmtId="0" fontId="4" fillId="0" borderId="0" xfId="0" applyFont="1" applyAlignment="1">
      <alignment vertical="center"/>
    </xf>
    <xf numFmtId="0" fontId="7" fillId="4" borderId="8" xfId="0" applyFont="1" applyFill="1" applyBorder="1" applyAlignment="1">
      <alignment horizontal="left" vertical="center" wrapText="1"/>
    </xf>
    <xf numFmtId="0" fontId="8" fillId="4" borderId="10" xfId="0" applyFont="1" applyFill="1" applyBorder="1" applyAlignment="1">
      <alignment horizontal="center" vertical="center" wrapText="1"/>
    </xf>
    <xf numFmtId="0" fontId="4" fillId="0" borderId="0" xfId="0" applyFont="1" applyAlignment="1">
      <alignment horizontal="center" vertical="center"/>
    </xf>
    <xf numFmtId="0" fontId="8" fillId="4" borderId="8" xfId="0" applyFont="1" applyFill="1" applyBorder="1" applyAlignment="1">
      <alignment horizontal="left" vertical="center" wrapText="1"/>
    </xf>
    <xf numFmtId="0" fontId="9" fillId="0" borderId="4" xfId="0" applyFont="1" applyBorder="1" applyAlignment="1">
      <alignment horizontal="center" vertical="center"/>
    </xf>
    <xf numFmtId="0" fontId="4" fillId="0" borderId="12" xfId="0" applyFont="1" applyBorder="1"/>
    <xf numFmtId="0" fontId="4" fillId="0" borderId="12" xfId="0" applyFont="1" applyBorder="1" applyAlignment="1">
      <alignment horizontal="center" vertical="center"/>
    </xf>
    <xf numFmtId="0" fontId="9" fillId="0" borderId="0" xfId="0" applyFont="1" applyAlignment="1">
      <alignment horizontal="left" vertical="center"/>
    </xf>
    <xf numFmtId="0" fontId="9" fillId="0" borderId="8" xfId="0" applyFont="1" applyBorder="1" applyAlignment="1">
      <alignment horizontal="center"/>
    </xf>
    <xf numFmtId="0" fontId="9" fillId="0" borderId="8" xfId="0" applyFont="1" applyBorder="1" applyAlignment="1">
      <alignment horizontal="center" wrapText="1"/>
    </xf>
    <xf numFmtId="0" fontId="9" fillId="0" borderId="8" xfId="0" applyFont="1" applyBorder="1" applyAlignment="1">
      <alignment horizontal="left" vertical="top" wrapText="1"/>
    </xf>
    <xf numFmtId="0" fontId="9" fillId="0" borderId="8" xfId="0" applyFont="1" applyBorder="1" applyAlignment="1">
      <alignment horizontal="center" vertical="top"/>
    </xf>
    <xf numFmtId="164" fontId="4" fillId="0" borderId="8" xfId="0" applyNumberFormat="1" applyFont="1" applyBorder="1" applyAlignment="1">
      <alignment horizontal="center" vertical="center"/>
    </xf>
    <xf numFmtId="0" fontId="9" fillId="0" borderId="8" xfId="0" applyFont="1" applyBorder="1"/>
    <xf numFmtId="164" fontId="4" fillId="5" borderId="8" xfId="0" applyNumberFormat="1" applyFont="1" applyFill="1" applyBorder="1" applyAlignment="1">
      <alignment horizontal="center" vertical="center"/>
    </xf>
    <xf numFmtId="0" fontId="9" fillId="5" borderId="8" xfId="0" applyFont="1" applyFill="1" applyBorder="1" applyAlignment="1">
      <alignment horizontal="center" vertical="top"/>
    </xf>
    <xf numFmtId="0" fontId="9" fillId="0" borderId="8" xfId="0" applyFont="1" applyBorder="1" applyAlignment="1">
      <alignment horizontal="center" vertical="top" wrapText="1"/>
    </xf>
    <xf numFmtId="0" fontId="9" fillId="0" borderId="8" xfId="0" applyFont="1" applyBorder="1" applyAlignment="1">
      <alignment vertical="center" wrapText="1"/>
    </xf>
    <xf numFmtId="0" fontId="9" fillId="0" borderId="8" xfId="0" applyFont="1" applyBorder="1" applyAlignment="1">
      <alignment wrapText="1"/>
    </xf>
    <xf numFmtId="0" fontId="7" fillId="0" borderId="0" xfId="0" applyFont="1" applyAlignment="1">
      <alignment vertical="top" wrapText="1"/>
    </xf>
    <xf numFmtId="0" fontId="9" fillId="0" borderId="4" xfId="0" applyFont="1" applyBorder="1" applyAlignment="1">
      <alignment horizontal="center" vertical="top"/>
    </xf>
    <xf numFmtId="164" fontId="8" fillId="4" borderId="8" xfId="0" applyNumberFormat="1" applyFont="1" applyFill="1" applyBorder="1" applyAlignment="1">
      <alignment horizontal="center" vertical="center" wrapText="1"/>
    </xf>
    <xf numFmtId="164" fontId="8" fillId="5" borderId="8" xfId="0" applyNumberFormat="1" applyFont="1" applyFill="1" applyBorder="1" applyAlignment="1">
      <alignment horizontal="center" vertical="center" wrapText="1"/>
    </xf>
    <xf numFmtId="164" fontId="8" fillId="2" borderId="8" xfId="0" applyNumberFormat="1" applyFont="1" applyFill="1" applyBorder="1" applyAlignment="1">
      <alignment horizontal="center" vertical="center" wrapText="1"/>
    </xf>
    <xf numFmtId="0" fontId="7" fillId="4" borderId="8" xfId="0" applyFont="1" applyFill="1" applyBorder="1" applyAlignment="1">
      <alignment horizontal="left" vertical="top" wrapText="1"/>
    </xf>
    <xf numFmtId="164" fontId="4" fillId="0" borderId="8" xfId="0" applyNumberFormat="1" applyFont="1" applyBorder="1"/>
    <xf numFmtId="0" fontId="4" fillId="0" borderId="8" xfId="0" applyFont="1" applyBorder="1" applyAlignment="1">
      <alignment horizontal="center"/>
    </xf>
    <xf numFmtId="0" fontId="4" fillId="0" borderId="9" xfId="0" applyFont="1" applyBorder="1"/>
    <xf numFmtId="0" fontId="0" fillId="0" borderId="15" xfId="0" applyBorder="1"/>
    <xf numFmtId="0" fontId="0" fillId="0" borderId="0" xfId="0" applyAlignment="1">
      <alignment horizontal="center"/>
    </xf>
    <xf numFmtId="0" fontId="15" fillId="3" borderId="8" xfId="0" applyFont="1" applyFill="1" applyBorder="1" applyAlignment="1">
      <alignment horizontal="center" vertical="center"/>
    </xf>
    <xf numFmtId="0" fontId="15" fillId="3" borderId="8" xfId="0" applyFont="1" applyFill="1" applyBorder="1" applyAlignment="1">
      <alignment horizontal="center" vertical="center" wrapText="1"/>
    </xf>
    <xf numFmtId="0" fontId="17" fillId="2" borderId="8" xfId="0" applyFont="1" applyFill="1" applyBorder="1" applyAlignment="1">
      <alignment horizontal="left" vertical="center" wrapText="1"/>
    </xf>
    <xf numFmtId="0" fontId="19" fillId="0" borderId="8" xfId="0" applyFont="1" applyBorder="1" applyAlignment="1">
      <alignment horizontal="center" vertical="center"/>
    </xf>
    <xf numFmtId="0" fontId="18" fillId="2" borderId="10" xfId="0" applyFont="1" applyFill="1" applyBorder="1" applyAlignment="1">
      <alignment horizontal="center" vertical="center" wrapText="1"/>
    </xf>
    <xf numFmtId="0" fontId="20" fillId="2" borderId="8" xfId="0" applyFont="1" applyFill="1" applyBorder="1" applyAlignment="1">
      <alignment horizontal="center" vertical="center"/>
    </xf>
    <xf numFmtId="0" fontId="20" fillId="2" borderId="9" xfId="0" applyFont="1" applyFill="1" applyBorder="1" applyAlignment="1">
      <alignment horizontal="center" vertical="center"/>
    </xf>
    <xf numFmtId="0" fontId="20" fillId="2" borderId="11" xfId="0" applyFont="1" applyFill="1" applyBorder="1" applyAlignment="1">
      <alignment horizontal="center" vertical="center"/>
    </xf>
    <xf numFmtId="0" fontId="20" fillId="0" borderId="8" xfId="0" applyFont="1" applyBorder="1" applyAlignment="1">
      <alignment horizontal="center" vertical="center"/>
    </xf>
    <xf numFmtId="0" fontId="20" fillId="2" borderId="8" xfId="0" applyFont="1" applyFill="1" applyBorder="1" applyAlignment="1">
      <alignment horizontal="center" vertical="center" wrapText="1"/>
    </xf>
    <xf numFmtId="0" fontId="20" fillId="0" borderId="8"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0" xfId="0" applyFont="1" applyAlignment="1">
      <alignment horizontal="center"/>
    </xf>
    <xf numFmtId="0" fontId="20" fillId="0" borderId="0" xfId="0" applyFont="1"/>
    <xf numFmtId="0" fontId="20" fillId="2" borderId="8" xfId="0" applyFont="1" applyFill="1" applyBorder="1" applyAlignment="1">
      <alignment horizontal="left" vertical="center" wrapText="1"/>
    </xf>
    <xf numFmtId="0" fontId="19" fillId="2" borderId="2" xfId="0" applyFont="1" applyFill="1" applyBorder="1" applyAlignment="1">
      <alignment horizontal="center" vertical="center"/>
    </xf>
    <xf numFmtId="0" fontId="19" fillId="2" borderId="10" xfId="0" applyFont="1" applyFill="1" applyBorder="1" applyAlignment="1">
      <alignment horizontal="center" vertical="center"/>
    </xf>
    <xf numFmtId="0" fontId="19" fillId="2" borderId="8" xfId="0" applyFont="1" applyFill="1" applyBorder="1" applyAlignment="1">
      <alignment horizontal="center" vertical="center"/>
    </xf>
    <xf numFmtId="0" fontId="19" fillId="2" borderId="8" xfId="0" applyFont="1" applyFill="1" applyBorder="1" applyAlignment="1">
      <alignment horizontal="center" vertical="center" wrapText="1"/>
    </xf>
    <xf numFmtId="0" fontId="19" fillId="2" borderId="10" xfId="0" applyFont="1" applyFill="1" applyBorder="1" applyAlignment="1">
      <alignment horizontal="center" vertical="center" wrapText="1"/>
    </xf>
    <xf numFmtId="0" fontId="18" fillId="4" borderId="10" xfId="0" applyFont="1" applyFill="1" applyBorder="1" applyAlignment="1">
      <alignment horizontal="center" vertical="center" wrapText="1"/>
    </xf>
    <xf numFmtId="0" fontId="19" fillId="0" borderId="8" xfId="0" applyFont="1" applyBorder="1" applyAlignment="1">
      <alignment horizontal="left" vertical="center"/>
    </xf>
    <xf numFmtId="0" fontId="19" fillId="0" borderId="8" xfId="0" applyFont="1" applyBorder="1" applyAlignment="1">
      <alignment vertical="center"/>
    </xf>
    <xf numFmtId="0" fontId="20" fillId="2" borderId="11" xfId="0" applyFont="1" applyFill="1" applyBorder="1" applyAlignment="1">
      <alignment horizontal="left" vertical="center" wrapText="1"/>
    </xf>
    <xf numFmtId="0" fontId="20" fillId="2" borderId="9" xfId="0" applyFont="1" applyFill="1" applyBorder="1" applyAlignment="1">
      <alignment horizontal="left" vertical="center" wrapText="1"/>
    </xf>
    <xf numFmtId="1" fontId="20" fillId="2" borderId="8" xfId="0" applyNumberFormat="1" applyFont="1" applyFill="1" applyBorder="1" applyAlignment="1">
      <alignment horizontal="left" vertical="center" wrapText="1"/>
    </xf>
    <xf numFmtId="0" fontId="20" fillId="0" borderId="8" xfId="0" applyFont="1" applyBorder="1" applyAlignment="1">
      <alignment horizontal="left" vertical="center" wrapText="1"/>
    </xf>
    <xf numFmtId="0" fontId="20" fillId="0" borderId="8" xfId="0" applyFont="1" applyBorder="1" applyAlignment="1">
      <alignment horizontal="left" vertical="center"/>
    </xf>
    <xf numFmtId="0" fontId="20" fillId="0" borderId="10" xfId="0" applyFont="1" applyBorder="1" applyAlignment="1">
      <alignment horizontal="left" vertical="center" wrapText="1"/>
    </xf>
    <xf numFmtId="0" fontId="20" fillId="2" borderId="8" xfId="0" applyFont="1" applyFill="1" applyBorder="1" applyAlignment="1">
      <alignment horizontal="justify" vertical="center" wrapText="1"/>
    </xf>
    <xf numFmtId="0" fontId="20" fillId="2" borderId="14" xfId="0" applyFont="1" applyFill="1" applyBorder="1" applyAlignment="1">
      <alignment horizontal="center" vertical="center"/>
    </xf>
    <xf numFmtId="0" fontId="20" fillId="2" borderId="9" xfId="0" applyFont="1" applyFill="1" applyBorder="1" applyAlignment="1">
      <alignment horizontal="justify" vertical="center" wrapText="1"/>
    </xf>
    <xf numFmtId="0" fontId="21" fillId="2" borderId="8" xfId="0" applyFont="1" applyFill="1" applyBorder="1" applyAlignment="1">
      <alignment horizontal="left" vertical="center" wrapText="1"/>
    </xf>
    <xf numFmtId="0" fontId="21" fillId="0" borderId="8" xfId="0" applyFont="1" applyBorder="1" applyAlignment="1">
      <alignment horizontal="left" vertical="center"/>
    </xf>
    <xf numFmtId="0" fontId="19" fillId="0" borderId="9" xfId="0" applyFont="1" applyBorder="1" applyAlignment="1">
      <alignment vertical="center"/>
    </xf>
    <xf numFmtId="0" fontId="20" fillId="0" borderId="9" xfId="0" applyFont="1" applyBorder="1" applyAlignment="1">
      <alignment horizontal="left" vertical="center" wrapText="1"/>
    </xf>
    <xf numFmtId="0" fontId="20" fillId="0" borderId="9" xfId="0" applyFont="1" applyBorder="1" applyAlignment="1">
      <alignment horizontal="center" vertical="center" wrapText="1"/>
    </xf>
    <xf numFmtId="0" fontId="19" fillId="0" borderId="15" xfId="0" applyFont="1" applyBorder="1" applyAlignment="1">
      <alignment vertical="center"/>
    </xf>
    <xf numFmtId="0" fontId="20" fillId="0" borderId="15" xfId="0" applyFont="1" applyBorder="1" applyAlignment="1">
      <alignment horizontal="left" vertical="center" wrapText="1"/>
    </xf>
    <xf numFmtId="0" fontId="4" fillId="0" borderId="15" xfId="0" applyFont="1" applyBorder="1"/>
    <xf numFmtId="0" fontId="20" fillId="0" borderId="15" xfId="0" applyFont="1" applyBorder="1" applyAlignment="1">
      <alignment horizontal="center" vertical="center" wrapText="1"/>
    </xf>
    <xf numFmtId="0" fontId="19" fillId="0" borderId="12" xfId="0" applyFont="1" applyBorder="1" applyAlignment="1">
      <alignment vertical="center"/>
    </xf>
    <xf numFmtId="0" fontId="20" fillId="0" borderId="12" xfId="0" applyFont="1" applyBorder="1" applyAlignment="1">
      <alignment horizontal="left" vertical="center" wrapText="1"/>
    </xf>
    <xf numFmtId="0" fontId="20" fillId="0" borderId="17" xfId="0" applyFont="1" applyBorder="1" applyAlignment="1">
      <alignment horizontal="center" vertical="center" wrapText="1"/>
    </xf>
    <xf numFmtId="0" fontId="20" fillId="0" borderId="18" xfId="0" applyFont="1" applyBorder="1" applyAlignment="1">
      <alignment horizontal="left" vertical="center" wrapText="1"/>
    </xf>
    <xf numFmtId="0" fontId="0" fillId="0" borderId="18" xfId="0" applyBorder="1"/>
    <xf numFmtId="0" fontId="20" fillId="0" borderId="19" xfId="0" applyFont="1" applyBorder="1" applyAlignment="1">
      <alignment horizontal="center" vertical="center" wrapText="1"/>
    </xf>
    <xf numFmtId="0" fontId="19" fillId="0" borderId="15" xfId="0" applyFont="1" applyBorder="1" applyAlignment="1">
      <alignment horizontal="center" vertical="center"/>
    </xf>
    <xf numFmtId="0" fontId="4" fillId="2" borderId="9" xfId="0" applyFont="1" applyFill="1" applyBorder="1"/>
    <xf numFmtId="0" fontId="4" fillId="0" borderId="0" xfId="0" applyFont="1"/>
    <xf numFmtId="0" fontId="19" fillId="2" borderId="12" xfId="0" applyFont="1" applyFill="1" applyBorder="1" applyAlignment="1">
      <alignment horizontal="center" vertical="center" wrapText="1"/>
    </xf>
    <xf numFmtId="0" fontId="19" fillId="0" borderId="10" xfId="0" applyFont="1" applyBorder="1" applyAlignment="1">
      <alignment horizontal="center" vertical="center"/>
    </xf>
    <xf numFmtId="0" fontId="4" fillId="0" borderId="10" xfId="0" applyFont="1" applyBorder="1"/>
    <xf numFmtId="0" fontId="20" fillId="0" borderId="9" xfId="0" applyFont="1" applyBorder="1" applyAlignment="1">
      <alignment vertical="center" wrapText="1"/>
    </xf>
    <xf numFmtId="0" fontId="19" fillId="0" borderId="9" xfId="0" applyFont="1" applyBorder="1" applyAlignment="1">
      <alignment horizontal="center" vertical="center"/>
    </xf>
    <xf numFmtId="0" fontId="20" fillId="0" borderId="11" xfId="0" applyFont="1" applyBorder="1" applyAlignment="1">
      <alignment horizontal="left" vertical="center" wrapText="1"/>
    </xf>
    <xf numFmtId="0" fontId="20"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0" xfId="0" applyFont="1" applyBorder="1" applyAlignment="1">
      <alignment horizontal="center" vertical="center"/>
    </xf>
    <xf numFmtId="0" fontId="9" fillId="0" borderId="9" xfId="0" applyFont="1" applyBorder="1" applyAlignment="1">
      <alignment horizontal="left" vertical="center" wrapText="1"/>
    </xf>
    <xf numFmtId="0" fontId="9" fillId="0" borderId="9" xfId="0" applyFont="1" applyBorder="1" applyAlignment="1">
      <alignment horizontal="center" vertical="center"/>
    </xf>
    <xf numFmtId="0" fontId="4" fillId="0" borderId="10" xfId="0" applyFont="1" applyBorder="1" applyAlignment="1">
      <alignment horizontal="center"/>
    </xf>
    <xf numFmtId="0" fontId="9" fillId="0" borderId="9" xfId="0" applyFont="1" applyBorder="1" applyAlignment="1">
      <alignment horizontal="left" vertical="top" wrapText="1"/>
    </xf>
    <xf numFmtId="0" fontId="9" fillId="0" borderId="9" xfId="0" applyFont="1" applyBorder="1" applyAlignment="1">
      <alignment horizontal="center" vertical="top"/>
    </xf>
    <xf numFmtId="0" fontId="20" fillId="2" borderId="8" xfId="10" applyFont="1" applyFill="1" applyBorder="1" applyAlignment="1">
      <alignment horizontal="center" vertical="center"/>
    </xf>
    <xf numFmtId="0" fontId="20" fillId="2" borderId="9" xfId="10" applyFont="1" applyFill="1" applyBorder="1" applyAlignment="1">
      <alignment horizontal="center" vertical="center"/>
    </xf>
    <xf numFmtId="0" fontId="20" fillId="2" borderId="11" xfId="10" applyFont="1" applyFill="1" applyBorder="1" applyAlignment="1">
      <alignment horizontal="center" vertical="center"/>
    </xf>
    <xf numFmtId="0" fontId="20" fillId="0" borderId="8" xfId="10" applyFont="1" applyBorder="1" applyAlignment="1">
      <alignment horizontal="center" vertical="center"/>
    </xf>
    <xf numFmtId="0" fontId="20" fillId="0" borderId="9" xfId="10" applyFont="1" applyBorder="1" applyAlignment="1">
      <alignment horizontal="center" vertical="center"/>
    </xf>
    <xf numFmtId="0" fontId="16" fillId="0" borderId="15" xfId="0" applyFont="1" applyBorder="1" applyAlignment="1">
      <alignment horizontal="justify" vertical="center"/>
    </xf>
    <xf numFmtId="0" fontId="18" fillId="2" borderId="12" xfId="0" applyFont="1" applyFill="1" applyBorder="1" applyAlignment="1">
      <alignment horizontal="center" vertical="center" wrapText="1"/>
    </xf>
    <xf numFmtId="0" fontId="8" fillId="2" borderId="12" xfId="0" applyFont="1" applyFill="1" applyBorder="1" applyAlignment="1">
      <alignment horizontal="left" vertical="center" wrapText="1"/>
    </xf>
    <xf numFmtId="0" fontId="18" fillId="2" borderId="15" xfId="0" applyFont="1" applyFill="1" applyBorder="1" applyAlignment="1">
      <alignment horizontal="center" vertical="center" wrapText="1"/>
    </xf>
    <xf numFmtId="0" fontId="8" fillId="2" borderId="15" xfId="0" applyFont="1" applyFill="1" applyBorder="1" applyAlignment="1">
      <alignment horizontal="left" vertical="center" wrapText="1"/>
    </xf>
    <xf numFmtId="0" fontId="20" fillId="2" borderId="15" xfId="0" applyFont="1" applyFill="1" applyBorder="1" applyAlignment="1">
      <alignment horizontal="center" vertical="center"/>
    </xf>
    <xf numFmtId="0" fontId="20" fillId="2" borderId="15" xfId="10" applyFont="1" applyFill="1" applyBorder="1" applyAlignment="1">
      <alignment horizontal="center" vertical="center"/>
    </xf>
    <xf numFmtId="0" fontId="15" fillId="3" borderId="9" xfId="0" applyFont="1" applyFill="1" applyBorder="1" applyAlignment="1">
      <alignment horizontal="center" vertical="center"/>
    </xf>
    <xf numFmtId="0" fontId="15" fillId="3" borderId="9" xfId="0" applyFont="1" applyFill="1" applyBorder="1" applyAlignment="1">
      <alignment horizontal="center" vertical="center" wrapText="1"/>
    </xf>
    <xf numFmtId="0" fontId="0" fillId="0" borderId="2" xfId="0" applyBorder="1"/>
    <xf numFmtId="0" fontId="20" fillId="2" borderId="14" xfId="10" applyFont="1" applyFill="1" applyBorder="1" applyAlignment="1">
      <alignment horizontal="center" vertical="center"/>
    </xf>
    <xf numFmtId="0" fontId="21" fillId="0" borderId="15" xfId="0" applyFont="1" applyBorder="1" applyAlignment="1">
      <alignment horizontal="justify" vertical="center"/>
    </xf>
    <xf numFmtId="0" fontId="20" fillId="0" borderId="15" xfId="0" applyFont="1" applyBorder="1"/>
    <xf numFmtId="0" fontId="78" fillId="2" borderId="12" xfId="0" applyFont="1" applyFill="1" applyBorder="1" applyAlignment="1">
      <alignment horizontal="center" vertical="center" wrapText="1"/>
    </xf>
    <xf numFmtId="0" fontId="79" fillId="0" borderId="15" xfId="0" applyFont="1" applyBorder="1"/>
    <xf numFmtId="0" fontId="79" fillId="73" borderId="15" xfId="0" applyFont="1" applyFill="1" applyBorder="1" applyAlignment="1">
      <alignment horizontal="center" vertical="center" wrapText="1"/>
    </xf>
    <xf numFmtId="0" fontId="80" fillId="0" borderId="15" xfId="0" applyFont="1" applyBorder="1" applyAlignment="1">
      <alignment horizontal="justify" vertical="center"/>
    </xf>
    <xf numFmtId="0" fontId="78" fillId="73" borderId="15" xfId="0" applyFont="1" applyFill="1" applyBorder="1" applyAlignment="1">
      <alignment horizontal="center" vertical="center"/>
    </xf>
    <xf numFmtId="0" fontId="78" fillId="73" borderId="15" xfId="0" applyFont="1" applyFill="1" applyBorder="1" applyAlignment="1">
      <alignment horizontal="center" vertical="center" wrapText="1"/>
    </xf>
    <xf numFmtId="0" fontId="78" fillId="2" borderId="13" xfId="0" applyFont="1" applyFill="1" applyBorder="1" applyAlignment="1">
      <alignment horizontal="center" vertical="center" wrapText="1"/>
    </xf>
    <xf numFmtId="0" fontId="78" fillId="2" borderId="15" xfId="0" applyFont="1" applyFill="1" applyBorder="1" applyAlignment="1">
      <alignment horizontal="center" vertical="center" wrapText="1"/>
    </xf>
    <xf numFmtId="0" fontId="20" fillId="73" borderId="15" xfId="0" applyFont="1" applyFill="1" applyBorder="1" applyAlignment="1">
      <alignment horizontal="center" vertical="center"/>
    </xf>
    <xf numFmtId="0" fontId="20" fillId="73" borderId="15" xfId="0" applyFont="1" applyFill="1" applyBorder="1" applyAlignment="1">
      <alignment horizontal="center" vertical="center" wrapText="1"/>
    </xf>
    <xf numFmtId="0" fontId="20" fillId="0" borderId="18" xfId="0" applyFont="1" applyBorder="1"/>
    <xf numFmtId="0" fontId="20" fillId="73" borderId="18" xfId="0" applyFont="1" applyFill="1" applyBorder="1" applyAlignment="1">
      <alignment horizontal="center" vertical="center"/>
    </xf>
    <xf numFmtId="0" fontId="20" fillId="73" borderId="18"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3" xfId="0" applyFont="1" applyFill="1" applyBorder="1" applyAlignment="1">
      <alignment horizontal="center" vertical="center" wrapText="1"/>
    </xf>
    <xf numFmtId="0" fontId="20" fillId="0" borderId="44" xfId="0" applyFont="1" applyBorder="1"/>
    <xf numFmtId="0" fontId="20" fillId="73" borderId="44" xfId="0" applyFont="1" applyFill="1" applyBorder="1" applyAlignment="1">
      <alignment horizontal="center" vertical="center" wrapText="1"/>
    </xf>
    <xf numFmtId="0" fontId="81" fillId="73" borderId="15" xfId="0" applyFont="1" applyFill="1" applyBorder="1" applyAlignment="1">
      <alignment horizontal="center" vertical="center" wrapText="1"/>
    </xf>
    <xf numFmtId="0" fontId="20" fillId="0" borderId="15" xfId="10" applyFont="1" applyBorder="1" applyAlignment="1">
      <alignment horizontal="center" vertical="center"/>
    </xf>
    <xf numFmtId="0" fontId="20" fillId="0" borderId="2" xfId="0" applyFont="1" applyBorder="1"/>
    <xf numFmtId="0" fontId="83" fillId="0" borderId="15" xfId="0" applyFont="1" applyBorder="1" applyAlignment="1">
      <alignment horizontal="justify" vertical="center" wrapText="1"/>
    </xf>
    <xf numFmtId="0" fontId="83" fillId="0" borderId="44" xfId="0" applyFont="1" applyBorder="1" applyAlignment="1">
      <alignment vertical="center"/>
    </xf>
    <xf numFmtId="0" fontId="83" fillId="74" borderId="15" xfId="0" applyFont="1" applyFill="1" applyBorder="1" applyAlignment="1">
      <alignment vertical="center" wrapText="1"/>
    </xf>
    <xf numFmtId="0" fontId="83" fillId="0" borderId="6" xfId="0" applyFont="1" applyBorder="1" applyAlignment="1">
      <alignment horizontal="justify" vertical="center" wrapText="1"/>
    </xf>
    <xf numFmtId="0" fontId="83" fillId="0" borderId="13" xfId="0" applyFont="1" applyBorder="1" applyAlignment="1">
      <alignment horizontal="justify" vertical="center" wrapText="1"/>
    </xf>
    <xf numFmtId="0" fontId="84" fillId="0" borderId="15" xfId="0" applyFont="1" applyBorder="1" applyAlignment="1">
      <alignment vertical="center" wrapText="1"/>
    </xf>
    <xf numFmtId="0" fontId="84" fillId="0" borderId="18" xfId="0" applyFont="1" applyBorder="1" applyAlignment="1">
      <alignment vertical="center" wrapText="1"/>
    </xf>
    <xf numFmtId="0" fontId="84" fillId="0" borderId="15" xfId="0" applyFont="1" applyBorder="1" applyAlignment="1">
      <alignment horizontal="justify" vertical="center" wrapText="1"/>
    </xf>
    <xf numFmtId="0" fontId="84" fillId="0" borderId="18" xfId="0" applyFont="1" applyBorder="1" applyAlignment="1">
      <alignment horizontal="justify" vertical="center" wrapText="1"/>
    </xf>
    <xf numFmtId="0" fontId="86" fillId="0" borderId="15" xfId="0" applyFont="1" applyBorder="1" applyAlignment="1">
      <alignment vertical="center" wrapText="1"/>
    </xf>
    <xf numFmtId="0" fontId="83" fillId="0" borderId="6" xfId="0" applyFont="1" applyBorder="1" applyAlignment="1">
      <alignment horizontal="left" vertical="center" wrapText="1"/>
    </xf>
    <xf numFmtId="0" fontId="87" fillId="2" borderId="8" xfId="0" applyFont="1" applyFill="1" applyBorder="1" applyAlignment="1">
      <alignment horizontal="left" vertical="center" wrapText="1"/>
    </xf>
    <xf numFmtId="0" fontId="87" fillId="0" borderId="8" xfId="0" applyFont="1" applyBorder="1" applyAlignment="1">
      <alignment horizontal="left" vertical="center" wrapText="1"/>
    </xf>
    <xf numFmtId="0" fontId="88" fillId="0" borderId="6" xfId="0" applyFont="1" applyBorder="1" applyAlignment="1">
      <alignment horizontal="justify" vertical="center" wrapText="1"/>
    </xf>
    <xf numFmtId="0" fontId="21" fillId="0" borderId="15" xfId="0" applyFont="1" applyBorder="1" applyAlignment="1">
      <alignment horizontal="center" vertical="center"/>
    </xf>
    <xf numFmtId="0" fontId="6" fillId="0" borderId="0" xfId="0" applyFont="1" applyAlignment="1">
      <alignment horizontal="center" vertical="center"/>
    </xf>
    <xf numFmtId="0" fontId="0" fillId="0" borderId="0" xfId="0" applyAlignment="1">
      <alignment horizontal="center" vertical="center"/>
    </xf>
    <xf numFmtId="0" fontId="84" fillId="2" borderId="9" xfId="0" applyFont="1" applyFill="1" applyBorder="1" applyAlignment="1">
      <alignment horizontal="left" vertical="center" wrapText="1"/>
    </xf>
    <xf numFmtId="0" fontId="84" fillId="2" borderId="15" xfId="0" applyFont="1" applyFill="1" applyBorder="1" applyAlignment="1">
      <alignment horizontal="left" vertical="center" wrapText="1"/>
    </xf>
    <xf numFmtId="0" fontId="87" fillId="2" borderId="15" xfId="0" applyFont="1" applyFill="1" applyBorder="1" applyAlignment="1">
      <alignment horizontal="left" vertical="center" wrapText="1"/>
    </xf>
    <xf numFmtId="0" fontId="8" fillId="2" borderId="15" xfId="0" applyFont="1" applyFill="1" applyBorder="1" applyAlignment="1">
      <alignment horizontal="center" vertical="center" wrapText="1"/>
    </xf>
    <xf numFmtId="0" fontId="86" fillId="0" borderId="15" xfId="0" applyFont="1" applyBorder="1" applyAlignment="1">
      <alignment horizontal="justify" vertical="center" wrapText="1"/>
    </xf>
    <xf numFmtId="0" fontId="83" fillId="0" borderId="18" xfId="0" applyFont="1" applyBorder="1" applyAlignment="1">
      <alignment horizontal="justify" vertical="center" wrapText="1"/>
    </xf>
    <xf numFmtId="0" fontId="16" fillId="0" borderId="6" xfId="0" applyFont="1" applyBorder="1" applyAlignment="1">
      <alignment horizontal="center" vertical="center"/>
    </xf>
    <xf numFmtId="0" fontId="16" fillId="0" borderId="11" xfId="0" applyFont="1" applyBorder="1" applyAlignment="1">
      <alignment horizontal="center" vertical="center"/>
    </xf>
    <xf numFmtId="0" fontId="82" fillId="73" borderId="7" xfId="0" applyFont="1" applyFill="1" applyBorder="1" applyAlignment="1">
      <alignment horizontal="center" vertical="center"/>
    </xf>
    <xf numFmtId="0" fontId="82" fillId="73" borderId="11" xfId="0" applyFont="1" applyFill="1" applyBorder="1" applyAlignment="1">
      <alignment horizontal="center" vertical="center" wrapText="1"/>
    </xf>
    <xf numFmtId="0" fontId="20" fillId="73" borderId="17" xfId="0" applyFont="1" applyFill="1" applyBorder="1" applyAlignment="1">
      <alignment horizontal="center" vertical="center"/>
    </xf>
    <xf numFmtId="0" fontId="20" fillId="73" borderId="8" xfId="0" applyFont="1" applyFill="1" applyBorder="1" applyAlignment="1">
      <alignment horizontal="center" vertical="center" wrapText="1"/>
    </xf>
    <xf numFmtId="0" fontId="20" fillId="73" borderId="4" xfId="0" applyFont="1" applyFill="1" applyBorder="1" applyAlignment="1">
      <alignment horizontal="center" vertical="center" wrapText="1"/>
    </xf>
    <xf numFmtId="0" fontId="20" fillId="73" borderId="7" xfId="0" applyFont="1" applyFill="1" applyBorder="1" applyAlignment="1">
      <alignment horizontal="center" vertical="center"/>
    </xf>
    <xf numFmtId="0" fontId="20" fillId="73" borderId="4" xfId="0" applyFont="1" applyFill="1" applyBorder="1" applyAlignment="1">
      <alignment horizontal="center" vertical="center"/>
    </xf>
    <xf numFmtId="0" fontId="20" fillId="73" borderId="19" xfId="0" applyFont="1" applyFill="1" applyBorder="1" applyAlignment="1">
      <alignment horizontal="center" vertical="center"/>
    </xf>
    <xf numFmtId="0" fontId="20" fillId="73" borderId="17" xfId="0" applyFont="1" applyFill="1" applyBorder="1" applyAlignment="1">
      <alignment horizontal="center" vertical="center" wrapText="1"/>
    </xf>
    <xf numFmtId="0" fontId="21" fillId="0" borderId="18" xfId="0" applyFont="1" applyBorder="1" applyAlignment="1">
      <alignment horizontal="justify" vertical="center"/>
    </xf>
    <xf numFmtId="0" fontId="20" fillId="73" borderId="9" xfId="0" applyFont="1" applyFill="1" applyBorder="1" applyAlignment="1">
      <alignment horizontal="center" vertical="center" wrapText="1"/>
    </xf>
    <xf numFmtId="0" fontId="83" fillId="0" borderId="44" xfId="0" applyFont="1" applyBorder="1" applyAlignment="1">
      <alignment horizontal="justify" vertical="center" wrapText="1"/>
    </xf>
    <xf numFmtId="0" fontId="20" fillId="73" borderId="11" xfId="0" applyFont="1" applyFill="1" applyBorder="1" applyAlignment="1">
      <alignment horizontal="center" vertical="center" wrapText="1"/>
    </xf>
    <xf numFmtId="189" fontId="122" fillId="0" borderId="18" xfId="1577" applyNumberFormat="1" applyFont="1" applyBorder="1" applyAlignment="1" applyProtection="1">
      <alignment horizontal="center" vertical="center"/>
      <protection locked="0"/>
    </xf>
    <xf numFmtId="189" fontId="122" fillId="0" borderId="15" xfId="1577" applyNumberFormat="1" applyFont="1" applyBorder="1" applyAlignment="1" applyProtection="1">
      <alignment horizontal="center" vertical="center"/>
      <protection locked="0"/>
    </xf>
    <xf numFmtId="189" fontId="122" fillId="0" borderId="15" xfId="1577" applyNumberFormat="1" applyFont="1" applyBorder="1" applyProtection="1">
      <protection locked="0"/>
    </xf>
    <xf numFmtId="189" fontId="122" fillId="0" borderId="15" xfId="1577" applyNumberFormat="1" applyFont="1" applyBorder="1" applyAlignment="1" applyProtection="1">
      <alignment vertical="center"/>
      <protection locked="0"/>
    </xf>
    <xf numFmtId="0" fontId="15" fillId="3" borderId="15" xfId="0" applyFont="1" applyFill="1" applyBorder="1" applyAlignment="1">
      <alignment horizontal="center" vertical="center"/>
    </xf>
    <xf numFmtId="44" fontId="118" fillId="3" borderId="44" xfId="1577" applyFont="1" applyFill="1" applyBorder="1" applyAlignment="1" applyProtection="1">
      <alignment horizontal="center" vertical="center" wrapText="1"/>
    </xf>
    <xf numFmtId="44" fontId="118" fillId="76" borderId="44" xfId="1577" applyFont="1" applyFill="1" applyBorder="1" applyAlignment="1" applyProtection="1">
      <alignment horizontal="center" vertical="center" wrapText="1"/>
    </xf>
    <xf numFmtId="44" fontId="119" fillId="77" borderId="44" xfId="1577" applyFont="1" applyFill="1" applyBorder="1" applyAlignment="1" applyProtection="1">
      <alignment horizontal="center" vertical="center" wrapText="1"/>
    </xf>
    <xf numFmtId="44" fontId="119" fillId="78" borderId="44" xfId="1577" applyFont="1" applyFill="1" applyBorder="1" applyAlignment="1" applyProtection="1">
      <alignment horizontal="center" vertical="center" wrapText="1"/>
    </xf>
    <xf numFmtId="0" fontId="119" fillId="78" borderId="44" xfId="0" applyFont="1" applyFill="1" applyBorder="1" applyAlignment="1">
      <alignment horizontal="center" vertical="center" wrapText="1"/>
    </xf>
    <xf numFmtId="0" fontId="118" fillId="3" borderId="44" xfId="0" applyFont="1" applyFill="1" applyBorder="1" applyAlignment="1">
      <alignment horizontal="center" vertical="center" wrapText="1"/>
    </xf>
    <xf numFmtId="0" fontId="119" fillId="77" borderId="44" xfId="0" applyFont="1" applyFill="1" applyBorder="1" applyAlignment="1">
      <alignment horizontal="center" vertical="center" wrapText="1"/>
    </xf>
    <xf numFmtId="190" fontId="106" fillId="0" borderId="0" xfId="0" applyNumberFormat="1" applyFont="1"/>
    <xf numFmtId="0" fontId="114" fillId="0" borderId="15" xfId="0" applyFont="1" applyBorder="1" applyAlignment="1">
      <alignment horizontal="center" vertical="center"/>
    </xf>
    <xf numFmtId="0" fontId="15" fillId="3" borderId="44" xfId="0" applyFont="1" applyFill="1" applyBorder="1" applyAlignment="1">
      <alignment horizontal="center" vertical="center"/>
    </xf>
    <xf numFmtId="0" fontId="15" fillId="3" borderId="44" xfId="0" applyFont="1" applyFill="1" applyBorder="1" applyAlignment="1">
      <alignment horizontal="center" vertical="center" wrapText="1"/>
    </xf>
    <xf numFmtId="0" fontId="15" fillId="3" borderId="44" xfId="0" applyFont="1" applyFill="1" applyBorder="1" applyAlignment="1">
      <alignment vertical="center" wrapText="1"/>
    </xf>
    <xf numFmtId="0" fontId="113" fillId="2" borderId="15" xfId="0" applyFont="1" applyFill="1" applyBorder="1" applyAlignment="1">
      <alignment horizontal="center" vertical="center" wrapText="1"/>
    </xf>
    <xf numFmtId="0" fontId="90" fillId="2" borderId="15" xfId="0" applyFont="1" applyFill="1" applyBorder="1" applyAlignment="1">
      <alignment horizontal="justify" vertical="center" wrapText="1"/>
    </xf>
    <xf numFmtId="0" fontId="122" fillId="2" borderId="15" xfId="0" applyFont="1" applyFill="1" applyBorder="1" applyAlignment="1">
      <alignment horizontal="center" vertical="center"/>
    </xf>
    <xf numFmtId="189" fontId="122" fillId="2" borderId="15" xfId="0" applyNumberFormat="1" applyFont="1" applyFill="1" applyBorder="1" applyAlignment="1">
      <alignment horizontal="center" vertical="center"/>
    </xf>
    <xf numFmtId="0" fontId="122" fillId="0" borderId="15" xfId="0" applyFont="1" applyBorder="1" applyAlignment="1">
      <alignment horizontal="center" vertical="center"/>
    </xf>
    <xf numFmtId="189" fontId="122" fillId="2" borderId="18" xfId="0" applyNumberFormat="1" applyFont="1" applyFill="1" applyBorder="1" applyAlignment="1">
      <alignment horizontal="center" vertical="center"/>
    </xf>
    <xf numFmtId="0" fontId="113" fillId="2" borderId="18" xfId="0" applyFont="1" applyFill="1" applyBorder="1" applyAlignment="1">
      <alignment horizontal="center" vertical="center" wrapText="1"/>
    </xf>
    <xf numFmtId="0" fontId="93" fillId="73" borderId="18" xfId="0" applyFont="1" applyFill="1" applyBorder="1" applyAlignment="1">
      <alignment horizontal="center" vertical="center"/>
    </xf>
    <xf numFmtId="189" fontId="122" fillId="0" borderId="18" xfId="1577" applyNumberFormat="1" applyFont="1" applyBorder="1" applyAlignment="1" applyProtection="1">
      <alignment horizontal="center" vertical="center"/>
    </xf>
    <xf numFmtId="0" fontId="122" fillId="73" borderId="18" xfId="0" applyFont="1" applyFill="1" applyBorder="1" applyAlignment="1">
      <alignment horizontal="center" vertical="center" wrapText="1"/>
    </xf>
    <xf numFmtId="0" fontId="122" fillId="2" borderId="18" xfId="0" applyFont="1" applyFill="1" applyBorder="1" applyAlignment="1">
      <alignment horizontal="center" vertical="center"/>
    </xf>
    <xf numFmtId="0" fontId="93" fillId="75" borderId="18" xfId="0" applyFont="1" applyFill="1" applyBorder="1" applyAlignment="1">
      <alignment horizontal="justify" vertical="center" wrapText="1"/>
    </xf>
    <xf numFmtId="0" fontId="93" fillId="75" borderId="15" xfId="0" applyFont="1" applyFill="1" applyBorder="1" applyAlignment="1">
      <alignment horizontal="justify" vertical="center" wrapText="1"/>
    </xf>
    <xf numFmtId="0" fontId="93" fillId="73" borderId="15" xfId="0" applyFont="1" applyFill="1" applyBorder="1" applyAlignment="1">
      <alignment horizontal="center" vertical="center"/>
    </xf>
    <xf numFmtId="189" fontId="122" fillId="0" borderId="15" xfId="1577" applyNumberFormat="1" applyFont="1" applyBorder="1" applyAlignment="1" applyProtection="1">
      <alignment horizontal="center" vertical="center"/>
    </xf>
    <xf numFmtId="189" fontId="122" fillId="2" borderId="44" xfId="1577" applyNumberFormat="1" applyFont="1" applyFill="1" applyBorder="1" applyAlignment="1" applyProtection="1">
      <alignment vertical="center"/>
    </xf>
    <xf numFmtId="0" fontId="122" fillId="73" borderId="15" xfId="0" applyFont="1" applyFill="1" applyBorder="1" applyAlignment="1">
      <alignment horizontal="center" vertical="center" wrapText="1"/>
    </xf>
    <xf numFmtId="0" fontId="93" fillId="75" borderId="15" xfId="0" applyFont="1" applyFill="1" applyBorder="1" applyAlignment="1">
      <alignment horizontal="justify" vertical="top" wrapText="1"/>
    </xf>
    <xf numFmtId="0" fontId="112" fillId="0" borderId="15" xfId="0" applyFont="1" applyBorder="1" applyAlignment="1">
      <alignment horizontal="center" vertical="center"/>
    </xf>
    <xf numFmtId="0" fontId="112" fillId="75" borderId="15" xfId="0" applyFont="1" applyFill="1" applyBorder="1" applyAlignment="1">
      <alignment vertical="center"/>
    </xf>
    <xf numFmtId="0" fontId="100" fillId="2" borderId="15" xfId="0" applyFont="1" applyFill="1" applyBorder="1" applyAlignment="1">
      <alignment horizontal="justify" vertical="center" wrapText="1"/>
    </xf>
    <xf numFmtId="0" fontId="89" fillId="0" borderId="15" xfId="0" applyFont="1" applyBorder="1"/>
    <xf numFmtId="0" fontId="89" fillId="0" borderId="15" xfId="0" applyFont="1" applyBorder="1" applyAlignment="1">
      <alignment horizontal="center"/>
    </xf>
    <xf numFmtId="189" fontId="122" fillId="0" borderId="15" xfId="1577" applyNumberFormat="1" applyFont="1" applyBorder="1" applyProtection="1"/>
    <xf numFmtId="0" fontId="89" fillId="0" borderId="15" xfId="0" applyFont="1" applyBorder="1" applyAlignment="1">
      <alignment horizontal="center" vertical="center"/>
    </xf>
    <xf numFmtId="189" fontId="122" fillId="0" borderId="15" xfId="1577" applyNumberFormat="1" applyFont="1" applyBorder="1" applyAlignment="1" applyProtection="1">
      <alignment vertical="center"/>
    </xf>
    <xf numFmtId="0" fontId="112" fillId="75" borderId="15" xfId="0" applyFont="1" applyFill="1" applyBorder="1" applyAlignment="1">
      <alignment horizontal="center" vertical="center"/>
    </xf>
    <xf numFmtId="0" fontId="93" fillId="0" borderId="15" xfId="0" applyFont="1" applyBorder="1" applyAlignment="1">
      <alignment horizontal="center" vertical="center"/>
    </xf>
    <xf numFmtId="0" fontId="102" fillId="2" borderId="15" xfId="0" applyFont="1" applyFill="1" applyBorder="1" applyAlignment="1">
      <alignment horizontal="justify" vertical="center" wrapText="1"/>
    </xf>
    <xf numFmtId="0" fontId="93" fillId="0" borderId="15" xfId="0" applyFont="1" applyBorder="1" applyAlignment="1">
      <alignment horizontal="center" vertical="center" wrapText="1"/>
    </xf>
    <xf numFmtId="0" fontId="122" fillId="0" borderId="15" xfId="0" applyFont="1" applyBorder="1" applyAlignment="1">
      <alignment horizontal="center" vertical="center" wrapText="1"/>
    </xf>
    <xf numFmtId="0" fontId="122" fillId="74" borderId="15" xfId="0" applyFont="1" applyFill="1" applyBorder="1" applyAlignment="1">
      <alignment horizontal="center" vertical="center" wrapText="1"/>
    </xf>
    <xf numFmtId="0" fontId="93" fillId="75" borderId="47" xfId="0" applyFont="1" applyFill="1" applyBorder="1" applyAlignment="1">
      <alignment horizontal="justify" vertical="center" wrapText="1"/>
    </xf>
    <xf numFmtId="0" fontId="110" fillId="0" borderId="15" xfId="0" applyFont="1" applyBorder="1"/>
    <xf numFmtId="44" fontId="120" fillId="75" borderId="15" xfId="1577" applyFont="1" applyFill="1" applyBorder="1" applyAlignment="1" applyProtection="1">
      <alignment horizontal="center" vertical="center" wrapText="1"/>
    </xf>
    <xf numFmtId="0" fontId="120" fillId="75" borderId="15" xfId="0" applyFont="1" applyFill="1" applyBorder="1" applyAlignment="1">
      <alignment horizontal="center" vertical="center" wrapText="1"/>
    </xf>
    <xf numFmtId="0" fontId="110" fillId="0" borderId="0" xfId="0" applyFont="1"/>
    <xf numFmtId="0" fontId="115" fillId="0" borderId="0" xfId="0" applyFont="1"/>
    <xf numFmtId="0" fontId="116" fillId="0" borderId="0" xfId="0" applyFont="1"/>
    <xf numFmtId="0" fontId="116" fillId="0" borderId="0" xfId="0" applyFont="1" applyAlignment="1">
      <alignment horizontal="center"/>
    </xf>
    <xf numFmtId="0" fontId="116" fillId="0" borderId="0" xfId="0" applyFont="1" applyAlignment="1">
      <alignment horizontal="center" vertical="center"/>
    </xf>
    <xf numFmtId="0" fontId="105" fillId="0" borderId="0" xfId="0" applyFont="1"/>
    <xf numFmtId="189" fontId="122" fillId="2" borderId="44" xfId="1577" applyNumberFormat="1" applyFont="1" applyFill="1" applyBorder="1" applyAlignment="1" applyProtection="1">
      <alignment vertical="center"/>
      <protection locked="0"/>
    </xf>
    <xf numFmtId="0" fontId="110" fillId="0" borderId="15" xfId="0" applyFont="1" applyBorder="1" applyAlignment="1">
      <alignment horizontal="center" vertical="center"/>
    </xf>
    <xf numFmtId="0" fontId="110" fillId="0" borderId="0" xfId="0" applyFont="1" applyAlignment="1">
      <alignment horizontal="center" vertical="center"/>
    </xf>
    <xf numFmtId="0" fontId="115" fillId="0" borderId="0" xfId="0" applyFont="1" applyAlignment="1">
      <alignment horizontal="center" vertical="center"/>
    </xf>
    <xf numFmtId="0" fontId="113" fillId="0" borderId="0" xfId="0" applyFont="1" applyAlignment="1">
      <alignment horizontal="center" vertical="center"/>
    </xf>
    <xf numFmtId="0" fontId="105" fillId="0" borderId="0" xfId="0" applyFont="1" applyAlignment="1">
      <alignment horizontal="center" vertical="center"/>
    </xf>
    <xf numFmtId="191" fontId="123" fillId="0" borderId="15" xfId="0" applyNumberFormat="1" applyFont="1" applyBorder="1" applyAlignment="1">
      <alignment horizontal="center" vertical="center" wrapText="1"/>
    </xf>
    <xf numFmtId="189" fontId="124" fillId="2" borderId="44" xfId="0" applyNumberFormat="1" applyFont="1" applyFill="1" applyBorder="1" applyAlignment="1">
      <alignment horizontal="center" vertical="center"/>
    </xf>
    <xf numFmtId="0" fontId="124" fillId="2" borderId="44" xfId="0" applyFont="1" applyFill="1" applyBorder="1" applyAlignment="1">
      <alignment horizontal="center" vertical="center"/>
    </xf>
    <xf numFmtId="0" fontId="107" fillId="0" borderId="0" xfId="0" applyFont="1"/>
    <xf numFmtId="0" fontId="115" fillId="0" borderId="2" xfId="0" applyFont="1" applyBorder="1" applyAlignment="1">
      <alignment horizontal="center" vertical="top" wrapText="1"/>
    </xf>
    <xf numFmtId="0" fontId="109" fillId="0" borderId="0" xfId="0" applyFont="1" applyAlignment="1">
      <alignment horizontal="justify" vertical="center"/>
    </xf>
    <xf numFmtId="0" fontId="93" fillId="73" borderId="18" xfId="0" applyFont="1" applyFill="1" applyBorder="1" applyAlignment="1">
      <alignment horizontal="center" vertical="center"/>
    </xf>
    <xf numFmtId="0" fontId="93" fillId="73" borderId="44" xfId="0" applyFont="1" applyFill="1" applyBorder="1" applyAlignment="1">
      <alignment horizontal="center" vertical="center"/>
    </xf>
    <xf numFmtId="0" fontId="122" fillId="73" borderId="18" xfId="0" applyFont="1" applyFill="1" applyBorder="1" applyAlignment="1">
      <alignment horizontal="center" vertical="center" wrapText="1"/>
    </xf>
    <xf numFmtId="0" fontId="122" fillId="73" borderId="44" xfId="0" applyFont="1" applyFill="1" applyBorder="1" applyAlignment="1">
      <alignment horizontal="center" vertical="center" wrapText="1"/>
    </xf>
    <xf numFmtId="189" fontId="122" fillId="0" borderId="18" xfId="1577" applyNumberFormat="1" applyFont="1" applyBorder="1" applyAlignment="1" applyProtection="1">
      <alignment horizontal="center" vertical="center"/>
      <protection locked="0"/>
    </xf>
    <xf numFmtId="189" fontId="122" fillId="0" borderId="44" xfId="1577" applyNumberFormat="1" applyFont="1" applyBorder="1" applyAlignment="1" applyProtection="1">
      <alignment horizontal="center" vertical="center"/>
      <protection locked="0"/>
    </xf>
    <xf numFmtId="0" fontId="109" fillId="0" borderId="0" xfId="0" applyFont="1" applyAlignment="1">
      <alignment vertical="top"/>
    </xf>
    <xf numFmtId="189" fontId="122" fillId="0" borderId="18" xfId="0" applyNumberFormat="1" applyFont="1" applyBorder="1" applyAlignment="1">
      <alignment horizontal="center" vertical="center"/>
    </xf>
    <xf numFmtId="0" fontId="122" fillId="0" borderId="44" xfId="0" applyFont="1" applyBorder="1" applyAlignment="1">
      <alignment horizontal="center" vertical="center"/>
    </xf>
    <xf numFmtId="0" fontId="122" fillId="0" borderId="18" xfId="0" applyFont="1" applyBorder="1" applyAlignment="1">
      <alignment horizontal="center" vertical="center"/>
    </xf>
    <xf numFmtId="189" fontId="122" fillId="2" borderId="18" xfId="1577" applyNumberFormat="1" applyFont="1" applyFill="1" applyBorder="1" applyAlignment="1" applyProtection="1">
      <alignment horizontal="center" vertical="center"/>
    </xf>
    <xf numFmtId="189" fontId="122" fillId="2" borderId="44" xfId="1577" applyNumberFormat="1" applyFont="1" applyFill="1" applyBorder="1" applyAlignment="1" applyProtection="1">
      <alignment horizontal="center" vertical="center"/>
    </xf>
    <xf numFmtId="0" fontId="122" fillId="0" borderId="15" xfId="0" applyFont="1" applyBorder="1" applyAlignment="1">
      <alignment horizontal="center" vertical="center"/>
    </xf>
    <xf numFmtId="189" fontId="122" fillId="73" borderId="18" xfId="0" applyNumberFormat="1" applyFont="1" applyFill="1" applyBorder="1" applyAlignment="1">
      <alignment horizontal="center" vertical="center"/>
    </xf>
    <xf numFmtId="0" fontId="122" fillId="73" borderId="44" xfId="0" applyFont="1" applyFill="1" applyBorder="1" applyAlignment="1">
      <alignment horizontal="center" vertical="center"/>
    </xf>
    <xf numFmtId="0" fontId="122" fillId="73" borderId="18" xfId="0" applyFont="1" applyFill="1" applyBorder="1" applyAlignment="1">
      <alignment horizontal="center" vertical="center"/>
    </xf>
    <xf numFmtId="0" fontId="94" fillId="75" borderId="18" xfId="0" applyFont="1" applyFill="1" applyBorder="1" applyAlignment="1">
      <alignment horizontal="justify" vertical="center" wrapText="1"/>
    </xf>
    <xf numFmtId="0" fontId="94" fillId="75" borderId="44" xfId="0" applyFont="1" applyFill="1" applyBorder="1" applyAlignment="1">
      <alignment horizontal="justify" vertical="center" wrapText="1"/>
    </xf>
    <xf numFmtId="0" fontId="8" fillId="2" borderId="18" xfId="0" applyFont="1" applyFill="1" applyBorder="1" applyAlignment="1">
      <alignment horizontal="center" vertical="center" wrapText="1"/>
    </xf>
    <xf numFmtId="0" fontId="8" fillId="2" borderId="44" xfId="0" applyFont="1" applyFill="1" applyBorder="1" applyAlignment="1">
      <alignment horizontal="center" vertical="center" wrapText="1"/>
    </xf>
    <xf numFmtId="189" fontId="122" fillId="2" borderId="18" xfId="1577" applyNumberFormat="1" applyFont="1" applyFill="1" applyBorder="1" applyAlignment="1" applyProtection="1">
      <alignment horizontal="center" vertical="center"/>
      <protection locked="0"/>
    </xf>
    <xf numFmtId="189" fontId="122" fillId="2" borderId="44" xfId="1577" applyNumberFormat="1" applyFont="1" applyFill="1" applyBorder="1" applyAlignment="1" applyProtection="1">
      <alignment horizontal="center" vertical="center"/>
      <protection locked="0"/>
    </xf>
    <xf numFmtId="189" fontId="122" fillId="2" borderId="18" xfId="0" applyNumberFormat="1" applyFont="1" applyFill="1" applyBorder="1" applyAlignment="1">
      <alignment horizontal="center" vertical="center"/>
    </xf>
    <xf numFmtId="0" fontId="122" fillId="2" borderId="44" xfId="0" applyFont="1" applyFill="1" applyBorder="1" applyAlignment="1">
      <alignment horizontal="center" vertical="center"/>
    </xf>
    <xf numFmtId="0" fontId="122" fillId="2" borderId="18" xfId="0" applyFont="1" applyFill="1" applyBorder="1" applyAlignment="1">
      <alignment horizontal="center" vertical="center"/>
    </xf>
    <xf numFmtId="0" fontId="122" fillId="2" borderId="15" xfId="10" applyFont="1" applyFill="1" applyBorder="1" applyAlignment="1">
      <alignment horizontal="center" vertical="center"/>
    </xf>
    <xf numFmtId="0" fontId="112" fillId="0" borderId="18" xfId="0" applyFont="1" applyBorder="1" applyAlignment="1">
      <alignment horizontal="center" vertical="center"/>
    </xf>
    <xf numFmtId="0" fontId="112" fillId="0" borderId="47" xfId="0" applyFont="1" applyBorder="1" applyAlignment="1">
      <alignment horizontal="center" vertical="center"/>
    </xf>
    <xf numFmtId="0" fontId="112" fillId="0" borderId="44" xfId="0" applyFont="1" applyBorder="1" applyAlignment="1">
      <alignment horizontal="center" vertical="center"/>
    </xf>
    <xf numFmtId="0" fontId="113" fillId="2" borderId="18" xfId="0" applyFont="1" applyFill="1" applyBorder="1" applyAlignment="1">
      <alignment horizontal="center" vertical="center" wrapText="1"/>
    </xf>
    <xf numFmtId="0" fontId="113" fillId="2" borderId="44" xfId="0" applyFont="1" applyFill="1" applyBorder="1" applyAlignment="1">
      <alignment horizontal="center" vertical="center" wrapText="1"/>
    </xf>
    <xf numFmtId="0" fontId="93" fillId="75" borderId="18" xfId="0" applyFont="1" applyFill="1" applyBorder="1" applyAlignment="1">
      <alignment horizontal="justify" vertical="center" wrapText="1"/>
    </xf>
    <xf numFmtId="0" fontId="93" fillId="75" borderId="44" xfId="0" applyFont="1" applyFill="1" applyBorder="1" applyAlignment="1">
      <alignment horizontal="justify" vertical="center" wrapText="1"/>
    </xf>
    <xf numFmtId="0" fontId="90" fillId="2" borderId="15" xfId="0" applyFont="1" applyFill="1" applyBorder="1" applyAlignment="1">
      <alignment horizontal="justify" vertical="center" wrapText="1"/>
    </xf>
    <xf numFmtId="0" fontId="8" fillId="2" borderId="15" xfId="0" applyFont="1" applyFill="1" applyBorder="1" applyAlignment="1">
      <alignment horizontal="center" vertical="center" wrapText="1"/>
    </xf>
    <xf numFmtId="0" fontId="93" fillId="2" borderId="15" xfId="0" applyFont="1" applyFill="1" applyBorder="1" applyAlignment="1">
      <alignment horizontal="center" vertical="center"/>
    </xf>
    <xf numFmtId="0" fontId="113" fillId="2" borderId="15" xfId="0" applyFont="1" applyFill="1" applyBorder="1" applyAlignment="1">
      <alignment horizontal="center" vertical="center" wrapText="1"/>
    </xf>
    <xf numFmtId="189" fontId="122" fillId="2" borderId="15" xfId="1577" applyNumberFormat="1" applyFont="1" applyFill="1" applyBorder="1" applyAlignment="1" applyProtection="1">
      <alignment horizontal="center" vertical="center"/>
      <protection locked="0"/>
    </xf>
    <xf numFmtId="189" fontId="122" fillId="2" borderId="15" xfId="1577" applyNumberFormat="1" applyFont="1" applyFill="1" applyBorder="1" applyAlignment="1" applyProtection="1">
      <alignment horizontal="center" vertical="center"/>
    </xf>
    <xf numFmtId="189" fontId="122" fillId="0" borderId="18" xfId="1577" applyNumberFormat="1" applyFont="1" applyBorder="1" applyAlignment="1" applyProtection="1">
      <alignment horizontal="center" vertical="center"/>
    </xf>
    <xf numFmtId="189" fontId="122" fillId="0" borderId="44" xfId="1577" applyNumberFormat="1" applyFont="1" applyBorder="1" applyAlignment="1" applyProtection="1">
      <alignment horizontal="center" vertical="center"/>
    </xf>
    <xf numFmtId="0" fontId="122" fillId="2" borderId="15" xfId="0" applyFont="1" applyFill="1" applyBorder="1" applyAlignment="1">
      <alignment horizontal="center" vertical="center"/>
    </xf>
    <xf numFmtId="0" fontId="98" fillId="0" borderId="15" xfId="0" applyFont="1" applyBorder="1" applyAlignment="1">
      <alignment horizontal="center"/>
    </xf>
    <xf numFmtId="0" fontId="97" fillId="0" borderId="15" xfId="0" applyFont="1" applyBorder="1" applyAlignment="1">
      <alignment horizontal="left" vertical="center"/>
    </xf>
    <xf numFmtId="0" fontId="14" fillId="0" borderId="2" xfId="0" applyFont="1" applyBorder="1" applyAlignment="1">
      <alignment horizontal="center" vertical="center" wrapText="1"/>
    </xf>
    <xf numFmtId="0" fontId="115" fillId="0" borderId="0" xfId="0" applyFont="1" applyAlignment="1">
      <alignment horizontal="left" vertical="center" wrapText="1"/>
    </xf>
    <xf numFmtId="0" fontId="90" fillId="2" borderId="18" xfId="0" applyFont="1" applyFill="1" applyBorder="1" applyAlignment="1">
      <alignment horizontal="justify" vertical="center" wrapText="1"/>
    </xf>
    <xf numFmtId="0" fontId="90" fillId="2" borderId="44" xfId="0" applyFont="1" applyFill="1" applyBorder="1" applyAlignment="1">
      <alignment horizontal="justify" vertical="center" wrapText="1"/>
    </xf>
    <xf numFmtId="189" fontId="122" fillId="2" borderId="47" xfId="1577" applyNumberFormat="1" applyFont="1" applyFill="1" applyBorder="1" applyAlignment="1" applyProtection="1">
      <alignment horizontal="center" vertical="center"/>
      <protection locked="0"/>
    </xf>
    <xf numFmtId="189" fontId="122" fillId="2" borderId="15" xfId="0" applyNumberFormat="1" applyFont="1" applyFill="1" applyBorder="1" applyAlignment="1">
      <alignment horizontal="center" vertical="center"/>
    </xf>
    <xf numFmtId="0" fontId="108" fillId="3" borderId="15" xfId="0" applyFont="1" applyFill="1" applyBorder="1" applyAlignment="1">
      <alignment horizontal="center" vertical="center" wrapText="1"/>
    </xf>
    <xf numFmtId="0" fontId="108" fillId="3" borderId="15" xfId="0" applyFont="1" applyFill="1" applyBorder="1" applyAlignment="1">
      <alignment horizontal="center" vertical="center"/>
    </xf>
    <xf numFmtId="0" fontId="103" fillId="0" borderId="48" xfId="0" applyFont="1" applyBorder="1" applyAlignment="1">
      <alignment horizontal="center" vertical="center"/>
    </xf>
    <xf numFmtId="0" fontId="103" fillId="0" borderId="46" xfId="0" applyFont="1" applyBorder="1" applyAlignment="1">
      <alignment horizontal="center" vertical="center"/>
    </xf>
    <xf numFmtId="0" fontId="117" fillId="0" borderId="2" xfId="0" applyFont="1" applyBorder="1" applyAlignment="1">
      <alignment horizontal="left" vertical="center" wrapText="1"/>
    </xf>
    <xf numFmtId="0" fontId="16" fillId="0" borderId="15" xfId="0" applyFont="1" applyBorder="1" applyAlignment="1">
      <alignment horizontal="center" vertical="center"/>
    </xf>
    <xf numFmtId="0" fontId="91" fillId="2" borderId="44" xfId="0" applyFont="1" applyFill="1" applyBorder="1" applyAlignment="1">
      <alignment horizontal="justify" vertical="center" wrapText="1"/>
    </xf>
    <xf numFmtId="0" fontId="16" fillId="0" borderId="44" xfId="0" applyFont="1" applyBorder="1" applyAlignment="1">
      <alignment horizontal="center" vertical="center"/>
    </xf>
    <xf numFmtId="0" fontId="93" fillId="2" borderId="44" xfId="0" applyFont="1" applyFill="1" applyBorder="1" applyAlignment="1">
      <alignment horizontal="center" vertical="center"/>
    </xf>
    <xf numFmtId="189" fontId="122" fillId="2" borderId="44" xfId="0" applyNumberFormat="1" applyFont="1" applyFill="1" applyBorder="1" applyAlignment="1">
      <alignment horizontal="center" vertical="center"/>
    </xf>
    <xf numFmtId="0" fontId="112" fillId="75" borderId="45" xfId="0" applyFont="1" applyFill="1" applyBorder="1" applyAlignment="1">
      <alignment horizontal="center" vertical="center"/>
    </xf>
    <xf numFmtId="0" fontId="112" fillId="75" borderId="48" xfId="0" applyFont="1" applyFill="1" applyBorder="1" applyAlignment="1">
      <alignment horizontal="center" vertical="center"/>
    </xf>
    <xf numFmtId="0" fontId="112" fillId="75" borderId="46" xfId="0" applyFont="1" applyFill="1" applyBorder="1" applyAlignment="1">
      <alignment horizontal="center" vertical="center"/>
    </xf>
    <xf numFmtId="0" fontId="104" fillId="0" borderId="1" xfId="0" applyFont="1" applyBorder="1" applyAlignment="1">
      <alignment horizontal="center" vertical="center" wrapText="1"/>
    </xf>
    <xf numFmtId="0" fontId="104" fillId="0" borderId="2" xfId="0" applyFont="1" applyBorder="1" applyAlignment="1">
      <alignment horizontal="center" vertical="center" wrapText="1"/>
    </xf>
    <xf numFmtId="0" fontId="110" fillId="3" borderId="15" xfId="0" applyFont="1" applyFill="1" applyBorder="1" applyAlignment="1">
      <alignment horizontal="center" vertical="center"/>
    </xf>
    <xf numFmtId="0" fontId="111" fillId="0" borderId="15" xfId="0" applyFont="1" applyBorder="1" applyAlignment="1">
      <alignment horizontal="center" vertical="center"/>
    </xf>
    <xf numFmtId="0" fontId="110" fillId="3" borderId="15" xfId="0" applyFont="1" applyFill="1" applyBorder="1" applyAlignment="1">
      <alignment horizontal="center" vertical="center" wrapText="1"/>
    </xf>
    <xf numFmtId="0" fontId="111" fillId="0" borderId="15" xfId="0" applyFont="1" applyBorder="1"/>
    <xf numFmtId="0" fontId="15" fillId="3" borderId="15" xfId="0" applyFont="1" applyFill="1" applyBorder="1" applyAlignment="1">
      <alignment horizontal="center" vertical="center"/>
    </xf>
    <xf numFmtId="0" fontId="16" fillId="0" borderId="15" xfId="0" applyFont="1" applyBorder="1"/>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4" fillId="0" borderId="1"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3" xfId="0" applyFont="1" applyBorder="1" applyAlignment="1">
      <alignment horizontal="center" vertical="center" wrapText="1"/>
    </xf>
    <xf numFmtId="0" fontId="15" fillId="3" borderId="9" xfId="0" applyFont="1" applyFill="1" applyBorder="1" applyAlignment="1">
      <alignment horizontal="center" vertical="center"/>
    </xf>
    <xf numFmtId="0" fontId="16" fillId="0" borderId="11" xfId="0" applyFont="1" applyBorder="1"/>
    <xf numFmtId="0" fontId="15" fillId="3" borderId="9" xfId="0" applyFont="1" applyFill="1" applyBorder="1" applyAlignment="1">
      <alignment horizontal="center" vertical="center" wrapText="1"/>
    </xf>
    <xf numFmtId="0" fontId="15" fillId="3" borderId="10" xfId="0" applyFont="1" applyFill="1" applyBorder="1" applyAlignment="1">
      <alignment horizontal="center" vertical="center"/>
    </xf>
    <xf numFmtId="0" fontId="16" fillId="0" borderId="4" xfId="0" applyFont="1" applyBorder="1"/>
    <xf numFmtId="0" fontId="16" fillId="0" borderId="5" xfId="0" applyFont="1" applyBorder="1"/>
    <xf numFmtId="0" fontId="15" fillId="0" borderId="6" xfId="0" applyFont="1" applyBorder="1" applyAlignment="1">
      <alignment horizontal="justify" vertical="center" wrapText="1"/>
    </xf>
    <xf numFmtId="0" fontId="16" fillId="0" borderId="7" xfId="0" applyFont="1" applyBorder="1" applyAlignment="1">
      <alignment horizontal="justify" vertical="center"/>
    </xf>
    <xf numFmtId="0" fontId="16" fillId="0" borderId="11" xfId="0" applyFont="1" applyBorder="1" applyAlignment="1">
      <alignment horizontal="center" vertical="center"/>
    </xf>
    <xf numFmtId="0" fontId="16" fillId="0" borderId="14" xfId="0" applyFont="1" applyBorder="1" applyAlignment="1">
      <alignment horizontal="center" vertical="center"/>
    </xf>
    <xf numFmtId="0" fontId="15" fillId="0" borderId="13" xfId="0" applyFont="1" applyBorder="1" applyAlignment="1">
      <alignment horizontal="justify" vertical="center" wrapText="1"/>
    </xf>
    <xf numFmtId="0" fontId="16" fillId="0" borderId="19" xfId="0" applyFont="1" applyBorder="1" applyAlignment="1">
      <alignment horizontal="justify" vertical="center"/>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0" fillId="0" borderId="0" xfId="0" applyFont="1" applyAlignment="1">
      <alignment horizontal="center"/>
    </xf>
    <xf numFmtId="0" fontId="0" fillId="0" borderId="0" xfId="0"/>
    <xf numFmtId="0" fontId="5" fillId="3" borderId="10" xfId="0" applyFont="1" applyFill="1" applyBorder="1" applyAlignment="1">
      <alignment horizontal="center" vertical="center"/>
    </xf>
    <xf numFmtId="0" fontId="2" fillId="0" borderId="4" xfId="0" applyFont="1" applyBorder="1"/>
    <xf numFmtId="0" fontId="4" fillId="0" borderId="0" xfId="0" applyFont="1" applyAlignment="1">
      <alignment horizontal="center"/>
    </xf>
    <xf numFmtId="0" fontId="4" fillId="0" borderId="10" xfId="0" applyFont="1" applyBorder="1" applyAlignment="1">
      <alignment horizontal="center"/>
    </xf>
    <xf numFmtId="0" fontId="2" fillId="0" borderId="5" xfId="0" applyFont="1" applyBorder="1"/>
    <xf numFmtId="0" fontId="4" fillId="0" borderId="12" xfId="0" applyFont="1" applyBorder="1" applyAlignment="1">
      <alignment horizontal="center"/>
    </xf>
    <xf numFmtId="0" fontId="2" fillId="0" borderId="13" xfId="0" applyFont="1" applyBorder="1"/>
    <xf numFmtId="0" fontId="2" fillId="0" borderId="6" xfId="0" applyFont="1" applyBorder="1"/>
    <xf numFmtId="0" fontId="4" fillId="0" borderId="9" xfId="0" applyFont="1" applyBorder="1" applyAlignment="1">
      <alignment horizontal="center" vertical="center"/>
    </xf>
    <xf numFmtId="0" fontId="2" fillId="0" borderId="14" xfId="0" applyFont="1" applyBorder="1"/>
    <xf numFmtId="0" fontId="2" fillId="0" borderId="11" xfId="0" applyFont="1" applyBorder="1"/>
  </cellXfs>
  <cellStyles count="1578">
    <cellStyle name="2" xfId="1419" xr:uid="{00000000-0005-0000-0000-000000000000}"/>
    <cellStyle name="20% - Accent1" xfId="15" xr:uid="{00000000-0005-0000-0000-000001000000}"/>
    <cellStyle name="20% - Accent1 2" xfId="1420" xr:uid="{00000000-0005-0000-0000-000002000000}"/>
    <cellStyle name="20% - Accent1_Estaciones TM-21-SEP-2011" xfId="1421" xr:uid="{00000000-0005-0000-0000-000003000000}"/>
    <cellStyle name="20% - Accent2" xfId="16" xr:uid="{00000000-0005-0000-0000-000004000000}"/>
    <cellStyle name="20% - Accent2 2" xfId="1422" xr:uid="{00000000-0005-0000-0000-000005000000}"/>
    <cellStyle name="20% - Accent2_Estaciones TM-21-SEP-2011" xfId="1423" xr:uid="{00000000-0005-0000-0000-000006000000}"/>
    <cellStyle name="20% - Accent3" xfId="17" xr:uid="{00000000-0005-0000-0000-000007000000}"/>
    <cellStyle name="20% - Accent3 2" xfId="1424" xr:uid="{00000000-0005-0000-0000-000008000000}"/>
    <cellStyle name="20% - Accent3_Estaciones TM-21-SEP-2011" xfId="1425" xr:uid="{00000000-0005-0000-0000-000009000000}"/>
    <cellStyle name="20% - Accent4" xfId="18" xr:uid="{00000000-0005-0000-0000-00000A000000}"/>
    <cellStyle name="20% - Accent4 2" xfId="1426" xr:uid="{00000000-0005-0000-0000-00000B000000}"/>
    <cellStyle name="20% - Accent4_Estaciones TM-21-SEP-2011" xfId="1427" xr:uid="{00000000-0005-0000-0000-00000C000000}"/>
    <cellStyle name="20% - Accent5" xfId="19" xr:uid="{00000000-0005-0000-0000-00000D000000}"/>
    <cellStyle name="20% - Accent5 2" xfId="1428" xr:uid="{00000000-0005-0000-0000-00000E000000}"/>
    <cellStyle name="20% - Accent5_Estaciones TM-21-SEP-2011" xfId="1429" xr:uid="{00000000-0005-0000-0000-00000F000000}"/>
    <cellStyle name="20% - Accent6" xfId="20" xr:uid="{00000000-0005-0000-0000-000010000000}"/>
    <cellStyle name="20% - Accent6 2" xfId="1430" xr:uid="{00000000-0005-0000-0000-000011000000}"/>
    <cellStyle name="20% - Accent6_Estaciones TM-21-SEP-2011" xfId="1431" xr:uid="{00000000-0005-0000-0000-000012000000}"/>
    <cellStyle name="20% - Énfasis1 10" xfId="21" xr:uid="{00000000-0005-0000-0000-000013000000}"/>
    <cellStyle name="20% - Énfasis1 11" xfId="22" xr:uid="{00000000-0005-0000-0000-000014000000}"/>
    <cellStyle name="20% - Énfasis1 12" xfId="23" xr:uid="{00000000-0005-0000-0000-000015000000}"/>
    <cellStyle name="20% - Énfasis1 13" xfId="24" xr:uid="{00000000-0005-0000-0000-000016000000}"/>
    <cellStyle name="20% - Énfasis1 14" xfId="25" xr:uid="{00000000-0005-0000-0000-000017000000}"/>
    <cellStyle name="20% - Énfasis1 15" xfId="26" xr:uid="{00000000-0005-0000-0000-000018000000}"/>
    <cellStyle name="20% - Énfasis1 16" xfId="27" xr:uid="{00000000-0005-0000-0000-000019000000}"/>
    <cellStyle name="20% - Énfasis1 17" xfId="28" xr:uid="{00000000-0005-0000-0000-00001A000000}"/>
    <cellStyle name="20% - Énfasis1 18" xfId="29" xr:uid="{00000000-0005-0000-0000-00001B000000}"/>
    <cellStyle name="20% - Énfasis1 19" xfId="30" xr:uid="{00000000-0005-0000-0000-00001C000000}"/>
    <cellStyle name="20% - Énfasis1 2" xfId="31" xr:uid="{00000000-0005-0000-0000-00001D000000}"/>
    <cellStyle name="20% - Énfasis1 20" xfId="32" xr:uid="{00000000-0005-0000-0000-00001E000000}"/>
    <cellStyle name="20% - Énfasis1 21" xfId="33" xr:uid="{00000000-0005-0000-0000-00001F000000}"/>
    <cellStyle name="20% - Énfasis1 22" xfId="34" xr:uid="{00000000-0005-0000-0000-000020000000}"/>
    <cellStyle name="20% - Énfasis1 23" xfId="35" xr:uid="{00000000-0005-0000-0000-000021000000}"/>
    <cellStyle name="20% - Énfasis1 24" xfId="36" xr:uid="{00000000-0005-0000-0000-000022000000}"/>
    <cellStyle name="20% - Énfasis1 25" xfId="37" xr:uid="{00000000-0005-0000-0000-000023000000}"/>
    <cellStyle name="20% - Énfasis1 26" xfId="38" xr:uid="{00000000-0005-0000-0000-000024000000}"/>
    <cellStyle name="20% - Énfasis1 27" xfId="39" xr:uid="{00000000-0005-0000-0000-000025000000}"/>
    <cellStyle name="20% - Énfasis1 28" xfId="40" xr:uid="{00000000-0005-0000-0000-000026000000}"/>
    <cellStyle name="20% - Énfasis1 29" xfId="41" xr:uid="{00000000-0005-0000-0000-000027000000}"/>
    <cellStyle name="20% - Énfasis1 3" xfId="42" xr:uid="{00000000-0005-0000-0000-000028000000}"/>
    <cellStyle name="20% - Énfasis1 30" xfId="43" xr:uid="{00000000-0005-0000-0000-000029000000}"/>
    <cellStyle name="20% - Énfasis1 31" xfId="44" xr:uid="{00000000-0005-0000-0000-00002A000000}"/>
    <cellStyle name="20% - Énfasis1 32" xfId="45" xr:uid="{00000000-0005-0000-0000-00002B000000}"/>
    <cellStyle name="20% - Énfasis1 33" xfId="1545" xr:uid="{00000000-0005-0000-0000-00002C000000}"/>
    <cellStyle name="20% - Énfasis1 4" xfId="46" xr:uid="{00000000-0005-0000-0000-00002D000000}"/>
    <cellStyle name="20% - Énfasis1 5" xfId="47" xr:uid="{00000000-0005-0000-0000-00002E000000}"/>
    <cellStyle name="20% - Énfasis1 6" xfId="48" xr:uid="{00000000-0005-0000-0000-00002F000000}"/>
    <cellStyle name="20% - Énfasis1 7" xfId="49" xr:uid="{00000000-0005-0000-0000-000030000000}"/>
    <cellStyle name="20% - Énfasis1 8" xfId="50" xr:uid="{00000000-0005-0000-0000-000031000000}"/>
    <cellStyle name="20% - Énfasis1 9" xfId="51" xr:uid="{00000000-0005-0000-0000-000032000000}"/>
    <cellStyle name="20% - Énfasis2 10" xfId="52" xr:uid="{00000000-0005-0000-0000-000033000000}"/>
    <cellStyle name="20% - Énfasis2 11" xfId="53" xr:uid="{00000000-0005-0000-0000-000034000000}"/>
    <cellStyle name="20% - Énfasis2 12" xfId="54" xr:uid="{00000000-0005-0000-0000-000035000000}"/>
    <cellStyle name="20% - Énfasis2 13" xfId="55" xr:uid="{00000000-0005-0000-0000-000036000000}"/>
    <cellStyle name="20% - Énfasis2 14" xfId="56" xr:uid="{00000000-0005-0000-0000-000037000000}"/>
    <cellStyle name="20% - Énfasis2 15" xfId="57" xr:uid="{00000000-0005-0000-0000-000038000000}"/>
    <cellStyle name="20% - Énfasis2 16" xfId="58" xr:uid="{00000000-0005-0000-0000-000039000000}"/>
    <cellStyle name="20% - Énfasis2 17" xfId="59" xr:uid="{00000000-0005-0000-0000-00003A000000}"/>
    <cellStyle name="20% - Énfasis2 18" xfId="60" xr:uid="{00000000-0005-0000-0000-00003B000000}"/>
    <cellStyle name="20% - Énfasis2 19" xfId="61" xr:uid="{00000000-0005-0000-0000-00003C000000}"/>
    <cellStyle name="20% - Énfasis2 2" xfId="62" xr:uid="{00000000-0005-0000-0000-00003D000000}"/>
    <cellStyle name="20% - Énfasis2 20" xfId="63" xr:uid="{00000000-0005-0000-0000-00003E000000}"/>
    <cellStyle name="20% - Énfasis2 21" xfId="64" xr:uid="{00000000-0005-0000-0000-00003F000000}"/>
    <cellStyle name="20% - Énfasis2 22" xfId="65" xr:uid="{00000000-0005-0000-0000-000040000000}"/>
    <cellStyle name="20% - Énfasis2 23" xfId="66" xr:uid="{00000000-0005-0000-0000-000041000000}"/>
    <cellStyle name="20% - Énfasis2 24" xfId="67" xr:uid="{00000000-0005-0000-0000-000042000000}"/>
    <cellStyle name="20% - Énfasis2 25" xfId="68" xr:uid="{00000000-0005-0000-0000-000043000000}"/>
    <cellStyle name="20% - Énfasis2 26" xfId="69" xr:uid="{00000000-0005-0000-0000-000044000000}"/>
    <cellStyle name="20% - Énfasis2 27" xfId="70" xr:uid="{00000000-0005-0000-0000-000045000000}"/>
    <cellStyle name="20% - Énfasis2 28" xfId="71" xr:uid="{00000000-0005-0000-0000-000046000000}"/>
    <cellStyle name="20% - Énfasis2 29" xfId="72" xr:uid="{00000000-0005-0000-0000-000047000000}"/>
    <cellStyle name="20% - Énfasis2 3" xfId="73" xr:uid="{00000000-0005-0000-0000-000048000000}"/>
    <cellStyle name="20% - Énfasis2 30" xfId="74" xr:uid="{00000000-0005-0000-0000-000049000000}"/>
    <cellStyle name="20% - Énfasis2 31" xfId="75" xr:uid="{00000000-0005-0000-0000-00004A000000}"/>
    <cellStyle name="20% - Énfasis2 32" xfId="76" xr:uid="{00000000-0005-0000-0000-00004B000000}"/>
    <cellStyle name="20% - Énfasis2 33" xfId="1548" xr:uid="{00000000-0005-0000-0000-00004C000000}"/>
    <cellStyle name="20% - Énfasis2 4" xfId="77" xr:uid="{00000000-0005-0000-0000-00004D000000}"/>
    <cellStyle name="20% - Énfasis2 5" xfId="78" xr:uid="{00000000-0005-0000-0000-00004E000000}"/>
    <cellStyle name="20% - Énfasis2 6" xfId="79" xr:uid="{00000000-0005-0000-0000-00004F000000}"/>
    <cellStyle name="20% - Énfasis2 7" xfId="80" xr:uid="{00000000-0005-0000-0000-000050000000}"/>
    <cellStyle name="20% - Énfasis2 8" xfId="81" xr:uid="{00000000-0005-0000-0000-000051000000}"/>
    <cellStyle name="20% - Énfasis2 9" xfId="82" xr:uid="{00000000-0005-0000-0000-000052000000}"/>
    <cellStyle name="20% - Énfasis3 10" xfId="83" xr:uid="{00000000-0005-0000-0000-000053000000}"/>
    <cellStyle name="20% - Énfasis3 11" xfId="84" xr:uid="{00000000-0005-0000-0000-000054000000}"/>
    <cellStyle name="20% - Énfasis3 12" xfId="85" xr:uid="{00000000-0005-0000-0000-000055000000}"/>
    <cellStyle name="20% - Énfasis3 13" xfId="86" xr:uid="{00000000-0005-0000-0000-000056000000}"/>
    <cellStyle name="20% - Énfasis3 14" xfId="87" xr:uid="{00000000-0005-0000-0000-000057000000}"/>
    <cellStyle name="20% - Énfasis3 15" xfId="88" xr:uid="{00000000-0005-0000-0000-000058000000}"/>
    <cellStyle name="20% - Énfasis3 16" xfId="89" xr:uid="{00000000-0005-0000-0000-000059000000}"/>
    <cellStyle name="20% - Énfasis3 17" xfId="90" xr:uid="{00000000-0005-0000-0000-00005A000000}"/>
    <cellStyle name="20% - Énfasis3 18" xfId="91" xr:uid="{00000000-0005-0000-0000-00005B000000}"/>
    <cellStyle name="20% - Énfasis3 19" xfId="92" xr:uid="{00000000-0005-0000-0000-00005C000000}"/>
    <cellStyle name="20% - Énfasis3 2" xfId="93" xr:uid="{00000000-0005-0000-0000-00005D000000}"/>
    <cellStyle name="20% - Énfasis3 20" xfId="94" xr:uid="{00000000-0005-0000-0000-00005E000000}"/>
    <cellStyle name="20% - Énfasis3 21" xfId="95" xr:uid="{00000000-0005-0000-0000-00005F000000}"/>
    <cellStyle name="20% - Énfasis3 22" xfId="96" xr:uid="{00000000-0005-0000-0000-000060000000}"/>
    <cellStyle name="20% - Énfasis3 23" xfId="97" xr:uid="{00000000-0005-0000-0000-000061000000}"/>
    <cellStyle name="20% - Énfasis3 24" xfId="98" xr:uid="{00000000-0005-0000-0000-000062000000}"/>
    <cellStyle name="20% - Énfasis3 25" xfId="99" xr:uid="{00000000-0005-0000-0000-000063000000}"/>
    <cellStyle name="20% - Énfasis3 26" xfId="100" xr:uid="{00000000-0005-0000-0000-000064000000}"/>
    <cellStyle name="20% - Énfasis3 27" xfId="101" xr:uid="{00000000-0005-0000-0000-000065000000}"/>
    <cellStyle name="20% - Énfasis3 28" xfId="102" xr:uid="{00000000-0005-0000-0000-000066000000}"/>
    <cellStyle name="20% - Énfasis3 29" xfId="103" xr:uid="{00000000-0005-0000-0000-000067000000}"/>
    <cellStyle name="20% - Énfasis3 3" xfId="104" xr:uid="{00000000-0005-0000-0000-000068000000}"/>
    <cellStyle name="20% - Énfasis3 30" xfId="105" xr:uid="{00000000-0005-0000-0000-000069000000}"/>
    <cellStyle name="20% - Énfasis3 31" xfId="106" xr:uid="{00000000-0005-0000-0000-00006A000000}"/>
    <cellStyle name="20% - Énfasis3 32" xfId="107" xr:uid="{00000000-0005-0000-0000-00006B000000}"/>
    <cellStyle name="20% - Énfasis3 33" xfId="1552" xr:uid="{00000000-0005-0000-0000-00006C000000}"/>
    <cellStyle name="20% - Énfasis3 4" xfId="108" xr:uid="{00000000-0005-0000-0000-00006D000000}"/>
    <cellStyle name="20% - Énfasis3 5" xfId="109" xr:uid="{00000000-0005-0000-0000-00006E000000}"/>
    <cellStyle name="20% - Énfasis3 6" xfId="110" xr:uid="{00000000-0005-0000-0000-00006F000000}"/>
    <cellStyle name="20% - Énfasis3 7" xfId="111" xr:uid="{00000000-0005-0000-0000-000070000000}"/>
    <cellStyle name="20% - Énfasis3 8" xfId="112" xr:uid="{00000000-0005-0000-0000-000071000000}"/>
    <cellStyle name="20% - Énfasis3 9" xfId="113" xr:uid="{00000000-0005-0000-0000-000072000000}"/>
    <cellStyle name="20% - Énfasis4 10" xfId="114" xr:uid="{00000000-0005-0000-0000-000073000000}"/>
    <cellStyle name="20% - Énfasis4 11" xfId="115" xr:uid="{00000000-0005-0000-0000-000074000000}"/>
    <cellStyle name="20% - Énfasis4 12" xfId="116" xr:uid="{00000000-0005-0000-0000-000075000000}"/>
    <cellStyle name="20% - Énfasis4 13" xfId="117" xr:uid="{00000000-0005-0000-0000-000076000000}"/>
    <cellStyle name="20% - Énfasis4 14" xfId="118" xr:uid="{00000000-0005-0000-0000-000077000000}"/>
    <cellStyle name="20% - Énfasis4 15" xfId="119" xr:uid="{00000000-0005-0000-0000-000078000000}"/>
    <cellStyle name="20% - Énfasis4 16" xfId="120" xr:uid="{00000000-0005-0000-0000-000079000000}"/>
    <cellStyle name="20% - Énfasis4 17" xfId="121" xr:uid="{00000000-0005-0000-0000-00007A000000}"/>
    <cellStyle name="20% - Énfasis4 18" xfId="122" xr:uid="{00000000-0005-0000-0000-00007B000000}"/>
    <cellStyle name="20% - Énfasis4 19" xfId="123" xr:uid="{00000000-0005-0000-0000-00007C000000}"/>
    <cellStyle name="20% - Énfasis4 2" xfId="124" xr:uid="{00000000-0005-0000-0000-00007D000000}"/>
    <cellStyle name="20% - Énfasis4 20" xfId="125" xr:uid="{00000000-0005-0000-0000-00007E000000}"/>
    <cellStyle name="20% - Énfasis4 21" xfId="126" xr:uid="{00000000-0005-0000-0000-00007F000000}"/>
    <cellStyle name="20% - Énfasis4 22" xfId="127" xr:uid="{00000000-0005-0000-0000-000080000000}"/>
    <cellStyle name="20% - Énfasis4 23" xfId="128" xr:uid="{00000000-0005-0000-0000-000081000000}"/>
    <cellStyle name="20% - Énfasis4 24" xfId="129" xr:uid="{00000000-0005-0000-0000-000082000000}"/>
    <cellStyle name="20% - Énfasis4 25" xfId="130" xr:uid="{00000000-0005-0000-0000-000083000000}"/>
    <cellStyle name="20% - Énfasis4 26" xfId="131" xr:uid="{00000000-0005-0000-0000-000084000000}"/>
    <cellStyle name="20% - Énfasis4 27" xfId="132" xr:uid="{00000000-0005-0000-0000-000085000000}"/>
    <cellStyle name="20% - Énfasis4 28" xfId="133" xr:uid="{00000000-0005-0000-0000-000086000000}"/>
    <cellStyle name="20% - Énfasis4 29" xfId="134" xr:uid="{00000000-0005-0000-0000-000087000000}"/>
    <cellStyle name="20% - Énfasis4 3" xfId="135" xr:uid="{00000000-0005-0000-0000-000088000000}"/>
    <cellStyle name="20% - Énfasis4 30" xfId="136" xr:uid="{00000000-0005-0000-0000-000089000000}"/>
    <cellStyle name="20% - Énfasis4 31" xfId="137" xr:uid="{00000000-0005-0000-0000-00008A000000}"/>
    <cellStyle name="20% - Énfasis4 32" xfId="138" xr:uid="{00000000-0005-0000-0000-00008B000000}"/>
    <cellStyle name="20% - Énfasis4 33" xfId="1556" xr:uid="{00000000-0005-0000-0000-00008C000000}"/>
    <cellStyle name="20% - Énfasis4 4" xfId="139" xr:uid="{00000000-0005-0000-0000-00008D000000}"/>
    <cellStyle name="20% - Énfasis4 5" xfId="140" xr:uid="{00000000-0005-0000-0000-00008E000000}"/>
    <cellStyle name="20% - Énfasis4 6" xfId="141" xr:uid="{00000000-0005-0000-0000-00008F000000}"/>
    <cellStyle name="20% - Énfasis4 7" xfId="142" xr:uid="{00000000-0005-0000-0000-000090000000}"/>
    <cellStyle name="20% - Énfasis4 8" xfId="143" xr:uid="{00000000-0005-0000-0000-000091000000}"/>
    <cellStyle name="20% - Énfasis4 9" xfId="144" xr:uid="{00000000-0005-0000-0000-000092000000}"/>
    <cellStyle name="20% - Énfasis5 10" xfId="145" xr:uid="{00000000-0005-0000-0000-000093000000}"/>
    <cellStyle name="20% - Énfasis5 11" xfId="146" xr:uid="{00000000-0005-0000-0000-000094000000}"/>
    <cellStyle name="20% - Énfasis5 12" xfId="147" xr:uid="{00000000-0005-0000-0000-000095000000}"/>
    <cellStyle name="20% - Énfasis5 13" xfId="148" xr:uid="{00000000-0005-0000-0000-000096000000}"/>
    <cellStyle name="20% - Énfasis5 14" xfId="149" xr:uid="{00000000-0005-0000-0000-000097000000}"/>
    <cellStyle name="20% - Énfasis5 15" xfId="150" xr:uid="{00000000-0005-0000-0000-000098000000}"/>
    <cellStyle name="20% - Énfasis5 16" xfId="151" xr:uid="{00000000-0005-0000-0000-000099000000}"/>
    <cellStyle name="20% - Énfasis5 17" xfId="152" xr:uid="{00000000-0005-0000-0000-00009A000000}"/>
    <cellStyle name="20% - Énfasis5 18" xfId="153" xr:uid="{00000000-0005-0000-0000-00009B000000}"/>
    <cellStyle name="20% - Énfasis5 19" xfId="154" xr:uid="{00000000-0005-0000-0000-00009C000000}"/>
    <cellStyle name="20% - Énfasis5 2" xfId="155" xr:uid="{00000000-0005-0000-0000-00009D000000}"/>
    <cellStyle name="20% - Énfasis5 20" xfId="156" xr:uid="{00000000-0005-0000-0000-00009E000000}"/>
    <cellStyle name="20% - Énfasis5 21" xfId="157" xr:uid="{00000000-0005-0000-0000-00009F000000}"/>
    <cellStyle name="20% - Énfasis5 22" xfId="158" xr:uid="{00000000-0005-0000-0000-0000A0000000}"/>
    <cellStyle name="20% - Énfasis5 23" xfId="159" xr:uid="{00000000-0005-0000-0000-0000A1000000}"/>
    <cellStyle name="20% - Énfasis5 24" xfId="160" xr:uid="{00000000-0005-0000-0000-0000A2000000}"/>
    <cellStyle name="20% - Énfasis5 25" xfId="161" xr:uid="{00000000-0005-0000-0000-0000A3000000}"/>
    <cellStyle name="20% - Énfasis5 26" xfId="162" xr:uid="{00000000-0005-0000-0000-0000A4000000}"/>
    <cellStyle name="20% - Énfasis5 27" xfId="163" xr:uid="{00000000-0005-0000-0000-0000A5000000}"/>
    <cellStyle name="20% - Énfasis5 28" xfId="164" xr:uid="{00000000-0005-0000-0000-0000A6000000}"/>
    <cellStyle name="20% - Énfasis5 29" xfId="165" xr:uid="{00000000-0005-0000-0000-0000A7000000}"/>
    <cellStyle name="20% - Énfasis5 3" xfId="166" xr:uid="{00000000-0005-0000-0000-0000A8000000}"/>
    <cellStyle name="20% - Énfasis5 30" xfId="167" xr:uid="{00000000-0005-0000-0000-0000A9000000}"/>
    <cellStyle name="20% - Énfasis5 31" xfId="168" xr:uid="{00000000-0005-0000-0000-0000AA000000}"/>
    <cellStyle name="20% - Énfasis5 32" xfId="169" xr:uid="{00000000-0005-0000-0000-0000AB000000}"/>
    <cellStyle name="20% - Énfasis5 33" xfId="1560" xr:uid="{00000000-0005-0000-0000-0000AC000000}"/>
    <cellStyle name="20% - Énfasis5 4" xfId="170" xr:uid="{00000000-0005-0000-0000-0000AD000000}"/>
    <cellStyle name="20% - Énfasis5 5" xfId="171" xr:uid="{00000000-0005-0000-0000-0000AE000000}"/>
    <cellStyle name="20% - Énfasis5 6" xfId="172" xr:uid="{00000000-0005-0000-0000-0000AF000000}"/>
    <cellStyle name="20% - Énfasis5 7" xfId="173" xr:uid="{00000000-0005-0000-0000-0000B0000000}"/>
    <cellStyle name="20% - Énfasis5 8" xfId="174" xr:uid="{00000000-0005-0000-0000-0000B1000000}"/>
    <cellStyle name="20% - Énfasis5 9" xfId="175" xr:uid="{00000000-0005-0000-0000-0000B2000000}"/>
    <cellStyle name="20% - Énfasis6 10" xfId="176" xr:uid="{00000000-0005-0000-0000-0000B3000000}"/>
    <cellStyle name="20% - Énfasis6 11" xfId="177" xr:uid="{00000000-0005-0000-0000-0000B4000000}"/>
    <cellStyle name="20% - Énfasis6 12" xfId="178" xr:uid="{00000000-0005-0000-0000-0000B5000000}"/>
    <cellStyle name="20% - Énfasis6 13" xfId="179" xr:uid="{00000000-0005-0000-0000-0000B6000000}"/>
    <cellStyle name="20% - Énfasis6 14" xfId="180" xr:uid="{00000000-0005-0000-0000-0000B7000000}"/>
    <cellStyle name="20% - Énfasis6 15" xfId="181" xr:uid="{00000000-0005-0000-0000-0000B8000000}"/>
    <cellStyle name="20% - Énfasis6 16" xfId="182" xr:uid="{00000000-0005-0000-0000-0000B9000000}"/>
    <cellStyle name="20% - Énfasis6 17" xfId="183" xr:uid="{00000000-0005-0000-0000-0000BA000000}"/>
    <cellStyle name="20% - Énfasis6 18" xfId="184" xr:uid="{00000000-0005-0000-0000-0000BB000000}"/>
    <cellStyle name="20% - Énfasis6 19" xfId="185" xr:uid="{00000000-0005-0000-0000-0000BC000000}"/>
    <cellStyle name="20% - Énfasis6 2" xfId="186" xr:uid="{00000000-0005-0000-0000-0000BD000000}"/>
    <cellStyle name="20% - Énfasis6 20" xfId="187" xr:uid="{00000000-0005-0000-0000-0000BE000000}"/>
    <cellStyle name="20% - Énfasis6 21" xfId="188" xr:uid="{00000000-0005-0000-0000-0000BF000000}"/>
    <cellStyle name="20% - Énfasis6 22" xfId="189" xr:uid="{00000000-0005-0000-0000-0000C0000000}"/>
    <cellStyle name="20% - Énfasis6 23" xfId="190" xr:uid="{00000000-0005-0000-0000-0000C1000000}"/>
    <cellStyle name="20% - Énfasis6 24" xfId="191" xr:uid="{00000000-0005-0000-0000-0000C2000000}"/>
    <cellStyle name="20% - Énfasis6 25" xfId="192" xr:uid="{00000000-0005-0000-0000-0000C3000000}"/>
    <cellStyle name="20% - Énfasis6 26" xfId="193" xr:uid="{00000000-0005-0000-0000-0000C4000000}"/>
    <cellStyle name="20% - Énfasis6 27" xfId="194" xr:uid="{00000000-0005-0000-0000-0000C5000000}"/>
    <cellStyle name="20% - Énfasis6 28" xfId="195" xr:uid="{00000000-0005-0000-0000-0000C6000000}"/>
    <cellStyle name="20% - Énfasis6 29" xfId="196" xr:uid="{00000000-0005-0000-0000-0000C7000000}"/>
    <cellStyle name="20% - Énfasis6 3" xfId="197" xr:uid="{00000000-0005-0000-0000-0000C8000000}"/>
    <cellStyle name="20% - Énfasis6 30" xfId="198" xr:uid="{00000000-0005-0000-0000-0000C9000000}"/>
    <cellStyle name="20% - Énfasis6 31" xfId="199" xr:uid="{00000000-0005-0000-0000-0000CA000000}"/>
    <cellStyle name="20% - Énfasis6 32" xfId="200" xr:uid="{00000000-0005-0000-0000-0000CB000000}"/>
    <cellStyle name="20% - Énfasis6 33" xfId="1564" xr:uid="{00000000-0005-0000-0000-0000CC000000}"/>
    <cellStyle name="20% - Énfasis6 4" xfId="201" xr:uid="{00000000-0005-0000-0000-0000CD000000}"/>
    <cellStyle name="20% - Énfasis6 5" xfId="202" xr:uid="{00000000-0005-0000-0000-0000CE000000}"/>
    <cellStyle name="20% - Énfasis6 6" xfId="203" xr:uid="{00000000-0005-0000-0000-0000CF000000}"/>
    <cellStyle name="20% - Énfasis6 7" xfId="204" xr:uid="{00000000-0005-0000-0000-0000D0000000}"/>
    <cellStyle name="20% - Énfasis6 8" xfId="205" xr:uid="{00000000-0005-0000-0000-0000D1000000}"/>
    <cellStyle name="20% - Énfasis6 9" xfId="206" xr:uid="{00000000-0005-0000-0000-0000D2000000}"/>
    <cellStyle name="40% - Accent1" xfId="207" xr:uid="{00000000-0005-0000-0000-0000D3000000}"/>
    <cellStyle name="40% - Accent1 2" xfId="1432" xr:uid="{00000000-0005-0000-0000-0000D4000000}"/>
    <cellStyle name="40% - Accent1_Estaciones TM-21-SEP-2011" xfId="1433" xr:uid="{00000000-0005-0000-0000-0000D5000000}"/>
    <cellStyle name="40% - Accent2" xfId="208" xr:uid="{00000000-0005-0000-0000-0000D6000000}"/>
    <cellStyle name="40% - Accent2 2" xfId="1434" xr:uid="{00000000-0005-0000-0000-0000D7000000}"/>
    <cellStyle name="40% - Accent2_Estaciones TM-21-SEP-2011" xfId="1435" xr:uid="{00000000-0005-0000-0000-0000D8000000}"/>
    <cellStyle name="40% - Accent3" xfId="209" xr:uid="{00000000-0005-0000-0000-0000D9000000}"/>
    <cellStyle name="40% - Accent3 2" xfId="1436" xr:uid="{00000000-0005-0000-0000-0000DA000000}"/>
    <cellStyle name="40% - Accent3_Estaciones TM-21-SEP-2011" xfId="1437" xr:uid="{00000000-0005-0000-0000-0000DB000000}"/>
    <cellStyle name="40% - Accent4" xfId="210" xr:uid="{00000000-0005-0000-0000-0000DC000000}"/>
    <cellStyle name="40% - Accent4 2" xfId="1438" xr:uid="{00000000-0005-0000-0000-0000DD000000}"/>
    <cellStyle name="40% - Accent4_Estaciones TM-21-SEP-2011" xfId="1439" xr:uid="{00000000-0005-0000-0000-0000DE000000}"/>
    <cellStyle name="40% - Accent5" xfId="211" xr:uid="{00000000-0005-0000-0000-0000DF000000}"/>
    <cellStyle name="40% - Accent5 2" xfId="1440" xr:uid="{00000000-0005-0000-0000-0000E0000000}"/>
    <cellStyle name="40% - Accent5_Estaciones TM-21-SEP-2011" xfId="1441" xr:uid="{00000000-0005-0000-0000-0000E1000000}"/>
    <cellStyle name="40% - Accent6" xfId="212" xr:uid="{00000000-0005-0000-0000-0000E2000000}"/>
    <cellStyle name="40% - Accent6 2" xfId="1442" xr:uid="{00000000-0005-0000-0000-0000E3000000}"/>
    <cellStyle name="40% - Accent6_Estaciones TM-21-SEP-2011" xfId="1443" xr:uid="{00000000-0005-0000-0000-0000E4000000}"/>
    <cellStyle name="40% - Énfasis1 10" xfId="213" xr:uid="{00000000-0005-0000-0000-0000E5000000}"/>
    <cellStyle name="40% - Énfasis1 11" xfId="214" xr:uid="{00000000-0005-0000-0000-0000E6000000}"/>
    <cellStyle name="40% - Énfasis1 12" xfId="215" xr:uid="{00000000-0005-0000-0000-0000E7000000}"/>
    <cellStyle name="40% - Énfasis1 13" xfId="216" xr:uid="{00000000-0005-0000-0000-0000E8000000}"/>
    <cellStyle name="40% - Énfasis1 14" xfId="217" xr:uid="{00000000-0005-0000-0000-0000E9000000}"/>
    <cellStyle name="40% - Énfasis1 15" xfId="218" xr:uid="{00000000-0005-0000-0000-0000EA000000}"/>
    <cellStyle name="40% - Énfasis1 16" xfId="219" xr:uid="{00000000-0005-0000-0000-0000EB000000}"/>
    <cellStyle name="40% - Énfasis1 17" xfId="220" xr:uid="{00000000-0005-0000-0000-0000EC000000}"/>
    <cellStyle name="40% - Énfasis1 18" xfId="221" xr:uid="{00000000-0005-0000-0000-0000ED000000}"/>
    <cellStyle name="40% - Énfasis1 19" xfId="222" xr:uid="{00000000-0005-0000-0000-0000EE000000}"/>
    <cellStyle name="40% - Énfasis1 2" xfId="223" xr:uid="{00000000-0005-0000-0000-0000EF000000}"/>
    <cellStyle name="40% - Énfasis1 20" xfId="224" xr:uid="{00000000-0005-0000-0000-0000F0000000}"/>
    <cellStyle name="40% - Énfasis1 21" xfId="225" xr:uid="{00000000-0005-0000-0000-0000F1000000}"/>
    <cellStyle name="40% - Énfasis1 22" xfId="226" xr:uid="{00000000-0005-0000-0000-0000F2000000}"/>
    <cellStyle name="40% - Énfasis1 23" xfId="227" xr:uid="{00000000-0005-0000-0000-0000F3000000}"/>
    <cellStyle name="40% - Énfasis1 24" xfId="228" xr:uid="{00000000-0005-0000-0000-0000F4000000}"/>
    <cellStyle name="40% - Énfasis1 25" xfId="229" xr:uid="{00000000-0005-0000-0000-0000F5000000}"/>
    <cellStyle name="40% - Énfasis1 26" xfId="230" xr:uid="{00000000-0005-0000-0000-0000F6000000}"/>
    <cellStyle name="40% - Énfasis1 27" xfId="231" xr:uid="{00000000-0005-0000-0000-0000F7000000}"/>
    <cellStyle name="40% - Énfasis1 28" xfId="232" xr:uid="{00000000-0005-0000-0000-0000F8000000}"/>
    <cellStyle name="40% - Énfasis1 29" xfId="233" xr:uid="{00000000-0005-0000-0000-0000F9000000}"/>
    <cellStyle name="40% - Énfasis1 3" xfId="234" xr:uid="{00000000-0005-0000-0000-0000FA000000}"/>
    <cellStyle name="40% - Énfasis1 30" xfId="235" xr:uid="{00000000-0005-0000-0000-0000FB000000}"/>
    <cellStyle name="40% - Énfasis1 31" xfId="236" xr:uid="{00000000-0005-0000-0000-0000FC000000}"/>
    <cellStyle name="40% - Énfasis1 32" xfId="237" xr:uid="{00000000-0005-0000-0000-0000FD000000}"/>
    <cellStyle name="40% - Énfasis1 33" xfId="1546" xr:uid="{00000000-0005-0000-0000-0000FE000000}"/>
    <cellStyle name="40% - Énfasis1 4" xfId="238" xr:uid="{00000000-0005-0000-0000-0000FF000000}"/>
    <cellStyle name="40% - Énfasis1 5" xfId="239" xr:uid="{00000000-0005-0000-0000-000000010000}"/>
    <cellStyle name="40% - Énfasis1 6" xfId="240" xr:uid="{00000000-0005-0000-0000-000001010000}"/>
    <cellStyle name="40% - Énfasis1 7" xfId="241" xr:uid="{00000000-0005-0000-0000-000002010000}"/>
    <cellStyle name="40% - Énfasis1 8" xfId="242" xr:uid="{00000000-0005-0000-0000-000003010000}"/>
    <cellStyle name="40% - Énfasis1 9" xfId="243" xr:uid="{00000000-0005-0000-0000-000004010000}"/>
    <cellStyle name="40% - Énfasis2 10" xfId="244" xr:uid="{00000000-0005-0000-0000-000005010000}"/>
    <cellStyle name="40% - Énfasis2 11" xfId="245" xr:uid="{00000000-0005-0000-0000-000006010000}"/>
    <cellStyle name="40% - Énfasis2 12" xfId="246" xr:uid="{00000000-0005-0000-0000-000007010000}"/>
    <cellStyle name="40% - Énfasis2 13" xfId="247" xr:uid="{00000000-0005-0000-0000-000008010000}"/>
    <cellStyle name="40% - Énfasis2 14" xfId="248" xr:uid="{00000000-0005-0000-0000-000009010000}"/>
    <cellStyle name="40% - Énfasis2 15" xfId="249" xr:uid="{00000000-0005-0000-0000-00000A010000}"/>
    <cellStyle name="40% - Énfasis2 16" xfId="250" xr:uid="{00000000-0005-0000-0000-00000B010000}"/>
    <cellStyle name="40% - Énfasis2 17" xfId="251" xr:uid="{00000000-0005-0000-0000-00000C010000}"/>
    <cellStyle name="40% - Énfasis2 18" xfId="252" xr:uid="{00000000-0005-0000-0000-00000D010000}"/>
    <cellStyle name="40% - Énfasis2 19" xfId="253" xr:uid="{00000000-0005-0000-0000-00000E010000}"/>
    <cellStyle name="40% - Énfasis2 2" xfId="254" xr:uid="{00000000-0005-0000-0000-00000F010000}"/>
    <cellStyle name="40% - Énfasis2 20" xfId="255" xr:uid="{00000000-0005-0000-0000-000010010000}"/>
    <cellStyle name="40% - Énfasis2 21" xfId="256" xr:uid="{00000000-0005-0000-0000-000011010000}"/>
    <cellStyle name="40% - Énfasis2 22" xfId="257" xr:uid="{00000000-0005-0000-0000-000012010000}"/>
    <cellStyle name="40% - Énfasis2 23" xfId="258" xr:uid="{00000000-0005-0000-0000-000013010000}"/>
    <cellStyle name="40% - Énfasis2 24" xfId="259" xr:uid="{00000000-0005-0000-0000-000014010000}"/>
    <cellStyle name="40% - Énfasis2 25" xfId="260" xr:uid="{00000000-0005-0000-0000-000015010000}"/>
    <cellStyle name="40% - Énfasis2 26" xfId="261" xr:uid="{00000000-0005-0000-0000-000016010000}"/>
    <cellStyle name="40% - Énfasis2 27" xfId="262" xr:uid="{00000000-0005-0000-0000-000017010000}"/>
    <cellStyle name="40% - Énfasis2 28" xfId="263" xr:uid="{00000000-0005-0000-0000-000018010000}"/>
    <cellStyle name="40% - Énfasis2 29" xfId="264" xr:uid="{00000000-0005-0000-0000-000019010000}"/>
    <cellStyle name="40% - Énfasis2 3" xfId="265" xr:uid="{00000000-0005-0000-0000-00001A010000}"/>
    <cellStyle name="40% - Énfasis2 30" xfId="266" xr:uid="{00000000-0005-0000-0000-00001B010000}"/>
    <cellStyle name="40% - Énfasis2 31" xfId="267" xr:uid="{00000000-0005-0000-0000-00001C010000}"/>
    <cellStyle name="40% - Énfasis2 32" xfId="268" xr:uid="{00000000-0005-0000-0000-00001D010000}"/>
    <cellStyle name="40% - Énfasis2 33" xfId="1549" xr:uid="{00000000-0005-0000-0000-00001E010000}"/>
    <cellStyle name="40% - Énfasis2 4" xfId="269" xr:uid="{00000000-0005-0000-0000-00001F010000}"/>
    <cellStyle name="40% - Énfasis2 5" xfId="270" xr:uid="{00000000-0005-0000-0000-000020010000}"/>
    <cellStyle name="40% - Énfasis2 6" xfId="271" xr:uid="{00000000-0005-0000-0000-000021010000}"/>
    <cellStyle name="40% - Énfasis2 7" xfId="272" xr:uid="{00000000-0005-0000-0000-000022010000}"/>
    <cellStyle name="40% - Énfasis2 8" xfId="273" xr:uid="{00000000-0005-0000-0000-000023010000}"/>
    <cellStyle name="40% - Énfasis2 9" xfId="274" xr:uid="{00000000-0005-0000-0000-000024010000}"/>
    <cellStyle name="40% - Énfasis3 10" xfId="275" xr:uid="{00000000-0005-0000-0000-000025010000}"/>
    <cellStyle name="40% - Énfasis3 11" xfId="276" xr:uid="{00000000-0005-0000-0000-000026010000}"/>
    <cellStyle name="40% - Énfasis3 12" xfId="277" xr:uid="{00000000-0005-0000-0000-000027010000}"/>
    <cellStyle name="40% - Énfasis3 13" xfId="278" xr:uid="{00000000-0005-0000-0000-000028010000}"/>
    <cellStyle name="40% - Énfasis3 14" xfId="279" xr:uid="{00000000-0005-0000-0000-000029010000}"/>
    <cellStyle name="40% - Énfasis3 15" xfId="280" xr:uid="{00000000-0005-0000-0000-00002A010000}"/>
    <cellStyle name="40% - Énfasis3 16" xfId="281" xr:uid="{00000000-0005-0000-0000-00002B010000}"/>
    <cellStyle name="40% - Énfasis3 17" xfId="282" xr:uid="{00000000-0005-0000-0000-00002C010000}"/>
    <cellStyle name="40% - Énfasis3 18" xfId="283" xr:uid="{00000000-0005-0000-0000-00002D010000}"/>
    <cellStyle name="40% - Énfasis3 19" xfId="284" xr:uid="{00000000-0005-0000-0000-00002E010000}"/>
    <cellStyle name="40% - Énfasis3 2" xfId="285" xr:uid="{00000000-0005-0000-0000-00002F010000}"/>
    <cellStyle name="40% - Énfasis3 20" xfId="286" xr:uid="{00000000-0005-0000-0000-000030010000}"/>
    <cellStyle name="40% - Énfasis3 21" xfId="287" xr:uid="{00000000-0005-0000-0000-000031010000}"/>
    <cellStyle name="40% - Énfasis3 22" xfId="288" xr:uid="{00000000-0005-0000-0000-000032010000}"/>
    <cellStyle name="40% - Énfasis3 23" xfId="289" xr:uid="{00000000-0005-0000-0000-000033010000}"/>
    <cellStyle name="40% - Énfasis3 24" xfId="290" xr:uid="{00000000-0005-0000-0000-000034010000}"/>
    <cellStyle name="40% - Énfasis3 25" xfId="291" xr:uid="{00000000-0005-0000-0000-000035010000}"/>
    <cellStyle name="40% - Énfasis3 26" xfId="292" xr:uid="{00000000-0005-0000-0000-000036010000}"/>
    <cellStyle name="40% - Énfasis3 27" xfId="293" xr:uid="{00000000-0005-0000-0000-000037010000}"/>
    <cellStyle name="40% - Énfasis3 28" xfId="294" xr:uid="{00000000-0005-0000-0000-000038010000}"/>
    <cellStyle name="40% - Énfasis3 29" xfId="295" xr:uid="{00000000-0005-0000-0000-000039010000}"/>
    <cellStyle name="40% - Énfasis3 3" xfId="296" xr:uid="{00000000-0005-0000-0000-00003A010000}"/>
    <cellStyle name="40% - Énfasis3 30" xfId="297" xr:uid="{00000000-0005-0000-0000-00003B010000}"/>
    <cellStyle name="40% - Énfasis3 31" xfId="298" xr:uid="{00000000-0005-0000-0000-00003C010000}"/>
    <cellStyle name="40% - Énfasis3 32" xfId="299" xr:uid="{00000000-0005-0000-0000-00003D010000}"/>
    <cellStyle name="40% - Énfasis3 33" xfId="1553" xr:uid="{00000000-0005-0000-0000-00003E010000}"/>
    <cellStyle name="40% - Énfasis3 4" xfId="300" xr:uid="{00000000-0005-0000-0000-00003F010000}"/>
    <cellStyle name="40% - Énfasis3 5" xfId="301" xr:uid="{00000000-0005-0000-0000-000040010000}"/>
    <cellStyle name="40% - Énfasis3 6" xfId="302" xr:uid="{00000000-0005-0000-0000-000041010000}"/>
    <cellStyle name="40% - Énfasis3 7" xfId="303" xr:uid="{00000000-0005-0000-0000-000042010000}"/>
    <cellStyle name="40% - Énfasis3 8" xfId="304" xr:uid="{00000000-0005-0000-0000-000043010000}"/>
    <cellStyle name="40% - Énfasis3 9" xfId="305" xr:uid="{00000000-0005-0000-0000-000044010000}"/>
    <cellStyle name="40% - Énfasis4 10" xfId="306" xr:uid="{00000000-0005-0000-0000-000045010000}"/>
    <cellStyle name="40% - Énfasis4 11" xfId="307" xr:uid="{00000000-0005-0000-0000-000046010000}"/>
    <cellStyle name="40% - Énfasis4 12" xfId="308" xr:uid="{00000000-0005-0000-0000-000047010000}"/>
    <cellStyle name="40% - Énfasis4 13" xfId="309" xr:uid="{00000000-0005-0000-0000-000048010000}"/>
    <cellStyle name="40% - Énfasis4 14" xfId="310" xr:uid="{00000000-0005-0000-0000-000049010000}"/>
    <cellStyle name="40% - Énfasis4 15" xfId="311" xr:uid="{00000000-0005-0000-0000-00004A010000}"/>
    <cellStyle name="40% - Énfasis4 16" xfId="312" xr:uid="{00000000-0005-0000-0000-00004B010000}"/>
    <cellStyle name="40% - Énfasis4 17" xfId="313" xr:uid="{00000000-0005-0000-0000-00004C010000}"/>
    <cellStyle name="40% - Énfasis4 18" xfId="314" xr:uid="{00000000-0005-0000-0000-00004D010000}"/>
    <cellStyle name="40% - Énfasis4 19" xfId="315" xr:uid="{00000000-0005-0000-0000-00004E010000}"/>
    <cellStyle name="40% - Énfasis4 2" xfId="316" xr:uid="{00000000-0005-0000-0000-00004F010000}"/>
    <cellStyle name="40% - Énfasis4 20" xfId="317" xr:uid="{00000000-0005-0000-0000-000050010000}"/>
    <cellStyle name="40% - Énfasis4 21" xfId="318" xr:uid="{00000000-0005-0000-0000-000051010000}"/>
    <cellStyle name="40% - Énfasis4 22" xfId="319" xr:uid="{00000000-0005-0000-0000-000052010000}"/>
    <cellStyle name="40% - Énfasis4 23" xfId="320" xr:uid="{00000000-0005-0000-0000-000053010000}"/>
    <cellStyle name="40% - Énfasis4 24" xfId="321" xr:uid="{00000000-0005-0000-0000-000054010000}"/>
    <cellStyle name="40% - Énfasis4 25" xfId="322" xr:uid="{00000000-0005-0000-0000-000055010000}"/>
    <cellStyle name="40% - Énfasis4 26" xfId="323" xr:uid="{00000000-0005-0000-0000-000056010000}"/>
    <cellStyle name="40% - Énfasis4 27" xfId="324" xr:uid="{00000000-0005-0000-0000-000057010000}"/>
    <cellStyle name="40% - Énfasis4 28" xfId="325" xr:uid="{00000000-0005-0000-0000-000058010000}"/>
    <cellStyle name="40% - Énfasis4 29" xfId="326" xr:uid="{00000000-0005-0000-0000-000059010000}"/>
    <cellStyle name="40% - Énfasis4 3" xfId="327" xr:uid="{00000000-0005-0000-0000-00005A010000}"/>
    <cellStyle name="40% - Énfasis4 30" xfId="328" xr:uid="{00000000-0005-0000-0000-00005B010000}"/>
    <cellStyle name="40% - Énfasis4 31" xfId="329" xr:uid="{00000000-0005-0000-0000-00005C010000}"/>
    <cellStyle name="40% - Énfasis4 32" xfId="330" xr:uid="{00000000-0005-0000-0000-00005D010000}"/>
    <cellStyle name="40% - Énfasis4 33" xfId="1557" xr:uid="{00000000-0005-0000-0000-00005E010000}"/>
    <cellStyle name="40% - Énfasis4 4" xfId="331" xr:uid="{00000000-0005-0000-0000-00005F010000}"/>
    <cellStyle name="40% - Énfasis4 5" xfId="332" xr:uid="{00000000-0005-0000-0000-000060010000}"/>
    <cellStyle name="40% - Énfasis4 6" xfId="333" xr:uid="{00000000-0005-0000-0000-000061010000}"/>
    <cellStyle name="40% - Énfasis4 7" xfId="334" xr:uid="{00000000-0005-0000-0000-000062010000}"/>
    <cellStyle name="40% - Énfasis4 8" xfId="335" xr:uid="{00000000-0005-0000-0000-000063010000}"/>
    <cellStyle name="40% - Énfasis4 9" xfId="336" xr:uid="{00000000-0005-0000-0000-000064010000}"/>
    <cellStyle name="40% - Énfasis5 10" xfId="337" xr:uid="{00000000-0005-0000-0000-000065010000}"/>
    <cellStyle name="40% - Énfasis5 11" xfId="338" xr:uid="{00000000-0005-0000-0000-000066010000}"/>
    <cellStyle name="40% - Énfasis5 12" xfId="339" xr:uid="{00000000-0005-0000-0000-000067010000}"/>
    <cellStyle name="40% - Énfasis5 13" xfId="340" xr:uid="{00000000-0005-0000-0000-000068010000}"/>
    <cellStyle name="40% - Énfasis5 14" xfId="341" xr:uid="{00000000-0005-0000-0000-000069010000}"/>
    <cellStyle name="40% - Énfasis5 15" xfId="342" xr:uid="{00000000-0005-0000-0000-00006A010000}"/>
    <cellStyle name="40% - Énfasis5 16" xfId="343" xr:uid="{00000000-0005-0000-0000-00006B010000}"/>
    <cellStyle name="40% - Énfasis5 17" xfId="344" xr:uid="{00000000-0005-0000-0000-00006C010000}"/>
    <cellStyle name="40% - Énfasis5 18" xfId="345" xr:uid="{00000000-0005-0000-0000-00006D010000}"/>
    <cellStyle name="40% - Énfasis5 19" xfId="346" xr:uid="{00000000-0005-0000-0000-00006E010000}"/>
    <cellStyle name="40% - Énfasis5 2" xfId="347" xr:uid="{00000000-0005-0000-0000-00006F010000}"/>
    <cellStyle name="40% - Énfasis5 20" xfId="348" xr:uid="{00000000-0005-0000-0000-000070010000}"/>
    <cellStyle name="40% - Énfasis5 21" xfId="349" xr:uid="{00000000-0005-0000-0000-000071010000}"/>
    <cellStyle name="40% - Énfasis5 22" xfId="350" xr:uid="{00000000-0005-0000-0000-000072010000}"/>
    <cellStyle name="40% - Énfasis5 23" xfId="351" xr:uid="{00000000-0005-0000-0000-000073010000}"/>
    <cellStyle name="40% - Énfasis5 24" xfId="352" xr:uid="{00000000-0005-0000-0000-000074010000}"/>
    <cellStyle name="40% - Énfasis5 25" xfId="353" xr:uid="{00000000-0005-0000-0000-000075010000}"/>
    <cellStyle name="40% - Énfasis5 26" xfId="354" xr:uid="{00000000-0005-0000-0000-000076010000}"/>
    <cellStyle name="40% - Énfasis5 27" xfId="355" xr:uid="{00000000-0005-0000-0000-000077010000}"/>
    <cellStyle name="40% - Énfasis5 28" xfId="356" xr:uid="{00000000-0005-0000-0000-000078010000}"/>
    <cellStyle name="40% - Énfasis5 29" xfId="357" xr:uid="{00000000-0005-0000-0000-000079010000}"/>
    <cellStyle name="40% - Énfasis5 3" xfId="358" xr:uid="{00000000-0005-0000-0000-00007A010000}"/>
    <cellStyle name="40% - Énfasis5 30" xfId="359" xr:uid="{00000000-0005-0000-0000-00007B010000}"/>
    <cellStyle name="40% - Énfasis5 31" xfId="360" xr:uid="{00000000-0005-0000-0000-00007C010000}"/>
    <cellStyle name="40% - Énfasis5 32" xfId="361" xr:uid="{00000000-0005-0000-0000-00007D010000}"/>
    <cellStyle name="40% - Énfasis5 33" xfId="1561" xr:uid="{00000000-0005-0000-0000-00007E010000}"/>
    <cellStyle name="40% - Énfasis5 4" xfId="362" xr:uid="{00000000-0005-0000-0000-00007F010000}"/>
    <cellStyle name="40% - Énfasis5 5" xfId="363" xr:uid="{00000000-0005-0000-0000-000080010000}"/>
    <cellStyle name="40% - Énfasis5 6" xfId="364" xr:uid="{00000000-0005-0000-0000-000081010000}"/>
    <cellStyle name="40% - Énfasis5 7" xfId="365" xr:uid="{00000000-0005-0000-0000-000082010000}"/>
    <cellStyle name="40% - Énfasis5 8" xfId="366" xr:uid="{00000000-0005-0000-0000-000083010000}"/>
    <cellStyle name="40% - Énfasis5 9" xfId="367" xr:uid="{00000000-0005-0000-0000-000084010000}"/>
    <cellStyle name="40% - Énfasis6 10" xfId="368" xr:uid="{00000000-0005-0000-0000-000085010000}"/>
    <cellStyle name="40% - Énfasis6 11" xfId="369" xr:uid="{00000000-0005-0000-0000-000086010000}"/>
    <cellStyle name="40% - Énfasis6 12" xfId="370" xr:uid="{00000000-0005-0000-0000-000087010000}"/>
    <cellStyle name="40% - Énfasis6 13" xfId="371" xr:uid="{00000000-0005-0000-0000-000088010000}"/>
    <cellStyle name="40% - Énfasis6 14" xfId="372" xr:uid="{00000000-0005-0000-0000-000089010000}"/>
    <cellStyle name="40% - Énfasis6 15" xfId="373" xr:uid="{00000000-0005-0000-0000-00008A010000}"/>
    <cellStyle name="40% - Énfasis6 16" xfId="374" xr:uid="{00000000-0005-0000-0000-00008B010000}"/>
    <cellStyle name="40% - Énfasis6 17" xfId="375" xr:uid="{00000000-0005-0000-0000-00008C010000}"/>
    <cellStyle name="40% - Énfasis6 18" xfId="376" xr:uid="{00000000-0005-0000-0000-00008D010000}"/>
    <cellStyle name="40% - Énfasis6 19" xfId="377" xr:uid="{00000000-0005-0000-0000-00008E010000}"/>
    <cellStyle name="40% - Énfasis6 2" xfId="378" xr:uid="{00000000-0005-0000-0000-00008F010000}"/>
    <cellStyle name="40% - Énfasis6 20" xfId="379" xr:uid="{00000000-0005-0000-0000-000090010000}"/>
    <cellStyle name="40% - Énfasis6 21" xfId="380" xr:uid="{00000000-0005-0000-0000-000091010000}"/>
    <cellStyle name="40% - Énfasis6 22" xfId="381" xr:uid="{00000000-0005-0000-0000-000092010000}"/>
    <cellStyle name="40% - Énfasis6 23" xfId="382" xr:uid="{00000000-0005-0000-0000-000093010000}"/>
    <cellStyle name="40% - Énfasis6 24" xfId="383" xr:uid="{00000000-0005-0000-0000-000094010000}"/>
    <cellStyle name="40% - Énfasis6 25" xfId="384" xr:uid="{00000000-0005-0000-0000-000095010000}"/>
    <cellStyle name="40% - Énfasis6 26" xfId="385" xr:uid="{00000000-0005-0000-0000-000096010000}"/>
    <cellStyle name="40% - Énfasis6 27" xfId="386" xr:uid="{00000000-0005-0000-0000-000097010000}"/>
    <cellStyle name="40% - Énfasis6 28" xfId="387" xr:uid="{00000000-0005-0000-0000-000098010000}"/>
    <cellStyle name="40% - Énfasis6 29" xfId="388" xr:uid="{00000000-0005-0000-0000-000099010000}"/>
    <cellStyle name="40% - Énfasis6 3" xfId="389" xr:uid="{00000000-0005-0000-0000-00009A010000}"/>
    <cellStyle name="40% - Énfasis6 30" xfId="390" xr:uid="{00000000-0005-0000-0000-00009B010000}"/>
    <cellStyle name="40% - Énfasis6 31" xfId="391" xr:uid="{00000000-0005-0000-0000-00009C010000}"/>
    <cellStyle name="40% - Énfasis6 32" xfId="392" xr:uid="{00000000-0005-0000-0000-00009D010000}"/>
    <cellStyle name="40% - Énfasis6 33" xfId="1565" xr:uid="{00000000-0005-0000-0000-00009E010000}"/>
    <cellStyle name="40% - Énfasis6 4" xfId="393" xr:uid="{00000000-0005-0000-0000-00009F010000}"/>
    <cellStyle name="40% - Énfasis6 5" xfId="394" xr:uid="{00000000-0005-0000-0000-0000A0010000}"/>
    <cellStyle name="40% - Énfasis6 6" xfId="395" xr:uid="{00000000-0005-0000-0000-0000A1010000}"/>
    <cellStyle name="40% - Énfasis6 7" xfId="396" xr:uid="{00000000-0005-0000-0000-0000A2010000}"/>
    <cellStyle name="40% - Énfasis6 8" xfId="397" xr:uid="{00000000-0005-0000-0000-0000A3010000}"/>
    <cellStyle name="40% - Énfasis6 9" xfId="398" xr:uid="{00000000-0005-0000-0000-0000A4010000}"/>
    <cellStyle name="60% - Accent1" xfId="399" xr:uid="{00000000-0005-0000-0000-0000A5010000}"/>
    <cellStyle name="60% - Accent2" xfId="400" xr:uid="{00000000-0005-0000-0000-0000A6010000}"/>
    <cellStyle name="60% - Accent3" xfId="401" xr:uid="{00000000-0005-0000-0000-0000A7010000}"/>
    <cellStyle name="60% - Accent4" xfId="402" xr:uid="{00000000-0005-0000-0000-0000A8010000}"/>
    <cellStyle name="60% - Accent5" xfId="403" xr:uid="{00000000-0005-0000-0000-0000A9010000}"/>
    <cellStyle name="60% - Accent6" xfId="404" xr:uid="{00000000-0005-0000-0000-0000AA010000}"/>
    <cellStyle name="60% - Énfasis1 10" xfId="405" xr:uid="{00000000-0005-0000-0000-0000AB010000}"/>
    <cellStyle name="60% - Énfasis1 11" xfId="406" xr:uid="{00000000-0005-0000-0000-0000AC010000}"/>
    <cellStyle name="60% - Énfasis1 12" xfId="407" xr:uid="{00000000-0005-0000-0000-0000AD010000}"/>
    <cellStyle name="60% - Énfasis1 13" xfId="408" xr:uid="{00000000-0005-0000-0000-0000AE010000}"/>
    <cellStyle name="60% - Énfasis1 14" xfId="409" xr:uid="{00000000-0005-0000-0000-0000AF010000}"/>
    <cellStyle name="60% - Énfasis1 15" xfId="410" xr:uid="{00000000-0005-0000-0000-0000B0010000}"/>
    <cellStyle name="60% - Énfasis1 16" xfId="411" xr:uid="{00000000-0005-0000-0000-0000B1010000}"/>
    <cellStyle name="60% - Énfasis1 17" xfId="412" xr:uid="{00000000-0005-0000-0000-0000B2010000}"/>
    <cellStyle name="60% - Énfasis1 18" xfId="413" xr:uid="{00000000-0005-0000-0000-0000B3010000}"/>
    <cellStyle name="60% - Énfasis1 19" xfId="414" xr:uid="{00000000-0005-0000-0000-0000B4010000}"/>
    <cellStyle name="60% - Énfasis1 2" xfId="415" xr:uid="{00000000-0005-0000-0000-0000B5010000}"/>
    <cellStyle name="60% - Énfasis1 20" xfId="416" xr:uid="{00000000-0005-0000-0000-0000B6010000}"/>
    <cellStyle name="60% - Énfasis1 21" xfId="417" xr:uid="{00000000-0005-0000-0000-0000B7010000}"/>
    <cellStyle name="60% - Énfasis1 22" xfId="418" xr:uid="{00000000-0005-0000-0000-0000B8010000}"/>
    <cellStyle name="60% - Énfasis1 23" xfId="419" xr:uid="{00000000-0005-0000-0000-0000B9010000}"/>
    <cellStyle name="60% - Énfasis1 24" xfId="420" xr:uid="{00000000-0005-0000-0000-0000BA010000}"/>
    <cellStyle name="60% - Énfasis1 25" xfId="421" xr:uid="{00000000-0005-0000-0000-0000BB010000}"/>
    <cellStyle name="60% - Énfasis1 26" xfId="422" xr:uid="{00000000-0005-0000-0000-0000BC010000}"/>
    <cellStyle name="60% - Énfasis1 27" xfId="423" xr:uid="{00000000-0005-0000-0000-0000BD010000}"/>
    <cellStyle name="60% - Énfasis1 28" xfId="424" xr:uid="{00000000-0005-0000-0000-0000BE010000}"/>
    <cellStyle name="60% - Énfasis1 29" xfId="425" xr:uid="{00000000-0005-0000-0000-0000BF010000}"/>
    <cellStyle name="60% - Énfasis1 3" xfId="426" xr:uid="{00000000-0005-0000-0000-0000C0010000}"/>
    <cellStyle name="60% - Énfasis1 30" xfId="427" xr:uid="{00000000-0005-0000-0000-0000C1010000}"/>
    <cellStyle name="60% - Énfasis1 31" xfId="428" xr:uid="{00000000-0005-0000-0000-0000C2010000}"/>
    <cellStyle name="60% - Énfasis1 32" xfId="429" xr:uid="{00000000-0005-0000-0000-0000C3010000}"/>
    <cellStyle name="60% - Énfasis1 33" xfId="1547" xr:uid="{00000000-0005-0000-0000-0000C4010000}"/>
    <cellStyle name="60% - Énfasis1 4" xfId="430" xr:uid="{00000000-0005-0000-0000-0000C5010000}"/>
    <cellStyle name="60% - Énfasis1 5" xfId="431" xr:uid="{00000000-0005-0000-0000-0000C6010000}"/>
    <cellStyle name="60% - Énfasis1 6" xfId="432" xr:uid="{00000000-0005-0000-0000-0000C7010000}"/>
    <cellStyle name="60% - Énfasis1 7" xfId="433" xr:uid="{00000000-0005-0000-0000-0000C8010000}"/>
    <cellStyle name="60% - Énfasis1 8" xfId="434" xr:uid="{00000000-0005-0000-0000-0000C9010000}"/>
    <cellStyle name="60% - Énfasis1 9" xfId="435" xr:uid="{00000000-0005-0000-0000-0000CA010000}"/>
    <cellStyle name="60% - Énfasis2 10" xfId="436" xr:uid="{00000000-0005-0000-0000-0000CB010000}"/>
    <cellStyle name="60% - Énfasis2 11" xfId="437" xr:uid="{00000000-0005-0000-0000-0000CC010000}"/>
    <cellStyle name="60% - Énfasis2 12" xfId="438" xr:uid="{00000000-0005-0000-0000-0000CD010000}"/>
    <cellStyle name="60% - Énfasis2 13" xfId="439" xr:uid="{00000000-0005-0000-0000-0000CE010000}"/>
    <cellStyle name="60% - Énfasis2 14" xfId="440" xr:uid="{00000000-0005-0000-0000-0000CF010000}"/>
    <cellStyle name="60% - Énfasis2 15" xfId="441" xr:uid="{00000000-0005-0000-0000-0000D0010000}"/>
    <cellStyle name="60% - Énfasis2 16" xfId="442" xr:uid="{00000000-0005-0000-0000-0000D1010000}"/>
    <cellStyle name="60% - Énfasis2 17" xfId="443" xr:uid="{00000000-0005-0000-0000-0000D2010000}"/>
    <cellStyle name="60% - Énfasis2 18" xfId="444" xr:uid="{00000000-0005-0000-0000-0000D3010000}"/>
    <cellStyle name="60% - Énfasis2 19" xfId="445" xr:uid="{00000000-0005-0000-0000-0000D4010000}"/>
    <cellStyle name="60% - Énfasis2 2" xfId="446" xr:uid="{00000000-0005-0000-0000-0000D5010000}"/>
    <cellStyle name="60% - Énfasis2 20" xfId="447" xr:uid="{00000000-0005-0000-0000-0000D6010000}"/>
    <cellStyle name="60% - Énfasis2 21" xfId="448" xr:uid="{00000000-0005-0000-0000-0000D7010000}"/>
    <cellStyle name="60% - Énfasis2 22" xfId="449" xr:uid="{00000000-0005-0000-0000-0000D8010000}"/>
    <cellStyle name="60% - Énfasis2 23" xfId="450" xr:uid="{00000000-0005-0000-0000-0000D9010000}"/>
    <cellStyle name="60% - Énfasis2 24" xfId="451" xr:uid="{00000000-0005-0000-0000-0000DA010000}"/>
    <cellStyle name="60% - Énfasis2 25" xfId="452" xr:uid="{00000000-0005-0000-0000-0000DB010000}"/>
    <cellStyle name="60% - Énfasis2 26" xfId="453" xr:uid="{00000000-0005-0000-0000-0000DC010000}"/>
    <cellStyle name="60% - Énfasis2 27" xfId="454" xr:uid="{00000000-0005-0000-0000-0000DD010000}"/>
    <cellStyle name="60% - Énfasis2 28" xfId="455" xr:uid="{00000000-0005-0000-0000-0000DE010000}"/>
    <cellStyle name="60% - Énfasis2 29" xfId="456" xr:uid="{00000000-0005-0000-0000-0000DF010000}"/>
    <cellStyle name="60% - Énfasis2 3" xfId="457" xr:uid="{00000000-0005-0000-0000-0000E0010000}"/>
    <cellStyle name="60% - Énfasis2 30" xfId="458" xr:uid="{00000000-0005-0000-0000-0000E1010000}"/>
    <cellStyle name="60% - Énfasis2 31" xfId="459" xr:uid="{00000000-0005-0000-0000-0000E2010000}"/>
    <cellStyle name="60% - Énfasis2 32" xfId="460" xr:uid="{00000000-0005-0000-0000-0000E3010000}"/>
    <cellStyle name="60% - Énfasis2 33" xfId="1550" xr:uid="{00000000-0005-0000-0000-0000E4010000}"/>
    <cellStyle name="60% - Énfasis2 4" xfId="461" xr:uid="{00000000-0005-0000-0000-0000E5010000}"/>
    <cellStyle name="60% - Énfasis2 5" xfId="462" xr:uid="{00000000-0005-0000-0000-0000E6010000}"/>
    <cellStyle name="60% - Énfasis2 6" xfId="463" xr:uid="{00000000-0005-0000-0000-0000E7010000}"/>
    <cellStyle name="60% - Énfasis2 7" xfId="464" xr:uid="{00000000-0005-0000-0000-0000E8010000}"/>
    <cellStyle name="60% - Énfasis2 8" xfId="465" xr:uid="{00000000-0005-0000-0000-0000E9010000}"/>
    <cellStyle name="60% - Énfasis2 9" xfId="466" xr:uid="{00000000-0005-0000-0000-0000EA010000}"/>
    <cellStyle name="60% - Énfasis3 10" xfId="467" xr:uid="{00000000-0005-0000-0000-0000EB010000}"/>
    <cellStyle name="60% - Énfasis3 11" xfId="468" xr:uid="{00000000-0005-0000-0000-0000EC010000}"/>
    <cellStyle name="60% - Énfasis3 12" xfId="469" xr:uid="{00000000-0005-0000-0000-0000ED010000}"/>
    <cellStyle name="60% - Énfasis3 13" xfId="470" xr:uid="{00000000-0005-0000-0000-0000EE010000}"/>
    <cellStyle name="60% - Énfasis3 14" xfId="471" xr:uid="{00000000-0005-0000-0000-0000EF010000}"/>
    <cellStyle name="60% - Énfasis3 15" xfId="472" xr:uid="{00000000-0005-0000-0000-0000F0010000}"/>
    <cellStyle name="60% - Énfasis3 16" xfId="473" xr:uid="{00000000-0005-0000-0000-0000F1010000}"/>
    <cellStyle name="60% - Énfasis3 17" xfId="474" xr:uid="{00000000-0005-0000-0000-0000F2010000}"/>
    <cellStyle name="60% - Énfasis3 18" xfId="475" xr:uid="{00000000-0005-0000-0000-0000F3010000}"/>
    <cellStyle name="60% - Énfasis3 19" xfId="476" xr:uid="{00000000-0005-0000-0000-0000F4010000}"/>
    <cellStyle name="60% - Énfasis3 2" xfId="477" xr:uid="{00000000-0005-0000-0000-0000F5010000}"/>
    <cellStyle name="60% - Énfasis3 20" xfId="478" xr:uid="{00000000-0005-0000-0000-0000F6010000}"/>
    <cellStyle name="60% - Énfasis3 21" xfId="479" xr:uid="{00000000-0005-0000-0000-0000F7010000}"/>
    <cellStyle name="60% - Énfasis3 22" xfId="480" xr:uid="{00000000-0005-0000-0000-0000F8010000}"/>
    <cellStyle name="60% - Énfasis3 23" xfId="481" xr:uid="{00000000-0005-0000-0000-0000F9010000}"/>
    <cellStyle name="60% - Énfasis3 24" xfId="482" xr:uid="{00000000-0005-0000-0000-0000FA010000}"/>
    <cellStyle name="60% - Énfasis3 25" xfId="483" xr:uid="{00000000-0005-0000-0000-0000FB010000}"/>
    <cellStyle name="60% - Énfasis3 26" xfId="484" xr:uid="{00000000-0005-0000-0000-0000FC010000}"/>
    <cellStyle name="60% - Énfasis3 27" xfId="485" xr:uid="{00000000-0005-0000-0000-0000FD010000}"/>
    <cellStyle name="60% - Énfasis3 28" xfId="486" xr:uid="{00000000-0005-0000-0000-0000FE010000}"/>
    <cellStyle name="60% - Énfasis3 29" xfId="487" xr:uid="{00000000-0005-0000-0000-0000FF010000}"/>
    <cellStyle name="60% - Énfasis3 3" xfId="488" xr:uid="{00000000-0005-0000-0000-000000020000}"/>
    <cellStyle name="60% - Énfasis3 30" xfId="489" xr:uid="{00000000-0005-0000-0000-000001020000}"/>
    <cellStyle name="60% - Énfasis3 31" xfId="490" xr:uid="{00000000-0005-0000-0000-000002020000}"/>
    <cellStyle name="60% - Énfasis3 32" xfId="491" xr:uid="{00000000-0005-0000-0000-000003020000}"/>
    <cellStyle name="60% - Énfasis3 33" xfId="1554" xr:uid="{00000000-0005-0000-0000-000004020000}"/>
    <cellStyle name="60% - Énfasis3 4" xfId="492" xr:uid="{00000000-0005-0000-0000-000005020000}"/>
    <cellStyle name="60% - Énfasis3 5" xfId="493" xr:uid="{00000000-0005-0000-0000-000006020000}"/>
    <cellStyle name="60% - Énfasis3 6" xfId="494" xr:uid="{00000000-0005-0000-0000-000007020000}"/>
    <cellStyle name="60% - Énfasis3 7" xfId="495" xr:uid="{00000000-0005-0000-0000-000008020000}"/>
    <cellStyle name="60% - Énfasis3 8" xfId="496" xr:uid="{00000000-0005-0000-0000-000009020000}"/>
    <cellStyle name="60% - Énfasis3 9" xfId="497" xr:uid="{00000000-0005-0000-0000-00000A020000}"/>
    <cellStyle name="60% - Énfasis4 10" xfId="498" xr:uid="{00000000-0005-0000-0000-00000B020000}"/>
    <cellStyle name="60% - Énfasis4 11" xfId="499" xr:uid="{00000000-0005-0000-0000-00000C020000}"/>
    <cellStyle name="60% - Énfasis4 12" xfId="500" xr:uid="{00000000-0005-0000-0000-00000D020000}"/>
    <cellStyle name="60% - Énfasis4 13" xfId="501" xr:uid="{00000000-0005-0000-0000-00000E020000}"/>
    <cellStyle name="60% - Énfasis4 14" xfId="502" xr:uid="{00000000-0005-0000-0000-00000F020000}"/>
    <cellStyle name="60% - Énfasis4 15" xfId="503" xr:uid="{00000000-0005-0000-0000-000010020000}"/>
    <cellStyle name="60% - Énfasis4 16" xfId="504" xr:uid="{00000000-0005-0000-0000-000011020000}"/>
    <cellStyle name="60% - Énfasis4 17" xfId="505" xr:uid="{00000000-0005-0000-0000-000012020000}"/>
    <cellStyle name="60% - Énfasis4 18" xfId="506" xr:uid="{00000000-0005-0000-0000-000013020000}"/>
    <cellStyle name="60% - Énfasis4 19" xfId="507" xr:uid="{00000000-0005-0000-0000-000014020000}"/>
    <cellStyle name="60% - Énfasis4 2" xfId="508" xr:uid="{00000000-0005-0000-0000-000015020000}"/>
    <cellStyle name="60% - Énfasis4 20" xfId="509" xr:uid="{00000000-0005-0000-0000-000016020000}"/>
    <cellStyle name="60% - Énfasis4 21" xfId="510" xr:uid="{00000000-0005-0000-0000-000017020000}"/>
    <cellStyle name="60% - Énfasis4 22" xfId="511" xr:uid="{00000000-0005-0000-0000-000018020000}"/>
    <cellStyle name="60% - Énfasis4 23" xfId="512" xr:uid="{00000000-0005-0000-0000-000019020000}"/>
    <cellStyle name="60% - Énfasis4 24" xfId="513" xr:uid="{00000000-0005-0000-0000-00001A020000}"/>
    <cellStyle name="60% - Énfasis4 25" xfId="514" xr:uid="{00000000-0005-0000-0000-00001B020000}"/>
    <cellStyle name="60% - Énfasis4 26" xfId="515" xr:uid="{00000000-0005-0000-0000-00001C020000}"/>
    <cellStyle name="60% - Énfasis4 27" xfId="516" xr:uid="{00000000-0005-0000-0000-00001D020000}"/>
    <cellStyle name="60% - Énfasis4 28" xfId="517" xr:uid="{00000000-0005-0000-0000-00001E020000}"/>
    <cellStyle name="60% - Énfasis4 29" xfId="518" xr:uid="{00000000-0005-0000-0000-00001F020000}"/>
    <cellStyle name="60% - Énfasis4 3" xfId="519" xr:uid="{00000000-0005-0000-0000-000020020000}"/>
    <cellStyle name="60% - Énfasis4 30" xfId="520" xr:uid="{00000000-0005-0000-0000-000021020000}"/>
    <cellStyle name="60% - Énfasis4 31" xfId="521" xr:uid="{00000000-0005-0000-0000-000022020000}"/>
    <cellStyle name="60% - Énfasis4 32" xfId="522" xr:uid="{00000000-0005-0000-0000-000023020000}"/>
    <cellStyle name="60% - Énfasis4 33" xfId="1558" xr:uid="{00000000-0005-0000-0000-000024020000}"/>
    <cellStyle name="60% - Énfasis4 4" xfId="523" xr:uid="{00000000-0005-0000-0000-000025020000}"/>
    <cellStyle name="60% - Énfasis4 5" xfId="524" xr:uid="{00000000-0005-0000-0000-000026020000}"/>
    <cellStyle name="60% - Énfasis4 6" xfId="525" xr:uid="{00000000-0005-0000-0000-000027020000}"/>
    <cellStyle name="60% - Énfasis4 7" xfId="526" xr:uid="{00000000-0005-0000-0000-000028020000}"/>
    <cellStyle name="60% - Énfasis4 8" xfId="527" xr:uid="{00000000-0005-0000-0000-000029020000}"/>
    <cellStyle name="60% - Énfasis4 9" xfId="528" xr:uid="{00000000-0005-0000-0000-00002A020000}"/>
    <cellStyle name="60% - Énfasis5 10" xfId="529" xr:uid="{00000000-0005-0000-0000-00002B020000}"/>
    <cellStyle name="60% - Énfasis5 11" xfId="530" xr:uid="{00000000-0005-0000-0000-00002C020000}"/>
    <cellStyle name="60% - Énfasis5 12" xfId="531" xr:uid="{00000000-0005-0000-0000-00002D020000}"/>
    <cellStyle name="60% - Énfasis5 13" xfId="532" xr:uid="{00000000-0005-0000-0000-00002E020000}"/>
    <cellStyle name="60% - Énfasis5 14" xfId="533" xr:uid="{00000000-0005-0000-0000-00002F020000}"/>
    <cellStyle name="60% - Énfasis5 15" xfId="534" xr:uid="{00000000-0005-0000-0000-000030020000}"/>
    <cellStyle name="60% - Énfasis5 16" xfId="535" xr:uid="{00000000-0005-0000-0000-000031020000}"/>
    <cellStyle name="60% - Énfasis5 17" xfId="536" xr:uid="{00000000-0005-0000-0000-000032020000}"/>
    <cellStyle name="60% - Énfasis5 18" xfId="537" xr:uid="{00000000-0005-0000-0000-000033020000}"/>
    <cellStyle name="60% - Énfasis5 19" xfId="538" xr:uid="{00000000-0005-0000-0000-000034020000}"/>
    <cellStyle name="60% - Énfasis5 2" xfId="539" xr:uid="{00000000-0005-0000-0000-000035020000}"/>
    <cellStyle name="60% - Énfasis5 20" xfId="540" xr:uid="{00000000-0005-0000-0000-000036020000}"/>
    <cellStyle name="60% - Énfasis5 21" xfId="541" xr:uid="{00000000-0005-0000-0000-000037020000}"/>
    <cellStyle name="60% - Énfasis5 22" xfId="542" xr:uid="{00000000-0005-0000-0000-000038020000}"/>
    <cellStyle name="60% - Énfasis5 23" xfId="543" xr:uid="{00000000-0005-0000-0000-000039020000}"/>
    <cellStyle name="60% - Énfasis5 24" xfId="544" xr:uid="{00000000-0005-0000-0000-00003A020000}"/>
    <cellStyle name="60% - Énfasis5 25" xfId="545" xr:uid="{00000000-0005-0000-0000-00003B020000}"/>
    <cellStyle name="60% - Énfasis5 26" xfId="546" xr:uid="{00000000-0005-0000-0000-00003C020000}"/>
    <cellStyle name="60% - Énfasis5 27" xfId="547" xr:uid="{00000000-0005-0000-0000-00003D020000}"/>
    <cellStyle name="60% - Énfasis5 28" xfId="548" xr:uid="{00000000-0005-0000-0000-00003E020000}"/>
    <cellStyle name="60% - Énfasis5 29" xfId="549" xr:uid="{00000000-0005-0000-0000-00003F020000}"/>
    <cellStyle name="60% - Énfasis5 3" xfId="550" xr:uid="{00000000-0005-0000-0000-000040020000}"/>
    <cellStyle name="60% - Énfasis5 30" xfId="551" xr:uid="{00000000-0005-0000-0000-000041020000}"/>
    <cellStyle name="60% - Énfasis5 31" xfId="552" xr:uid="{00000000-0005-0000-0000-000042020000}"/>
    <cellStyle name="60% - Énfasis5 32" xfId="553" xr:uid="{00000000-0005-0000-0000-000043020000}"/>
    <cellStyle name="60% - Énfasis5 33" xfId="1562" xr:uid="{00000000-0005-0000-0000-000044020000}"/>
    <cellStyle name="60% - Énfasis5 4" xfId="554" xr:uid="{00000000-0005-0000-0000-000045020000}"/>
    <cellStyle name="60% - Énfasis5 5" xfId="555" xr:uid="{00000000-0005-0000-0000-000046020000}"/>
    <cellStyle name="60% - Énfasis5 6" xfId="556" xr:uid="{00000000-0005-0000-0000-000047020000}"/>
    <cellStyle name="60% - Énfasis5 7" xfId="557" xr:uid="{00000000-0005-0000-0000-000048020000}"/>
    <cellStyle name="60% - Énfasis5 8" xfId="558" xr:uid="{00000000-0005-0000-0000-000049020000}"/>
    <cellStyle name="60% - Énfasis5 9" xfId="559" xr:uid="{00000000-0005-0000-0000-00004A020000}"/>
    <cellStyle name="60% - Énfasis6 10" xfId="560" xr:uid="{00000000-0005-0000-0000-00004B020000}"/>
    <cellStyle name="60% - Énfasis6 11" xfId="561" xr:uid="{00000000-0005-0000-0000-00004C020000}"/>
    <cellStyle name="60% - Énfasis6 12" xfId="562" xr:uid="{00000000-0005-0000-0000-00004D020000}"/>
    <cellStyle name="60% - Énfasis6 13" xfId="563" xr:uid="{00000000-0005-0000-0000-00004E020000}"/>
    <cellStyle name="60% - Énfasis6 14" xfId="564" xr:uid="{00000000-0005-0000-0000-00004F020000}"/>
    <cellStyle name="60% - Énfasis6 15" xfId="565" xr:uid="{00000000-0005-0000-0000-000050020000}"/>
    <cellStyle name="60% - Énfasis6 16" xfId="566" xr:uid="{00000000-0005-0000-0000-000051020000}"/>
    <cellStyle name="60% - Énfasis6 17" xfId="567" xr:uid="{00000000-0005-0000-0000-000052020000}"/>
    <cellStyle name="60% - Énfasis6 18" xfId="568" xr:uid="{00000000-0005-0000-0000-000053020000}"/>
    <cellStyle name="60% - Énfasis6 19" xfId="569" xr:uid="{00000000-0005-0000-0000-000054020000}"/>
    <cellStyle name="60% - Énfasis6 2" xfId="570" xr:uid="{00000000-0005-0000-0000-000055020000}"/>
    <cellStyle name="60% - Énfasis6 20" xfId="571" xr:uid="{00000000-0005-0000-0000-000056020000}"/>
    <cellStyle name="60% - Énfasis6 21" xfId="572" xr:uid="{00000000-0005-0000-0000-000057020000}"/>
    <cellStyle name="60% - Énfasis6 22" xfId="573" xr:uid="{00000000-0005-0000-0000-000058020000}"/>
    <cellStyle name="60% - Énfasis6 23" xfId="574" xr:uid="{00000000-0005-0000-0000-000059020000}"/>
    <cellStyle name="60% - Énfasis6 24" xfId="575" xr:uid="{00000000-0005-0000-0000-00005A020000}"/>
    <cellStyle name="60% - Énfasis6 25" xfId="576" xr:uid="{00000000-0005-0000-0000-00005B020000}"/>
    <cellStyle name="60% - Énfasis6 26" xfId="577" xr:uid="{00000000-0005-0000-0000-00005C020000}"/>
    <cellStyle name="60% - Énfasis6 27" xfId="578" xr:uid="{00000000-0005-0000-0000-00005D020000}"/>
    <cellStyle name="60% - Énfasis6 28" xfId="579" xr:uid="{00000000-0005-0000-0000-00005E020000}"/>
    <cellStyle name="60% - Énfasis6 29" xfId="580" xr:uid="{00000000-0005-0000-0000-00005F020000}"/>
    <cellStyle name="60% - Énfasis6 3" xfId="581" xr:uid="{00000000-0005-0000-0000-000060020000}"/>
    <cellStyle name="60% - Énfasis6 30" xfId="582" xr:uid="{00000000-0005-0000-0000-000061020000}"/>
    <cellStyle name="60% - Énfasis6 31" xfId="583" xr:uid="{00000000-0005-0000-0000-000062020000}"/>
    <cellStyle name="60% - Énfasis6 32" xfId="584" xr:uid="{00000000-0005-0000-0000-000063020000}"/>
    <cellStyle name="60% - Énfasis6 33" xfId="1566" xr:uid="{00000000-0005-0000-0000-000064020000}"/>
    <cellStyle name="60% - Énfasis6 4" xfId="585" xr:uid="{00000000-0005-0000-0000-000065020000}"/>
    <cellStyle name="60% - Énfasis6 5" xfId="586" xr:uid="{00000000-0005-0000-0000-000066020000}"/>
    <cellStyle name="60% - Énfasis6 6" xfId="587" xr:uid="{00000000-0005-0000-0000-000067020000}"/>
    <cellStyle name="60% - Énfasis6 7" xfId="588" xr:uid="{00000000-0005-0000-0000-000068020000}"/>
    <cellStyle name="60% - Énfasis6 8" xfId="589" xr:uid="{00000000-0005-0000-0000-000069020000}"/>
    <cellStyle name="60% - Énfasis6 9" xfId="590" xr:uid="{00000000-0005-0000-0000-00006A020000}"/>
    <cellStyle name="Accent1" xfId="591" xr:uid="{00000000-0005-0000-0000-00006B020000}"/>
    <cellStyle name="Accent2" xfId="592" xr:uid="{00000000-0005-0000-0000-00006C020000}"/>
    <cellStyle name="Accent3" xfId="593" xr:uid="{00000000-0005-0000-0000-00006D020000}"/>
    <cellStyle name="Accent4" xfId="594" xr:uid="{00000000-0005-0000-0000-00006E020000}"/>
    <cellStyle name="Accent5" xfId="595" xr:uid="{00000000-0005-0000-0000-00006F020000}"/>
    <cellStyle name="Accent6" xfId="596" xr:uid="{00000000-0005-0000-0000-000070020000}"/>
    <cellStyle name="ACTAS" xfId="1444" xr:uid="{00000000-0005-0000-0000-000071020000}"/>
    <cellStyle name="Bad" xfId="597" xr:uid="{00000000-0005-0000-0000-000072020000}"/>
    <cellStyle name="BORDES TITU. INT." xfId="1446" xr:uid="{00000000-0005-0000-0000-000073020000}"/>
    <cellStyle name="Buena 10" xfId="598" xr:uid="{00000000-0005-0000-0000-000074020000}"/>
    <cellStyle name="Buena 11" xfId="599" xr:uid="{00000000-0005-0000-0000-000075020000}"/>
    <cellStyle name="Buena 12" xfId="600" xr:uid="{00000000-0005-0000-0000-000076020000}"/>
    <cellStyle name="Buena 13" xfId="601" xr:uid="{00000000-0005-0000-0000-000077020000}"/>
    <cellStyle name="Buena 14" xfId="602" xr:uid="{00000000-0005-0000-0000-000078020000}"/>
    <cellStyle name="Buena 15" xfId="603" xr:uid="{00000000-0005-0000-0000-000079020000}"/>
    <cellStyle name="Buena 16" xfId="604" xr:uid="{00000000-0005-0000-0000-00007A020000}"/>
    <cellStyle name="Buena 17" xfId="605" xr:uid="{00000000-0005-0000-0000-00007B020000}"/>
    <cellStyle name="Buena 18" xfId="606" xr:uid="{00000000-0005-0000-0000-00007C020000}"/>
    <cellStyle name="Buena 19" xfId="607" xr:uid="{00000000-0005-0000-0000-00007D020000}"/>
    <cellStyle name="Buena 2" xfId="608" xr:uid="{00000000-0005-0000-0000-00007E020000}"/>
    <cellStyle name="Buena 20" xfId="609" xr:uid="{00000000-0005-0000-0000-00007F020000}"/>
    <cellStyle name="Buena 21" xfId="610" xr:uid="{00000000-0005-0000-0000-000080020000}"/>
    <cellStyle name="Buena 22" xfId="611" xr:uid="{00000000-0005-0000-0000-000081020000}"/>
    <cellStyle name="Buena 23" xfId="612" xr:uid="{00000000-0005-0000-0000-000082020000}"/>
    <cellStyle name="Buena 24" xfId="613" xr:uid="{00000000-0005-0000-0000-000083020000}"/>
    <cellStyle name="Buena 25" xfId="614" xr:uid="{00000000-0005-0000-0000-000084020000}"/>
    <cellStyle name="Buena 26" xfId="615" xr:uid="{00000000-0005-0000-0000-000085020000}"/>
    <cellStyle name="Buena 27" xfId="616" xr:uid="{00000000-0005-0000-0000-000086020000}"/>
    <cellStyle name="Buena 28" xfId="617" xr:uid="{00000000-0005-0000-0000-000087020000}"/>
    <cellStyle name="Buena 29" xfId="618" xr:uid="{00000000-0005-0000-0000-000088020000}"/>
    <cellStyle name="Buena 3" xfId="619" xr:uid="{00000000-0005-0000-0000-000089020000}"/>
    <cellStyle name="Buena 30" xfId="620" xr:uid="{00000000-0005-0000-0000-00008A020000}"/>
    <cellStyle name="Buena 31" xfId="621" xr:uid="{00000000-0005-0000-0000-00008B020000}"/>
    <cellStyle name="Buena 32" xfId="622" xr:uid="{00000000-0005-0000-0000-00008C020000}"/>
    <cellStyle name="Buena 4" xfId="623" xr:uid="{00000000-0005-0000-0000-00008D020000}"/>
    <cellStyle name="Buena 5" xfId="624" xr:uid="{00000000-0005-0000-0000-00008E020000}"/>
    <cellStyle name="Buena 6" xfId="625" xr:uid="{00000000-0005-0000-0000-00008F020000}"/>
    <cellStyle name="Buena 7" xfId="626" xr:uid="{00000000-0005-0000-0000-000090020000}"/>
    <cellStyle name="Buena 8" xfId="627" xr:uid="{00000000-0005-0000-0000-000091020000}"/>
    <cellStyle name="Buena 9" xfId="628" xr:uid="{00000000-0005-0000-0000-000092020000}"/>
    <cellStyle name="Bueno 2" xfId="1538" xr:uid="{00000000-0005-0000-0000-000093020000}"/>
    <cellStyle name="Calculation" xfId="629" xr:uid="{00000000-0005-0000-0000-000094020000}"/>
    <cellStyle name="Cálculo" xfId="6" builtinId="22" customBuiltin="1"/>
    <cellStyle name="Cálculo 10" xfId="630" xr:uid="{00000000-0005-0000-0000-000096020000}"/>
    <cellStyle name="Cálculo 11" xfId="631" xr:uid="{00000000-0005-0000-0000-000097020000}"/>
    <cellStyle name="Cálculo 12" xfId="632" xr:uid="{00000000-0005-0000-0000-000098020000}"/>
    <cellStyle name="Cálculo 13" xfId="633" xr:uid="{00000000-0005-0000-0000-000099020000}"/>
    <cellStyle name="Cálculo 14" xfId="634" xr:uid="{00000000-0005-0000-0000-00009A020000}"/>
    <cellStyle name="Cálculo 15" xfId="635" xr:uid="{00000000-0005-0000-0000-00009B020000}"/>
    <cellStyle name="Cálculo 16" xfId="636" xr:uid="{00000000-0005-0000-0000-00009C020000}"/>
    <cellStyle name="Cálculo 17" xfId="637" xr:uid="{00000000-0005-0000-0000-00009D020000}"/>
    <cellStyle name="Cálculo 18" xfId="638" xr:uid="{00000000-0005-0000-0000-00009E020000}"/>
    <cellStyle name="Cálculo 19" xfId="639" xr:uid="{00000000-0005-0000-0000-00009F020000}"/>
    <cellStyle name="Cálculo 2" xfId="640" xr:uid="{00000000-0005-0000-0000-0000A0020000}"/>
    <cellStyle name="Cálculo 20" xfId="641" xr:uid="{00000000-0005-0000-0000-0000A1020000}"/>
    <cellStyle name="Cálculo 21" xfId="642" xr:uid="{00000000-0005-0000-0000-0000A2020000}"/>
    <cellStyle name="Cálculo 22" xfId="643" xr:uid="{00000000-0005-0000-0000-0000A3020000}"/>
    <cellStyle name="Cálculo 23" xfId="644" xr:uid="{00000000-0005-0000-0000-0000A4020000}"/>
    <cellStyle name="Cálculo 24" xfId="645" xr:uid="{00000000-0005-0000-0000-0000A5020000}"/>
    <cellStyle name="Cálculo 25" xfId="646" xr:uid="{00000000-0005-0000-0000-0000A6020000}"/>
    <cellStyle name="Cálculo 26" xfId="647" xr:uid="{00000000-0005-0000-0000-0000A7020000}"/>
    <cellStyle name="Cálculo 27" xfId="648" xr:uid="{00000000-0005-0000-0000-0000A8020000}"/>
    <cellStyle name="Cálculo 28" xfId="649" xr:uid="{00000000-0005-0000-0000-0000A9020000}"/>
    <cellStyle name="Cálculo 29" xfId="650" xr:uid="{00000000-0005-0000-0000-0000AA020000}"/>
    <cellStyle name="Cálculo 3" xfId="651" xr:uid="{00000000-0005-0000-0000-0000AB020000}"/>
    <cellStyle name="Cálculo 30" xfId="652" xr:uid="{00000000-0005-0000-0000-0000AC020000}"/>
    <cellStyle name="Cálculo 31" xfId="653" xr:uid="{00000000-0005-0000-0000-0000AD020000}"/>
    <cellStyle name="Cálculo 32" xfId="654" xr:uid="{00000000-0005-0000-0000-0000AE020000}"/>
    <cellStyle name="Cálculo 4" xfId="655" xr:uid="{00000000-0005-0000-0000-0000AF020000}"/>
    <cellStyle name="Cálculo 5" xfId="656" xr:uid="{00000000-0005-0000-0000-0000B0020000}"/>
    <cellStyle name="Cálculo 6" xfId="657" xr:uid="{00000000-0005-0000-0000-0000B1020000}"/>
    <cellStyle name="Cálculo 7" xfId="658" xr:uid="{00000000-0005-0000-0000-0000B2020000}"/>
    <cellStyle name="Cálculo 8" xfId="659" xr:uid="{00000000-0005-0000-0000-0000B3020000}"/>
    <cellStyle name="Cálculo 9" xfId="660" xr:uid="{00000000-0005-0000-0000-0000B4020000}"/>
    <cellStyle name="Celda de comprobación" xfId="8" builtinId="23" customBuiltin="1"/>
    <cellStyle name="Celda de comprobación 10" xfId="661" xr:uid="{00000000-0005-0000-0000-0000B6020000}"/>
    <cellStyle name="Celda de comprobación 11" xfId="662" xr:uid="{00000000-0005-0000-0000-0000B7020000}"/>
    <cellStyle name="Celda de comprobación 12" xfId="663" xr:uid="{00000000-0005-0000-0000-0000B8020000}"/>
    <cellStyle name="Celda de comprobación 13" xfId="664" xr:uid="{00000000-0005-0000-0000-0000B9020000}"/>
    <cellStyle name="Celda de comprobación 14" xfId="665" xr:uid="{00000000-0005-0000-0000-0000BA020000}"/>
    <cellStyle name="Celda de comprobación 15" xfId="666" xr:uid="{00000000-0005-0000-0000-0000BB020000}"/>
    <cellStyle name="Celda de comprobación 16" xfId="667" xr:uid="{00000000-0005-0000-0000-0000BC020000}"/>
    <cellStyle name="Celda de comprobación 17" xfId="668" xr:uid="{00000000-0005-0000-0000-0000BD020000}"/>
    <cellStyle name="Celda de comprobación 18" xfId="669" xr:uid="{00000000-0005-0000-0000-0000BE020000}"/>
    <cellStyle name="Celda de comprobación 19" xfId="670" xr:uid="{00000000-0005-0000-0000-0000BF020000}"/>
    <cellStyle name="Celda de comprobación 2" xfId="671" xr:uid="{00000000-0005-0000-0000-0000C0020000}"/>
    <cellStyle name="Celda de comprobación 20" xfId="672" xr:uid="{00000000-0005-0000-0000-0000C1020000}"/>
    <cellStyle name="Celda de comprobación 21" xfId="673" xr:uid="{00000000-0005-0000-0000-0000C2020000}"/>
    <cellStyle name="Celda de comprobación 22" xfId="674" xr:uid="{00000000-0005-0000-0000-0000C3020000}"/>
    <cellStyle name="Celda de comprobación 23" xfId="675" xr:uid="{00000000-0005-0000-0000-0000C4020000}"/>
    <cellStyle name="Celda de comprobación 24" xfId="676" xr:uid="{00000000-0005-0000-0000-0000C5020000}"/>
    <cellStyle name="Celda de comprobación 25" xfId="677" xr:uid="{00000000-0005-0000-0000-0000C6020000}"/>
    <cellStyle name="Celda de comprobación 26" xfId="678" xr:uid="{00000000-0005-0000-0000-0000C7020000}"/>
    <cellStyle name="Celda de comprobación 27" xfId="679" xr:uid="{00000000-0005-0000-0000-0000C8020000}"/>
    <cellStyle name="Celda de comprobación 28" xfId="680" xr:uid="{00000000-0005-0000-0000-0000C9020000}"/>
    <cellStyle name="Celda de comprobación 29" xfId="681" xr:uid="{00000000-0005-0000-0000-0000CA020000}"/>
    <cellStyle name="Celda de comprobación 3" xfId="682" xr:uid="{00000000-0005-0000-0000-0000CB020000}"/>
    <cellStyle name="Celda de comprobación 30" xfId="683" xr:uid="{00000000-0005-0000-0000-0000CC020000}"/>
    <cellStyle name="Celda de comprobación 31" xfId="684" xr:uid="{00000000-0005-0000-0000-0000CD020000}"/>
    <cellStyle name="Celda de comprobación 32" xfId="685" xr:uid="{00000000-0005-0000-0000-0000CE020000}"/>
    <cellStyle name="Celda de comprobación 4" xfId="686" xr:uid="{00000000-0005-0000-0000-0000CF020000}"/>
    <cellStyle name="Celda de comprobación 5" xfId="687" xr:uid="{00000000-0005-0000-0000-0000D0020000}"/>
    <cellStyle name="Celda de comprobación 6" xfId="688" xr:uid="{00000000-0005-0000-0000-0000D1020000}"/>
    <cellStyle name="Celda de comprobación 7" xfId="689" xr:uid="{00000000-0005-0000-0000-0000D2020000}"/>
    <cellStyle name="Celda de comprobación 8" xfId="690" xr:uid="{00000000-0005-0000-0000-0000D3020000}"/>
    <cellStyle name="Celda de comprobación 9" xfId="691" xr:uid="{00000000-0005-0000-0000-0000D4020000}"/>
    <cellStyle name="Celda vinculada" xfId="7" builtinId="24" customBuiltin="1"/>
    <cellStyle name="Celda vinculada 10" xfId="692" xr:uid="{00000000-0005-0000-0000-0000D6020000}"/>
    <cellStyle name="Celda vinculada 11" xfId="693" xr:uid="{00000000-0005-0000-0000-0000D7020000}"/>
    <cellStyle name="Celda vinculada 12" xfId="694" xr:uid="{00000000-0005-0000-0000-0000D8020000}"/>
    <cellStyle name="Celda vinculada 13" xfId="695" xr:uid="{00000000-0005-0000-0000-0000D9020000}"/>
    <cellStyle name="Celda vinculada 14" xfId="696" xr:uid="{00000000-0005-0000-0000-0000DA020000}"/>
    <cellStyle name="Celda vinculada 15" xfId="697" xr:uid="{00000000-0005-0000-0000-0000DB020000}"/>
    <cellStyle name="Celda vinculada 16" xfId="698" xr:uid="{00000000-0005-0000-0000-0000DC020000}"/>
    <cellStyle name="Celda vinculada 17" xfId="699" xr:uid="{00000000-0005-0000-0000-0000DD020000}"/>
    <cellStyle name="Celda vinculada 18" xfId="700" xr:uid="{00000000-0005-0000-0000-0000DE020000}"/>
    <cellStyle name="Celda vinculada 19" xfId="701" xr:uid="{00000000-0005-0000-0000-0000DF020000}"/>
    <cellStyle name="Celda vinculada 2" xfId="702" xr:uid="{00000000-0005-0000-0000-0000E0020000}"/>
    <cellStyle name="Celda vinculada 20" xfId="703" xr:uid="{00000000-0005-0000-0000-0000E1020000}"/>
    <cellStyle name="Celda vinculada 21" xfId="704" xr:uid="{00000000-0005-0000-0000-0000E2020000}"/>
    <cellStyle name="Celda vinculada 22" xfId="705" xr:uid="{00000000-0005-0000-0000-0000E3020000}"/>
    <cellStyle name="Celda vinculada 23" xfId="706" xr:uid="{00000000-0005-0000-0000-0000E4020000}"/>
    <cellStyle name="Celda vinculada 24" xfId="707" xr:uid="{00000000-0005-0000-0000-0000E5020000}"/>
    <cellStyle name="Celda vinculada 25" xfId="708" xr:uid="{00000000-0005-0000-0000-0000E6020000}"/>
    <cellStyle name="Celda vinculada 26" xfId="709" xr:uid="{00000000-0005-0000-0000-0000E7020000}"/>
    <cellStyle name="Celda vinculada 27" xfId="710" xr:uid="{00000000-0005-0000-0000-0000E8020000}"/>
    <cellStyle name="Celda vinculada 28" xfId="711" xr:uid="{00000000-0005-0000-0000-0000E9020000}"/>
    <cellStyle name="Celda vinculada 29" xfId="712" xr:uid="{00000000-0005-0000-0000-0000EA020000}"/>
    <cellStyle name="Celda vinculada 3" xfId="713" xr:uid="{00000000-0005-0000-0000-0000EB020000}"/>
    <cellStyle name="Celda vinculada 30" xfId="714" xr:uid="{00000000-0005-0000-0000-0000EC020000}"/>
    <cellStyle name="Celda vinculada 31" xfId="715" xr:uid="{00000000-0005-0000-0000-0000ED020000}"/>
    <cellStyle name="Celda vinculada 32" xfId="716" xr:uid="{00000000-0005-0000-0000-0000EE020000}"/>
    <cellStyle name="Celda vinculada 4" xfId="717" xr:uid="{00000000-0005-0000-0000-0000EF020000}"/>
    <cellStyle name="Celda vinculada 5" xfId="718" xr:uid="{00000000-0005-0000-0000-0000F0020000}"/>
    <cellStyle name="Celda vinculada 6" xfId="719" xr:uid="{00000000-0005-0000-0000-0000F1020000}"/>
    <cellStyle name="Celda vinculada 7" xfId="720" xr:uid="{00000000-0005-0000-0000-0000F2020000}"/>
    <cellStyle name="Celda vinculada 8" xfId="721" xr:uid="{00000000-0005-0000-0000-0000F3020000}"/>
    <cellStyle name="Celda vinculada 9" xfId="722" xr:uid="{00000000-0005-0000-0000-0000F4020000}"/>
    <cellStyle name="Check Cell" xfId="723" xr:uid="{00000000-0005-0000-0000-0000F5020000}"/>
    <cellStyle name="Comma0" xfId="1447" xr:uid="{00000000-0005-0000-0000-0000F6020000}"/>
    <cellStyle name="Comma0 2" xfId="1448" xr:uid="{00000000-0005-0000-0000-0000F7020000}"/>
    <cellStyle name="Currency0" xfId="1449" xr:uid="{00000000-0005-0000-0000-0000F8020000}"/>
    <cellStyle name="Currency0 2" xfId="1450" xr:uid="{00000000-0005-0000-0000-0000F9020000}"/>
    <cellStyle name="Date" xfId="1451" xr:uid="{00000000-0005-0000-0000-0000FA020000}"/>
    <cellStyle name="Date 2" xfId="1452" xr:uid="{00000000-0005-0000-0000-0000FB020000}"/>
    <cellStyle name="Encabezado 1" xfId="1" builtinId="16" customBuiltin="1"/>
    <cellStyle name="Encabezado 4 10" xfId="724" xr:uid="{00000000-0005-0000-0000-0000FD020000}"/>
    <cellStyle name="Encabezado 4 11" xfId="725" xr:uid="{00000000-0005-0000-0000-0000FE020000}"/>
    <cellStyle name="Encabezado 4 12" xfId="726" xr:uid="{00000000-0005-0000-0000-0000FF020000}"/>
    <cellStyle name="Encabezado 4 13" xfId="727" xr:uid="{00000000-0005-0000-0000-000000030000}"/>
    <cellStyle name="Encabezado 4 14" xfId="728" xr:uid="{00000000-0005-0000-0000-000001030000}"/>
    <cellStyle name="Encabezado 4 15" xfId="729" xr:uid="{00000000-0005-0000-0000-000002030000}"/>
    <cellStyle name="Encabezado 4 16" xfId="730" xr:uid="{00000000-0005-0000-0000-000003030000}"/>
    <cellStyle name="Encabezado 4 17" xfId="731" xr:uid="{00000000-0005-0000-0000-000004030000}"/>
    <cellStyle name="Encabezado 4 18" xfId="732" xr:uid="{00000000-0005-0000-0000-000005030000}"/>
    <cellStyle name="Encabezado 4 19" xfId="733" xr:uid="{00000000-0005-0000-0000-000006030000}"/>
    <cellStyle name="Encabezado 4 2" xfId="734" xr:uid="{00000000-0005-0000-0000-000007030000}"/>
    <cellStyle name="Encabezado 4 20" xfId="735" xr:uid="{00000000-0005-0000-0000-000008030000}"/>
    <cellStyle name="Encabezado 4 21" xfId="736" xr:uid="{00000000-0005-0000-0000-000009030000}"/>
    <cellStyle name="Encabezado 4 22" xfId="737" xr:uid="{00000000-0005-0000-0000-00000A030000}"/>
    <cellStyle name="Encabezado 4 23" xfId="738" xr:uid="{00000000-0005-0000-0000-00000B030000}"/>
    <cellStyle name="Encabezado 4 24" xfId="739" xr:uid="{00000000-0005-0000-0000-00000C030000}"/>
    <cellStyle name="Encabezado 4 25" xfId="740" xr:uid="{00000000-0005-0000-0000-00000D030000}"/>
    <cellStyle name="Encabezado 4 26" xfId="741" xr:uid="{00000000-0005-0000-0000-00000E030000}"/>
    <cellStyle name="Encabezado 4 27" xfId="742" xr:uid="{00000000-0005-0000-0000-00000F030000}"/>
    <cellStyle name="Encabezado 4 28" xfId="743" xr:uid="{00000000-0005-0000-0000-000010030000}"/>
    <cellStyle name="Encabezado 4 29" xfId="744" xr:uid="{00000000-0005-0000-0000-000011030000}"/>
    <cellStyle name="Encabezado 4 3" xfId="745" xr:uid="{00000000-0005-0000-0000-000012030000}"/>
    <cellStyle name="Encabezado 4 30" xfId="746" xr:uid="{00000000-0005-0000-0000-000013030000}"/>
    <cellStyle name="Encabezado 4 31" xfId="747" xr:uid="{00000000-0005-0000-0000-000014030000}"/>
    <cellStyle name="Encabezado 4 32" xfId="748" xr:uid="{00000000-0005-0000-0000-000015030000}"/>
    <cellStyle name="Encabezado 4 33" xfId="1537" xr:uid="{00000000-0005-0000-0000-000016030000}"/>
    <cellStyle name="Encabezado 4 4" xfId="749" xr:uid="{00000000-0005-0000-0000-000017030000}"/>
    <cellStyle name="Encabezado 4 5" xfId="750" xr:uid="{00000000-0005-0000-0000-000018030000}"/>
    <cellStyle name="Encabezado 4 6" xfId="751" xr:uid="{00000000-0005-0000-0000-000019030000}"/>
    <cellStyle name="Encabezado 4 7" xfId="752" xr:uid="{00000000-0005-0000-0000-00001A030000}"/>
    <cellStyle name="Encabezado 4 8" xfId="753" xr:uid="{00000000-0005-0000-0000-00001B030000}"/>
    <cellStyle name="Encabezado 4 9" xfId="754" xr:uid="{00000000-0005-0000-0000-00001C030000}"/>
    <cellStyle name="Énfasis 1" xfId="1453" xr:uid="{00000000-0005-0000-0000-00001D030000}"/>
    <cellStyle name="Énfasis 2" xfId="1454" xr:uid="{00000000-0005-0000-0000-00001E030000}"/>
    <cellStyle name="Énfasis 3" xfId="1455" xr:uid="{00000000-0005-0000-0000-00001F030000}"/>
    <cellStyle name="Énfasis1 - 20%" xfId="1456" xr:uid="{00000000-0005-0000-0000-000020030000}"/>
    <cellStyle name="Énfasis1 - 40%" xfId="1457" xr:uid="{00000000-0005-0000-0000-000021030000}"/>
    <cellStyle name="Énfasis1 - 60%" xfId="1458" xr:uid="{00000000-0005-0000-0000-000022030000}"/>
    <cellStyle name="Énfasis1 10" xfId="755" xr:uid="{00000000-0005-0000-0000-000023030000}"/>
    <cellStyle name="Énfasis1 11" xfId="756" xr:uid="{00000000-0005-0000-0000-000024030000}"/>
    <cellStyle name="Énfasis1 12" xfId="757" xr:uid="{00000000-0005-0000-0000-000025030000}"/>
    <cellStyle name="Énfasis1 13" xfId="758" xr:uid="{00000000-0005-0000-0000-000026030000}"/>
    <cellStyle name="Énfasis1 14" xfId="759" xr:uid="{00000000-0005-0000-0000-000027030000}"/>
    <cellStyle name="Énfasis1 15" xfId="760" xr:uid="{00000000-0005-0000-0000-000028030000}"/>
    <cellStyle name="Énfasis1 16" xfId="761" xr:uid="{00000000-0005-0000-0000-000029030000}"/>
    <cellStyle name="Énfasis1 17" xfId="762" xr:uid="{00000000-0005-0000-0000-00002A030000}"/>
    <cellStyle name="Énfasis1 18" xfId="763" xr:uid="{00000000-0005-0000-0000-00002B030000}"/>
    <cellStyle name="Énfasis1 19" xfId="764" xr:uid="{00000000-0005-0000-0000-00002C030000}"/>
    <cellStyle name="Énfasis1 2" xfId="765" xr:uid="{00000000-0005-0000-0000-00002D030000}"/>
    <cellStyle name="Énfasis1 20" xfId="766" xr:uid="{00000000-0005-0000-0000-00002E030000}"/>
    <cellStyle name="Énfasis1 21" xfId="767" xr:uid="{00000000-0005-0000-0000-00002F030000}"/>
    <cellStyle name="Énfasis1 22" xfId="768" xr:uid="{00000000-0005-0000-0000-000030030000}"/>
    <cellStyle name="Énfasis1 23" xfId="769" xr:uid="{00000000-0005-0000-0000-000031030000}"/>
    <cellStyle name="Énfasis1 24" xfId="770" xr:uid="{00000000-0005-0000-0000-000032030000}"/>
    <cellStyle name="Énfasis1 25" xfId="771" xr:uid="{00000000-0005-0000-0000-000033030000}"/>
    <cellStyle name="Énfasis1 26" xfId="772" xr:uid="{00000000-0005-0000-0000-000034030000}"/>
    <cellStyle name="Énfasis1 27" xfId="773" xr:uid="{00000000-0005-0000-0000-000035030000}"/>
    <cellStyle name="Énfasis1 28" xfId="774" xr:uid="{00000000-0005-0000-0000-000036030000}"/>
    <cellStyle name="Énfasis1 29" xfId="775" xr:uid="{00000000-0005-0000-0000-000037030000}"/>
    <cellStyle name="Énfasis1 3" xfId="776" xr:uid="{00000000-0005-0000-0000-000038030000}"/>
    <cellStyle name="Énfasis1 30" xfId="777" xr:uid="{00000000-0005-0000-0000-000039030000}"/>
    <cellStyle name="Énfasis1 31" xfId="778" xr:uid="{00000000-0005-0000-0000-00003A030000}"/>
    <cellStyle name="Énfasis1 32" xfId="779" xr:uid="{00000000-0005-0000-0000-00003B030000}"/>
    <cellStyle name="Énfasis1 33" xfId="1544" xr:uid="{00000000-0005-0000-0000-00003C030000}"/>
    <cellStyle name="Énfasis1 4" xfId="780" xr:uid="{00000000-0005-0000-0000-00003D030000}"/>
    <cellStyle name="Énfasis1 5" xfId="781" xr:uid="{00000000-0005-0000-0000-00003E030000}"/>
    <cellStyle name="Énfasis1 6" xfId="782" xr:uid="{00000000-0005-0000-0000-00003F030000}"/>
    <cellStyle name="Énfasis1 7" xfId="783" xr:uid="{00000000-0005-0000-0000-000040030000}"/>
    <cellStyle name="Énfasis1 8" xfId="784" xr:uid="{00000000-0005-0000-0000-000041030000}"/>
    <cellStyle name="Énfasis1 9" xfId="785" xr:uid="{00000000-0005-0000-0000-000042030000}"/>
    <cellStyle name="Énfasis2 - 20%" xfId="1459" xr:uid="{00000000-0005-0000-0000-000043030000}"/>
    <cellStyle name="Énfasis2 - 40%" xfId="1460" xr:uid="{00000000-0005-0000-0000-000044030000}"/>
    <cellStyle name="Énfasis2 - 60%" xfId="1461" xr:uid="{00000000-0005-0000-0000-000045030000}"/>
    <cellStyle name="Énfasis2 10" xfId="786" xr:uid="{00000000-0005-0000-0000-000046030000}"/>
    <cellStyle name="Énfasis2 11" xfId="787" xr:uid="{00000000-0005-0000-0000-000047030000}"/>
    <cellStyle name="Énfasis2 12" xfId="788" xr:uid="{00000000-0005-0000-0000-000048030000}"/>
    <cellStyle name="Énfasis2 13" xfId="789" xr:uid="{00000000-0005-0000-0000-000049030000}"/>
    <cellStyle name="Énfasis2 14" xfId="790" xr:uid="{00000000-0005-0000-0000-00004A030000}"/>
    <cellStyle name="Énfasis2 15" xfId="791" xr:uid="{00000000-0005-0000-0000-00004B030000}"/>
    <cellStyle name="Énfasis2 16" xfId="792" xr:uid="{00000000-0005-0000-0000-00004C030000}"/>
    <cellStyle name="Énfasis2 17" xfId="793" xr:uid="{00000000-0005-0000-0000-00004D030000}"/>
    <cellStyle name="Énfasis2 18" xfId="794" xr:uid="{00000000-0005-0000-0000-00004E030000}"/>
    <cellStyle name="Énfasis2 19" xfId="795" xr:uid="{00000000-0005-0000-0000-00004F030000}"/>
    <cellStyle name="Énfasis2 2" xfId="796" xr:uid="{00000000-0005-0000-0000-000050030000}"/>
    <cellStyle name="Énfasis2 20" xfId="797" xr:uid="{00000000-0005-0000-0000-000051030000}"/>
    <cellStyle name="Énfasis2 21" xfId="798" xr:uid="{00000000-0005-0000-0000-000052030000}"/>
    <cellStyle name="Énfasis2 22" xfId="799" xr:uid="{00000000-0005-0000-0000-000053030000}"/>
    <cellStyle name="Énfasis2 23" xfId="800" xr:uid="{00000000-0005-0000-0000-000054030000}"/>
    <cellStyle name="Énfasis2 24" xfId="801" xr:uid="{00000000-0005-0000-0000-000055030000}"/>
    <cellStyle name="Énfasis2 25" xfId="802" xr:uid="{00000000-0005-0000-0000-000056030000}"/>
    <cellStyle name="Énfasis2 26" xfId="803" xr:uid="{00000000-0005-0000-0000-000057030000}"/>
    <cellStyle name="Énfasis2 27" xfId="804" xr:uid="{00000000-0005-0000-0000-000058030000}"/>
    <cellStyle name="Énfasis2 28" xfId="805" xr:uid="{00000000-0005-0000-0000-000059030000}"/>
    <cellStyle name="Énfasis2 29" xfId="806" xr:uid="{00000000-0005-0000-0000-00005A030000}"/>
    <cellStyle name="Énfasis2 3" xfId="807" xr:uid="{00000000-0005-0000-0000-00005B030000}"/>
    <cellStyle name="Énfasis2 30" xfId="808" xr:uid="{00000000-0005-0000-0000-00005C030000}"/>
    <cellStyle name="Énfasis2 31" xfId="809" xr:uid="{00000000-0005-0000-0000-00005D030000}"/>
    <cellStyle name="Énfasis2 32" xfId="810" xr:uid="{00000000-0005-0000-0000-00005E030000}"/>
    <cellStyle name="Énfasis2 33" xfId="1415" xr:uid="{00000000-0005-0000-0000-00005F030000}"/>
    <cellStyle name="Énfasis2 4" xfId="811" xr:uid="{00000000-0005-0000-0000-000060030000}"/>
    <cellStyle name="Énfasis2 5" xfId="812" xr:uid="{00000000-0005-0000-0000-000061030000}"/>
    <cellStyle name="Énfasis2 6" xfId="813" xr:uid="{00000000-0005-0000-0000-000062030000}"/>
    <cellStyle name="Énfasis2 7" xfId="814" xr:uid="{00000000-0005-0000-0000-000063030000}"/>
    <cellStyle name="Énfasis2 8" xfId="815" xr:uid="{00000000-0005-0000-0000-000064030000}"/>
    <cellStyle name="Énfasis2 9" xfId="816" xr:uid="{00000000-0005-0000-0000-000065030000}"/>
    <cellStyle name="Énfasis3 - 20%" xfId="1462" xr:uid="{00000000-0005-0000-0000-000066030000}"/>
    <cellStyle name="Énfasis3 - 40%" xfId="1463" xr:uid="{00000000-0005-0000-0000-000067030000}"/>
    <cellStyle name="Énfasis3 - 60%" xfId="1464" xr:uid="{00000000-0005-0000-0000-000068030000}"/>
    <cellStyle name="Énfasis3 10" xfId="817" xr:uid="{00000000-0005-0000-0000-000069030000}"/>
    <cellStyle name="Énfasis3 11" xfId="818" xr:uid="{00000000-0005-0000-0000-00006A030000}"/>
    <cellStyle name="Énfasis3 12" xfId="819" xr:uid="{00000000-0005-0000-0000-00006B030000}"/>
    <cellStyle name="Énfasis3 13" xfId="820" xr:uid="{00000000-0005-0000-0000-00006C030000}"/>
    <cellStyle name="Énfasis3 14" xfId="821" xr:uid="{00000000-0005-0000-0000-00006D030000}"/>
    <cellStyle name="Énfasis3 15" xfId="822" xr:uid="{00000000-0005-0000-0000-00006E030000}"/>
    <cellStyle name="Énfasis3 16" xfId="823" xr:uid="{00000000-0005-0000-0000-00006F030000}"/>
    <cellStyle name="Énfasis3 17" xfId="824" xr:uid="{00000000-0005-0000-0000-000070030000}"/>
    <cellStyle name="Énfasis3 18" xfId="825" xr:uid="{00000000-0005-0000-0000-000071030000}"/>
    <cellStyle name="Énfasis3 19" xfId="826" xr:uid="{00000000-0005-0000-0000-000072030000}"/>
    <cellStyle name="Énfasis3 2" xfId="827" xr:uid="{00000000-0005-0000-0000-000073030000}"/>
    <cellStyle name="Énfasis3 20" xfId="828" xr:uid="{00000000-0005-0000-0000-000074030000}"/>
    <cellStyle name="Énfasis3 21" xfId="829" xr:uid="{00000000-0005-0000-0000-000075030000}"/>
    <cellStyle name="Énfasis3 22" xfId="830" xr:uid="{00000000-0005-0000-0000-000076030000}"/>
    <cellStyle name="Énfasis3 23" xfId="831" xr:uid="{00000000-0005-0000-0000-000077030000}"/>
    <cellStyle name="Énfasis3 24" xfId="832" xr:uid="{00000000-0005-0000-0000-000078030000}"/>
    <cellStyle name="Énfasis3 25" xfId="833" xr:uid="{00000000-0005-0000-0000-000079030000}"/>
    <cellStyle name="Énfasis3 26" xfId="834" xr:uid="{00000000-0005-0000-0000-00007A030000}"/>
    <cellStyle name="Énfasis3 27" xfId="835" xr:uid="{00000000-0005-0000-0000-00007B030000}"/>
    <cellStyle name="Énfasis3 28" xfId="836" xr:uid="{00000000-0005-0000-0000-00007C030000}"/>
    <cellStyle name="Énfasis3 29" xfId="837" xr:uid="{00000000-0005-0000-0000-00007D030000}"/>
    <cellStyle name="Énfasis3 3" xfId="838" xr:uid="{00000000-0005-0000-0000-00007E030000}"/>
    <cellStyle name="Énfasis3 30" xfId="839" xr:uid="{00000000-0005-0000-0000-00007F030000}"/>
    <cellStyle name="Énfasis3 31" xfId="840" xr:uid="{00000000-0005-0000-0000-000080030000}"/>
    <cellStyle name="Énfasis3 32" xfId="841" xr:uid="{00000000-0005-0000-0000-000081030000}"/>
    <cellStyle name="Énfasis3 33" xfId="1551" xr:uid="{00000000-0005-0000-0000-000082030000}"/>
    <cellStyle name="Énfasis3 4" xfId="842" xr:uid="{00000000-0005-0000-0000-000083030000}"/>
    <cellStyle name="Énfasis3 5" xfId="843" xr:uid="{00000000-0005-0000-0000-000084030000}"/>
    <cellStyle name="Énfasis3 6" xfId="844" xr:uid="{00000000-0005-0000-0000-000085030000}"/>
    <cellStyle name="Énfasis3 7" xfId="845" xr:uid="{00000000-0005-0000-0000-000086030000}"/>
    <cellStyle name="Énfasis3 8" xfId="846" xr:uid="{00000000-0005-0000-0000-000087030000}"/>
    <cellStyle name="Énfasis3 9" xfId="847" xr:uid="{00000000-0005-0000-0000-000088030000}"/>
    <cellStyle name="Énfasis4 - 20%" xfId="1465" xr:uid="{00000000-0005-0000-0000-000089030000}"/>
    <cellStyle name="Énfasis4 - 40%" xfId="1466" xr:uid="{00000000-0005-0000-0000-00008A030000}"/>
    <cellStyle name="Énfasis4 - 60%" xfId="1467" xr:uid="{00000000-0005-0000-0000-00008B030000}"/>
    <cellStyle name="Énfasis4 10" xfId="848" xr:uid="{00000000-0005-0000-0000-00008C030000}"/>
    <cellStyle name="Énfasis4 11" xfId="849" xr:uid="{00000000-0005-0000-0000-00008D030000}"/>
    <cellStyle name="Énfasis4 12" xfId="850" xr:uid="{00000000-0005-0000-0000-00008E030000}"/>
    <cellStyle name="Énfasis4 13" xfId="851" xr:uid="{00000000-0005-0000-0000-00008F030000}"/>
    <cellStyle name="Énfasis4 14" xfId="852" xr:uid="{00000000-0005-0000-0000-000090030000}"/>
    <cellStyle name="Énfasis4 15" xfId="853" xr:uid="{00000000-0005-0000-0000-000091030000}"/>
    <cellStyle name="Énfasis4 16" xfId="854" xr:uid="{00000000-0005-0000-0000-000092030000}"/>
    <cellStyle name="Énfasis4 17" xfId="855" xr:uid="{00000000-0005-0000-0000-000093030000}"/>
    <cellStyle name="Énfasis4 18" xfId="856" xr:uid="{00000000-0005-0000-0000-000094030000}"/>
    <cellStyle name="Énfasis4 19" xfId="857" xr:uid="{00000000-0005-0000-0000-000095030000}"/>
    <cellStyle name="Énfasis4 2" xfId="858" xr:uid="{00000000-0005-0000-0000-000096030000}"/>
    <cellStyle name="Énfasis4 20" xfId="859" xr:uid="{00000000-0005-0000-0000-000097030000}"/>
    <cellStyle name="Énfasis4 21" xfId="860" xr:uid="{00000000-0005-0000-0000-000098030000}"/>
    <cellStyle name="Énfasis4 22" xfId="861" xr:uid="{00000000-0005-0000-0000-000099030000}"/>
    <cellStyle name="Énfasis4 23" xfId="862" xr:uid="{00000000-0005-0000-0000-00009A030000}"/>
    <cellStyle name="Énfasis4 24" xfId="863" xr:uid="{00000000-0005-0000-0000-00009B030000}"/>
    <cellStyle name="Énfasis4 25" xfId="864" xr:uid="{00000000-0005-0000-0000-00009C030000}"/>
    <cellStyle name="Énfasis4 26" xfId="865" xr:uid="{00000000-0005-0000-0000-00009D030000}"/>
    <cellStyle name="Énfasis4 27" xfId="866" xr:uid="{00000000-0005-0000-0000-00009E030000}"/>
    <cellStyle name="Énfasis4 28" xfId="867" xr:uid="{00000000-0005-0000-0000-00009F030000}"/>
    <cellStyle name="Énfasis4 29" xfId="868" xr:uid="{00000000-0005-0000-0000-0000A0030000}"/>
    <cellStyle name="Énfasis4 3" xfId="869" xr:uid="{00000000-0005-0000-0000-0000A1030000}"/>
    <cellStyle name="Énfasis4 30" xfId="870" xr:uid="{00000000-0005-0000-0000-0000A2030000}"/>
    <cellStyle name="Énfasis4 31" xfId="871" xr:uid="{00000000-0005-0000-0000-0000A3030000}"/>
    <cellStyle name="Énfasis4 32" xfId="872" xr:uid="{00000000-0005-0000-0000-0000A4030000}"/>
    <cellStyle name="Énfasis4 33" xfId="1555" xr:uid="{00000000-0005-0000-0000-0000A5030000}"/>
    <cellStyle name="Énfasis4 4" xfId="873" xr:uid="{00000000-0005-0000-0000-0000A6030000}"/>
    <cellStyle name="Énfasis4 5" xfId="874" xr:uid="{00000000-0005-0000-0000-0000A7030000}"/>
    <cellStyle name="Énfasis4 6" xfId="875" xr:uid="{00000000-0005-0000-0000-0000A8030000}"/>
    <cellStyle name="Énfasis4 7" xfId="876" xr:uid="{00000000-0005-0000-0000-0000A9030000}"/>
    <cellStyle name="Énfasis4 8" xfId="877" xr:uid="{00000000-0005-0000-0000-0000AA030000}"/>
    <cellStyle name="Énfasis4 9" xfId="878" xr:uid="{00000000-0005-0000-0000-0000AB030000}"/>
    <cellStyle name="Énfasis5 - 20%" xfId="1468" xr:uid="{00000000-0005-0000-0000-0000AC030000}"/>
    <cellStyle name="Énfasis5 - 40%" xfId="1469" xr:uid="{00000000-0005-0000-0000-0000AD030000}"/>
    <cellStyle name="Énfasis5 - 60%" xfId="1470" xr:uid="{00000000-0005-0000-0000-0000AE030000}"/>
    <cellStyle name="Énfasis5 10" xfId="879" xr:uid="{00000000-0005-0000-0000-0000AF030000}"/>
    <cellStyle name="Énfasis5 11" xfId="880" xr:uid="{00000000-0005-0000-0000-0000B0030000}"/>
    <cellStyle name="Énfasis5 12" xfId="881" xr:uid="{00000000-0005-0000-0000-0000B1030000}"/>
    <cellStyle name="Énfasis5 13" xfId="882" xr:uid="{00000000-0005-0000-0000-0000B2030000}"/>
    <cellStyle name="Énfasis5 14" xfId="883" xr:uid="{00000000-0005-0000-0000-0000B3030000}"/>
    <cellStyle name="Énfasis5 15" xfId="884" xr:uid="{00000000-0005-0000-0000-0000B4030000}"/>
    <cellStyle name="Énfasis5 16" xfId="885" xr:uid="{00000000-0005-0000-0000-0000B5030000}"/>
    <cellStyle name="Énfasis5 17" xfId="886" xr:uid="{00000000-0005-0000-0000-0000B6030000}"/>
    <cellStyle name="Énfasis5 18" xfId="887" xr:uid="{00000000-0005-0000-0000-0000B7030000}"/>
    <cellStyle name="Énfasis5 19" xfId="888" xr:uid="{00000000-0005-0000-0000-0000B8030000}"/>
    <cellStyle name="Énfasis5 2" xfId="889" xr:uid="{00000000-0005-0000-0000-0000B9030000}"/>
    <cellStyle name="Énfasis5 20" xfId="890" xr:uid="{00000000-0005-0000-0000-0000BA030000}"/>
    <cellStyle name="Énfasis5 21" xfId="891" xr:uid="{00000000-0005-0000-0000-0000BB030000}"/>
    <cellStyle name="Énfasis5 22" xfId="892" xr:uid="{00000000-0005-0000-0000-0000BC030000}"/>
    <cellStyle name="Énfasis5 23" xfId="893" xr:uid="{00000000-0005-0000-0000-0000BD030000}"/>
    <cellStyle name="Énfasis5 24" xfId="894" xr:uid="{00000000-0005-0000-0000-0000BE030000}"/>
    <cellStyle name="Énfasis5 25" xfId="895" xr:uid="{00000000-0005-0000-0000-0000BF030000}"/>
    <cellStyle name="Énfasis5 26" xfId="896" xr:uid="{00000000-0005-0000-0000-0000C0030000}"/>
    <cellStyle name="Énfasis5 27" xfId="897" xr:uid="{00000000-0005-0000-0000-0000C1030000}"/>
    <cellStyle name="Énfasis5 28" xfId="898" xr:uid="{00000000-0005-0000-0000-0000C2030000}"/>
    <cellStyle name="Énfasis5 29" xfId="899" xr:uid="{00000000-0005-0000-0000-0000C3030000}"/>
    <cellStyle name="Énfasis5 3" xfId="900" xr:uid="{00000000-0005-0000-0000-0000C4030000}"/>
    <cellStyle name="Énfasis5 30" xfId="901" xr:uid="{00000000-0005-0000-0000-0000C5030000}"/>
    <cellStyle name="Énfasis5 31" xfId="902" xr:uid="{00000000-0005-0000-0000-0000C6030000}"/>
    <cellStyle name="Énfasis5 32" xfId="903" xr:uid="{00000000-0005-0000-0000-0000C7030000}"/>
    <cellStyle name="Énfasis5 33" xfId="1559" xr:uid="{00000000-0005-0000-0000-0000C8030000}"/>
    <cellStyle name="Énfasis5 4" xfId="904" xr:uid="{00000000-0005-0000-0000-0000C9030000}"/>
    <cellStyle name="Énfasis5 5" xfId="905" xr:uid="{00000000-0005-0000-0000-0000CA030000}"/>
    <cellStyle name="Énfasis5 6" xfId="906" xr:uid="{00000000-0005-0000-0000-0000CB030000}"/>
    <cellStyle name="Énfasis5 7" xfId="907" xr:uid="{00000000-0005-0000-0000-0000CC030000}"/>
    <cellStyle name="Énfasis5 8" xfId="908" xr:uid="{00000000-0005-0000-0000-0000CD030000}"/>
    <cellStyle name="Énfasis5 9" xfId="909" xr:uid="{00000000-0005-0000-0000-0000CE030000}"/>
    <cellStyle name="Énfasis6 - 20%" xfId="1471" xr:uid="{00000000-0005-0000-0000-0000CF030000}"/>
    <cellStyle name="Énfasis6 - 40%" xfId="1472" xr:uid="{00000000-0005-0000-0000-0000D0030000}"/>
    <cellStyle name="Énfasis6 - 60%" xfId="1473" xr:uid="{00000000-0005-0000-0000-0000D1030000}"/>
    <cellStyle name="Énfasis6 10" xfId="910" xr:uid="{00000000-0005-0000-0000-0000D2030000}"/>
    <cellStyle name="Énfasis6 11" xfId="911" xr:uid="{00000000-0005-0000-0000-0000D3030000}"/>
    <cellStyle name="Énfasis6 12" xfId="912" xr:uid="{00000000-0005-0000-0000-0000D4030000}"/>
    <cellStyle name="Énfasis6 13" xfId="913" xr:uid="{00000000-0005-0000-0000-0000D5030000}"/>
    <cellStyle name="Énfasis6 14" xfId="914" xr:uid="{00000000-0005-0000-0000-0000D6030000}"/>
    <cellStyle name="Énfasis6 15" xfId="915" xr:uid="{00000000-0005-0000-0000-0000D7030000}"/>
    <cellStyle name="Énfasis6 16" xfId="916" xr:uid="{00000000-0005-0000-0000-0000D8030000}"/>
    <cellStyle name="Énfasis6 17" xfId="917" xr:uid="{00000000-0005-0000-0000-0000D9030000}"/>
    <cellStyle name="Énfasis6 18" xfId="918" xr:uid="{00000000-0005-0000-0000-0000DA030000}"/>
    <cellStyle name="Énfasis6 19" xfId="919" xr:uid="{00000000-0005-0000-0000-0000DB030000}"/>
    <cellStyle name="Énfasis6 2" xfId="920" xr:uid="{00000000-0005-0000-0000-0000DC030000}"/>
    <cellStyle name="Énfasis6 20" xfId="921" xr:uid="{00000000-0005-0000-0000-0000DD030000}"/>
    <cellStyle name="Énfasis6 21" xfId="922" xr:uid="{00000000-0005-0000-0000-0000DE030000}"/>
    <cellStyle name="Énfasis6 22" xfId="923" xr:uid="{00000000-0005-0000-0000-0000DF030000}"/>
    <cellStyle name="Énfasis6 23" xfId="924" xr:uid="{00000000-0005-0000-0000-0000E0030000}"/>
    <cellStyle name="Énfasis6 24" xfId="925" xr:uid="{00000000-0005-0000-0000-0000E1030000}"/>
    <cellStyle name="Énfasis6 25" xfId="926" xr:uid="{00000000-0005-0000-0000-0000E2030000}"/>
    <cellStyle name="Énfasis6 26" xfId="927" xr:uid="{00000000-0005-0000-0000-0000E3030000}"/>
    <cellStyle name="Énfasis6 27" xfId="928" xr:uid="{00000000-0005-0000-0000-0000E4030000}"/>
    <cellStyle name="Énfasis6 28" xfId="929" xr:uid="{00000000-0005-0000-0000-0000E5030000}"/>
    <cellStyle name="Énfasis6 29" xfId="930" xr:uid="{00000000-0005-0000-0000-0000E6030000}"/>
    <cellStyle name="Énfasis6 3" xfId="931" xr:uid="{00000000-0005-0000-0000-0000E7030000}"/>
    <cellStyle name="Énfasis6 30" xfId="932" xr:uid="{00000000-0005-0000-0000-0000E8030000}"/>
    <cellStyle name="Énfasis6 31" xfId="933" xr:uid="{00000000-0005-0000-0000-0000E9030000}"/>
    <cellStyle name="Énfasis6 32" xfId="934" xr:uid="{00000000-0005-0000-0000-0000EA030000}"/>
    <cellStyle name="Énfasis6 33" xfId="1563" xr:uid="{00000000-0005-0000-0000-0000EB030000}"/>
    <cellStyle name="Énfasis6 4" xfId="935" xr:uid="{00000000-0005-0000-0000-0000EC030000}"/>
    <cellStyle name="Énfasis6 5" xfId="936" xr:uid="{00000000-0005-0000-0000-0000ED030000}"/>
    <cellStyle name="Énfasis6 6" xfId="937" xr:uid="{00000000-0005-0000-0000-0000EE030000}"/>
    <cellStyle name="Énfasis6 7" xfId="938" xr:uid="{00000000-0005-0000-0000-0000EF030000}"/>
    <cellStyle name="Énfasis6 8" xfId="939" xr:uid="{00000000-0005-0000-0000-0000F0030000}"/>
    <cellStyle name="Énfasis6 9" xfId="940" xr:uid="{00000000-0005-0000-0000-0000F1030000}"/>
    <cellStyle name="Entrada" xfId="4" builtinId="20" customBuiltin="1"/>
    <cellStyle name="Entrada 10" xfId="941" xr:uid="{00000000-0005-0000-0000-0000F3030000}"/>
    <cellStyle name="Entrada 11" xfId="942" xr:uid="{00000000-0005-0000-0000-0000F4030000}"/>
    <cellStyle name="Entrada 12" xfId="943" xr:uid="{00000000-0005-0000-0000-0000F5030000}"/>
    <cellStyle name="Entrada 13" xfId="944" xr:uid="{00000000-0005-0000-0000-0000F6030000}"/>
    <cellStyle name="Entrada 14" xfId="945" xr:uid="{00000000-0005-0000-0000-0000F7030000}"/>
    <cellStyle name="Entrada 15" xfId="946" xr:uid="{00000000-0005-0000-0000-0000F8030000}"/>
    <cellStyle name="Entrada 16" xfId="947" xr:uid="{00000000-0005-0000-0000-0000F9030000}"/>
    <cellStyle name="Entrada 17" xfId="948" xr:uid="{00000000-0005-0000-0000-0000FA030000}"/>
    <cellStyle name="Entrada 18" xfId="949" xr:uid="{00000000-0005-0000-0000-0000FB030000}"/>
    <cellStyle name="Entrada 19" xfId="950" xr:uid="{00000000-0005-0000-0000-0000FC030000}"/>
    <cellStyle name="Entrada 2" xfId="951" xr:uid="{00000000-0005-0000-0000-0000FD030000}"/>
    <cellStyle name="Entrada 20" xfId="952" xr:uid="{00000000-0005-0000-0000-0000FE030000}"/>
    <cellStyle name="Entrada 21" xfId="953" xr:uid="{00000000-0005-0000-0000-0000FF030000}"/>
    <cellStyle name="Entrada 22" xfId="954" xr:uid="{00000000-0005-0000-0000-000000040000}"/>
    <cellStyle name="Entrada 23" xfId="955" xr:uid="{00000000-0005-0000-0000-000001040000}"/>
    <cellStyle name="Entrada 24" xfId="956" xr:uid="{00000000-0005-0000-0000-000002040000}"/>
    <cellStyle name="Entrada 25" xfId="957" xr:uid="{00000000-0005-0000-0000-000003040000}"/>
    <cellStyle name="Entrada 26" xfId="958" xr:uid="{00000000-0005-0000-0000-000004040000}"/>
    <cellStyle name="Entrada 27" xfId="959" xr:uid="{00000000-0005-0000-0000-000005040000}"/>
    <cellStyle name="Entrada 28" xfId="960" xr:uid="{00000000-0005-0000-0000-000006040000}"/>
    <cellStyle name="Entrada 29" xfId="961" xr:uid="{00000000-0005-0000-0000-000007040000}"/>
    <cellStyle name="Entrada 3" xfId="962" xr:uid="{00000000-0005-0000-0000-000008040000}"/>
    <cellStyle name="Entrada 30" xfId="963" xr:uid="{00000000-0005-0000-0000-000009040000}"/>
    <cellStyle name="Entrada 31" xfId="964" xr:uid="{00000000-0005-0000-0000-00000A040000}"/>
    <cellStyle name="Entrada 32" xfId="965" xr:uid="{00000000-0005-0000-0000-00000B040000}"/>
    <cellStyle name="Entrada 4" xfId="966" xr:uid="{00000000-0005-0000-0000-00000C040000}"/>
    <cellStyle name="Entrada 5" xfId="967" xr:uid="{00000000-0005-0000-0000-00000D040000}"/>
    <cellStyle name="Entrada 6" xfId="968" xr:uid="{00000000-0005-0000-0000-00000E040000}"/>
    <cellStyle name="Entrada 7" xfId="969" xr:uid="{00000000-0005-0000-0000-00000F040000}"/>
    <cellStyle name="Entrada 8" xfId="970" xr:uid="{00000000-0005-0000-0000-000010040000}"/>
    <cellStyle name="Entrada 9" xfId="971" xr:uid="{00000000-0005-0000-0000-000011040000}"/>
    <cellStyle name="Estilo 1" xfId="1474" xr:uid="{00000000-0005-0000-0000-000012040000}"/>
    <cellStyle name="Euro" xfId="972" xr:uid="{00000000-0005-0000-0000-000013040000}"/>
    <cellStyle name="Euro 2" xfId="1476" xr:uid="{00000000-0005-0000-0000-000014040000}"/>
    <cellStyle name="Euro 2 2" xfId="1573" xr:uid="{00000000-0005-0000-0000-000015040000}"/>
    <cellStyle name="Euro 3" xfId="1477" xr:uid="{00000000-0005-0000-0000-000016040000}"/>
    <cellStyle name="Euro 4" xfId="1478" xr:uid="{00000000-0005-0000-0000-000017040000}"/>
    <cellStyle name="Euro 5" xfId="1475" xr:uid="{00000000-0005-0000-0000-000018040000}"/>
    <cellStyle name="Euro 6" xfId="1570" xr:uid="{00000000-0005-0000-0000-000019040000}"/>
    <cellStyle name="Euro_Acabados" xfId="1479" xr:uid="{00000000-0005-0000-0000-00001A040000}"/>
    <cellStyle name="Excel Built-in Normal 1" xfId="1568" xr:uid="{00000000-0005-0000-0000-00001B040000}"/>
    <cellStyle name="Explanatory Text" xfId="973" xr:uid="{00000000-0005-0000-0000-00001C040000}"/>
    <cellStyle name="Fixed" xfId="1480" xr:uid="{00000000-0005-0000-0000-00001D040000}"/>
    <cellStyle name="Fixed 2" xfId="1481" xr:uid="{00000000-0005-0000-0000-00001E040000}"/>
    <cellStyle name="Good" xfId="974" xr:uid="{00000000-0005-0000-0000-00001F040000}"/>
    <cellStyle name="Heading 1" xfId="975" xr:uid="{00000000-0005-0000-0000-000020040000}"/>
    <cellStyle name="Heading 2" xfId="976" xr:uid="{00000000-0005-0000-0000-000021040000}"/>
    <cellStyle name="Heading 3" xfId="977" xr:uid="{00000000-0005-0000-0000-000022040000}"/>
    <cellStyle name="Heading 4" xfId="978" xr:uid="{00000000-0005-0000-0000-000023040000}"/>
    <cellStyle name="Hipervínculo 2" xfId="979" xr:uid="{00000000-0005-0000-0000-000024040000}"/>
    <cellStyle name="Hipervínculo 2 2" xfId="1571" xr:uid="{00000000-0005-0000-0000-000025040000}"/>
    <cellStyle name="Hipervínculo 2 3" xfId="1569" xr:uid="{00000000-0005-0000-0000-000026040000}"/>
    <cellStyle name="Hipervínculo 3" xfId="1567" xr:uid="{00000000-0005-0000-0000-000027040000}"/>
    <cellStyle name="Incorrecto 10" xfId="980" xr:uid="{00000000-0005-0000-0000-000028040000}"/>
    <cellStyle name="Incorrecto 11" xfId="981" xr:uid="{00000000-0005-0000-0000-000029040000}"/>
    <cellStyle name="Incorrecto 12" xfId="982" xr:uid="{00000000-0005-0000-0000-00002A040000}"/>
    <cellStyle name="Incorrecto 13" xfId="983" xr:uid="{00000000-0005-0000-0000-00002B040000}"/>
    <cellStyle name="Incorrecto 14" xfId="984" xr:uid="{00000000-0005-0000-0000-00002C040000}"/>
    <cellStyle name="Incorrecto 15" xfId="985" xr:uid="{00000000-0005-0000-0000-00002D040000}"/>
    <cellStyle name="Incorrecto 16" xfId="986" xr:uid="{00000000-0005-0000-0000-00002E040000}"/>
    <cellStyle name="Incorrecto 17" xfId="987" xr:uid="{00000000-0005-0000-0000-00002F040000}"/>
    <cellStyle name="Incorrecto 18" xfId="988" xr:uid="{00000000-0005-0000-0000-000030040000}"/>
    <cellStyle name="Incorrecto 19" xfId="989" xr:uid="{00000000-0005-0000-0000-000031040000}"/>
    <cellStyle name="Incorrecto 2" xfId="990" xr:uid="{00000000-0005-0000-0000-000032040000}"/>
    <cellStyle name="Incorrecto 20" xfId="991" xr:uid="{00000000-0005-0000-0000-000033040000}"/>
    <cellStyle name="Incorrecto 21" xfId="992" xr:uid="{00000000-0005-0000-0000-000034040000}"/>
    <cellStyle name="Incorrecto 22" xfId="993" xr:uid="{00000000-0005-0000-0000-000035040000}"/>
    <cellStyle name="Incorrecto 23" xfId="994" xr:uid="{00000000-0005-0000-0000-000036040000}"/>
    <cellStyle name="Incorrecto 24" xfId="995" xr:uid="{00000000-0005-0000-0000-000037040000}"/>
    <cellStyle name="Incorrecto 25" xfId="996" xr:uid="{00000000-0005-0000-0000-000038040000}"/>
    <cellStyle name="Incorrecto 26" xfId="997" xr:uid="{00000000-0005-0000-0000-000039040000}"/>
    <cellStyle name="Incorrecto 27" xfId="998" xr:uid="{00000000-0005-0000-0000-00003A040000}"/>
    <cellStyle name="Incorrecto 28" xfId="999" xr:uid="{00000000-0005-0000-0000-00003B040000}"/>
    <cellStyle name="Incorrecto 29" xfId="1000" xr:uid="{00000000-0005-0000-0000-00003C040000}"/>
    <cellStyle name="Incorrecto 3" xfId="1001" xr:uid="{00000000-0005-0000-0000-00003D040000}"/>
    <cellStyle name="Incorrecto 30" xfId="1002" xr:uid="{00000000-0005-0000-0000-00003E040000}"/>
    <cellStyle name="Incorrecto 31" xfId="1003" xr:uid="{00000000-0005-0000-0000-00003F040000}"/>
    <cellStyle name="Incorrecto 32" xfId="1004" xr:uid="{00000000-0005-0000-0000-000040040000}"/>
    <cellStyle name="Incorrecto 33" xfId="1539" xr:uid="{00000000-0005-0000-0000-000041040000}"/>
    <cellStyle name="Incorrecto 4" xfId="1005" xr:uid="{00000000-0005-0000-0000-000042040000}"/>
    <cellStyle name="Incorrecto 5" xfId="1006" xr:uid="{00000000-0005-0000-0000-000043040000}"/>
    <cellStyle name="Incorrecto 6" xfId="1007" xr:uid="{00000000-0005-0000-0000-000044040000}"/>
    <cellStyle name="Incorrecto 7" xfId="1008" xr:uid="{00000000-0005-0000-0000-000045040000}"/>
    <cellStyle name="Incorrecto 8" xfId="1009" xr:uid="{00000000-0005-0000-0000-000046040000}"/>
    <cellStyle name="Incorrecto 9" xfId="1010" xr:uid="{00000000-0005-0000-0000-000047040000}"/>
    <cellStyle name="Input" xfId="1011" xr:uid="{00000000-0005-0000-0000-000048040000}"/>
    <cellStyle name="Linked Cell" xfId="1012" xr:uid="{00000000-0005-0000-0000-000049040000}"/>
    <cellStyle name="Millares [0] 2" xfId="1482" xr:uid="{00000000-0005-0000-0000-00004A040000}"/>
    <cellStyle name="Millares 10" xfId="1576" xr:uid="{00000000-0005-0000-0000-00004B040000}"/>
    <cellStyle name="Millares 2" xfId="11" xr:uid="{00000000-0005-0000-0000-00004C040000}"/>
    <cellStyle name="Millares 2 2" xfId="1013" xr:uid="{00000000-0005-0000-0000-00004D040000}"/>
    <cellStyle name="Millares 2 2 2" xfId="1484" xr:uid="{00000000-0005-0000-0000-00004E040000}"/>
    <cellStyle name="Millares 2 3" xfId="1014" xr:uid="{00000000-0005-0000-0000-00004F040000}"/>
    <cellStyle name="Millares 2 4" xfId="1015" xr:uid="{00000000-0005-0000-0000-000050040000}"/>
    <cellStyle name="Millares 2 5" xfId="1414" xr:uid="{00000000-0005-0000-0000-000051040000}"/>
    <cellStyle name="Millares 2 5 2" xfId="1574" xr:uid="{00000000-0005-0000-0000-000052040000}"/>
    <cellStyle name="Millares 2 6" xfId="1483" xr:uid="{00000000-0005-0000-0000-000053040000}"/>
    <cellStyle name="Millares 2 7" xfId="1572" xr:uid="{00000000-0005-0000-0000-000054040000}"/>
    <cellStyle name="Millares 2_4,8" xfId="1016" xr:uid="{00000000-0005-0000-0000-000055040000}"/>
    <cellStyle name="Millares 3" xfId="1017" xr:uid="{00000000-0005-0000-0000-000056040000}"/>
    <cellStyle name="Millares 3 2" xfId="1018" xr:uid="{00000000-0005-0000-0000-000057040000}"/>
    <cellStyle name="Millares 3 3" xfId="1485" xr:uid="{00000000-0005-0000-0000-000058040000}"/>
    <cellStyle name="Millares 3_4,8" xfId="1019" xr:uid="{00000000-0005-0000-0000-000059040000}"/>
    <cellStyle name="Millares 4" xfId="1020" xr:uid="{00000000-0005-0000-0000-00005A040000}"/>
    <cellStyle name="Millares 4 2" xfId="1021" xr:uid="{00000000-0005-0000-0000-00005B040000}"/>
    <cellStyle name="Millares 4 3" xfId="1486" xr:uid="{00000000-0005-0000-0000-00005C040000}"/>
    <cellStyle name="Millares 4_4,8" xfId="1022" xr:uid="{00000000-0005-0000-0000-00005D040000}"/>
    <cellStyle name="Millares 5" xfId="1023" xr:uid="{00000000-0005-0000-0000-00005E040000}"/>
    <cellStyle name="Millares 5 2" xfId="1487" xr:uid="{00000000-0005-0000-0000-00005F040000}"/>
    <cellStyle name="Millares 6" xfId="1024" xr:uid="{00000000-0005-0000-0000-000060040000}"/>
    <cellStyle name="Millares 7" xfId="1488" xr:uid="{00000000-0005-0000-0000-000061040000}"/>
    <cellStyle name="Millares 8" xfId="1417" xr:uid="{00000000-0005-0000-0000-000062040000}"/>
    <cellStyle name="Millares 9" xfId="1489" xr:uid="{00000000-0005-0000-0000-000063040000}"/>
    <cellStyle name="Moneda" xfId="1577" builtinId="4"/>
    <cellStyle name="Moneda [0] 2" xfId="1490" xr:uid="{00000000-0005-0000-0000-000064040000}"/>
    <cellStyle name="Moneda 10" xfId="13" xr:uid="{00000000-0005-0000-0000-000065040000}"/>
    <cellStyle name="Moneda 2" xfId="1025" xr:uid="{00000000-0005-0000-0000-000066040000}"/>
    <cellStyle name="Moneda 2 2" xfId="1026" xr:uid="{00000000-0005-0000-0000-000067040000}"/>
    <cellStyle name="Moneda 2 3" xfId="1491" xr:uid="{00000000-0005-0000-0000-000068040000}"/>
    <cellStyle name="Moneda 2_4,8" xfId="1027" xr:uid="{00000000-0005-0000-0000-000069040000}"/>
    <cellStyle name="Moneda 3" xfId="1028" xr:uid="{00000000-0005-0000-0000-00006A040000}"/>
    <cellStyle name="Moneda 3 2" xfId="1029" xr:uid="{00000000-0005-0000-0000-00006B040000}"/>
    <cellStyle name="Moneda 3 2 2" xfId="1494" xr:uid="{00000000-0005-0000-0000-00006C040000}"/>
    <cellStyle name="Moneda 3 2 3" xfId="1493" xr:uid="{00000000-0005-0000-0000-00006D040000}"/>
    <cellStyle name="Moneda 3 3" xfId="1495" xr:uid="{00000000-0005-0000-0000-00006E040000}"/>
    <cellStyle name="Moneda 3 3 2" xfId="1496" xr:uid="{00000000-0005-0000-0000-00006F040000}"/>
    <cellStyle name="Moneda 3 4" xfId="1497" xr:uid="{00000000-0005-0000-0000-000070040000}"/>
    <cellStyle name="Moneda 3 5" xfId="1492" xr:uid="{00000000-0005-0000-0000-000071040000}"/>
    <cellStyle name="Moneda 3_4,8" xfId="1030" xr:uid="{00000000-0005-0000-0000-000072040000}"/>
    <cellStyle name="Moneda 4" xfId="1031" xr:uid="{00000000-0005-0000-0000-000073040000}"/>
    <cellStyle name="Moneda 4 2" xfId="1498" xr:uid="{00000000-0005-0000-0000-000074040000}"/>
    <cellStyle name="Moneda 5" xfId="1032" xr:uid="{00000000-0005-0000-0000-000075040000}"/>
    <cellStyle name="Moneda 5 2" xfId="1499" xr:uid="{00000000-0005-0000-0000-000076040000}"/>
    <cellStyle name="Moneda 6" xfId="1500" xr:uid="{00000000-0005-0000-0000-000077040000}"/>
    <cellStyle name="Moneda 7" xfId="1534" xr:uid="{00000000-0005-0000-0000-000078040000}"/>
    <cellStyle name="Moneda 8" xfId="1535" xr:uid="{00000000-0005-0000-0000-000079040000}"/>
    <cellStyle name="Moneda 9" xfId="1575" xr:uid="{00000000-0005-0000-0000-00007A040000}"/>
    <cellStyle name="Monetario0" xfId="1033" xr:uid="{00000000-0005-0000-0000-00007B040000}"/>
    <cellStyle name="Neutral 10" xfId="1034" xr:uid="{00000000-0005-0000-0000-00007C040000}"/>
    <cellStyle name="Neutral 11" xfId="1035" xr:uid="{00000000-0005-0000-0000-00007D040000}"/>
    <cellStyle name="Neutral 12" xfId="1036" xr:uid="{00000000-0005-0000-0000-00007E040000}"/>
    <cellStyle name="Neutral 13" xfId="1037" xr:uid="{00000000-0005-0000-0000-00007F040000}"/>
    <cellStyle name="Neutral 14" xfId="1038" xr:uid="{00000000-0005-0000-0000-000080040000}"/>
    <cellStyle name="Neutral 15" xfId="1039" xr:uid="{00000000-0005-0000-0000-000081040000}"/>
    <cellStyle name="Neutral 16" xfId="1040" xr:uid="{00000000-0005-0000-0000-000082040000}"/>
    <cellStyle name="Neutral 17" xfId="1041" xr:uid="{00000000-0005-0000-0000-000083040000}"/>
    <cellStyle name="Neutral 18" xfId="1042" xr:uid="{00000000-0005-0000-0000-000084040000}"/>
    <cellStyle name="Neutral 19" xfId="1043" xr:uid="{00000000-0005-0000-0000-000085040000}"/>
    <cellStyle name="Neutral 2" xfId="1044" xr:uid="{00000000-0005-0000-0000-000086040000}"/>
    <cellStyle name="Neutral 20" xfId="1045" xr:uid="{00000000-0005-0000-0000-000087040000}"/>
    <cellStyle name="Neutral 21" xfId="1046" xr:uid="{00000000-0005-0000-0000-000088040000}"/>
    <cellStyle name="Neutral 22" xfId="1047" xr:uid="{00000000-0005-0000-0000-000089040000}"/>
    <cellStyle name="Neutral 23" xfId="1048" xr:uid="{00000000-0005-0000-0000-00008A040000}"/>
    <cellStyle name="Neutral 24" xfId="1049" xr:uid="{00000000-0005-0000-0000-00008B040000}"/>
    <cellStyle name="Neutral 25" xfId="1050" xr:uid="{00000000-0005-0000-0000-00008C040000}"/>
    <cellStyle name="Neutral 26" xfId="1051" xr:uid="{00000000-0005-0000-0000-00008D040000}"/>
    <cellStyle name="Neutral 27" xfId="1052" xr:uid="{00000000-0005-0000-0000-00008E040000}"/>
    <cellStyle name="Neutral 28" xfId="1053" xr:uid="{00000000-0005-0000-0000-00008F040000}"/>
    <cellStyle name="Neutral 29" xfId="1054" xr:uid="{00000000-0005-0000-0000-000090040000}"/>
    <cellStyle name="Neutral 3" xfId="1055" xr:uid="{00000000-0005-0000-0000-000091040000}"/>
    <cellStyle name="Neutral 30" xfId="1056" xr:uid="{00000000-0005-0000-0000-000092040000}"/>
    <cellStyle name="Neutral 31" xfId="1057" xr:uid="{00000000-0005-0000-0000-000093040000}"/>
    <cellStyle name="Neutral 32" xfId="1058" xr:uid="{00000000-0005-0000-0000-000094040000}"/>
    <cellStyle name="Neutral 33" xfId="1540" xr:uid="{00000000-0005-0000-0000-000095040000}"/>
    <cellStyle name="Neutral 4" xfId="1059" xr:uid="{00000000-0005-0000-0000-000096040000}"/>
    <cellStyle name="Neutral 5" xfId="1060" xr:uid="{00000000-0005-0000-0000-000097040000}"/>
    <cellStyle name="Neutral 6" xfId="1061" xr:uid="{00000000-0005-0000-0000-000098040000}"/>
    <cellStyle name="Neutral 7" xfId="1062" xr:uid="{00000000-0005-0000-0000-000099040000}"/>
    <cellStyle name="Neutral 8" xfId="1063" xr:uid="{00000000-0005-0000-0000-00009A040000}"/>
    <cellStyle name="Neutral 9" xfId="1064" xr:uid="{00000000-0005-0000-0000-00009B040000}"/>
    <cellStyle name="Normal" xfId="0" builtinId="0"/>
    <cellStyle name="Normal 10" xfId="1065" xr:uid="{00000000-0005-0000-0000-00009D040000}"/>
    <cellStyle name="Normal 12" xfId="1066" xr:uid="{00000000-0005-0000-0000-00009E040000}"/>
    <cellStyle name="Normal 12 2" xfId="1416" xr:uid="{00000000-0005-0000-0000-00009F040000}"/>
    <cellStyle name="Normal 2" xfId="14" xr:uid="{00000000-0005-0000-0000-0000A0040000}"/>
    <cellStyle name="Normal 2 10" xfId="1067" xr:uid="{00000000-0005-0000-0000-0000A1040000}"/>
    <cellStyle name="Normal 2 10 2" xfId="1068" xr:uid="{00000000-0005-0000-0000-0000A2040000}"/>
    <cellStyle name="Normal 2 10 3" xfId="1069" xr:uid="{00000000-0005-0000-0000-0000A3040000}"/>
    <cellStyle name="Normal 2 10 4" xfId="1070" xr:uid="{00000000-0005-0000-0000-0000A4040000}"/>
    <cellStyle name="Normal 2 10 5" xfId="1071" xr:uid="{00000000-0005-0000-0000-0000A5040000}"/>
    <cellStyle name="Normal 2 10 6" xfId="1072" xr:uid="{00000000-0005-0000-0000-0000A6040000}"/>
    <cellStyle name="Normal 2 10 7" xfId="1073" xr:uid="{00000000-0005-0000-0000-0000A7040000}"/>
    <cellStyle name="Normal 2 10 8" xfId="1074" xr:uid="{00000000-0005-0000-0000-0000A8040000}"/>
    <cellStyle name="Normal 2 107" xfId="1075" xr:uid="{00000000-0005-0000-0000-0000A9040000}"/>
    <cellStyle name="Normal 2 11" xfId="1076" xr:uid="{00000000-0005-0000-0000-0000AA040000}"/>
    <cellStyle name="Normal 2 12" xfId="1077" xr:uid="{00000000-0005-0000-0000-0000AB040000}"/>
    <cellStyle name="Normal 2 13" xfId="1078" xr:uid="{00000000-0005-0000-0000-0000AC040000}"/>
    <cellStyle name="Normal 2 14" xfId="1079" xr:uid="{00000000-0005-0000-0000-0000AD040000}"/>
    <cellStyle name="Normal 2 15" xfId="1080" xr:uid="{00000000-0005-0000-0000-0000AE040000}"/>
    <cellStyle name="Normal 2 16" xfId="1081" xr:uid="{00000000-0005-0000-0000-0000AF040000}"/>
    <cellStyle name="Normal 2 17" xfId="1082" xr:uid="{00000000-0005-0000-0000-0000B0040000}"/>
    <cellStyle name="Normal 2 18" xfId="1083" xr:uid="{00000000-0005-0000-0000-0000B1040000}"/>
    <cellStyle name="Normal 2 19" xfId="1084" xr:uid="{00000000-0005-0000-0000-0000B2040000}"/>
    <cellStyle name="Normal 2 2" xfId="1085" xr:uid="{00000000-0005-0000-0000-0000B3040000}"/>
    <cellStyle name="Normal 2 2 2" xfId="1086" xr:uid="{00000000-0005-0000-0000-0000B4040000}"/>
    <cellStyle name="Normal 2 2 2 2" xfId="1501" xr:uid="{00000000-0005-0000-0000-0000B5040000}"/>
    <cellStyle name="Normal 2 2 3" xfId="1502" xr:uid="{00000000-0005-0000-0000-0000B6040000}"/>
    <cellStyle name="Normal 2 2 4" xfId="1503" xr:uid="{00000000-0005-0000-0000-0000B7040000}"/>
    <cellStyle name="Normal 2 2_Copia de PRESUPUESTO POR CAPITULOS MARZO-25-11-ULTIMO" xfId="1504" xr:uid="{00000000-0005-0000-0000-0000B8040000}"/>
    <cellStyle name="Normal 2 20" xfId="1087" xr:uid="{00000000-0005-0000-0000-0000B9040000}"/>
    <cellStyle name="Normal 2 21" xfId="1088" xr:uid="{00000000-0005-0000-0000-0000BA040000}"/>
    <cellStyle name="Normal 2 22" xfId="1089" xr:uid="{00000000-0005-0000-0000-0000BB040000}"/>
    <cellStyle name="Normal 2 23" xfId="1090" xr:uid="{00000000-0005-0000-0000-0000BC040000}"/>
    <cellStyle name="Normal 2 24" xfId="1091" xr:uid="{00000000-0005-0000-0000-0000BD040000}"/>
    <cellStyle name="Normal 2 25" xfId="1092" xr:uid="{00000000-0005-0000-0000-0000BE040000}"/>
    <cellStyle name="Normal 2 26" xfId="1093" xr:uid="{00000000-0005-0000-0000-0000BF040000}"/>
    <cellStyle name="Normal 2 27" xfId="1094" xr:uid="{00000000-0005-0000-0000-0000C0040000}"/>
    <cellStyle name="Normal 2 28" xfId="1095" xr:uid="{00000000-0005-0000-0000-0000C1040000}"/>
    <cellStyle name="Normal 2 29" xfId="1096" xr:uid="{00000000-0005-0000-0000-0000C2040000}"/>
    <cellStyle name="Normal 2 3" xfId="1097" xr:uid="{00000000-0005-0000-0000-0000C3040000}"/>
    <cellStyle name="Normal 2 3 2" xfId="1505" xr:uid="{00000000-0005-0000-0000-0000C4040000}"/>
    <cellStyle name="Normal 2 30" xfId="1098" xr:uid="{00000000-0005-0000-0000-0000C5040000}"/>
    <cellStyle name="Normal 2 31" xfId="1099" xr:uid="{00000000-0005-0000-0000-0000C6040000}"/>
    <cellStyle name="Normal 2 32" xfId="1100" xr:uid="{00000000-0005-0000-0000-0000C7040000}"/>
    <cellStyle name="Normal 2 33" xfId="1101" xr:uid="{00000000-0005-0000-0000-0000C8040000}"/>
    <cellStyle name="Normal 2 34" xfId="1102" xr:uid="{00000000-0005-0000-0000-0000C9040000}"/>
    <cellStyle name="Normal 2 35" xfId="1103" xr:uid="{00000000-0005-0000-0000-0000CA040000}"/>
    <cellStyle name="Normal 2 36" xfId="1104" xr:uid="{00000000-0005-0000-0000-0000CB040000}"/>
    <cellStyle name="Normal 2 37" xfId="1105" xr:uid="{00000000-0005-0000-0000-0000CC040000}"/>
    <cellStyle name="Normal 2 38" xfId="1106" xr:uid="{00000000-0005-0000-0000-0000CD040000}"/>
    <cellStyle name="Normal 2 39" xfId="1107" xr:uid="{00000000-0005-0000-0000-0000CE040000}"/>
    <cellStyle name="Normal 2 4" xfId="1108" xr:uid="{00000000-0005-0000-0000-0000CF040000}"/>
    <cellStyle name="Normal 2 4 2" xfId="1506" xr:uid="{00000000-0005-0000-0000-0000D0040000}"/>
    <cellStyle name="Normal 2 40" xfId="1109" xr:uid="{00000000-0005-0000-0000-0000D1040000}"/>
    <cellStyle name="Normal 2 5" xfId="1110" xr:uid="{00000000-0005-0000-0000-0000D2040000}"/>
    <cellStyle name="Normal 2 5 2" xfId="1507" xr:uid="{00000000-0005-0000-0000-0000D3040000}"/>
    <cellStyle name="Normal 2 6" xfId="1111" xr:uid="{00000000-0005-0000-0000-0000D4040000}"/>
    <cellStyle name="Normal 2 7" xfId="1112" xr:uid="{00000000-0005-0000-0000-0000D5040000}"/>
    <cellStyle name="Normal 2 8" xfId="1113" xr:uid="{00000000-0005-0000-0000-0000D6040000}"/>
    <cellStyle name="Normal 2 9" xfId="1114" xr:uid="{00000000-0005-0000-0000-0000D7040000}"/>
    <cellStyle name="Normal 2_Copia de Cuadro APU General Seguridad Electronica Festo 01-12-2008" xfId="1508" xr:uid="{00000000-0005-0000-0000-0000D8040000}"/>
    <cellStyle name="Normal 3" xfId="12" xr:uid="{00000000-0005-0000-0000-0000D9040000}"/>
    <cellStyle name="Normal 3 2" xfId="1115" xr:uid="{00000000-0005-0000-0000-0000DA040000}"/>
    <cellStyle name="Normal 3 2 2" xfId="1510" xr:uid="{00000000-0005-0000-0000-0000DB040000}"/>
    <cellStyle name="Normal 3 3" xfId="1511" xr:uid="{00000000-0005-0000-0000-0000DC040000}"/>
    <cellStyle name="Normal 3 4" xfId="1512" xr:uid="{00000000-0005-0000-0000-0000DD040000}"/>
    <cellStyle name="Normal 3 5" xfId="1509" xr:uid="{00000000-0005-0000-0000-0000DE040000}"/>
    <cellStyle name="Normal 3_Copia de Cuadro APU General Seguridad Electronica Festo 01-12-2008" xfId="1513" xr:uid="{00000000-0005-0000-0000-0000DF040000}"/>
    <cellStyle name="Normal 30" xfId="1116" xr:uid="{00000000-0005-0000-0000-0000E0040000}"/>
    <cellStyle name="Normal 31" xfId="1117" xr:uid="{00000000-0005-0000-0000-0000E1040000}"/>
    <cellStyle name="Normal 32" xfId="1118" xr:uid="{00000000-0005-0000-0000-0000E2040000}"/>
    <cellStyle name="Normal 4" xfId="1119" xr:uid="{00000000-0005-0000-0000-0000E3040000}"/>
    <cellStyle name="Normal 4 2" xfId="1120" xr:uid="{00000000-0005-0000-0000-0000E4040000}"/>
    <cellStyle name="Normal 4 2 2" xfId="1516" xr:uid="{00000000-0005-0000-0000-0000E5040000}"/>
    <cellStyle name="Normal 4 2 3" xfId="1515" xr:uid="{00000000-0005-0000-0000-0000E6040000}"/>
    <cellStyle name="Normal 4 2_ESTADISTICA" xfId="1517" xr:uid="{00000000-0005-0000-0000-0000E7040000}"/>
    <cellStyle name="Normal 4 3" xfId="1518" xr:uid="{00000000-0005-0000-0000-0000E8040000}"/>
    <cellStyle name="Normal 4 3 2" xfId="1519" xr:uid="{00000000-0005-0000-0000-0000E9040000}"/>
    <cellStyle name="Normal 4 3_ESTADISTICA" xfId="1520" xr:uid="{00000000-0005-0000-0000-0000EA040000}"/>
    <cellStyle name="Normal 4 4" xfId="1521" xr:uid="{00000000-0005-0000-0000-0000EB040000}"/>
    <cellStyle name="Normal 4 5" xfId="1514" xr:uid="{00000000-0005-0000-0000-0000EC040000}"/>
    <cellStyle name="Normal 4 6" xfId="1533" xr:uid="{00000000-0005-0000-0000-0000ED040000}"/>
    <cellStyle name="Normal 4 7" xfId="1445" xr:uid="{00000000-0005-0000-0000-0000EE040000}"/>
    <cellStyle name="Normal 4_CICLOPUENTE AV-ESMERALDA-OCT-4-2011" xfId="1522" xr:uid="{00000000-0005-0000-0000-0000EF040000}"/>
    <cellStyle name="Normal 5" xfId="1121" xr:uid="{00000000-0005-0000-0000-0000F0040000}"/>
    <cellStyle name="Normal 5 2" xfId="1122" xr:uid="{00000000-0005-0000-0000-0000F1040000}"/>
    <cellStyle name="Normal 5 2 2" xfId="1524" xr:uid="{00000000-0005-0000-0000-0000F2040000}"/>
    <cellStyle name="Normal 5 3" xfId="1523" xr:uid="{00000000-0005-0000-0000-0000F3040000}"/>
    <cellStyle name="Normal 6" xfId="1123" xr:uid="{00000000-0005-0000-0000-0000F4040000}"/>
    <cellStyle name="Normal 6 2" xfId="1525" xr:uid="{00000000-0005-0000-0000-0000F5040000}"/>
    <cellStyle name="Normal 7" xfId="1526" xr:uid="{00000000-0005-0000-0000-0000F6040000}"/>
    <cellStyle name="Normal 8" xfId="1124" xr:uid="{00000000-0005-0000-0000-0000F7040000}"/>
    <cellStyle name="Normal 8 2" xfId="1532" xr:uid="{00000000-0005-0000-0000-0000F8040000}"/>
    <cellStyle name="Normal 9" xfId="10" xr:uid="{00000000-0005-0000-0000-0000F9040000}"/>
    <cellStyle name="Notas 10" xfId="1125" xr:uid="{00000000-0005-0000-0000-0000FA040000}"/>
    <cellStyle name="Notas 11" xfId="1126" xr:uid="{00000000-0005-0000-0000-0000FB040000}"/>
    <cellStyle name="Notas 12" xfId="1127" xr:uid="{00000000-0005-0000-0000-0000FC040000}"/>
    <cellStyle name="Notas 13" xfId="1128" xr:uid="{00000000-0005-0000-0000-0000FD040000}"/>
    <cellStyle name="Notas 14" xfId="1129" xr:uid="{00000000-0005-0000-0000-0000FE040000}"/>
    <cellStyle name="Notas 15" xfId="1130" xr:uid="{00000000-0005-0000-0000-0000FF040000}"/>
    <cellStyle name="Notas 16" xfId="1131" xr:uid="{00000000-0005-0000-0000-000000050000}"/>
    <cellStyle name="Notas 17" xfId="1132" xr:uid="{00000000-0005-0000-0000-000001050000}"/>
    <cellStyle name="Notas 18" xfId="1133" xr:uid="{00000000-0005-0000-0000-000002050000}"/>
    <cellStyle name="Notas 19" xfId="1134" xr:uid="{00000000-0005-0000-0000-000003050000}"/>
    <cellStyle name="Notas 2" xfId="1135" xr:uid="{00000000-0005-0000-0000-000004050000}"/>
    <cellStyle name="Notas 20" xfId="1136" xr:uid="{00000000-0005-0000-0000-000005050000}"/>
    <cellStyle name="Notas 21" xfId="1137" xr:uid="{00000000-0005-0000-0000-000006050000}"/>
    <cellStyle name="Notas 22" xfId="1138" xr:uid="{00000000-0005-0000-0000-000007050000}"/>
    <cellStyle name="Notas 23" xfId="1139" xr:uid="{00000000-0005-0000-0000-000008050000}"/>
    <cellStyle name="Notas 24" xfId="1140" xr:uid="{00000000-0005-0000-0000-000009050000}"/>
    <cellStyle name="Notas 25" xfId="1141" xr:uid="{00000000-0005-0000-0000-00000A050000}"/>
    <cellStyle name="Notas 26" xfId="1142" xr:uid="{00000000-0005-0000-0000-00000B050000}"/>
    <cellStyle name="Notas 27" xfId="1143" xr:uid="{00000000-0005-0000-0000-00000C050000}"/>
    <cellStyle name="Notas 28" xfId="1144" xr:uid="{00000000-0005-0000-0000-00000D050000}"/>
    <cellStyle name="Notas 29" xfId="1145" xr:uid="{00000000-0005-0000-0000-00000E050000}"/>
    <cellStyle name="Notas 3" xfId="1146" xr:uid="{00000000-0005-0000-0000-00000F050000}"/>
    <cellStyle name="Notas 30" xfId="1147" xr:uid="{00000000-0005-0000-0000-000010050000}"/>
    <cellStyle name="Notas 31" xfId="1148" xr:uid="{00000000-0005-0000-0000-000011050000}"/>
    <cellStyle name="Notas 32" xfId="1149" xr:uid="{00000000-0005-0000-0000-000012050000}"/>
    <cellStyle name="Notas 33" xfId="1542" xr:uid="{00000000-0005-0000-0000-000013050000}"/>
    <cellStyle name="Notas 4" xfId="1150" xr:uid="{00000000-0005-0000-0000-000014050000}"/>
    <cellStyle name="Notas 5" xfId="1151" xr:uid="{00000000-0005-0000-0000-000015050000}"/>
    <cellStyle name="Notas 6" xfId="1152" xr:uid="{00000000-0005-0000-0000-000016050000}"/>
    <cellStyle name="Notas 7" xfId="1153" xr:uid="{00000000-0005-0000-0000-000017050000}"/>
    <cellStyle name="Notas 8" xfId="1154" xr:uid="{00000000-0005-0000-0000-000018050000}"/>
    <cellStyle name="Notas 9" xfId="1155" xr:uid="{00000000-0005-0000-0000-000019050000}"/>
    <cellStyle name="Note" xfId="1156" xr:uid="{00000000-0005-0000-0000-00001A050000}"/>
    <cellStyle name="Output" xfId="1157" xr:uid="{00000000-0005-0000-0000-00001B050000}"/>
    <cellStyle name="Porcentaje 2" xfId="1158" xr:uid="{00000000-0005-0000-0000-00001C050000}"/>
    <cellStyle name="Porcentaje 3" xfId="1531" xr:uid="{00000000-0005-0000-0000-00001D050000}"/>
    <cellStyle name="Porcentaje 4" xfId="1413" xr:uid="{00000000-0005-0000-0000-00001E050000}"/>
    <cellStyle name="Porcentual 2" xfId="1159" xr:uid="{00000000-0005-0000-0000-00001F050000}"/>
    <cellStyle name="Porcentual 2 2" xfId="1527" xr:uid="{00000000-0005-0000-0000-000020050000}"/>
    <cellStyle name="Porcentual 2 3" xfId="1528" xr:uid="{00000000-0005-0000-0000-000021050000}"/>
    <cellStyle name="Porcentual 3" xfId="1160" xr:uid="{00000000-0005-0000-0000-000022050000}"/>
    <cellStyle name="Porcentual 3 2" xfId="1418" xr:uid="{00000000-0005-0000-0000-000023050000}"/>
    <cellStyle name="Porcentual 4" xfId="1161" xr:uid="{00000000-0005-0000-0000-000024050000}"/>
    <cellStyle name="Porcentual 5" xfId="1162" xr:uid="{00000000-0005-0000-0000-000025050000}"/>
    <cellStyle name="Salida" xfId="5" builtinId="21" customBuiltin="1"/>
    <cellStyle name="Salida 10" xfId="1163" xr:uid="{00000000-0005-0000-0000-000027050000}"/>
    <cellStyle name="Salida 11" xfId="1164" xr:uid="{00000000-0005-0000-0000-000028050000}"/>
    <cellStyle name="Salida 12" xfId="1165" xr:uid="{00000000-0005-0000-0000-000029050000}"/>
    <cellStyle name="Salida 13" xfId="1166" xr:uid="{00000000-0005-0000-0000-00002A050000}"/>
    <cellStyle name="Salida 14" xfId="1167" xr:uid="{00000000-0005-0000-0000-00002B050000}"/>
    <cellStyle name="Salida 15" xfId="1168" xr:uid="{00000000-0005-0000-0000-00002C050000}"/>
    <cellStyle name="Salida 16" xfId="1169" xr:uid="{00000000-0005-0000-0000-00002D050000}"/>
    <cellStyle name="Salida 17" xfId="1170" xr:uid="{00000000-0005-0000-0000-00002E050000}"/>
    <cellStyle name="Salida 18" xfId="1171" xr:uid="{00000000-0005-0000-0000-00002F050000}"/>
    <cellStyle name="Salida 19" xfId="1172" xr:uid="{00000000-0005-0000-0000-000030050000}"/>
    <cellStyle name="Salida 2" xfId="1173" xr:uid="{00000000-0005-0000-0000-000031050000}"/>
    <cellStyle name="Salida 20" xfId="1174" xr:uid="{00000000-0005-0000-0000-000032050000}"/>
    <cellStyle name="Salida 21" xfId="1175" xr:uid="{00000000-0005-0000-0000-000033050000}"/>
    <cellStyle name="Salida 22" xfId="1176" xr:uid="{00000000-0005-0000-0000-000034050000}"/>
    <cellStyle name="Salida 23" xfId="1177" xr:uid="{00000000-0005-0000-0000-000035050000}"/>
    <cellStyle name="Salida 24" xfId="1178" xr:uid="{00000000-0005-0000-0000-000036050000}"/>
    <cellStyle name="Salida 25" xfId="1179" xr:uid="{00000000-0005-0000-0000-000037050000}"/>
    <cellStyle name="Salida 26" xfId="1180" xr:uid="{00000000-0005-0000-0000-000038050000}"/>
    <cellStyle name="Salida 27" xfId="1181" xr:uid="{00000000-0005-0000-0000-000039050000}"/>
    <cellStyle name="Salida 28" xfId="1182" xr:uid="{00000000-0005-0000-0000-00003A050000}"/>
    <cellStyle name="Salida 29" xfId="1183" xr:uid="{00000000-0005-0000-0000-00003B050000}"/>
    <cellStyle name="Salida 3" xfId="1184" xr:uid="{00000000-0005-0000-0000-00003C050000}"/>
    <cellStyle name="Salida 30" xfId="1185" xr:uid="{00000000-0005-0000-0000-00003D050000}"/>
    <cellStyle name="Salida 31" xfId="1186" xr:uid="{00000000-0005-0000-0000-00003E050000}"/>
    <cellStyle name="Salida 32" xfId="1187" xr:uid="{00000000-0005-0000-0000-00003F050000}"/>
    <cellStyle name="Salida 4" xfId="1188" xr:uid="{00000000-0005-0000-0000-000040050000}"/>
    <cellStyle name="Salida 5" xfId="1189" xr:uid="{00000000-0005-0000-0000-000041050000}"/>
    <cellStyle name="Salida 6" xfId="1190" xr:uid="{00000000-0005-0000-0000-000042050000}"/>
    <cellStyle name="Salida 7" xfId="1191" xr:uid="{00000000-0005-0000-0000-000043050000}"/>
    <cellStyle name="Salida 8" xfId="1192" xr:uid="{00000000-0005-0000-0000-000044050000}"/>
    <cellStyle name="Salida 9" xfId="1193" xr:uid="{00000000-0005-0000-0000-000045050000}"/>
    <cellStyle name="Texto de advertencia 10" xfId="1194" xr:uid="{00000000-0005-0000-0000-000046050000}"/>
    <cellStyle name="Texto de advertencia 11" xfId="1195" xr:uid="{00000000-0005-0000-0000-000047050000}"/>
    <cellStyle name="Texto de advertencia 12" xfId="1196" xr:uid="{00000000-0005-0000-0000-000048050000}"/>
    <cellStyle name="Texto de advertencia 13" xfId="1197" xr:uid="{00000000-0005-0000-0000-000049050000}"/>
    <cellStyle name="Texto de advertencia 14" xfId="1198" xr:uid="{00000000-0005-0000-0000-00004A050000}"/>
    <cellStyle name="Texto de advertencia 15" xfId="1199" xr:uid="{00000000-0005-0000-0000-00004B050000}"/>
    <cellStyle name="Texto de advertencia 16" xfId="1200" xr:uid="{00000000-0005-0000-0000-00004C050000}"/>
    <cellStyle name="Texto de advertencia 17" xfId="1201" xr:uid="{00000000-0005-0000-0000-00004D050000}"/>
    <cellStyle name="Texto de advertencia 18" xfId="1202" xr:uid="{00000000-0005-0000-0000-00004E050000}"/>
    <cellStyle name="Texto de advertencia 19" xfId="1203" xr:uid="{00000000-0005-0000-0000-00004F050000}"/>
    <cellStyle name="Texto de advertencia 2" xfId="1204" xr:uid="{00000000-0005-0000-0000-000050050000}"/>
    <cellStyle name="Texto de advertencia 20" xfId="1205" xr:uid="{00000000-0005-0000-0000-000051050000}"/>
    <cellStyle name="Texto de advertencia 21" xfId="1206" xr:uid="{00000000-0005-0000-0000-000052050000}"/>
    <cellStyle name="Texto de advertencia 22" xfId="1207" xr:uid="{00000000-0005-0000-0000-000053050000}"/>
    <cellStyle name="Texto de advertencia 23" xfId="1208" xr:uid="{00000000-0005-0000-0000-000054050000}"/>
    <cellStyle name="Texto de advertencia 24" xfId="1209" xr:uid="{00000000-0005-0000-0000-000055050000}"/>
    <cellStyle name="Texto de advertencia 25" xfId="1210" xr:uid="{00000000-0005-0000-0000-000056050000}"/>
    <cellStyle name="Texto de advertencia 26" xfId="1211" xr:uid="{00000000-0005-0000-0000-000057050000}"/>
    <cellStyle name="Texto de advertencia 27" xfId="1212" xr:uid="{00000000-0005-0000-0000-000058050000}"/>
    <cellStyle name="Texto de advertencia 28" xfId="1213" xr:uid="{00000000-0005-0000-0000-000059050000}"/>
    <cellStyle name="Texto de advertencia 29" xfId="1214" xr:uid="{00000000-0005-0000-0000-00005A050000}"/>
    <cellStyle name="Texto de advertencia 3" xfId="1215" xr:uid="{00000000-0005-0000-0000-00005B050000}"/>
    <cellStyle name="Texto de advertencia 30" xfId="1216" xr:uid="{00000000-0005-0000-0000-00005C050000}"/>
    <cellStyle name="Texto de advertencia 31" xfId="1217" xr:uid="{00000000-0005-0000-0000-00005D050000}"/>
    <cellStyle name="Texto de advertencia 32" xfId="1218" xr:uid="{00000000-0005-0000-0000-00005E050000}"/>
    <cellStyle name="Texto de advertencia 33" xfId="1541" xr:uid="{00000000-0005-0000-0000-00005F050000}"/>
    <cellStyle name="Texto de advertencia 4" xfId="1219" xr:uid="{00000000-0005-0000-0000-000060050000}"/>
    <cellStyle name="Texto de advertencia 5" xfId="1220" xr:uid="{00000000-0005-0000-0000-000061050000}"/>
    <cellStyle name="Texto de advertencia 6" xfId="1221" xr:uid="{00000000-0005-0000-0000-000062050000}"/>
    <cellStyle name="Texto de advertencia 7" xfId="1222" xr:uid="{00000000-0005-0000-0000-000063050000}"/>
    <cellStyle name="Texto de advertencia 8" xfId="1223" xr:uid="{00000000-0005-0000-0000-000064050000}"/>
    <cellStyle name="Texto de advertencia 9" xfId="1224" xr:uid="{00000000-0005-0000-0000-000065050000}"/>
    <cellStyle name="Texto explicativo 10" xfId="1225" xr:uid="{00000000-0005-0000-0000-000066050000}"/>
    <cellStyle name="Texto explicativo 11" xfId="1226" xr:uid="{00000000-0005-0000-0000-000067050000}"/>
    <cellStyle name="Texto explicativo 12" xfId="1227" xr:uid="{00000000-0005-0000-0000-000068050000}"/>
    <cellStyle name="Texto explicativo 13" xfId="1228" xr:uid="{00000000-0005-0000-0000-000069050000}"/>
    <cellStyle name="Texto explicativo 14" xfId="1229" xr:uid="{00000000-0005-0000-0000-00006A050000}"/>
    <cellStyle name="Texto explicativo 15" xfId="1230" xr:uid="{00000000-0005-0000-0000-00006B050000}"/>
    <cellStyle name="Texto explicativo 16" xfId="1231" xr:uid="{00000000-0005-0000-0000-00006C050000}"/>
    <cellStyle name="Texto explicativo 17" xfId="1232" xr:uid="{00000000-0005-0000-0000-00006D050000}"/>
    <cellStyle name="Texto explicativo 18" xfId="1233" xr:uid="{00000000-0005-0000-0000-00006E050000}"/>
    <cellStyle name="Texto explicativo 19" xfId="1234" xr:uid="{00000000-0005-0000-0000-00006F050000}"/>
    <cellStyle name="Texto explicativo 2" xfId="1235" xr:uid="{00000000-0005-0000-0000-000070050000}"/>
    <cellStyle name="Texto explicativo 20" xfId="1236" xr:uid="{00000000-0005-0000-0000-000071050000}"/>
    <cellStyle name="Texto explicativo 21" xfId="1237" xr:uid="{00000000-0005-0000-0000-000072050000}"/>
    <cellStyle name="Texto explicativo 22" xfId="1238" xr:uid="{00000000-0005-0000-0000-000073050000}"/>
    <cellStyle name="Texto explicativo 23" xfId="1239" xr:uid="{00000000-0005-0000-0000-000074050000}"/>
    <cellStyle name="Texto explicativo 24" xfId="1240" xr:uid="{00000000-0005-0000-0000-000075050000}"/>
    <cellStyle name="Texto explicativo 25" xfId="1241" xr:uid="{00000000-0005-0000-0000-000076050000}"/>
    <cellStyle name="Texto explicativo 26" xfId="1242" xr:uid="{00000000-0005-0000-0000-000077050000}"/>
    <cellStyle name="Texto explicativo 27" xfId="1243" xr:uid="{00000000-0005-0000-0000-000078050000}"/>
    <cellStyle name="Texto explicativo 28" xfId="1244" xr:uid="{00000000-0005-0000-0000-000079050000}"/>
    <cellStyle name="Texto explicativo 29" xfId="1245" xr:uid="{00000000-0005-0000-0000-00007A050000}"/>
    <cellStyle name="Texto explicativo 3" xfId="1246" xr:uid="{00000000-0005-0000-0000-00007B050000}"/>
    <cellStyle name="Texto explicativo 30" xfId="1247" xr:uid="{00000000-0005-0000-0000-00007C050000}"/>
    <cellStyle name="Texto explicativo 31" xfId="1248" xr:uid="{00000000-0005-0000-0000-00007D050000}"/>
    <cellStyle name="Texto explicativo 32" xfId="1249" xr:uid="{00000000-0005-0000-0000-00007E050000}"/>
    <cellStyle name="Texto explicativo 33" xfId="1543" xr:uid="{00000000-0005-0000-0000-00007F050000}"/>
    <cellStyle name="Texto explicativo 4" xfId="1250" xr:uid="{00000000-0005-0000-0000-000080050000}"/>
    <cellStyle name="Texto explicativo 5" xfId="1251" xr:uid="{00000000-0005-0000-0000-000081050000}"/>
    <cellStyle name="Texto explicativo 6" xfId="1252" xr:uid="{00000000-0005-0000-0000-000082050000}"/>
    <cellStyle name="Texto explicativo 7" xfId="1253" xr:uid="{00000000-0005-0000-0000-000083050000}"/>
    <cellStyle name="Texto explicativo 8" xfId="1254" xr:uid="{00000000-0005-0000-0000-000084050000}"/>
    <cellStyle name="Texto explicativo 9" xfId="1255" xr:uid="{00000000-0005-0000-0000-000085050000}"/>
    <cellStyle name="Title" xfId="1256" xr:uid="{00000000-0005-0000-0000-000086050000}"/>
    <cellStyle name="Título 1 10" xfId="1257" xr:uid="{00000000-0005-0000-0000-000087050000}"/>
    <cellStyle name="Título 1 11" xfId="1258" xr:uid="{00000000-0005-0000-0000-000088050000}"/>
    <cellStyle name="Título 1 12" xfId="1259" xr:uid="{00000000-0005-0000-0000-000089050000}"/>
    <cellStyle name="Título 1 13" xfId="1260" xr:uid="{00000000-0005-0000-0000-00008A050000}"/>
    <cellStyle name="Título 1 14" xfId="1261" xr:uid="{00000000-0005-0000-0000-00008B050000}"/>
    <cellStyle name="Título 1 15" xfId="1262" xr:uid="{00000000-0005-0000-0000-00008C050000}"/>
    <cellStyle name="Título 1 16" xfId="1263" xr:uid="{00000000-0005-0000-0000-00008D050000}"/>
    <cellStyle name="Título 1 17" xfId="1264" xr:uid="{00000000-0005-0000-0000-00008E050000}"/>
    <cellStyle name="Título 1 18" xfId="1265" xr:uid="{00000000-0005-0000-0000-00008F050000}"/>
    <cellStyle name="Título 1 19" xfId="1266" xr:uid="{00000000-0005-0000-0000-000090050000}"/>
    <cellStyle name="Título 1 2" xfId="1267" xr:uid="{00000000-0005-0000-0000-000091050000}"/>
    <cellStyle name="Título 1 20" xfId="1268" xr:uid="{00000000-0005-0000-0000-000092050000}"/>
    <cellStyle name="Título 1 21" xfId="1269" xr:uid="{00000000-0005-0000-0000-000093050000}"/>
    <cellStyle name="Título 1 22" xfId="1270" xr:uid="{00000000-0005-0000-0000-000094050000}"/>
    <cellStyle name="Título 1 23" xfId="1271" xr:uid="{00000000-0005-0000-0000-000095050000}"/>
    <cellStyle name="Título 1 24" xfId="1272" xr:uid="{00000000-0005-0000-0000-000096050000}"/>
    <cellStyle name="Título 1 25" xfId="1273" xr:uid="{00000000-0005-0000-0000-000097050000}"/>
    <cellStyle name="Título 1 26" xfId="1274" xr:uid="{00000000-0005-0000-0000-000098050000}"/>
    <cellStyle name="Título 1 27" xfId="1275" xr:uid="{00000000-0005-0000-0000-000099050000}"/>
    <cellStyle name="Título 1 28" xfId="1276" xr:uid="{00000000-0005-0000-0000-00009A050000}"/>
    <cellStyle name="Título 1 29" xfId="1277" xr:uid="{00000000-0005-0000-0000-00009B050000}"/>
    <cellStyle name="Título 1 3" xfId="1278" xr:uid="{00000000-0005-0000-0000-00009C050000}"/>
    <cellStyle name="Título 1 30" xfId="1279" xr:uid="{00000000-0005-0000-0000-00009D050000}"/>
    <cellStyle name="Título 1 31" xfId="1280" xr:uid="{00000000-0005-0000-0000-00009E050000}"/>
    <cellStyle name="Título 1 32" xfId="1281" xr:uid="{00000000-0005-0000-0000-00009F050000}"/>
    <cellStyle name="Título 1 4" xfId="1282" xr:uid="{00000000-0005-0000-0000-0000A0050000}"/>
    <cellStyle name="Título 1 5" xfId="1283" xr:uid="{00000000-0005-0000-0000-0000A1050000}"/>
    <cellStyle name="Título 1 6" xfId="1284" xr:uid="{00000000-0005-0000-0000-0000A2050000}"/>
    <cellStyle name="Título 1 7" xfId="1285" xr:uid="{00000000-0005-0000-0000-0000A3050000}"/>
    <cellStyle name="Título 1 8" xfId="1286" xr:uid="{00000000-0005-0000-0000-0000A4050000}"/>
    <cellStyle name="Título 1 9" xfId="1287" xr:uid="{00000000-0005-0000-0000-0000A5050000}"/>
    <cellStyle name="Título 10" xfId="1288" xr:uid="{00000000-0005-0000-0000-0000A6050000}"/>
    <cellStyle name="Título 11" xfId="1289" xr:uid="{00000000-0005-0000-0000-0000A7050000}"/>
    <cellStyle name="Título 12" xfId="1290" xr:uid="{00000000-0005-0000-0000-0000A8050000}"/>
    <cellStyle name="Título 13" xfId="1291" xr:uid="{00000000-0005-0000-0000-0000A9050000}"/>
    <cellStyle name="Título 14" xfId="1292" xr:uid="{00000000-0005-0000-0000-0000AA050000}"/>
    <cellStyle name="Título 15" xfId="1293" xr:uid="{00000000-0005-0000-0000-0000AB050000}"/>
    <cellStyle name="Título 16" xfId="1294" xr:uid="{00000000-0005-0000-0000-0000AC050000}"/>
    <cellStyle name="Título 17" xfId="1295" xr:uid="{00000000-0005-0000-0000-0000AD050000}"/>
    <cellStyle name="Título 18" xfId="1296" xr:uid="{00000000-0005-0000-0000-0000AE050000}"/>
    <cellStyle name="Título 19" xfId="1297" xr:uid="{00000000-0005-0000-0000-0000AF050000}"/>
    <cellStyle name="Título 2" xfId="2" builtinId="17" customBuiltin="1"/>
    <cellStyle name="Título 2 10" xfId="1298" xr:uid="{00000000-0005-0000-0000-0000B1050000}"/>
    <cellStyle name="Título 2 11" xfId="1299" xr:uid="{00000000-0005-0000-0000-0000B2050000}"/>
    <cellStyle name="Título 2 12" xfId="1300" xr:uid="{00000000-0005-0000-0000-0000B3050000}"/>
    <cellStyle name="Título 2 13" xfId="1301" xr:uid="{00000000-0005-0000-0000-0000B4050000}"/>
    <cellStyle name="Título 2 14" xfId="1302" xr:uid="{00000000-0005-0000-0000-0000B5050000}"/>
    <cellStyle name="Título 2 15" xfId="1303" xr:uid="{00000000-0005-0000-0000-0000B6050000}"/>
    <cellStyle name="Título 2 16" xfId="1304" xr:uid="{00000000-0005-0000-0000-0000B7050000}"/>
    <cellStyle name="Título 2 17" xfId="1305" xr:uid="{00000000-0005-0000-0000-0000B8050000}"/>
    <cellStyle name="Título 2 18" xfId="1306" xr:uid="{00000000-0005-0000-0000-0000B9050000}"/>
    <cellStyle name="Título 2 19" xfId="1307" xr:uid="{00000000-0005-0000-0000-0000BA050000}"/>
    <cellStyle name="Título 2 2" xfId="1308" xr:uid="{00000000-0005-0000-0000-0000BB050000}"/>
    <cellStyle name="Título 2 20" xfId="1309" xr:uid="{00000000-0005-0000-0000-0000BC050000}"/>
    <cellStyle name="Título 2 21" xfId="1310" xr:uid="{00000000-0005-0000-0000-0000BD050000}"/>
    <cellStyle name="Título 2 22" xfId="1311" xr:uid="{00000000-0005-0000-0000-0000BE050000}"/>
    <cellStyle name="Título 2 23" xfId="1312" xr:uid="{00000000-0005-0000-0000-0000BF050000}"/>
    <cellStyle name="Título 2 24" xfId="1313" xr:uid="{00000000-0005-0000-0000-0000C0050000}"/>
    <cellStyle name="Título 2 25" xfId="1314" xr:uid="{00000000-0005-0000-0000-0000C1050000}"/>
    <cellStyle name="Título 2 26" xfId="1315" xr:uid="{00000000-0005-0000-0000-0000C2050000}"/>
    <cellStyle name="Título 2 27" xfId="1316" xr:uid="{00000000-0005-0000-0000-0000C3050000}"/>
    <cellStyle name="Título 2 28" xfId="1317" xr:uid="{00000000-0005-0000-0000-0000C4050000}"/>
    <cellStyle name="Título 2 29" xfId="1318" xr:uid="{00000000-0005-0000-0000-0000C5050000}"/>
    <cellStyle name="Título 2 3" xfId="1319" xr:uid="{00000000-0005-0000-0000-0000C6050000}"/>
    <cellStyle name="Título 2 30" xfId="1320" xr:uid="{00000000-0005-0000-0000-0000C7050000}"/>
    <cellStyle name="Título 2 31" xfId="1321" xr:uid="{00000000-0005-0000-0000-0000C8050000}"/>
    <cellStyle name="Título 2 32" xfId="1322" xr:uid="{00000000-0005-0000-0000-0000C9050000}"/>
    <cellStyle name="Título 2 4" xfId="1323" xr:uid="{00000000-0005-0000-0000-0000CA050000}"/>
    <cellStyle name="Título 2 5" xfId="1324" xr:uid="{00000000-0005-0000-0000-0000CB050000}"/>
    <cellStyle name="Título 2 6" xfId="1325" xr:uid="{00000000-0005-0000-0000-0000CC050000}"/>
    <cellStyle name="Título 2 7" xfId="1326" xr:uid="{00000000-0005-0000-0000-0000CD050000}"/>
    <cellStyle name="Título 2 8" xfId="1327" xr:uid="{00000000-0005-0000-0000-0000CE050000}"/>
    <cellStyle name="Título 2 9" xfId="1328" xr:uid="{00000000-0005-0000-0000-0000CF050000}"/>
    <cellStyle name="Título 20" xfId="1329" xr:uid="{00000000-0005-0000-0000-0000D0050000}"/>
    <cellStyle name="Título 21" xfId="1330" xr:uid="{00000000-0005-0000-0000-0000D1050000}"/>
    <cellStyle name="Título 22" xfId="1331" xr:uid="{00000000-0005-0000-0000-0000D2050000}"/>
    <cellStyle name="Título 23" xfId="1332" xr:uid="{00000000-0005-0000-0000-0000D3050000}"/>
    <cellStyle name="Título 24" xfId="1333" xr:uid="{00000000-0005-0000-0000-0000D4050000}"/>
    <cellStyle name="Título 25" xfId="1334" xr:uid="{00000000-0005-0000-0000-0000D5050000}"/>
    <cellStyle name="Título 26" xfId="1335" xr:uid="{00000000-0005-0000-0000-0000D6050000}"/>
    <cellStyle name="Título 27" xfId="1336" xr:uid="{00000000-0005-0000-0000-0000D7050000}"/>
    <cellStyle name="Título 28" xfId="1337" xr:uid="{00000000-0005-0000-0000-0000D8050000}"/>
    <cellStyle name="Título 29" xfId="1338" xr:uid="{00000000-0005-0000-0000-0000D9050000}"/>
    <cellStyle name="Título 3" xfId="3" builtinId="18" customBuiltin="1"/>
    <cellStyle name="Título 3 10" xfId="1339" xr:uid="{00000000-0005-0000-0000-0000DB050000}"/>
    <cellStyle name="Título 3 11" xfId="1340" xr:uid="{00000000-0005-0000-0000-0000DC050000}"/>
    <cellStyle name="Título 3 12" xfId="1341" xr:uid="{00000000-0005-0000-0000-0000DD050000}"/>
    <cellStyle name="Título 3 13" xfId="1342" xr:uid="{00000000-0005-0000-0000-0000DE050000}"/>
    <cellStyle name="Título 3 14" xfId="1343" xr:uid="{00000000-0005-0000-0000-0000DF050000}"/>
    <cellStyle name="Título 3 15" xfId="1344" xr:uid="{00000000-0005-0000-0000-0000E0050000}"/>
    <cellStyle name="Título 3 16" xfId="1345" xr:uid="{00000000-0005-0000-0000-0000E1050000}"/>
    <cellStyle name="Título 3 17" xfId="1346" xr:uid="{00000000-0005-0000-0000-0000E2050000}"/>
    <cellStyle name="Título 3 18" xfId="1347" xr:uid="{00000000-0005-0000-0000-0000E3050000}"/>
    <cellStyle name="Título 3 19" xfId="1348" xr:uid="{00000000-0005-0000-0000-0000E4050000}"/>
    <cellStyle name="Título 3 2" xfId="1349" xr:uid="{00000000-0005-0000-0000-0000E5050000}"/>
    <cellStyle name="Título 3 20" xfId="1350" xr:uid="{00000000-0005-0000-0000-0000E6050000}"/>
    <cellStyle name="Título 3 21" xfId="1351" xr:uid="{00000000-0005-0000-0000-0000E7050000}"/>
    <cellStyle name="Título 3 22" xfId="1352" xr:uid="{00000000-0005-0000-0000-0000E8050000}"/>
    <cellStyle name="Título 3 23" xfId="1353" xr:uid="{00000000-0005-0000-0000-0000E9050000}"/>
    <cellStyle name="Título 3 24" xfId="1354" xr:uid="{00000000-0005-0000-0000-0000EA050000}"/>
    <cellStyle name="Título 3 25" xfId="1355" xr:uid="{00000000-0005-0000-0000-0000EB050000}"/>
    <cellStyle name="Título 3 26" xfId="1356" xr:uid="{00000000-0005-0000-0000-0000EC050000}"/>
    <cellStyle name="Título 3 27" xfId="1357" xr:uid="{00000000-0005-0000-0000-0000ED050000}"/>
    <cellStyle name="Título 3 28" xfId="1358" xr:uid="{00000000-0005-0000-0000-0000EE050000}"/>
    <cellStyle name="Título 3 29" xfId="1359" xr:uid="{00000000-0005-0000-0000-0000EF050000}"/>
    <cellStyle name="Título 3 3" xfId="1360" xr:uid="{00000000-0005-0000-0000-0000F0050000}"/>
    <cellStyle name="Título 3 30" xfId="1361" xr:uid="{00000000-0005-0000-0000-0000F1050000}"/>
    <cellStyle name="Título 3 31" xfId="1362" xr:uid="{00000000-0005-0000-0000-0000F2050000}"/>
    <cellStyle name="Título 3 32" xfId="1363" xr:uid="{00000000-0005-0000-0000-0000F3050000}"/>
    <cellStyle name="Título 3 4" xfId="1364" xr:uid="{00000000-0005-0000-0000-0000F4050000}"/>
    <cellStyle name="Título 3 5" xfId="1365" xr:uid="{00000000-0005-0000-0000-0000F5050000}"/>
    <cellStyle name="Título 3 6" xfId="1366" xr:uid="{00000000-0005-0000-0000-0000F6050000}"/>
    <cellStyle name="Título 3 7" xfId="1367" xr:uid="{00000000-0005-0000-0000-0000F7050000}"/>
    <cellStyle name="Título 3 8" xfId="1368" xr:uid="{00000000-0005-0000-0000-0000F8050000}"/>
    <cellStyle name="Título 3 9" xfId="1369" xr:uid="{00000000-0005-0000-0000-0000F9050000}"/>
    <cellStyle name="Título 30" xfId="1370" xr:uid="{00000000-0005-0000-0000-0000FA050000}"/>
    <cellStyle name="Título 31" xfId="1371" xr:uid="{00000000-0005-0000-0000-0000FB050000}"/>
    <cellStyle name="Título 32" xfId="1372" xr:uid="{00000000-0005-0000-0000-0000FC050000}"/>
    <cellStyle name="Título 33" xfId="1373" xr:uid="{00000000-0005-0000-0000-0000FD050000}"/>
    <cellStyle name="Título 34" xfId="1374" xr:uid="{00000000-0005-0000-0000-0000FE050000}"/>
    <cellStyle name="Título 35" xfId="1536" xr:uid="{00000000-0005-0000-0000-0000FF050000}"/>
    <cellStyle name="Título 4" xfId="1375" xr:uid="{00000000-0005-0000-0000-000000060000}"/>
    <cellStyle name="Título 5" xfId="1376" xr:uid="{00000000-0005-0000-0000-000001060000}"/>
    <cellStyle name="Título 6" xfId="1377" xr:uid="{00000000-0005-0000-0000-000002060000}"/>
    <cellStyle name="Título 7" xfId="1378" xr:uid="{00000000-0005-0000-0000-000003060000}"/>
    <cellStyle name="Título 8" xfId="1379" xr:uid="{00000000-0005-0000-0000-000004060000}"/>
    <cellStyle name="Título 9" xfId="1380" xr:uid="{00000000-0005-0000-0000-000005060000}"/>
    <cellStyle name="Título de hoja" xfId="1529" xr:uid="{00000000-0005-0000-0000-000006060000}"/>
    <cellStyle name="Total" xfId="9" builtinId="25" customBuiltin="1"/>
    <cellStyle name="Total 10" xfId="1381" xr:uid="{00000000-0005-0000-0000-000008060000}"/>
    <cellStyle name="Total 11" xfId="1382" xr:uid="{00000000-0005-0000-0000-000009060000}"/>
    <cellStyle name="Total 12" xfId="1383" xr:uid="{00000000-0005-0000-0000-00000A060000}"/>
    <cellStyle name="Total 13" xfId="1384" xr:uid="{00000000-0005-0000-0000-00000B060000}"/>
    <cellStyle name="Total 14" xfId="1385" xr:uid="{00000000-0005-0000-0000-00000C060000}"/>
    <cellStyle name="Total 15" xfId="1386" xr:uid="{00000000-0005-0000-0000-00000D060000}"/>
    <cellStyle name="Total 16" xfId="1387" xr:uid="{00000000-0005-0000-0000-00000E060000}"/>
    <cellStyle name="Total 17" xfId="1388" xr:uid="{00000000-0005-0000-0000-00000F060000}"/>
    <cellStyle name="Total 18" xfId="1389" xr:uid="{00000000-0005-0000-0000-000010060000}"/>
    <cellStyle name="Total 19" xfId="1390" xr:uid="{00000000-0005-0000-0000-000011060000}"/>
    <cellStyle name="Total 2" xfId="1391" xr:uid="{00000000-0005-0000-0000-000012060000}"/>
    <cellStyle name="Total 20" xfId="1392" xr:uid="{00000000-0005-0000-0000-000013060000}"/>
    <cellStyle name="Total 21" xfId="1393" xr:uid="{00000000-0005-0000-0000-000014060000}"/>
    <cellStyle name="Total 22" xfId="1394" xr:uid="{00000000-0005-0000-0000-000015060000}"/>
    <cellStyle name="Total 23" xfId="1395" xr:uid="{00000000-0005-0000-0000-000016060000}"/>
    <cellStyle name="Total 24" xfId="1396" xr:uid="{00000000-0005-0000-0000-000017060000}"/>
    <cellStyle name="Total 25" xfId="1397" xr:uid="{00000000-0005-0000-0000-000018060000}"/>
    <cellStyle name="Total 26" xfId="1398" xr:uid="{00000000-0005-0000-0000-000019060000}"/>
    <cellStyle name="Total 27" xfId="1399" xr:uid="{00000000-0005-0000-0000-00001A060000}"/>
    <cellStyle name="Total 28" xfId="1400" xr:uid="{00000000-0005-0000-0000-00001B060000}"/>
    <cellStyle name="Total 29" xfId="1401" xr:uid="{00000000-0005-0000-0000-00001C060000}"/>
    <cellStyle name="Total 3" xfId="1402" xr:uid="{00000000-0005-0000-0000-00001D060000}"/>
    <cellStyle name="Total 30" xfId="1403" xr:uid="{00000000-0005-0000-0000-00001E060000}"/>
    <cellStyle name="Total 31" xfId="1404" xr:uid="{00000000-0005-0000-0000-00001F060000}"/>
    <cellStyle name="Total 32" xfId="1405" xr:uid="{00000000-0005-0000-0000-000020060000}"/>
    <cellStyle name="Total 4" xfId="1406" xr:uid="{00000000-0005-0000-0000-000021060000}"/>
    <cellStyle name="Total 5" xfId="1407" xr:uid="{00000000-0005-0000-0000-000022060000}"/>
    <cellStyle name="Total 6" xfId="1408" xr:uid="{00000000-0005-0000-0000-000023060000}"/>
    <cellStyle name="Total 7" xfId="1409" xr:uid="{00000000-0005-0000-0000-000024060000}"/>
    <cellStyle name="Total 8" xfId="1410" xr:uid="{00000000-0005-0000-0000-000025060000}"/>
    <cellStyle name="Total 9" xfId="1411" xr:uid="{00000000-0005-0000-0000-000026060000}"/>
    <cellStyle name="Warning Text" xfId="1412" xr:uid="{00000000-0005-0000-0000-000027060000}"/>
    <cellStyle name="常规_Sheet1" xfId="1530" xr:uid="{00000000-0005-0000-0000-000028060000}"/>
  </cellStyles>
  <dxfs count="2">
    <dxf>
      <fill>
        <patternFill>
          <bgColor rgb="FFFFC000"/>
        </patternFill>
      </fill>
    </dxf>
    <dxf>
      <fill>
        <patternFill>
          <bgColor rgb="FFFF5050"/>
        </patternFill>
      </fill>
    </dxf>
  </dxfs>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jpeg"/><Relationship Id="rId50" Type="http://schemas.openxmlformats.org/officeDocument/2006/relationships/image" Target="../media/image50.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emf"/><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jpeg"/><Relationship Id="rId45" Type="http://schemas.openxmlformats.org/officeDocument/2006/relationships/image" Target="../media/image45.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e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jpeg"/><Relationship Id="rId20" Type="http://schemas.openxmlformats.org/officeDocument/2006/relationships/image" Target="../media/image20.png"/><Relationship Id="rId41" Type="http://schemas.openxmlformats.org/officeDocument/2006/relationships/image" Target="../media/image41.png"/><Relationship Id="rId1" Type="http://schemas.openxmlformats.org/officeDocument/2006/relationships/image" Target="../media/image1.png"/><Relationship Id="rId6" Type="http://schemas.openxmlformats.org/officeDocument/2006/relationships/image" Target="../media/image6.png"/></Relationships>
</file>

<file path=xl/drawings/_rels/drawing2.xml.rels><?xml version="1.0" encoding="UTF-8" standalone="yes"?>
<Relationships xmlns="http://schemas.openxmlformats.org/package/2006/relationships"><Relationship Id="rId3" Type="http://schemas.openxmlformats.org/officeDocument/2006/relationships/image" Target="../media/image54.png"/><Relationship Id="rId2" Type="http://schemas.openxmlformats.org/officeDocument/2006/relationships/image" Target="../media/image53.emf"/><Relationship Id="rId1" Type="http://schemas.openxmlformats.org/officeDocument/2006/relationships/image" Target="../media/image52.png"/><Relationship Id="rId5" Type="http://schemas.openxmlformats.org/officeDocument/2006/relationships/image" Target="../media/image55.emf"/><Relationship Id="rId4" Type="http://schemas.openxmlformats.org/officeDocument/2006/relationships/image" Target="../media/image15.png"/></Relationships>
</file>

<file path=xl/drawings/_rels/drawing3.xml.rels><?xml version="1.0" encoding="UTF-8" standalone="yes"?>
<Relationships xmlns="http://schemas.openxmlformats.org/package/2006/relationships"><Relationship Id="rId8" Type="http://schemas.openxmlformats.org/officeDocument/2006/relationships/image" Target="../media/image63.jpeg"/><Relationship Id="rId13" Type="http://schemas.openxmlformats.org/officeDocument/2006/relationships/image" Target="../media/image68.png"/><Relationship Id="rId18" Type="http://schemas.openxmlformats.org/officeDocument/2006/relationships/image" Target="../media/image73.png"/><Relationship Id="rId3" Type="http://schemas.openxmlformats.org/officeDocument/2006/relationships/image" Target="../media/image58.jpeg"/><Relationship Id="rId21" Type="http://schemas.openxmlformats.org/officeDocument/2006/relationships/image" Target="../media/image76.png"/><Relationship Id="rId7" Type="http://schemas.openxmlformats.org/officeDocument/2006/relationships/image" Target="../media/image62.emf"/><Relationship Id="rId12" Type="http://schemas.openxmlformats.org/officeDocument/2006/relationships/image" Target="../media/image67.png"/><Relationship Id="rId17" Type="http://schemas.openxmlformats.org/officeDocument/2006/relationships/image" Target="../media/image72.png"/><Relationship Id="rId2" Type="http://schemas.openxmlformats.org/officeDocument/2006/relationships/image" Target="../media/image57.png"/><Relationship Id="rId16" Type="http://schemas.openxmlformats.org/officeDocument/2006/relationships/image" Target="../media/image71.png"/><Relationship Id="rId20" Type="http://schemas.openxmlformats.org/officeDocument/2006/relationships/image" Target="../media/image75.png"/><Relationship Id="rId1" Type="http://schemas.openxmlformats.org/officeDocument/2006/relationships/image" Target="../media/image56.emf"/><Relationship Id="rId6" Type="http://schemas.openxmlformats.org/officeDocument/2006/relationships/image" Target="../media/image61.png"/><Relationship Id="rId11" Type="http://schemas.openxmlformats.org/officeDocument/2006/relationships/image" Target="../media/image66.jpeg"/><Relationship Id="rId5" Type="http://schemas.openxmlformats.org/officeDocument/2006/relationships/image" Target="../media/image60.png"/><Relationship Id="rId15" Type="http://schemas.openxmlformats.org/officeDocument/2006/relationships/image" Target="../media/image70.png"/><Relationship Id="rId23" Type="http://schemas.openxmlformats.org/officeDocument/2006/relationships/image" Target="../media/image78.png"/><Relationship Id="rId10" Type="http://schemas.openxmlformats.org/officeDocument/2006/relationships/image" Target="../media/image65.emf"/><Relationship Id="rId19" Type="http://schemas.openxmlformats.org/officeDocument/2006/relationships/image" Target="../media/image74.png"/><Relationship Id="rId4" Type="http://schemas.openxmlformats.org/officeDocument/2006/relationships/image" Target="../media/image59.png"/><Relationship Id="rId9" Type="http://schemas.openxmlformats.org/officeDocument/2006/relationships/image" Target="../media/image64.jpeg"/><Relationship Id="rId14" Type="http://schemas.openxmlformats.org/officeDocument/2006/relationships/image" Target="../media/image69.png"/><Relationship Id="rId22" Type="http://schemas.openxmlformats.org/officeDocument/2006/relationships/image" Target="../media/image77.png"/></Relationships>
</file>

<file path=xl/drawings/_rels/drawing4.xml.rels><?xml version="1.0" encoding="UTF-8" standalone="yes"?>
<Relationships xmlns="http://schemas.openxmlformats.org/package/2006/relationships"><Relationship Id="rId8" Type="http://schemas.openxmlformats.org/officeDocument/2006/relationships/image" Target="../media/image35.png"/><Relationship Id="rId13" Type="http://schemas.openxmlformats.org/officeDocument/2006/relationships/image" Target="../media/image45.png"/><Relationship Id="rId18" Type="http://schemas.openxmlformats.org/officeDocument/2006/relationships/image" Target="../media/image37.png"/><Relationship Id="rId26" Type="http://schemas.openxmlformats.org/officeDocument/2006/relationships/image" Target="../media/image92.png"/><Relationship Id="rId3" Type="http://schemas.openxmlformats.org/officeDocument/2006/relationships/image" Target="../media/image81.jpeg"/><Relationship Id="rId21" Type="http://schemas.openxmlformats.org/officeDocument/2006/relationships/image" Target="../media/image90.jpeg"/><Relationship Id="rId7" Type="http://schemas.openxmlformats.org/officeDocument/2006/relationships/image" Target="../media/image34.png"/><Relationship Id="rId12" Type="http://schemas.openxmlformats.org/officeDocument/2006/relationships/image" Target="../media/image44.emf"/><Relationship Id="rId17" Type="http://schemas.openxmlformats.org/officeDocument/2006/relationships/image" Target="../media/image87.jpeg"/><Relationship Id="rId25" Type="http://schemas.openxmlformats.org/officeDocument/2006/relationships/image" Target="../media/image39.png"/><Relationship Id="rId2" Type="http://schemas.openxmlformats.org/officeDocument/2006/relationships/image" Target="../media/image80.jpeg"/><Relationship Id="rId16" Type="http://schemas.openxmlformats.org/officeDocument/2006/relationships/image" Target="../media/image86.jpeg"/><Relationship Id="rId20" Type="http://schemas.openxmlformats.org/officeDocument/2006/relationships/image" Target="../media/image89.png"/><Relationship Id="rId29" Type="http://schemas.openxmlformats.org/officeDocument/2006/relationships/image" Target="../media/image94.png"/><Relationship Id="rId1" Type="http://schemas.openxmlformats.org/officeDocument/2006/relationships/image" Target="../media/image79.jpeg"/><Relationship Id="rId6" Type="http://schemas.openxmlformats.org/officeDocument/2006/relationships/image" Target="../media/image33.png"/><Relationship Id="rId11" Type="http://schemas.openxmlformats.org/officeDocument/2006/relationships/image" Target="../media/image42.png"/><Relationship Id="rId24" Type="http://schemas.openxmlformats.org/officeDocument/2006/relationships/image" Target="../media/image91.png"/><Relationship Id="rId5" Type="http://schemas.openxmlformats.org/officeDocument/2006/relationships/image" Target="../media/image32.png"/><Relationship Id="rId15" Type="http://schemas.openxmlformats.org/officeDocument/2006/relationships/image" Target="../media/image85.emf"/><Relationship Id="rId23" Type="http://schemas.openxmlformats.org/officeDocument/2006/relationships/image" Target="../media/image28.png"/><Relationship Id="rId28" Type="http://schemas.openxmlformats.org/officeDocument/2006/relationships/image" Target="../media/image93.png"/><Relationship Id="rId10" Type="http://schemas.openxmlformats.org/officeDocument/2006/relationships/image" Target="../media/image36.png"/><Relationship Id="rId19" Type="http://schemas.openxmlformats.org/officeDocument/2006/relationships/image" Target="../media/image88.jpeg"/><Relationship Id="rId31" Type="http://schemas.openxmlformats.org/officeDocument/2006/relationships/image" Target="../media/image96.png"/><Relationship Id="rId4" Type="http://schemas.openxmlformats.org/officeDocument/2006/relationships/image" Target="../media/image82.jpeg"/><Relationship Id="rId9" Type="http://schemas.openxmlformats.org/officeDocument/2006/relationships/image" Target="../media/image83.png"/><Relationship Id="rId14" Type="http://schemas.openxmlformats.org/officeDocument/2006/relationships/image" Target="../media/image84.png"/><Relationship Id="rId22" Type="http://schemas.openxmlformats.org/officeDocument/2006/relationships/image" Target="../media/image46.jpeg"/><Relationship Id="rId27" Type="http://schemas.openxmlformats.org/officeDocument/2006/relationships/image" Target="../media/image38.png"/><Relationship Id="rId30" Type="http://schemas.openxmlformats.org/officeDocument/2006/relationships/image" Target="../media/image95.png"/></Relationships>
</file>

<file path=xl/drawings/_rels/drawing5.xml.rels><?xml version="1.0" encoding="UTF-8" standalone="yes"?>
<Relationships xmlns="http://schemas.openxmlformats.org/package/2006/relationships"><Relationship Id="rId26" Type="http://schemas.openxmlformats.org/officeDocument/2006/relationships/image" Target="../media/image117.png"/><Relationship Id="rId21" Type="http://schemas.openxmlformats.org/officeDocument/2006/relationships/image" Target="../media/image112.png"/><Relationship Id="rId42" Type="http://schemas.openxmlformats.org/officeDocument/2006/relationships/image" Target="../media/image128.png"/><Relationship Id="rId47" Type="http://schemas.openxmlformats.org/officeDocument/2006/relationships/image" Target="../media/image131.png"/><Relationship Id="rId63" Type="http://schemas.openxmlformats.org/officeDocument/2006/relationships/image" Target="../media/image134.png"/><Relationship Id="rId68" Type="http://schemas.openxmlformats.org/officeDocument/2006/relationships/image" Target="../media/image138.png"/><Relationship Id="rId7" Type="http://schemas.openxmlformats.org/officeDocument/2006/relationships/image" Target="../media/image102.emf"/><Relationship Id="rId2" Type="http://schemas.openxmlformats.org/officeDocument/2006/relationships/image" Target="../media/image97.png"/><Relationship Id="rId16" Type="http://schemas.openxmlformats.org/officeDocument/2006/relationships/image" Target="../media/image67.png"/><Relationship Id="rId29" Type="http://schemas.openxmlformats.org/officeDocument/2006/relationships/image" Target="../media/image119.emf"/><Relationship Id="rId11" Type="http://schemas.openxmlformats.org/officeDocument/2006/relationships/image" Target="../media/image106.png"/><Relationship Id="rId24" Type="http://schemas.openxmlformats.org/officeDocument/2006/relationships/image" Target="../media/image115.emf"/><Relationship Id="rId32" Type="http://schemas.openxmlformats.org/officeDocument/2006/relationships/image" Target="../media/image121.png"/><Relationship Id="rId37" Type="http://schemas.openxmlformats.org/officeDocument/2006/relationships/image" Target="../media/image124.png"/><Relationship Id="rId40" Type="http://schemas.openxmlformats.org/officeDocument/2006/relationships/image" Target="../media/image127.png"/><Relationship Id="rId45" Type="http://schemas.openxmlformats.org/officeDocument/2006/relationships/image" Target="../media/image33.png"/><Relationship Id="rId53" Type="http://schemas.openxmlformats.org/officeDocument/2006/relationships/image" Target="../media/image45.png"/><Relationship Id="rId58" Type="http://schemas.openxmlformats.org/officeDocument/2006/relationships/image" Target="../media/image132.png"/><Relationship Id="rId66" Type="http://schemas.openxmlformats.org/officeDocument/2006/relationships/image" Target="../media/image39.png"/><Relationship Id="rId5" Type="http://schemas.openxmlformats.org/officeDocument/2006/relationships/image" Target="../media/image100.png"/><Relationship Id="rId61" Type="http://schemas.openxmlformats.org/officeDocument/2006/relationships/image" Target="../media/image88.jpeg"/><Relationship Id="rId19" Type="http://schemas.openxmlformats.org/officeDocument/2006/relationships/image" Target="../media/image110.png"/><Relationship Id="rId14" Type="http://schemas.openxmlformats.org/officeDocument/2006/relationships/image" Target="../media/image107.png"/><Relationship Id="rId22" Type="http://schemas.openxmlformats.org/officeDocument/2006/relationships/image" Target="../media/image113.png"/><Relationship Id="rId27" Type="http://schemas.openxmlformats.org/officeDocument/2006/relationships/image" Target="../media/image118.png"/><Relationship Id="rId30" Type="http://schemas.openxmlformats.org/officeDocument/2006/relationships/image" Target="../media/image60.png"/><Relationship Id="rId35" Type="http://schemas.openxmlformats.org/officeDocument/2006/relationships/image" Target="../media/image123.png"/><Relationship Id="rId43" Type="http://schemas.openxmlformats.org/officeDocument/2006/relationships/image" Target="../media/image129.png"/><Relationship Id="rId48" Type="http://schemas.openxmlformats.org/officeDocument/2006/relationships/image" Target="../media/image35.png"/><Relationship Id="rId56" Type="http://schemas.openxmlformats.org/officeDocument/2006/relationships/image" Target="../media/image86.jpeg"/><Relationship Id="rId64" Type="http://schemas.openxmlformats.org/officeDocument/2006/relationships/image" Target="../media/image135.jpeg"/><Relationship Id="rId69" Type="http://schemas.openxmlformats.org/officeDocument/2006/relationships/image" Target="../media/image139.png"/><Relationship Id="rId8" Type="http://schemas.openxmlformats.org/officeDocument/2006/relationships/image" Target="../media/image103.jpeg"/><Relationship Id="rId51" Type="http://schemas.openxmlformats.org/officeDocument/2006/relationships/image" Target="../media/image42.png"/><Relationship Id="rId3" Type="http://schemas.openxmlformats.org/officeDocument/2006/relationships/image" Target="../media/image98.png"/><Relationship Id="rId12" Type="http://schemas.openxmlformats.org/officeDocument/2006/relationships/image" Target="../media/image54.png"/><Relationship Id="rId17" Type="http://schemas.openxmlformats.org/officeDocument/2006/relationships/image" Target="../media/image109.png"/><Relationship Id="rId25" Type="http://schemas.openxmlformats.org/officeDocument/2006/relationships/image" Target="../media/image116.emf"/><Relationship Id="rId33" Type="http://schemas.openxmlformats.org/officeDocument/2006/relationships/image" Target="../media/image32.png"/><Relationship Id="rId38" Type="http://schemas.openxmlformats.org/officeDocument/2006/relationships/image" Target="../media/image125.png"/><Relationship Id="rId46" Type="http://schemas.openxmlformats.org/officeDocument/2006/relationships/image" Target="../media/image34.png"/><Relationship Id="rId59" Type="http://schemas.openxmlformats.org/officeDocument/2006/relationships/image" Target="../media/image133.png"/><Relationship Id="rId67" Type="http://schemas.openxmlformats.org/officeDocument/2006/relationships/image" Target="../media/image137.png"/><Relationship Id="rId20" Type="http://schemas.openxmlformats.org/officeDocument/2006/relationships/image" Target="../media/image111.png"/><Relationship Id="rId41" Type="http://schemas.openxmlformats.org/officeDocument/2006/relationships/image" Target="../media/image91.png"/><Relationship Id="rId54" Type="http://schemas.openxmlformats.org/officeDocument/2006/relationships/image" Target="../media/image84.png"/><Relationship Id="rId62" Type="http://schemas.openxmlformats.org/officeDocument/2006/relationships/image" Target="../media/image89.png"/><Relationship Id="rId70" Type="http://schemas.openxmlformats.org/officeDocument/2006/relationships/image" Target="../media/image140.png"/><Relationship Id="rId1" Type="http://schemas.openxmlformats.org/officeDocument/2006/relationships/image" Target="../media/image52.png"/><Relationship Id="rId6" Type="http://schemas.openxmlformats.org/officeDocument/2006/relationships/image" Target="../media/image101.png"/><Relationship Id="rId15" Type="http://schemas.openxmlformats.org/officeDocument/2006/relationships/image" Target="../media/image108.png"/><Relationship Id="rId23" Type="http://schemas.openxmlformats.org/officeDocument/2006/relationships/image" Target="../media/image114.emf"/><Relationship Id="rId28" Type="http://schemas.openxmlformats.org/officeDocument/2006/relationships/image" Target="../media/image68.png"/><Relationship Id="rId36" Type="http://schemas.openxmlformats.org/officeDocument/2006/relationships/image" Target="../media/image28.png"/><Relationship Id="rId49" Type="http://schemas.openxmlformats.org/officeDocument/2006/relationships/image" Target="../media/image83.png"/><Relationship Id="rId57" Type="http://schemas.openxmlformats.org/officeDocument/2006/relationships/image" Target="../media/image87.jpeg"/><Relationship Id="rId10" Type="http://schemas.openxmlformats.org/officeDocument/2006/relationships/image" Target="../media/image105.emf"/><Relationship Id="rId31" Type="http://schemas.openxmlformats.org/officeDocument/2006/relationships/image" Target="../media/image120.png"/><Relationship Id="rId44" Type="http://schemas.openxmlformats.org/officeDocument/2006/relationships/image" Target="../media/image130.png"/><Relationship Id="rId52" Type="http://schemas.openxmlformats.org/officeDocument/2006/relationships/image" Target="../media/image44.emf"/><Relationship Id="rId60" Type="http://schemas.openxmlformats.org/officeDocument/2006/relationships/image" Target="../media/image37.png"/><Relationship Id="rId65" Type="http://schemas.openxmlformats.org/officeDocument/2006/relationships/image" Target="../media/image136.jpeg"/><Relationship Id="rId4" Type="http://schemas.openxmlformats.org/officeDocument/2006/relationships/image" Target="../media/image99.png"/><Relationship Id="rId9" Type="http://schemas.openxmlformats.org/officeDocument/2006/relationships/image" Target="../media/image104.jpeg"/><Relationship Id="rId13" Type="http://schemas.openxmlformats.org/officeDocument/2006/relationships/image" Target="../media/image15.png"/><Relationship Id="rId18" Type="http://schemas.openxmlformats.org/officeDocument/2006/relationships/image" Target="../media/image59.png"/><Relationship Id="rId39" Type="http://schemas.openxmlformats.org/officeDocument/2006/relationships/image" Target="../media/image126.png"/><Relationship Id="rId34" Type="http://schemas.openxmlformats.org/officeDocument/2006/relationships/image" Target="../media/image122.png"/><Relationship Id="rId50" Type="http://schemas.openxmlformats.org/officeDocument/2006/relationships/image" Target="../media/image36.png"/><Relationship Id="rId55" Type="http://schemas.openxmlformats.org/officeDocument/2006/relationships/image" Target="../media/image85.emf"/></Relationships>
</file>

<file path=xl/drawings/_rels/drawing6.xml.rels><?xml version="1.0" encoding="UTF-8" standalone="yes"?>
<Relationships xmlns="http://schemas.openxmlformats.org/package/2006/relationships"><Relationship Id="rId13" Type="http://schemas.openxmlformats.org/officeDocument/2006/relationships/image" Target="../media/image153.png"/><Relationship Id="rId18" Type="http://schemas.openxmlformats.org/officeDocument/2006/relationships/image" Target="../media/image158.png"/><Relationship Id="rId26" Type="http://schemas.openxmlformats.org/officeDocument/2006/relationships/image" Target="../media/image166.png"/><Relationship Id="rId39" Type="http://schemas.openxmlformats.org/officeDocument/2006/relationships/image" Target="../media/image179.jpg"/><Relationship Id="rId21" Type="http://schemas.openxmlformats.org/officeDocument/2006/relationships/image" Target="../media/image161.png"/><Relationship Id="rId34" Type="http://schemas.openxmlformats.org/officeDocument/2006/relationships/image" Target="../media/image174.png"/><Relationship Id="rId42" Type="http://schemas.openxmlformats.org/officeDocument/2006/relationships/image" Target="../media/image182.jpg"/><Relationship Id="rId47" Type="http://schemas.openxmlformats.org/officeDocument/2006/relationships/image" Target="../media/image187.png"/><Relationship Id="rId7" Type="http://schemas.openxmlformats.org/officeDocument/2006/relationships/image" Target="../media/image147.png"/><Relationship Id="rId2" Type="http://schemas.openxmlformats.org/officeDocument/2006/relationships/image" Target="../media/image142.png"/><Relationship Id="rId16" Type="http://schemas.openxmlformats.org/officeDocument/2006/relationships/image" Target="../media/image156.png"/><Relationship Id="rId29" Type="http://schemas.openxmlformats.org/officeDocument/2006/relationships/image" Target="../media/image169.jpg"/><Relationship Id="rId11" Type="http://schemas.openxmlformats.org/officeDocument/2006/relationships/image" Target="../media/image151.png"/><Relationship Id="rId24" Type="http://schemas.openxmlformats.org/officeDocument/2006/relationships/image" Target="../media/image164.png"/><Relationship Id="rId32" Type="http://schemas.openxmlformats.org/officeDocument/2006/relationships/image" Target="../media/image172.jpg"/><Relationship Id="rId37" Type="http://schemas.openxmlformats.org/officeDocument/2006/relationships/image" Target="../media/image177.jpg"/><Relationship Id="rId40" Type="http://schemas.openxmlformats.org/officeDocument/2006/relationships/image" Target="../media/image180.png"/><Relationship Id="rId45" Type="http://schemas.openxmlformats.org/officeDocument/2006/relationships/image" Target="../media/image185.png"/><Relationship Id="rId5" Type="http://schemas.openxmlformats.org/officeDocument/2006/relationships/image" Target="../media/image145.png"/><Relationship Id="rId15" Type="http://schemas.openxmlformats.org/officeDocument/2006/relationships/image" Target="../media/image155.png"/><Relationship Id="rId23" Type="http://schemas.openxmlformats.org/officeDocument/2006/relationships/image" Target="../media/image163.png"/><Relationship Id="rId28" Type="http://schemas.openxmlformats.org/officeDocument/2006/relationships/image" Target="../media/image168.png"/><Relationship Id="rId36" Type="http://schemas.openxmlformats.org/officeDocument/2006/relationships/image" Target="../media/image176.jpg"/><Relationship Id="rId49" Type="http://schemas.openxmlformats.org/officeDocument/2006/relationships/image" Target="../media/image189.jpg"/><Relationship Id="rId10" Type="http://schemas.openxmlformats.org/officeDocument/2006/relationships/image" Target="../media/image150.png"/><Relationship Id="rId19" Type="http://schemas.openxmlformats.org/officeDocument/2006/relationships/image" Target="../media/image159.png"/><Relationship Id="rId31" Type="http://schemas.openxmlformats.org/officeDocument/2006/relationships/image" Target="../media/image171.jpg"/><Relationship Id="rId44" Type="http://schemas.openxmlformats.org/officeDocument/2006/relationships/image" Target="../media/image184.jpg"/><Relationship Id="rId4" Type="http://schemas.openxmlformats.org/officeDocument/2006/relationships/image" Target="../media/image144.png"/><Relationship Id="rId9" Type="http://schemas.openxmlformats.org/officeDocument/2006/relationships/image" Target="../media/image149.png"/><Relationship Id="rId14" Type="http://schemas.openxmlformats.org/officeDocument/2006/relationships/image" Target="../media/image154.jpg"/><Relationship Id="rId22" Type="http://schemas.openxmlformats.org/officeDocument/2006/relationships/image" Target="../media/image162.png"/><Relationship Id="rId27" Type="http://schemas.openxmlformats.org/officeDocument/2006/relationships/image" Target="../media/image167.jpg"/><Relationship Id="rId30" Type="http://schemas.openxmlformats.org/officeDocument/2006/relationships/image" Target="../media/image170.jpg"/><Relationship Id="rId35" Type="http://schemas.openxmlformats.org/officeDocument/2006/relationships/image" Target="../media/image175.png"/><Relationship Id="rId43" Type="http://schemas.openxmlformats.org/officeDocument/2006/relationships/image" Target="../media/image183.png"/><Relationship Id="rId48" Type="http://schemas.openxmlformats.org/officeDocument/2006/relationships/image" Target="../media/image188.png"/><Relationship Id="rId8" Type="http://schemas.openxmlformats.org/officeDocument/2006/relationships/image" Target="../media/image148.png"/><Relationship Id="rId3" Type="http://schemas.openxmlformats.org/officeDocument/2006/relationships/image" Target="../media/image143.png"/><Relationship Id="rId12" Type="http://schemas.openxmlformats.org/officeDocument/2006/relationships/image" Target="../media/image152.png"/><Relationship Id="rId17" Type="http://schemas.openxmlformats.org/officeDocument/2006/relationships/image" Target="../media/image157.jpg"/><Relationship Id="rId25" Type="http://schemas.openxmlformats.org/officeDocument/2006/relationships/image" Target="../media/image165.png"/><Relationship Id="rId33" Type="http://schemas.openxmlformats.org/officeDocument/2006/relationships/image" Target="../media/image173.jpg"/><Relationship Id="rId38" Type="http://schemas.openxmlformats.org/officeDocument/2006/relationships/image" Target="../media/image178.jpg"/><Relationship Id="rId46" Type="http://schemas.openxmlformats.org/officeDocument/2006/relationships/image" Target="../media/image186.png"/><Relationship Id="rId20" Type="http://schemas.openxmlformats.org/officeDocument/2006/relationships/image" Target="../media/image160.png"/><Relationship Id="rId41" Type="http://schemas.openxmlformats.org/officeDocument/2006/relationships/image" Target="../media/image181.png"/><Relationship Id="rId1" Type="http://schemas.openxmlformats.org/officeDocument/2006/relationships/image" Target="../media/image141.png"/><Relationship Id="rId6" Type="http://schemas.openxmlformats.org/officeDocument/2006/relationships/image" Target="../media/image146.png"/></Relationships>
</file>

<file path=xl/drawings/_rels/drawing7.xml.rels><?xml version="1.0" encoding="UTF-8" standalone="yes"?>
<Relationships xmlns="http://schemas.openxmlformats.org/package/2006/relationships"><Relationship Id="rId13" Type="http://schemas.openxmlformats.org/officeDocument/2006/relationships/image" Target="../media/image188.png"/><Relationship Id="rId18" Type="http://schemas.openxmlformats.org/officeDocument/2006/relationships/image" Target="../media/image158.png"/><Relationship Id="rId26" Type="http://schemas.openxmlformats.org/officeDocument/2006/relationships/image" Target="../media/image187.png"/><Relationship Id="rId39" Type="http://schemas.openxmlformats.org/officeDocument/2006/relationships/image" Target="../media/image179.jpg"/><Relationship Id="rId21" Type="http://schemas.openxmlformats.org/officeDocument/2006/relationships/image" Target="../media/image162.png"/><Relationship Id="rId34" Type="http://schemas.openxmlformats.org/officeDocument/2006/relationships/image" Target="../media/image174.png"/><Relationship Id="rId42" Type="http://schemas.openxmlformats.org/officeDocument/2006/relationships/image" Target="../media/image182.jpg"/><Relationship Id="rId47" Type="http://schemas.openxmlformats.org/officeDocument/2006/relationships/image" Target="../media/image192.png"/><Relationship Id="rId7" Type="http://schemas.openxmlformats.org/officeDocument/2006/relationships/image" Target="../media/image190.png"/><Relationship Id="rId2" Type="http://schemas.openxmlformats.org/officeDocument/2006/relationships/image" Target="../media/image143.png"/><Relationship Id="rId16" Type="http://schemas.openxmlformats.org/officeDocument/2006/relationships/image" Target="../media/image156.png"/><Relationship Id="rId29" Type="http://schemas.openxmlformats.org/officeDocument/2006/relationships/image" Target="../media/image169.jpg"/><Relationship Id="rId11" Type="http://schemas.openxmlformats.org/officeDocument/2006/relationships/image" Target="../media/image152.png"/><Relationship Id="rId24" Type="http://schemas.openxmlformats.org/officeDocument/2006/relationships/image" Target="../media/image165.png"/><Relationship Id="rId32" Type="http://schemas.openxmlformats.org/officeDocument/2006/relationships/image" Target="../media/image172.jpg"/><Relationship Id="rId37" Type="http://schemas.openxmlformats.org/officeDocument/2006/relationships/image" Target="../media/image177.jpg"/><Relationship Id="rId40" Type="http://schemas.openxmlformats.org/officeDocument/2006/relationships/image" Target="../media/image180.png"/><Relationship Id="rId45" Type="http://schemas.openxmlformats.org/officeDocument/2006/relationships/image" Target="../media/image185.png"/><Relationship Id="rId5" Type="http://schemas.openxmlformats.org/officeDocument/2006/relationships/image" Target="../media/image146.png"/><Relationship Id="rId15" Type="http://schemas.openxmlformats.org/officeDocument/2006/relationships/image" Target="../media/image155.png"/><Relationship Id="rId23" Type="http://schemas.openxmlformats.org/officeDocument/2006/relationships/image" Target="../media/image164.png"/><Relationship Id="rId28" Type="http://schemas.openxmlformats.org/officeDocument/2006/relationships/image" Target="../media/image168.png"/><Relationship Id="rId36" Type="http://schemas.openxmlformats.org/officeDocument/2006/relationships/image" Target="../media/image176.jpg"/><Relationship Id="rId49" Type="http://schemas.openxmlformats.org/officeDocument/2006/relationships/image" Target="../media/image194.png"/><Relationship Id="rId10" Type="http://schemas.openxmlformats.org/officeDocument/2006/relationships/image" Target="../media/image151.png"/><Relationship Id="rId19" Type="http://schemas.openxmlformats.org/officeDocument/2006/relationships/image" Target="../media/image159.png"/><Relationship Id="rId31" Type="http://schemas.openxmlformats.org/officeDocument/2006/relationships/image" Target="../media/image171.jpg"/><Relationship Id="rId44" Type="http://schemas.openxmlformats.org/officeDocument/2006/relationships/image" Target="../media/image184.jpg"/><Relationship Id="rId4" Type="http://schemas.openxmlformats.org/officeDocument/2006/relationships/image" Target="../media/image145.png"/><Relationship Id="rId9" Type="http://schemas.openxmlformats.org/officeDocument/2006/relationships/image" Target="../media/image149.png"/><Relationship Id="rId14" Type="http://schemas.openxmlformats.org/officeDocument/2006/relationships/image" Target="../media/image154.jpg"/><Relationship Id="rId22" Type="http://schemas.openxmlformats.org/officeDocument/2006/relationships/image" Target="../media/image163.png"/><Relationship Id="rId27" Type="http://schemas.openxmlformats.org/officeDocument/2006/relationships/image" Target="../media/image167.jpg"/><Relationship Id="rId30" Type="http://schemas.openxmlformats.org/officeDocument/2006/relationships/image" Target="../media/image170.jpg"/><Relationship Id="rId35" Type="http://schemas.openxmlformats.org/officeDocument/2006/relationships/image" Target="../media/image175.png"/><Relationship Id="rId43" Type="http://schemas.openxmlformats.org/officeDocument/2006/relationships/image" Target="../media/image183.png"/><Relationship Id="rId48" Type="http://schemas.openxmlformats.org/officeDocument/2006/relationships/image" Target="../media/image193.png"/><Relationship Id="rId8" Type="http://schemas.openxmlformats.org/officeDocument/2006/relationships/image" Target="../media/image148.png"/><Relationship Id="rId3" Type="http://schemas.openxmlformats.org/officeDocument/2006/relationships/image" Target="../media/image144.png"/><Relationship Id="rId12" Type="http://schemas.openxmlformats.org/officeDocument/2006/relationships/image" Target="../media/image153.png"/><Relationship Id="rId17" Type="http://schemas.openxmlformats.org/officeDocument/2006/relationships/image" Target="../media/image157.jpg"/><Relationship Id="rId25" Type="http://schemas.openxmlformats.org/officeDocument/2006/relationships/image" Target="../media/image166.png"/><Relationship Id="rId33" Type="http://schemas.openxmlformats.org/officeDocument/2006/relationships/image" Target="../media/image173.jpg"/><Relationship Id="rId38" Type="http://schemas.openxmlformats.org/officeDocument/2006/relationships/image" Target="../media/image178.jpg"/><Relationship Id="rId46" Type="http://schemas.openxmlformats.org/officeDocument/2006/relationships/image" Target="../media/image186.png"/><Relationship Id="rId20" Type="http://schemas.openxmlformats.org/officeDocument/2006/relationships/image" Target="../media/image191.png"/><Relationship Id="rId41" Type="http://schemas.openxmlformats.org/officeDocument/2006/relationships/image" Target="../media/image181.png"/><Relationship Id="rId1" Type="http://schemas.openxmlformats.org/officeDocument/2006/relationships/image" Target="../media/image141.png"/><Relationship Id="rId6" Type="http://schemas.openxmlformats.org/officeDocument/2006/relationships/image" Target="../media/image189.jpg"/></Relationships>
</file>

<file path=xl/drawings/_rels/drawing8.xml.rels><?xml version="1.0" encoding="UTF-8" standalone="yes"?>
<Relationships xmlns="http://schemas.openxmlformats.org/package/2006/relationships"><Relationship Id="rId13" Type="http://schemas.openxmlformats.org/officeDocument/2006/relationships/image" Target="../media/image188.png"/><Relationship Id="rId18" Type="http://schemas.openxmlformats.org/officeDocument/2006/relationships/image" Target="../media/image158.png"/><Relationship Id="rId26" Type="http://schemas.openxmlformats.org/officeDocument/2006/relationships/image" Target="../media/image187.png"/><Relationship Id="rId39" Type="http://schemas.openxmlformats.org/officeDocument/2006/relationships/image" Target="../media/image179.jpg"/><Relationship Id="rId21" Type="http://schemas.openxmlformats.org/officeDocument/2006/relationships/image" Target="../media/image162.png"/><Relationship Id="rId34" Type="http://schemas.openxmlformats.org/officeDocument/2006/relationships/image" Target="../media/image174.png"/><Relationship Id="rId42" Type="http://schemas.openxmlformats.org/officeDocument/2006/relationships/image" Target="../media/image182.jpg"/><Relationship Id="rId47" Type="http://schemas.openxmlformats.org/officeDocument/2006/relationships/image" Target="../media/image192.png"/><Relationship Id="rId7" Type="http://schemas.openxmlformats.org/officeDocument/2006/relationships/image" Target="../media/image190.png"/><Relationship Id="rId2" Type="http://schemas.openxmlformats.org/officeDocument/2006/relationships/image" Target="../media/image143.png"/><Relationship Id="rId16" Type="http://schemas.openxmlformats.org/officeDocument/2006/relationships/image" Target="../media/image156.png"/><Relationship Id="rId29" Type="http://schemas.openxmlformats.org/officeDocument/2006/relationships/image" Target="../media/image169.jpg"/><Relationship Id="rId11" Type="http://schemas.openxmlformats.org/officeDocument/2006/relationships/image" Target="../media/image152.png"/><Relationship Id="rId24" Type="http://schemas.openxmlformats.org/officeDocument/2006/relationships/image" Target="../media/image165.png"/><Relationship Id="rId32" Type="http://schemas.openxmlformats.org/officeDocument/2006/relationships/image" Target="../media/image172.jpg"/><Relationship Id="rId37" Type="http://schemas.openxmlformats.org/officeDocument/2006/relationships/image" Target="../media/image177.jpg"/><Relationship Id="rId40" Type="http://schemas.openxmlformats.org/officeDocument/2006/relationships/image" Target="../media/image180.png"/><Relationship Id="rId45" Type="http://schemas.openxmlformats.org/officeDocument/2006/relationships/image" Target="../media/image185.png"/><Relationship Id="rId5" Type="http://schemas.openxmlformats.org/officeDocument/2006/relationships/image" Target="../media/image146.png"/><Relationship Id="rId15" Type="http://schemas.openxmlformats.org/officeDocument/2006/relationships/image" Target="../media/image155.png"/><Relationship Id="rId23" Type="http://schemas.openxmlformats.org/officeDocument/2006/relationships/image" Target="../media/image164.png"/><Relationship Id="rId28" Type="http://schemas.openxmlformats.org/officeDocument/2006/relationships/image" Target="../media/image168.png"/><Relationship Id="rId36" Type="http://schemas.openxmlformats.org/officeDocument/2006/relationships/image" Target="../media/image176.jpg"/><Relationship Id="rId49" Type="http://schemas.openxmlformats.org/officeDocument/2006/relationships/image" Target="../media/image194.png"/><Relationship Id="rId10" Type="http://schemas.openxmlformats.org/officeDocument/2006/relationships/image" Target="../media/image151.png"/><Relationship Id="rId19" Type="http://schemas.openxmlformats.org/officeDocument/2006/relationships/image" Target="../media/image159.png"/><Relationship Id="rId31" Type="http://schemas.openxmlformats.org/officeDocument/2006/relationships/image" Target="../media/image171.jpg"/><Relationship Id="rId44" Type="http://schemas.openxmlformats.org/officeDocument/2006/relationships/image" Target="../media/image184.jpg"/><Relationship Id="rId4" Type="http://schemas.openxmlformats.org/officeDocument/2006/relationships/image" Target="../media/image145.png"/><Relationship Id="rId9" Type="http://schemas.openxmlformats.org/officeDocument/2006/relationships/image" Target="../media/image149.png"/><Relationship Id="rId14" Type="http://schemas.openxmlformats.org/officeDocument/2006/relationships/image" Target="../media/image154.jpg"/><Relationship Id="rId22" Type="http://schemas.openxmlformats.org/officeDocument/2006/relationships/image" Target="../media/image163.png"/><Relationship Id="rId27" Type="http://schemas.openxmlformats.org/officeDocument/2006/relationships/image" Target="../media/image167.jpg"/><Relationship Id="rId30" Type="http://schemas.openxmlformats.org/officeDocument/2006/relationships/image" Target="../media/image170.jpg"/><Relationship Id="rId35" Type="http://schemas.openxmlformats.org/officeDocument/2006/relationships/image" Target="../media/image175.png"/><Relationship Id="rId43" Type="http://schemas.openxmlformats.org/officeDocument/2006/relationships/image" Target="../media/image183.png"/><Relationship Id="rId48" Type="http://schemas.openxmlformats.org/officeDocument/2006/relationships/image" Target="../media/image193.png"/><Relationship Id="rId8" Type="http://schemas.openxmlformats.org/officeDocument/2006/relationships/image" Target="../media/image148.png"/><Relationship Id="rId3" Type="http://schemas.openxmlformats.org/officeDocument/2006/relationships/image" Target="../media/image144.png"/><Relationship Id="rId12" Type="http://schemas.openxmlformats.org/officeDocument/2006/relationships/image" Target="../media/image153.png"/><Relationship Id="rId17" Type="http://schemas.openxmlformats.org/officeDocument/2006/relationships/image" Target="../media/image157.jpg"/><Relationship Id="rId25" Type="http://schemas.openxmlformats.org/officeDocument/2006/relationships/image" Target="../media/image166.png"/><Relationship Id="rId33" Type="http://schemas.openxmlformats.org/officeDocument/2006/relationships/image" Target="../media/image173.jpg"/><Relationship Id="rId38" Type="http://schemas.openxmlformats.org/officeDocument/2006/relationships/image" Target="../media/image178.jpg"/><Relationship Id="rId46" Type="http://schemas.openxmlformats.org/officeDocument/2006/relationships/image" Target="../media/image186.png"/><Relationship Id="rId20" Type="http://schemas.openxmlformats.org/officeDocument/2006/relationships/image" Target="../media/image191.png"/><Relationship Id="rId41" Type="http://schemas.openxmlformats.org/officeDocument/2006/relationships/image" Target="../media/image181.png"/><Relationship Id="rId1" Type="http://schemas.openxmlformats.org/officeDocument/2006/relationships/image" Target="../media/image141.png"/><Relationship Id="rId6" Type="http://schemas.openxmlformats.org/officeDocument/2006/relationships/image" Target="../media/image189.jpg"/></Relationships>
</file>

<file path=xl/drawings/_rels/drawing9.xml.rels><?xml version="1.0" encoding="UTF-8" standalone="yes"?>
<Relationships xmlns="http://schemas.openxmlformats.org/package/2006/relationships"><Relationship Id="rId13" Type="http://schemas.openxmlformats.org/officeDocument/2006/relationships/image" Target="../media/image188.png"/><Relationship Id="rId18" Type="http://schemas.openxmlformats.org/officeDocument/2006/relationships/image" Target="../media/image158.png"/><Relationship Id="rId26" Type="http://schemas.openxmlformats.org/officeDocument/2006/relationships/image" Target="../media/image187.png"/><Relationship Id="rId39" Type="http://schemas.openxmlformats.org/officeDocument/2006/relationships/image" Target="../media/image179.jpg"/><Relationship Id="rId21" Type="http://schemas.openxmlformats.org/officeDocument/2006/relationships/image" Target="../media/image162.png"/><Relationship Id="rId34" Type="http://schemas.openxmlformats.org/officeDocument/2006/relationships/image" Target="../media/image174.png"/><Relationship Id="rId42" Type="http://schemas.openxmlformats.org/officeDocument/2006/relationships/image" Target="../media/image182.jpg"/><Relationship Id="rId47" Type="http://schemas.openxmlformats.org/officeDocument/2006/relationships/image" Target="../media/image192.png"/><Relationship Id="rId7" Type="http://schemas.openxmlformats.org/officeDocument/2006/relationships/image" Target="../media/image190.png"/><Relationship Id="rId2" Type="http://schemas.openxmlformats.org/officeDocument/2006/relationships/image" Target="../media/image143.png"/><Relationship Id="rId16" Type="http://schemas.openxmlformats.org/officeDocument/2006/relationships/image" Target="../media/image156.png"/><Relationship Id="rId29" Type="http://schemas.openxmlformats.org/officeDocument/2006/relationships/image" Target="../media/image169.jpg"/><Relationship Id="rId11" Type="http://schemas.openxmlformats.org/officeDocument/2006/relationships/image" Target="../media/image152.png"/><Relationship Id="rId24" Type="http://schemas.openxmlformats.org/officeDocument/2006/relationships/image" Target="../media/image165.png"/><Relationship Id="rId32" Type="http://schemas.openxmlformats.org/officeDocument/2006/relationships/image" Target="../media/image172.jpg"/><Relationship Id="rId37" Type="http://schemas.openxmlformats.org/officeDocument/2006/relationships/image" Target="../media/image177.jpg"/><Relationship Id="rId40" Type="http://schemas.openxmlformats.org/officeDocument/2006/relationships/image" Target="../media/image180.png"/><Relationship Id="rId45" Type="http://schemas.openxmlformats.org/officeDocument/2006/relationships/image" Target="../media/image185.png"/><Relationship Id="rId5" Type="http://schemas.openxmlformats.org/officeDocument/2006/relationships/image" Target="../media/image146.png"/><Relationship Id="rId15" Type="http://schemas.openxmlformats.org/officeDocument/2006/relationships/image" Target="../media/image155.png"/><Relationship Id="rId23" Type="http://schemas.openxmlformats.org/officeDocument/2006/relationships/image" Target="../media/image164.png"/><Relationship Id="rId28" Type="http://schemas.openxmlformats.org/officeDocument/2006/relationships/image" Target="../media/image168.png"/><Relationship Id="rId36" Type="http://schemas.openxmlformats.org/officeDocument/2006/relationships/image" Target="../media/image176.jpg"/><Relationship Id="rId49" Type="http://schemas.openxmlformats.org/officeDocument/2006/relationships/image" Target="../media/image194.png"/><Relationship Id="rId10" Type="http://schemas.openxmlformats.org/officeDocument/2006/relationships/image" Target="../media/image151.png"/><Relationship Id="rId19" Type="http://schemas.openxmlformats.org/officeDocument/2006/relationships/image" Target="../media/image159.png"/><Relationship Id="rId31" Type="http://schemas.openxmlformats.org/officeDocument/2006/relationships/image" Target="../media/image171.jpg"/><Relationship Id="rId44" Type="http://schemas.openxmlformats.org/officeDocument/2006/relationships/image" Target="../media/image184.jpg"/><Relationship Id="rId4" Type="http://schemas.openxmlformats.org/officeDocument/2006/relationships/image" Target="../media/image145.png"/><Relationship Id="rId9" Type="http://schemas.openxmlformats.org/officeDocument/2006/relationships/image" Target="../media/image149.png"/><Relationship Id="rId14" Type="http://schemas.openxmlformats.org/officeDocument/2006/relationships/image" Target="../media/image154.jpg"/><Relationship Id="rId22" Type="http://schemas.openxmlformats.org/officeDocument/2006/relationships/image" Target="../media/image163.png"/><Relationship Id="rId27" Type="http://schemas.openxmlformats.org/officeDocument/2006/relationships/image" Target="../media/image167.jpg"/><Relationship Id="rId30" Type="http://schemas.openxmlformats.org/officeDocument/2006/relationships/image" Target="../media/image170.jpg"/><Relationship Id="rId35" Type="http://schemas.openxmlformats.org/officeDocument/2006/relationships/image" Target="../media/image175.png"/><Relationship Id="rId43" Type="http://schemas.openxmlformats.org/officeDocument/2006/relationships/image" Target="../media/image183.png"/><Relationship Id="rId48" Type="http://schemas.openxmlformats.org/officeDocument/2006/relationships/image" Target="../media/image193.png"/><Relationship Id="rId8" Type="http://schemas.openxmlformats.org/officeDocument/2006/relationships/image" Target="../media/image148.png"/><Relationship Id="rId3" Type="http://schemas.openxmlformats.org/officeDocument/2006/relationships/image" Target="../media/image144.png"/><Relationship Id="rId12" Type="http://schemas.openxmlformats.org/officeDocument/2006/relationships/image" Target="../media/image153.png"/><Relationship Id="rId17" Type="http://schemas.openxmlformats.org/officeDocument/2006/relationships/image" Target="../media/image157.jpg"/><Relationship Id="rId25" Type="http://schemas.openxmlformats.org/officeDocument/2006/relationships/image" Target="../media/image166.png"/><Relationship Id="rId33" Type="http://schemas.openxmlformats.org/officeDocument/2006/relationships/image" Target="../media/image173.jpg"/><Relationship Id="rId38" Type="http://schemas.openxmlformats.org/officeDocument/2006/relationships/image" Target="../media/image178.jpg"/><Relationship Id="rId46" Type="http://schemas.openxmlformats.org/officeDocument/2006/relationships/image" Target="../media/image186.png"/><Relationship Id="rId20" Type="http://schemas.openxmlformats.org/officeDocument/2006/relationships/image" Target="../media/image191.png"/><Relationship Id="rId41" Type="http://schemas.openxmlformats.org/officeDocument/2006/relationships/image" Target="../media/image181.png"/><Relationship Id="rId1" Type="http://schemas.openxmlformats.org/officeDocument/2006/relationships/image" Target="../media/image141.png"/><Relationship Id="rId6" Type="http://schemas.openxmlformats.org/officeDocument/2006/relationships/image" Target="../media/image189.jpg"/></Relationships>
</file>

<file path=xl/drawings/_rels/drawing10.xml.rels><?xml version="1.0" encoding="UTF-8" standalone="yes"?>
<Relationships xmlns="http://schemas.openxmlformats.org/package/2006/relationships"><Relationship Id="rId13" Type="http://schemas.openxmlformats.org/officeDocument/2006/relationships/image" Target="../media/image188.png"/><Relationship Id="rId18" Type="http://schemas.openxmlformats.org/officeDocument/2006/relationships/image" Target="../media/image158.png"/><Relationship Id="rId26" Type="http://schemas.openxmlformats.org/officeDocument/2006/relationships/image" Target="../media/image187.png"/><Relationship Id="rId39" Type="http://schemas.openxmlformats.org/officeDocument/2006/relationships/image" Target="../media/image179.jpg"/><Relationship Id="rId21" Type="http://schemas.openxmlformats.org/officeDocument/2006/relationships/image" Target="../media/image162.png"/><Relationship Id="rId34" Type="http://schemas.openxmlformats.org/officeDocument/2006/relationships/image" Target="../media/image174.png"/><Relationship Id="rId42" Type="http://schemas.openxmlformats.org/officeDocument/2006/relationships/image" Target="../media/image182.jpg"/><Relationship Id="rId47" Type="http://schemas.openxmlformats.org/officeDocument/2006/relationships/image" Target="../media/image192.png"/><Relationship Id="rId7" Type="http://schemas.openxmlformats.org/officeDocument/2006/relationships/image" Target="../media/image190.png"/><Relationship Id="rId2" Type="http://schemas.openxmlformats.org/officeDocument/2006/relationships/image" Target="../media/image143.png"/><Relationship Id="rId16" Type="http://schemas.openxmlformats.org/officeDocument/2006/relationships/image" Target="../media/image156.png"/><Relationship Id="rId29" Type="http://schemas.openxmlformats.org/officeDocument/2006/relationships/image" Target="../media/image169.jpg"/><Relationship Id="rId11" Type="http://schemas.openxmlformats.org/officeDocument/2006/relationships/image" Target="../media/image152.png"/><Relationship Id="rId24" Type="http://schemas.openxmlformats.org/officeDocument/2006/relationships/image" Target="../media/image165.png"/><Relationship Id="rId32" Type="http://schemas.openxmlformats.org/officeDocument/2006/relationships/image" Target="../media/image172.jpg"/><Relationship Id="rId37" Type="http://schemas.openxmlformats.org/officeDocument/2006/relationships/image" Target="../media/image177.jpg"/><Relationship Id="rId40" Type="http://schemas.openxmlformats.org/officeDocument/2006/relationships/image" Target="../media/image180.png"/><Relationship Id="rId45" Type="http://schemas.openxmlformats.org/officeDocument/2006/relationships/image" Target="../media/image185.png"/><Relationship Id="rId5" Type="http://schemas.openxmlformats.org/officeDocument/2006/relationships/image" Target="../media/image146.png"/><Relationship Id="rId15" Type="http://schemas.openxmlformats.org/officeDocument/2006/relationships/image" Target="../media/image155.png"/><Relationship Id="rId23" Type="http://schemas.openxmlformats.org/officeDocument/2006/relationships/image" Target="../media/image164.png"/><Relationship Id="rId28" Type="http://schemas.openxmlformats.org/officeDocument/2006/relationships/image" Target="../media/image168.png"/><Relationship Id="rId36" Type="http://schemas.openxmlformats.org/officeDocument/2006/relationships/image" Target="../media/image176.jpg"/><Relationship Id="rId49" Type="http://schemas.openxmlformats.org/officeDocument/2006/relationships/image" Target="../media/image194.png"/><Relationship Id="rId10" Type="http://schemas.openxmlformats.org/officeDocument/2006/relationships/image" Target="../media/image151.png"/><Relationship Id="rId19" Type="http://schemas.openxmlformats.org/officeDocument/2006/relationships/image" Target="../media/image159.png"/><Relationship Id="rId31" Type="http://schemas.openxmlformats.org/officeDocument/2006/relationships/image" Target="../media/image171.jpg"/><Relationship Id="rId44" Type="http://schemas.openxmlformats.org/officeDocument/2006/relationships/image" Target="../media/image184.jpg"/><Relationship Id="rId4" Type="http://schemas.openxmlformats.org/officeDocument/2006/relationships/image" Target="../media/image145.png"/><Relationship Id="rId9" Type="http://schemas.openxmlformats.org/officeDocument/2006/relationships/image" Target="../media/image149.png"/><Relationship Id="rId14" Type="http://schemas.openxmlformats.org/officeDocument/2006/relationships/image" Target="../media/image154.jpg"/><Relationship Id="rId22" Type="http://schemas.openxmlformats.org/officeDocument/2006/relationships/image" Target="../media/image163.png"/><Relationship Id="rId27" Type="http://schemas.openxmlformats.org/officeDocument/2006/relationships/image" Target="../media/image167.jpg"/><Relationship Id="rId30" Type="http://schemas.openxmlformats.org/officeDocument/2006/relationships/image" Target="../media/image170.jpg"/><Relationship Id="rId35" Type="http://schemas.openxmlformats.org/officeDocument/2006/relationships/image" Target="../media/image175.png"/><Relationship Id="rId43" Type="http://schemas.openxmlformats.org/officeDocument/2006/relationships/image" Target="../media/image183.png"/><Relationship Id="rId48" Type="http://schemas.openxmlformats.org/officeDocument/2006/relationships/image" Target="../media/image193.png"/><Relationship Id="rId8" Type="http://schemas.openxmlformats.org/officeDocument/2006/relationships/image" Target="../media/image148.png"/><Relationship Id="rId3" Type="http://schemas.openxmlformats.org/officeDocument/2006/relationships/image" Target="../media/image144.png"/><Relationship Id="rId12" Type="http://schemas.openxmlformats.org/officeDocument/2006/relationships/image" Target="../media/image153.png"/><Relationship Id="rId17" Type="http://schemas.openxmlformats.org/officeDocument/2006/relationships/image" Target="../media/image157.jpg"/><Relationship Id="rId25" Type="http://schemas.openxmlformats.org/officeDocument/2006/relationships/image" Target="../media/image166.png"/><Relationship Id="rId33" Type="http://schemas.openxmlformats.org/officeDocument/2006/relationships/image" Target="../media/image173.jpg"/><Relationship Id="rId38" Type="http://schemas.openxmlformats.org/officeDocument/2006/relationships/image" Target="../media/image178.jpg"/><Relationship Id="rId46" Type="http://schemas.openxmlformats.org/officeDocument/2006/relationships/image" Target="../media/image186.png"/><Relationship Id="rId20" Type="http://schemas.openxmlformats.org/officeDocument/2006/relationships/image" Target="../media/image191.png"/><Relationship Id="rId41" Type="http://schemas.openxmlformats.org/officeDocument/2006/relationships/image" Target="../media/image181.png"/><Relationship Id="rId1" Type="http://schemas.openxmlformats.org/officeDocument/2006/relationships/image" Target="../media/image141.png"/><Relationship Id="rId6" Type="http://schemas.openxmlformats.org/officeDocument/2006/relationships/image" Target="../media/image189.jpg"/></Relationships>
</file>

<file path=xl/drawings/_rels/drawing11.xml.rels><?xml version="1.0" encoding="UTF-8" standalone="yes"?>
<Relationships xmlns="http://schemas.openxmlformats.org/package/2006/relationships"><Relationship Id="rId13" Type="http://schemas.openxmlformats.org/officeDocument/2006/relationships/image" Target="../media/image188.png"/><Relationship Id="rId18" Type="http://schemas.openxmlformats.org/officeDocument/2006/relationships/image" Target="../media/image158.png"/><Relationship Id="rId26" Type="http://schemas.openxmlformats.org/officeDocument/2006/relationships/image" Target="../media/image187.png"/><Relationship Id="rId39" Type="http://schemas.openxmlformats.org/officeDocument/2006/relationships/image" Target="../media/image179.jpg"/><Relationship Id="rId21" Type="http://schemas.openxmlformats.org/officeDocument/2006/relationships/image" Target="../media/image162.png"/><Relationship Id="rId34" Type="http://schemas.openxmlformats.org/officeDocument/2006/relationships/image" Target="../media/image174.png"/><Relationship Id="rId42" Type="http://schemas.openxmlformats.org/officeDocument/2006/relationships/image" Target="../media/image195.png"/><Relationship Id="rId47" Type="http://schemas.openxmlformats.org/officeDocument/2006/relationships/image" Target="../media/image186.png"/><Relationship Id="rId50" Type="http://schemas.openxmlformats.org/officeDocument/2006/relationships/image" Target="../media/image194.png"/><Relationship Id="rId7" Type="http://schemas.openxmlformats.org/officeDocument/2006/relationships/image" Target="../media/image190.png"/><Relationship Id="rId2" Type="http://schemas.openxmlformats.org/officeDocument/2006/relationships/image" Target="../media/image143.png"/><Relationship Id="rId16" Type="http://schemas.openxmlformats.org/officeDocument/2006/relationships/image" Target="../media/image156.png"/><Relationship Id="rId29" Type="http://schemas.openxmlformats.org/officeDocument/2006/relationships/image" Target="../media/image169.jpg"/><Relationship Id="rId11" Type="http://schemas.openxmlformats.org/officeDocument/2006/relationships/image" Target="../media/image152.png"/><Relationship Id="rId24" Type="http://schemas.openxmlformats.org/officeDocument/2006/relationships/image" Target="../media/image165.png"/><Relationship Id="rId32" Type="http://schemas.openxmlformats.org/officeDocument/2006/relationships/image" Target="../media/image172.jpg"/><Relationship Id="rId37" Type="http://schemas.openxmlformats.org/officeDocument/2006/relationships/image" Target="../media/image177.jpg"/><Relationship Id="rId40" Type="http://schemas.openxmlformats.org/officeDocument/2006/relationships/image" Target="../media/image180.png"/><Relationship Id="rId45" Type="http://schemas.openxmlformats.org/officeDocument/2006/relationships/image" Target="../media/image184.jpg"/><Relationship Id="rId5" Type="http://schemas.openxmlformats.org/officeDocument/2006/relationships/image" Target="../media/image146.png"/><Relationship Id="rId15" Type="http://schemas.openxmlformats.org/officeDocument/2006/relationships/image" Target="../media/image155.png"/><Relationship Id="rId23" Type="http://schemas.openxmlformats.org/officeDocument/2006/relationships/image" Target="../media/image164.png"/><Relationship Id="rId28" Type="http://schemas.openxmlformats.org/officeDocument/2006/relationships/image" Target="../media/image168.png"/><Relationship Id="rId36" Type="http://schemas.openxmlformats.org/officeDocument/2006/relationships/image" Target="../media/image176.jpg"/><Relationship Id="rId49" Type="http://schemas.openxmlformats.org/officeDocument/2006/relationships/image" Target="../media/image193.png"/><Relationship Id="rId10" Type="http://schemas.openxmlformats.org/officeDocument/2006/relationships/image" Target="../media/image151.png"/><Relationship Id="rId19" Type="http://schemas.openxmlformats.org/officeDocument/2006/relationships/image" Target="../media/image159.png"/><Relationship Id="rId31" Type="http://schemas.openxmlformats.org/officeDocument/2006/relationships/image" Target="../media/image171.jpg"/><Relationship Id="rId44" Type="http://schemas.openxmlformats.org/officeDocument/2006/relationships/image" Target="../media/image183.png"/><Relationship Id="rId4" Type="http://schemas.openxmlformats.org/officeDocument/2006/relationships/image" Target="../media/image145.png"/><Relationship Id="rId9" Type="http://schemas.openxmlformats.org/officeDocument/2006/relationships/image" Target="../media/image149.png"/><Relationship Id="rId14" Type="http://schemas.openxmlformats.org/officeDocument/2006/relationships/image" Target="../media/image154.jpg"/><Relationship Id="rId22" Type="http://schemas.openxmlformats.org/officeDocument/2006/relationships/image" Target="../media/image163.png"/><Relationship Id="rId27" Type="http://schemas.openxmlformats.org/officeDocument/2006/relationships/image" Target="../media/image167.jpg"/><Relationship Id="rId30" Type="http://schemas.openxmlformats.org/officeDocument/2006/relationships/image" Target="../media/image170.jpg"/><Relationship Id="rId35" Type="http://schemas.openxmlformats.org/officeDocument/2006/relationships/image" Target="../media/image175.png"/><Relationship Id="rId43" Type="http://schemas.openxmlformats.org/officeDocument/2006/relationships/image" Target="../media/image182.jpg"/><Relationship Id="rId48" Type="http://schemas.openxmlformats.org/officeDocument/2006/relationships/image" Target="../media/image192.png"/><Relationship Id="rId8" Type="http://schemas.openxmlformats.org/officeDocument/2006/relationships/image" Target="../media/image148.png"/><Relationship Id="rId3" Type="http://schemas.openxmlformats.org/officeDocument/2006/relationships/image" Target="../media/image144.png"/><Relationship Id="rId12" Type="http://schemas.openxmlformats.org/officeDocument/2006/relationships/image" Target="../media/image153.png"/><Relationship Id="rId17" Type="http://schemas.openxmlformats.org/officeDocument/2006/relationships/image" Target="../media/image157.jpg"/><Relationship Id="rId25" Type="http://schemas.openxmlformats.org/officeDocument/2006/relationships/image" Target="../media/image166.png"/><Relationship Id="rId33" Type="http://schemas.openxmlformats.org/officeDocument/2006/relationships/image" Target="../media/image173.jpg"/><Relationship Id="rId38" Type="http://schemas.openxmlformats.org/officeDocument/2006/relationships/image" Target="../media/image178.jpg"/><Relationship Id="rId46" Type="http://schemas.openxmlformats.org/officeDocument/2006/relationships/image" Target="../media/image185.png"/><Relationship Id="rId20" Type="http://schemas.openxmlformats.org/officeDocument/2006/relationships/image" Target="../media/image191.png"/><Relationship Id="rId41" Type="http://schemas.openxmlformats.org/officeDocument/2006/relationships/image" Target="../media/image181.png"/><Relationship Id="rId1" Type="http://schemas.openxmlformats.org/officeDocument/2006/relationships/image" Target="../media/image141.png"/><Relationship Id="rId6" Type="http://schemas.openxmlformats.org/officeDocument/2006/relationships/image" Target="../media/image189.jpg"/></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304800" cy="314325"/>
    <xdr:sp macro="" textlink="">
      <xdr:nvSpPr>
        <xdr:cNvPr id="2" name="Shape 3">
          <a:extLst>
            <a:ext uri="{FF2B5EF4-FFF2-40B4-BE49-F238E27FC236}">
              <a16:creationId xmlns:a16="http://schemas.microsoft.com/office/drawing/2014/main" id="{CE917306-75F0-9C40-81D1-48226B768CD2}"/>
            </a:ext>
          </a:extLst>
        </xdr:cNvPr>
        <xdr:cNvSpPr/>
      </xdr:nvSpPr>
      <xdr:spPr>
        <a:xfrm>
          <a:off x="21399500" y="47091600"/>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04800" cy="314325"/>
    <xdr:sp macro="" textlink="">
      <xdr:nvSpPr>
        <xdr:cNvPr id="3" name="Shape 3">
          <a:extLst>
            <a:ext uri="{FF2B5EF4-FFF2-40B4-BE49-F238E27FC236}">
              <a16:creationId xmlns:a16="http://schemas.microsoft.com/office/drawing/2014/main" id="{D5056A34-6D0E-2F4C-834C-E88F381FC3AE}"/>
            </a:ext>
          </a:extLst>
        </xdr:cNvPr>
        <xdr:cNvSpPr/>
      </xdr:nvSpPr>
      <xdr:spPr>
        <a:xfrm>
          <a:off x="21399500" y="47091600"/>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4" name="Shape 4" descr="Vista previa de imagen">
          <a:extLst>
            <a:ext uri="{FF2B5EF4-FFF2-40B4-BE49-F238E27FC236}">
              <a16:creationId xmlns:a16="http://schemas.microsoft.com/office/drawing/2014/main" id="{C37E6875-54CA-7546-8B43-D75D258727F1}"/>
            </a:ext>
          </a:extLst>
        </xdr:cNvPr>
        <xdr:cNvSpPr/>
      </xdr:nvSpPr>
      <xdr:spPr>
        <a:xfrm>
          <a:off x="213995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5" name="Shape 4" descr="Vista previa de imagen">
          <a:extLst>
            <a:ext uri="{FF2B5EF4-FFF2-40B4-BE49-F238E27FC236}">
              <a16:creationId xmlns:a16="http://schemas.microsoft.com/office/drawing/2014/main" id="{679BFE92-31A8-1447-8E57-2795E1E6EEC0}"/>
            </a:ext>
          </a:extLst>
        </xdr:cNvPr>
        <xdr:cNvSpPr/>
      </xdr:nvSpPr>
      <xdr:spPr>
        <a:xfrm>
          <a:off x="213995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6" name="Shape 4" descr="Vista previa de imagen">
          <a:extLst>
            <a:ext uri="{FF2B5EF4-FFF2-40B4-BE49-F238E27FC236}">
              <a16:creationId xmlns:a16="http://schemas.microsoft.com/office/drawing/2014/main" id="{73119467-0F84-1A4A-993D-206A9EA72E73}"/>
            </a:ext>
          </a:extLst>
        </xdr:cNvPr>
        <xdr:cNvSpPr/>
      </xdr:nvSpPr>
      <xdr:spPr>
        <a:xfrm>
          <a:off x="213995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10</xdr:col>
      <xdr:colOff>1555750</xdr:colOff>
      <xdr:row>18</xdr:row>
      <xdr:rowOff>2127250</xdr:rowOff>
    </xdr:from>
    <xdr:ext cx="314325" cy="314325"/>
    <xdr:sp macro="" textlink="">
      <xdr:nvSpPr>
        <xdr:cNvPr id="7" name="Shape 4" descr="Vista previa de imagen">
          <a:extLst>
            <a:ext uri="{FF2B5EF4-FFF2-40B4-BE49-F238E27FC236}">
              <a16:creationId xmlns:a16="http://schemas.microsoft.com/office/drawing/2014/main" id="{DDA43A2D-4216-744E-AA32-F5D7108C382B}"/>
            </a:ext>
          </a:extLst>
        </xdr:cNvPr>
        <xdr:cNvSpPr/>
      </xdr:nvSpPr>
      <xdr:spPr>
        <a:xfrm>
          <a:off x="42259250" y="396240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8" name="Shape 4" descr="Vista previa de imagen">
          <a:extLst>
            <a:ext uri="{FF2B5EF4-FFF2-40B4-BE49-F238E27FC236}">
              <a16:creationId xmlns:a16="http://schemas.microsoft.com/office/drawing/2014/main" id="{F3DE7B04-57E3-ED4F-A5B0-9F51B0CCD81C}"/>
            </a:ext>
          </a:extLst>
        </xdr:cNvPr>
        <xdr:cNvSpPr/>
      </xdr:nvSpPr>
      <xdr:spPr>
        <a:xfrm>
          <a:off x="213995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9" name="Shape 4" descr="Vista previa de imagen">
          <a:extLst>
            <a:ext uri="{FF2B5EF4-FFF2-40B4-BE49-F238E27FC236}">
              <a16:creationId xmlns:a16="http://schemas.microsoft.com/office/drawing/2014/main" id="{A195C2E5-2CB8-5149-89C6-F638F18769D9}"/>
            </a:ext>
          </a:extLst>
        </xdr:cNvPr>
        <xdr:cNvSpPr/>
      </xdr:nvSpPr>
      <xdr:spPr>
        <a:xfrm>
          <a:off x="213995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10" name="Shape 4" descr="Vista previa de imagen">
          <a:extLst>
            <a:ext uri="{FF2B5EF4-FFF2-40B4-BE49-F238E27FC236}">
              <a16:creationId xmlns:a16="http://schemas.microsoft.com/office/drawing/2014/main" id="{BAD157E8-92CE-0241-A815-27E875CB5311}"/>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11" name="Shape 4" descr="Vista previa de imagen">
          <a:extLst>
            <a:ext uri="{FF2B5EF4-FFF2-40B4-BE49-F238E27FC236}">
              <a16:creationId xmlns:a16="http://schemas.microsoft.com/office/drawing/2014/main" id="{6A424970-DD70-2848-8BA6-835819A431E8}"/>
            </a:ext>
          </a:extLst>
        </xdr:cNvPr>
        <xdr:cNvSpPr/>
      </xdr:nvSpPr>
      <xdr:spPr>
        <a:xfrm>
          <a:off x="213995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12" name="Shape 4" descr="Vista previa de imagen">
          <a:extLst>
            <a:ext uri="{FF2B5EF4-FFF2-40B4-BE49-F238E27FC236}">
              <a16:creationId xmlns:a16="http://schemas.microsoft.com/office/drawing/2014/main" id="{55C803C0-9DC8-D14D-87B5-1CEB379C78BE}"/>
            </a:ext>
          </a:extLst>
        </xdr:cNvPr>
        <xdr:cNvSpPr/>
      </xdr:nvSpPr>
      <xdr:spPr>
        <a:xfrm>
          <a:off x="213995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13" name="Shape 4" descr="Vista previa de imagen">
          <a:extLst>
            <a:ext uri="{FF2B5EF4-FFF2-40B4-BE49-F238E27FC236}">
              <a16:creationId xmlns:a16="http://schemas.microsoft.com/office/drawing/2014/main" id="{8D8E0E3C-2DF8-2844-8980-DC8D812E1F79}"/>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14" name="Shape 4" descr="Vista previa de imagen">
          <a:extLst>
            <a:ext uri="{FF2B5EF4-FFF2-40B4-BE49-F238E27FC236}">
              <a16:creationId xmlns:a16="http://schemas.microsoft.com/office/drawing/2014/main" id="{277CD6DE-20BA-BF4D-873B-245740A7475A}"/>
            </a:ext>
          </a:extLst>
        </xdr:cNvPr>
        <xdr:cNvSpPr/>
      </xdr:nvSpPr>
      <xdr:spPr>
        <a:xfrm>
          <a:off x="213995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15" name="Shape 4" descr="Vista previa de imagen">
          <a:extLst>
            <a:ext uri="{FF2B5EF4-FFF2-40B4-BE49-F238E27FC236}">
              <a16:creationId xmlns:a16="http://schemas.microsoft.com/office/drawing/2014/main" id="{C776BAD2-9F0A-8641-AF2A-148F2FC4CA2F}"/>
            </a:ext>
          </a:extLst>
        </xdr:cNvPr>
        <xdr:cNvSpPr/>
      </xdr:nvSpPr>
      <xdr:spPr>
        <a:xfrm>
          <a:off x="213995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16" name="Shape 4" descr="Vista previa de imagen">
          <a:extLst>
            <a:ext uri="{FF2B5EF4-FFF2-40B4-BE49-F238E27FC236}">
              <a16:creationId xmlns:a16="http://schemas.microsoft.com/office/drawing/2014/main" id="{8E48DDC6-664C-5441-8CEA-BDB5526718E8}"/>
            </a:ext>
          </a:extLst>
        </xdr:cNvPr>
        <xdr:cNvSpPr/>
      </xdr:nvSpPr>
      <xdr:spPr>
        <a:xfrm>
          <a:off x="213995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17" name="Shape 4" descr="Vista previa de imagen">
          <a:extLst>
            <a:ext uri="{FF2B5EF4-FFF2-40B4-BE49-F238E27FC236}">
              <a16:creationId xmlns:a16="http://schemas.microsoft.com/office/drawing/2014/main" id="{57C70C83-86FB-2245-8ECD-EC0753E8E1E3}"/>
            </a:ext>
          </a:extLst>
        </xdr:cNvPr>
        <xdr:cNvSpPr/>
      </xdr:nvSpPr>
      <xdr:spPr>
        <a:xfrm>
          <a:off x="213995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18" name="Shape 4" descr="Vista previa de imagen">
          <a:extLst>
            <a:ext uri="{FF2B5EF4-FFF2-40B4-BE49-F238E27FC236}">
              <a16:creationId xmlns:a16="http://schemas.microsoft.com/office/drawing/2014/main" id="{A23EB06A-02C1-E941-9681-86785B13207A}"/>
            </a:ext>
          </a:extLst>
        </xdr:cNvPr>
        <xdr:cNvSpPr/>
      </xdr:nvSpPr>
      <xdr:spPr>
        <a:xfrm>
          <a:off x="213995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19" name="Shape 4" descr="Vista previa de imagen">
          <a:extLst>
            <a:ext uri="{FF2B5EF4-FFF2-40B4-BE49-F238E27FC236}">
              <a16:creationId xmlns:a16="http://schemas.microsoft.com/office/drawing/2014/main" id="{5BF2FDAA-E1BD-FA42-A8E7-1721B1FA82C5}"/>
            </a:ext>
          </a:extLst>
        </xdr:cNvPr>
        <xdr:cNvSpPr/>
      </xdr:nvSpPr>
      <xdr:spPr>
        <a:xfrm>
          <a:off x="213995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20" name="Shape 5" descr="https://http2.mlstatic.com/D_NQ_NP_2X_862829-MCO31826069806_082019-F.webp">
          <a:extLst>
            <a:ext uri="{FF2B5EF4-FFF2-40B4-BE49-F238E27FC236}">
              <a16:creationId xmlns:a16="http://schemas.microsoft.com/office/drawing/2014/main" id="{55CE3540-6F38-FB41-ABB1-80C62D654AC7}"/>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21" name="Shape 5" descr="https://http2.mlstatic.com/D_NQ_NP_2X_862829-MCO31826069806_082019-F.webp">
          <a:extLst>
            <a:ext uri="{FF2B5EF4-FFF2-40B4-BE49-F238E27FC236}">
              <a16:creationId xmlns:a16="http://schemas.microsoft.com/office/drawing/2014/main" id="{D7CEB92E-3DE7-F341-B0E9-3D7B92C01257}"/>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22" name="Shape 5" descr="https://http2.mlstatic.com/D_NQ_NP_2X_862829-MCO31826069806_082019-F.webp">
          <a:extLst>
            <a:ext uri="{FF2B5EF4-FFF2-40B4-BE49-F238E27FC236}">
              <a16:creationId xmlns:a16="http://schemas.microsoft.com/office/drawing/2014/main" id="{781D72AF-B288-CF4A-BA28-DE516F602EB7}"/>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23" name="Shape 5" descr="https://http2.mlstatic.com/D_NQ_NP_2X_862829-MCO31826069806_082019-F.webp">
          <a:extLst>
            <a:ext uri="{FF2B5EF4-FFF2-40B4-BE49-F238E27FC236}">
              <a16:creationId xmlns:a16="http://schemas.microsoft.com/office/drawing/2014/main" id="{D6BE4B73-168C-8146-8A1C-1F20D1BEF668}"/>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24" name="Shape 5" descr="https://http2.mlstatic.com/D_NQ_NP_2X_862829-MCO31826069806_082019-F.webp">
          <a:extLst>
            <a:ext uri="{FF2B5EF4-FFF2-40B4-BE49-F238E27FC236}">
              <a16:creationId xmlns:a16="http://schemas.microsoft.com/office/drawing/2014/main" id="{A587701D-F946-2E46-A054-6BA27C60C538}"/>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25" name="Shape 5" descr="https://http2.mlstatic.com/D_NQ_NP_2X_862829-MCO31826069806_082019-F.webp">
          <a:extLst>
            <a:ext uri="{FF2B5EF4-FFF2-40B4-BE49-F238E27FC236}">
              <a16:creationId xmlns:a16="http://schemas.microsoft.com/office/drawing/2014/main" id="{00EA6475-4E83-D244-B8F2-752C1C6CDED2}"/>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26" name="Shape 5" descr="https://http2.mlstatic.com/D_NQ_NP_2X_862829-MCO31826069806_082019-F.webp">
          <a:extLst>
            <a:ext uri="{FF2B5EF4-FFF2-40B4-BE49-F238E27FC236}">
              <a16:creationId xmlns:a16="http://schemas.microsoft.com/office/drawing/2014/main" id="{27D6077D-C693-9744-8148-9D241C9FA8FE}"/>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27" name="Shape 5" descr="https://http2.mlstatic.com/D_NQ_NP_2X_862829-MCO31826069806_082019-F.webp">
          <a:extLst>
            <a:ext uri="{FF2B5EF4-FFF2-40B4-BE49-F238E27FC236}">
              <a16:creationId xmlns:a16="http://schemas.microsoft.com/office/drawing/2014/main" id="{287430F2-5C61-4847-BB47-775CBEB87D3D}"/>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28" name="Shape 5" descr="https://http2.mlstatic.com/D_NQ_NP_2X_862829-MCO31826069806_082019-F.webp">
          <a:extLst>
            <a:ext uri="{FF2B5EF4-FFF2-40B4-BE49-F238E27FC236}">
              <a16:creationId xmlns:a16="http://schemas.microsoft.com/office/drawing/2014/main" id="{142DD11C-56DC-9646-B8CE-2E8F11A20BCD}"/>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29" name="Shape 5" descr="https://http2.mlstatic.com/D_NQ_NP_2X_862829-MCO31826069806_082019-F.webp">
          <a:extLst>
            <a:ext uri="{FF2B5EF4-FFF2-40B4-BE49-F238E27FC236}">
              <a16:creationId xmlns:a16="http://schemas.microsoft.com/office/drawing/2014/main" id="{D09794B7-D690-CD46-9687-3AF85CD39A97}"/>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30" name="Shape 5" descr="https://http2.mlstatic.com/D_NQ_NP_2X_862829-MCO31826069806_082019-F.webp">
          <a:extLst>
            <a:ext uri="{FF2B5EF4-FFF2-40B4-BE49-F238E27FC236}">
              <a16:creationId xmlns:a16="http://schemas.microsoft.com/office/drawing/2014/main" id="{E7390848-C913-6B44-B1F6-467291A99866}"/>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31" name="Shape 5" descr="https://http2.mlstatic.com/D_NQ_NP_2X_862829-MCO31826069806_082019-F.webp">
          <a:extLst>
            <a:ext uri="{FF2B5EF4-FFF2-40B4-BE49-F238E27FC236}">
              <a16:creationId xmlns:a16="http://schemas.microsoft.com/office/drawing/2014/main" id="{F6FDFE83-F1FB-5F41-A248-5BB61D8E4363}"/>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32" name="Shape 5" descr="https://http2.mlstatic.com/D_NQ_NP_2X_862829-MCO31826069806_082019-F.webp">
          <a:extLst>
            <a:ext uri="{FF2B5EF4-FFF2-40B4-BE49-F238E27FC236}">
              <a16:creationId xmlns:a16="http://schemas.microsoft.com/office/drawing/2014/main" id="{11F0C5CC-BFEE-B64F-8306-0104217B84F1}"/>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33" name="Shape 5" descr="https://http2.mlstatic.com/D_NQ_NP_2X_862829-MCO31826069806_082019-F.webp">
          <a:extLst>
            <a:ext uri="{FF2B5EF4-FFF2-40B4-BE49-F238E27FC236}">
              <a16:creationId xmlns:a16="http://schemas.microsoft.com/office/drawing/2014/main" id="{4B8481A0-7C9B-8F42-8F60-E32E93437FDB}"/>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34" name="Shape 5" descr="https://http2.mlstatic.com/D_NQ_NP_2X_862829-MCO31826069806_082019-F.webp">
          <a:extLst>
            <a:ext uri="{FF2B5EF4-FFF2-40B4-BE49-F238E27FC236}">
              <a16:creationId xmlns:a16="http://schemas.microsoft.com/office/drawing/2014/main" id="{828603FB-0429-0643-9617-98C22CE218D5}"/>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35" name="Shape 5" descr="https://http2.mlstatic.com/D_NQ_NP_2X_862829-MCO31826069806_082019-F.webp">
          <a:extLst>
            <a:ext uri="{FF2B5EF4-FFF2-40B4-BE49-F238E27FC236}">
              <a16:creationId xmlns:a16="http://schemas.microsoft.com/office/drawing/2014/main" id="{B4D5F410-BEB6-F045-8D6A-BB7068C5E356}"/>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36" name="Shape 5" descr="https://http2.mlstatic.com/D_NQ_NP_2X_862829-MCO31826069806_082019-F.webp">
          <a:extLst>
            <a:ext uri="{FF2B5EF4-FFF2-40B4-BE49-F238E27FC236}">
              <a16:creationId xmlns:a16="http://schemas.microsoft.com/office/drawing/2014/main" id="{B07C1CDE-F914-D143-9DA2-ADDFD9E7C0FF}"/>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37" name="Shape 5" descr="https://http2.mlstatic.com/D_NQ_NP_2X_862829-MCO31826069806_082019-F.webp">
          <a:extLst>
            <a:ext uri="{FF2B5EF4-FFF2-40B4-BE49-F238E27FC236}">
              <a16:creationId xmlns:a16="http://schemas.microsoft.com/office/drawing/2014/main" id="{0403F5D2-F9E4-2C42-83D3-9C763E57A1AA}"/>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38" name="Shape 5" descr="https://http2.mlstatic.com/D_NQ_NP_2X_862829-MCO31826069806_082019-F.webp">
          <a:extLst>
            <a:ext uri="{FF2B5EF4-FFF2-40B4-BE49-F238E27FC236}">
              <a16:creationId xmlns:a16="http://schemas.microsoft.com/office/drawing/2014/main" id="{BFDC7670-D779-1C4B-B780-47366D96F737}"/>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18</xdr:row>
      <xdr:rowOff>0</xdr:rowOff>
    </xdr:from>
    <xdr:ext cx="314325" cy="314325"/>
    <xdr:sp macro="" textlink="">
      <xdr:nvSpPr>
        <xdr:cNvPr id="39" name="Shape 5" descr="https://http2.mlstatic.com/D_NQ_NP_2X_862829-MCO31826069806_082019-F.webp">
          <a:extLst>
            <a:ext uri="{FF2B5EF4-FFF2-40B4-BE49-F238E27FC236}">
              <a16:creationId xmlns:a16="http://schemas.microsoft.com/office/drawing/2014/main" id="{DC566B07-B157-E340-9D18-C2D74FE4729A}"/>
            </a:ext>
          </a:extLst>
        </xdr:cNvPr>
        <xdr:cNvSpPr/>
      </xdr:nvSpPr>
      <xdr:spPr>
        <a:xfrm>
          <a:off x="31102300" y="47091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3</xdr:col>
      <xdr:colOff>0</xdr:colOff>
      <xdr:row>19</xdr:row>
      <xdr:rowOff>0</xdr:rowOff>
    </xdr:from>
    <xdr:to>
      <xdr:col>3</xdr:col>
      <xdr:colOff>304800</xdr:colOff>
      <xdr:row>19</xdr:row>
      <xdr:rowOff>288925</xdr:rowOff>
    </xdr:to>
    <xdr:sp macro="" textlink="">
      <xdr:nvSpPr>
        <xdr:cNvPr id="40" name="AutoShape 4">
          <a:extLst>
            <a:ext uri="{FF2B5EF4-FFF2-40B4-BE49-F238E27FC236}">
              <a16:creationId xmlns:a16="http://schemas.microsoft.com/office/drawing/2014/main" id="{4010E99A-008B-174A-B6D9-D22B788AA7EE}"/>
            </a:ext>
          </a:extLst>
        </xdr:cNvPr>
        <xdr:cNvSpPr>
          <a:spLocks noChangeAspect="1" noChangeArrowheads="1"/>
        </xdr:cNvSpPr>
      </xdr:nvSpPr>
      <xdr:spPr bwMode="auto">
        <a:xfrm>
          <a:off x="21399500" y="470916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19</xdr:row>
      <xdr:rowOff>0</xdr:rowOff>
    </xdr:from>
    <xdr:to>
      <xdr:col>3</xdr:col>
      <xdr:colOff>304800</xdr:colOff>
      <xdr:row>19</xdr:row>
      <xdr:rowOff>288925</xdr:rowOff>
    </xdr:to>
    <xdr:sp macro="" textlink="">
      <xdr:nvSpPr>
        <xdr:cNvPr id="41" name="AutoShape 5">
          <a:extLst>
            <a:ext uri="{FF2B5EF4-FFF2-40B4-BE49-F238E27FC236}">
              <a16:creationId xmlns:a16="http://schemas.microsoft.com/office/drawing/2014/main" id="{9F2FC537-A70F-224E-BB29-2F7167C8E3F7}"/>
            </a:ext>
          </a:extLst>
        </xdr:cNvPr>
        <xdr:cNvSpPr>
          <a:spLocks noChangeAspect="1" noChangeArrowheads="1"/>
        </xdr:cNvSpPr>
      </xdr:nvSpPr>
      <xdr:spPr bwMode="auto">
        <a:xfrm>
          <a:off x="21399500" y="470916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19</xdr:row>
      <xdr:rowOff>0</xdr:rowOff>
    </xdr:from>
    <xdr:to>
      <xdr:col>3</xdr:col>
      <xdr:colOff>304800</xdr:colOff>
      <xdr:row>19</xdr:row>
      <xdr:rowOff>288925</xdr:rowOff>
    </xdr:to>
    <xdr:sp macro="" textlink="">
      <xdr:nvSpPr>
        <xdr:cNvPr id="42" name="AutoShape 7">
          <a:extLst>
            <a:ext uri="{FF2B5EF4-FFF2-40B4-BE49-F238E27FC236}">
              <a16:creationId xmlns:a16="http://schemas.microsoft.com/office/drawing/2014/main" id="{AFE89859-8C49-474B-94E6-CC1459731E14}"/>
            </a:ext>
          </a:extLst>
        </xdr:cNvPr>
        <xdr:cNvSpPr>
          <a:spLocks noChangeAspect="1" noChangeArrowheads="1"/>
        </xdr:cNvSpPr>
      </xdr:nvSpPr>
      <xdr:spPr bwMode="auto">
        <a:xfrm>
          <a:off x="21399500" y="470916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19</xdr:row>
      <xdr:rowOff>0</xdr:rowOff>
    </xdr:from>
    <xdr:to>
      <xdr:col>3</xdr:col>
      <xdr:colOff>1143000</xdr:colOff>
      <xdr:row>19</xdr:row>
      <xdr:rowOff>1063625</xdr:rowOff>
    </xdr:to>
    <xdr:sp macro="" textlink="">
      <xdr:nvSpPr>
        <xdr:cNvPr id="43" name="AutoShape 9">
          <a:extLst>
            <a:ext uri="{FF2B5EF4-FFF2-40B4-BE49-F238E27FC236}">
              <a16:creationId xmlns:a16="http://schemas.microsoft.com/office/drawing/2014/main" id="{46BCD2DD-53D6-574E-82E4-EEEE735A761E}"/>
            </a:ext>
          </a:extLst>
        </xdr:cNvPr>
        <xdr:cNvSpPr>
          <a:spLocks noChangeAspect="1" noChangeArrowheads="1"/>
        </xdr:cNvSpPr>
      </xdr:nvSpPr>
      <xdr:spPr bwMode="auto">
        <a:xfrm>
          <a:off x="21399500" y="47091600"/>
          <a:ext cx="1143000" cy="1063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19</xdr:row>
      <xdr:rowOff>0</xdr:rowOff>
    </xdr:from>
    <xdr:to>
      <xdr:col>3</xdr:col>
      <xdr:colOff>304800</xdr:colOff>
      <xdr:row>19</xdr:row>
      <xdr:rowOff>288925</xdr:rowOff>
    </xdr:to>
    <xdr:sp macro="" textlink="">
      <xdr:nvSpPr>
        <xdr:cNvPr id="44" name="AutoShape 1" descr="Bomba De Vacío De 2 Etapas  5 Cfm Motor De 1/2hp Entrada 1/4">
          <a:extLst>
            <a:ext uri="{FF2B5EF4-FFF2-40B4-BE49-F238E27FC236}">
              <a16:creationId xmlns:a16="http://schemas.microsoft.com/office/drawing/2014/main" id="{1A5C73AD-B219-A040-ABF2-07C7638F47CF}"/>
            </a:ext>
          </a:extLst>
        </xdr:cNvPr>
        <xdr:cNvSpPr>
          <a:spLocks noChangeAspect="1" noChangeArrowheads="1"/>
        </xdr:cNvSpPr>
      </xdr:nvSpPr>
      <xdr:spPr bwMode="auto">
        <a:xfrm>
          <a:off x="21399500" y="470916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19</xdr:row>
      <xdr:rowOff>0</xdr:rowOff>
    </xdr:from>
    <xdr:to>
      <xdr:col>3</xdr:col>
      <xdr:colOff>304800</xdr:colOff>
      <xdr:row>19</xdr:row>
      <xdr:rowOff>288925</xdr:rowOff>
    </xdr:to>
    <xdr:sp macro="" textlink="">
      <xdr:nvSpPr>
        <xdr:cNvPr id="45" name="AutoShape 2" descr="Bomba De Vacío De 2 Etapas  5 Cfm Motor De 1/2hp Entrada 1/4">
          <a:extLst>
            <a:ext uri="{FF2B5EF4-FFF2-40B4-BE49-F238E27FC236}">
              <a16:creationId xmlns:a16="http://schemas.microsoft.com/office/drawing/2014/main" id="{9E7B8A8D-C110-B645-9392-5F2C4267FEF7}"/>
            </a:ext>
          </a:extLst>
        </xdr:cNvPr>
        <xdr:cNvSpPr>
          <a:spLocks noChangeAspect="1" noChangeArrowheads="1"/>
        </xdr:cNvSpPr>
      </xdr:nvSpPr>
      <xdr:spPr bwMode="auto">
        <a:xfrm>
          <a:off x="21399500" y="470916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18</xdr:row>
      <xdr:rowOff>0</xdr:rowOff>
    </xdr:from>
    <xdr:to>
      <xdr:col>8</xdr:col>
      <xdr:colOff>304800</xdr:colOff>
      <xdr:row>18</xdr:row>
      <xdr:rowOff>288925</xdr:rowOff>
    </xdr:to>
    <xdr:sp macro="" textlink="">
      <xdr:nvSpPr>
        <xdr:cNvPr id="46" name="AutoShape 3" descr="Bomba De Vacío De 2 Etapas  5 Cfm Motor De 1/2hp Entrada 1/4">
          <a:extLst>
            <a:ext uri="{FF2B5EF4-FFF2-40B4-BE49-F238E27FC236}">
              <a16:creationId xmlns:a16="http://schemas.microsoft.com/office/drawing/2014/main" id="{D0844138-86E9-6746-8DAD-6EDEB8DA0B91}"/>
            </a:ext>
          </a:extLst>
        </xdr:cNvPr>
        <xdr:cNvSpPr>
          <a:spLocks noChangeAspect="1" noChangeArrowheads="1"/>
        </xdr:cNvSpPr>
      </xdr:nvSpPr>
      <xdr:spPr bwMode="auto">
        <a:xfrm>
          <a:off x="34391600" y="470916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21</xdr:row>
      <xdr:rowOff>0</xdr:rowOff>
    </xdr:from>
    <xdr:to>
      <xdr:col>3</xdr:col>
      <xdr:colOff>304800</xdr:colOff>
      <xdr:row>21</xdr:row>
      <xdr:rowOff>295275</xdr:rowOff>
    </xdr:to>
    <xdr:sp macro="" textlink="">
      <xdr:nvSpPr>
        <xdr:cNvPr id="47" name="AutoShape 1" descr="SHDIATOOL - Brocas de núcleo de diamante para piedra dura, hormigón, mármol, granito, ladrillo, soldado con autógena por láser, Sierras de agujero">
          <a:extLst>
            <a:ext uri="{FF2B5EF4-FFF2-40B4-BE49-F238E27FC236}">
              <a16:creationId xmlns:a16="http://schemas.microsoft.com/office/drawing/2014/main" id="{CAD5E4A1-5238-1D4B-A20D-C25AEE221D47}"/>
            </a:ext>
          </a:extLst>
        </xdr:cNvPr>
        <xdr:cNvSpPr>
          <a:spLocks noChangeAspect="1" noChangeArrowheads="1"/>
        </xdr:cNvSpPr>
      </xdr:nvSpPr>
      <xdr:spPr bwMode="auto">
        <a:xfrm>
          <a:off x="21399500" y="50266600"/>
          <a:ext cx="304800" cy="295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21</xdr:row>
      <xdr:rowOff>0</xdr:rowOff>
    </xdr:from>
    <xdr:to>
      <xdr:col>3</xdr:col>
      <xdr:colOff>304800</xdr:colOff>
      <xdr:row>21</xdr:row>
      <xdr:rowOff>295275</xdr:rowOff>
    </xdr:to>
    <xdr:sp macro="" textlink="">
      <xdr:nvSpPr>
        <xdr:cNvPr id="48" name="AutoShape 3" descr="SHDIATOOL - Brocas de núcleo de diamante para piedra dura, hormigón, mármol, granito, ladrillo, soldado con autógena por láser, Sierras de agujero">
          <a:extLst>
            <a:ext uri="{FF2B5EF4-FFF2-40B4-BE49-F238E27FC236}">
              <a16:creationId xmlns:a16="http://schemas.microsoft.com/office/drawing/2014/main" id="{287A66D6-C77C-9A4C-902C-0F3073E0E909}"/>
            </a:ext>
          </a:extLst>
        </xdr:cNvPr>
        <xdr:cNvSpPr>
          <a:spLocks noChangeAspect="1" noChangeArrowheads="1"/>
        </xdr:cNvSpPr>
      </xdr:nvSpPr>
      <xdr:spPr bwMode="auto">
        <a:xfrm>
          <a:off x="21399500" y="50266600"/>
          <a:ext cx="304800" cy="295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27</xdr:row>
      <xdr:rowOff>0</xdr:rowOff>
    </xdr:from>
    <xdr:to>
      <xdr:col>3</xdr:col>
      <xdr:colOff>304800</xdr:colOff>
      <xdr:row>27</xdr:row>
      <xdr:rowOff>295275</xdr:rowOff>
    </xdr:to>
    <xdr:sp macro="" textlink="">
      <xdr:nvSpPr>
        <xdr:cNvPr id="49" name="AutoShape 1" descr="Hélice de acero inoxidable 304 de laboratorio con varilla agitadora, hélice de cuatro cuchillas">
          <a:extLst>
            <a:ext uri="{FF2B5EF4-FFF2-40B4-BE49-F238E27FC236}">
              <a16:creationId xmlns:a16="http://schemas.microsoft.com/office/drawing/2014/main" id="{8D75BFCE-963E-7A40-92DF-C4C33993A6D1}"/>
            </a:ext>
          </a:extLst>
        </xdr:cNvPr>
        <xdr:cNvSpPr>
          <a:spLocks noChangeAspect="1" noChangeArrowheads="1"/>
        </xdr:cNvSpPr>
      </xdr:nvSpPr>
      <xdr:spPr bwMode="auto">
        <a:xfrm>
          <a:off x="21399500" y="76860400"/>
          <a:ext cx="304800" cy="295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28</xdr:row>
      <xdr:rowOff>0</xdr:rowOff>
    </xdr:from>
    <xdr:to>
      <xdr:col>3</xdr:col>
      <xdr:colOff>304800</xdr:colOff>
      <xdr:row>28</xdr:row>
      <xdr:rowOff>295274</xdr:rowOff>
    </xdr:to>
    <xdr:sp macro="" textlink="">
      <xdr:nvSpPr>
        <xdr:cNvPr id="50" name="AutoShape 2" descr="Aceite Para Bombas De Vacio Pumps Oil Y A">
          <a:extLst>
            <a:ext uri="{FF2B5EF4-FFF2-40B4-BE49-F238E27FC236}">
              <a16:creationId xmlns:a16="http://schemas.microsoft.com/office/drawing/2014/main" id="{46D08742-1C1E-CD4C-B479-51A072FF2C82}"/>
            </a:ext>
          </a:extLst>
        </xdr:cNvPr>
        <xdr:cNvSpPr>
          <a:spLocks noChangeAspect="1" noChangeArrowheads="1"/>
        </xdr:cNvSpPr>
      </xdr:nvSpPr>
      <xdr:spPr bwMode="auto">
        <a:xfrm>
          <a:off x="21399500" y="166077900"/>
          <a:ext cx="304800" cy="2952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28</xdr:row>
      <xdr:rowOff>0</xdr:rowOff>
    </xdr:from>
    <xdr:to>
      <xdr:col>3</xdr:col>
      <xdr:colOff>304800</xdr:colOff>
      <xdr:row>28</xdr:row>
      <xdr:rowOff>295274</xdr:rowOff>
    </xdr:to>
    <xdr:sp macro="" textlink="">
      <xdr:nvSpPr>
        <xdr:cNvPr id="51" name="AutoShape 3" descr="Aceite Para Bombas De Vacio Pumps Oil Y A">
          <a:extLst>
            <a:ext uri="{FF2B5EF4-FFF2-40B4-BE49-F238E27FC236}">
              <a16:creationId xmlns:a16="http://schemas.microsoft.com/office/drawing/2014/main" id="{77C98A0E-DE9E-D14A-A9CA-C3C96A54BDAC}"/>
            </a:ext>
          </a:extLst>
        </xdr:cNvPr>
        <xdr:cNvSpPr>
          <a:spLocks noChangeAspect="1" noChangeArrowheads="1"/>
        </xdr:cNvSpPr>
      </xdr:nvSpPr>
      <xdr:spPr bwMode="auto">
        <a:xfrm>
          <a:off x="21399500" y="166077900"/>
          <a:ext cx="304800" cy="2952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28</xdr:row>
      <xdr:rowOff>0</xdr:rowOff>
    </xdr:from>
    <xdr:to>
      <xdr:col>3</xdr:col>
      <xdr:colOff>304800</xdr:colOff>
      <xdr:row>28</xdr:row>
      <xdr:rowOff>295274</xdr:rowOff>
    </xdr:to>
    <xdr:sp macro="" textlink="">
      <xdr:nvSpPr>
        <xdr:cNvPr id="52" name="AutoShape 4" descr="Aceite Para Bombas De Vacio Pumps Oil Y A">
          <a:extLst>
            <a:ext uri="{FF2B5EF4-FFF2-40B4-BE49-F238E27FC236}">
              <a16:creationId xmlns:a16="http://schemas.microsoft.com/office/drawing/2014/main" id="{984AEF09-57D9-4649-A67D-9447F1C9F9D8}"/>
            </a:ext>
          </a:extLst>
        </xdr:cNvPr>
        <xdr:cNvSpPr>
          <a:spLocks noChangeAspect="1" noChangeArrowheads="1"/>
        </xdr:cNvSpPr>
      </xdr:nvSpPr>
      <xdr:spPr bwMode="auto">
        <a:xfrm>
          <a:off x="21399500" y="166077900"/>
          <a:ext cx="304800" cy="2952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28</xdr:row>
      <xdr:rowOff>0</xdr:rowOff>
    </xdr:from>
    <xdr:to>
      <xdr:col>3</xdr:col>
      <xdr:colOff>304800</xdr:colOff>
      <xdr:row>28</xdr:row>
      <xdr:rowOff>295274</xdr:rowOff>
    </xdr:to>
    <xdr:sp macro="" textlink="">
      <xdr:nvSpPr>
        <xdr:cNvPr id="53" name="AutoShape 5" descr="Aceite Para Bombas De Vacio Pumps Oil Y A">
          <a:extLst>
            <a:ext uri="{FF2B5EF4-FFF2-40B4-BE49-F238E27FC236}">
              <a16:creationId xmlns:a16="http://schemas.microsoft.com/office/drawing/2014/main" id="{8460DEF5-95BA-C14A-A600-6ACF4656D220}"/>
            </a:ext>
          </a:extLst>
        </xdr:cNvPr>
        <xdr:cNvSpPr>
          <a:spLocks noChangeAspect="1" noChangeArrowheads="1"/>
        </xdr:cNvSpPr>
      </xdr:nvSpPr>
      <xdr:spPr bwMode="auto">
        <a:xfrm>
          <a:off x="21399500" y="166077900"/>
          <a:ext cx="304800" cy="2952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28</xdr:row>
      <xdr:rowOff>0</xdr:rowOff>
    </xdr:from>
    <xdr:to>
      <xdr:col>3</xdr:col>
      <xdr:colOff>304800</xdr:colOff>
      <xdr:row>28</xdr:row>
      <xdr:rowOff>295274</xdr:rowOff>
    </xdr:to>
    <xdr:sp macro="" textlink="">
      <xdr:nvSpPr>
        <xdr:cNvPr id="54" name="AutoShape 6" descr="2202 Aceite De Bomba De Vacío 8 Oz">
          <a:extLst>
            <a:ext uri="{FF2B5EF4-FFF2-40B4-BE49-F238E27FC236}">
              <a16:creationId xmlns:a16="http://schemas.microsoft.com/office/drawing/2014/main" id="{16F6B708-4F1A-1E4B-9C74-0EA40FB572F0}"/>
            </a:ext>
          </a:extLst>
        </xdr:cNvPr>
        <xdr:cNvSpPr>
          <a:spLocks noChangeAspect="1" noChangeArrowheads="1"/>
        </xdr:cNvSpPr>
      </xdr:nvSpPr>
      <xdr:spPr bwMode="auto">
        <a:xfrm>
          <a:off x="21399500" y="166077900"/>
          <a:ext cx="304800" cy="29527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793749</xdr:colOff>
      <xdr:row>13</xdr:row>
      <xdr:rowOff>317500</xdr:rowOff>
    </xdr:from>
    <xdr:to>
      <xdr:col>3</xdr:col>
      <xdr:colOff>6953250</xdr:colOff>
      <xdr:row>14</xdr:row>
      <xdr:rowOff>1648057</xdr:rowOff>
    </xdr:to>
    <xdr:pic>
      <xdr:nvPicPr>
        <xdr:cNvPr id="102" name="Imagen 101">
          <a:extLst>
            <a:ext uri="{FF2B5EF4-FFF2-40B4-BE49-F238E27FC236}">
              <a16:creationId xmlns:a16="http://schemas.microsoft.com/office/drawing/2014/main" id="{12253180-AA29-AF4C-A8EB-55A2BC0BA8EB}"/>
            </a:ext>
          </a:extLst>
        </xdr:cNvPr>
        <xdr:cNvPicPr>
          <a:picLocks noChangeAspect="1"/>
        </xdr:cNvPicPr>
      </xdr:nvPicPr>
      <xdr:blipFill>
        <a:blip xmlns:r="http://schemas.openxmlformats.org/officeDocument/2006/relationships" r:embed="rId1"/>
        <a:stretch>
          <a:fillRect/>
        </a:stretch>
      </xdr:blipFill>
      <xdr:spPr>
        <a:xfrm>
          <a:off x="21558249" y="19494500"/>
          <a:ext cx="6159501" cy="4918307"/>
        </a:xfrm>
        <a:prstGeom prst="rect">
          <a:avLst/>
        </a:prstGeom>
      </xdr:spPr>
    </xdr:pic>
    <xdr:clientData/>
  </xdr:twoCellAnchor>
  <xdr:twoCellAnchor editAs="oneCell">
    <xdr:from>
      <xdr:col>3</xdr:col>
      <xdr:colOff>234950</xdr:colOff>
      <xdr:row>8</xdr:row>
      <xdr:rowOff>1033208</xdr:rowOff>
    </xdr:from>
    <xdr:to>
      <xdr:col>3</xdr:col>
      <xdr:colOff>8223250</xdr:colOff>
      <xdr:row>9</xdr:row>
      <xdr:rowOff>1243518</xdr:rowOff>
    </xdr:to>
    <xdr:pic>
      <xdr:nvPicPr>
        <xdr:cNvPr id="103" name="Imagen 102">
          <a:extLst>
            <a:ext uri="{FF2B5EF4-FFF2-40B4-BE49-F238E27FC236}">
              <a16:creationId xmlns:a16="http://schemas.microsoft.com/office/drawing/2014/main" id="{C371C120-A98F-8851-29BC-D23D55F58550}"/>
            </a:ext>
          </a:extLst>
        </xdr:cNvPr>
        <xdr:cNvPicPr>
          <a:picLocks noChangeAspect="1"/>
        </xdr:cNvPicPr>
      </xdr:nvPicPr>
      <xdr:blipFill>
        <a:blip xmlns:r="http://schemas.openxmlformats.org/officeDocument/2006/relationships" r:embed="rId2"/>
        <a:stretch>
          <a:fillRect/>
        </a:stretch>
      </xdr:blipFill>
      <xdr:spPr>
        <a:xfrm>
          <a:off x="20999450" y="10685208"/>
          <a:ext cx="7988300" cy="5417310"/>
        </a:xfrm>
        <a:prstGeom prst="rect">
          <a:avLst/>
        </a:prstGeom>
      </xdr:spPr>
    </xdr:pic>
    <xdr:clientData/>
  </xdr:twoCellAnchor>
  <xdr:twoCellAnchor editAs="oneCell">
    <xdr:from>
      <xdr:col>3</xdr:col>
      <xdr:colOff>279946</xdr:colOff>
      <xdr:row>16</xdr:row>
      <xdr:rowOff>317501</xdr:rowOff>
    </xdr:from>
    <xdr:to>
      <xdr:col>3</xdr:col>
      <xdr:colOff>9969500</xdr:colOff>
      <xdr:row>17</xdr:row>
      <xdr:rowOff>4056945</xdr:rowOff>
    </xdr:to>
    <xdr:pic>
      <xdr:nvPicPr>
        <xdr:cNvPr id="104" name="Imagen 103">
          <a:extLst>
            <a:ext uri="{FF2B5EF4-FFF2-40B4-BE49-F238E27FC236}">
              <a16:creationId xmlns:a16="http://schemas.microsoft.com/office/drawing/2014/main" id="{DF694A4E-4268-827E-96C2-5D2ABC3547C5}"/>
            </a:ext>
          </a:extLst>
        </xdr:cNvPr>
        <xdr:cNvPicPr>
          <a:picLocks noChangeAspect="1"/>
        </xdr:cNvPicPr>
      </xdr:nvPicPr>
      <xdr:blipFill>
        <a:blip xmlns:r="http://schemas.openxmlformats.org/officeDocument/2006/relationships" r:embed="rId3"/>
        <a:stretch>
          <a:fillRect/>
        </a:stretch>
      </xdr:blipFill>
      <xdr:spPr>
        <a:xfrm>
          <a:off x="21044446" y="27241501"/>
          <a:ext cx="9689554" cy="8946444"/>
        </a:xfrm>
        <a:prstGeom prst="rect">
          <a:avLst/>
        </a:prstGeom>
      </xdr:spPr>
    </xdr:pic>
    <xdr:clientData/>
  </xdr:twoCellAnchor>
  <xdr:twoCellAnchor editAs="oneCell">
    <xdr:from>
      <xdr:col>3</xdr:col>
      <xdr:colOff>392206</xdr:colOff>
      <xdr:row>20</xdr:row>
      <xdr:rowOff>521074</xdr:rowOff>
    </xdr:from>
    <xdr:to>
      <xdr:col>3</xdr:col>
      <xdr:colOff>9842500</xdr:colOff>
      <xdr:row>21</xdr:row>
      <xdr:rowOff>4857750</xdr:rowOff>
    </xdr:to>
    <xdr:pic>
      <xdr:nvPicPr>
        <xdr:cNvPr id="105" name="Imagen 104">
          <a:extLst>
            <a:ext uri="{FF2B5EF4-FFF2-40B4-BE49-F238E27FC236}">
              <a16:creationId xmlns:a16="http://schemas.microsoft.com/office/drawing/2014/main" id="{BA81476A-11FB-0E9F-5548-54E14EA2C754}"/>
            </a:ext>
          </a:extLst>
        </xdr:cNvPr>
        <xdr:cNvPicPr>
          <a:picLocks noChangeAspect="1"/>
        </xdr:cNvPicPr>
      </xdr:nvPicPr>
      <xdr:blipFill>
        <a:blip xmlns:r="http://schemas.openxmlformats.org/officeDocument/2006/relationships" r:embed="rId4"/>
        <a:stretch>
          <a:fillRect/>
        </a:stretch>
      </xdr:blipFill>
      <xdr:spPr>
        <a:xfrm>
          <a:off x="21156706" y="46876074"/>
          <a:ext cx="9450294" cy="9543676"/>
        </a:xfrm>
        <a:prstGeom prst="rect">
          <a:avLst/>
        </a:prstGeom>
      </xdr:spPr>
    </xdr:pic>
    <xdr:clientData/>
  </xdr:twoCellAnchor>
  <xdr:oneCellAnchor>
    <xdr:from>
      <xdr:col>6</xdr:col>
      <xdr:colOff>0</xdr:colOff>
      <xdr:row>21</xdr:row>
      <xdr:rowOff>0</xdr:rowOff>
    </xdr:from>
    <xdr:ext cx="314325" cy="314325"/>
    <xdr:sp macro="" textlink="">
      <xdr:nvSpPr>
        <xdr:cNvPr id="106" name="Shape 4" descr="Vista previa de imagen">
          <a:extLst>
            <a:ext uri="{FF2B5EF4-FFF2-40B4-BE49-F238E27FC236}">
              <a16:creationId xmlns:a16="http://schemas.microsoft.com/office/drawing/2014/main" id="{1634B457-C5A0-1143-97EB-5A87FA78F7AA}"/>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07" name="Shape 4" descr="Vista previa de imagen">
          <a:extLst>
            <a:ext uri="{FF2B5EF4-FFF2-40B4-BE49-F238E27FC236}">
              <a16:creationId xmlns:a16="http://schemas.microsoft.com/office/drawing/2014/main" id="{D110F566-7BA1-5644-B6A9-7CCBFF03FA3E}"/>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08" name="Shape 5" descr="https://http2.mlstatic.com/D_NQ_NP_2X_862829-MCO31826069806_082019-F.webp">
          <a:extLst>
            <a:ext uri="{FF2B5EF4-FFF2-40B4-BE49-F238E27FC236}">
              <a16:creationId xmlns:a16="http://schemas.microsoft.com/office/drawing/2014/main" id="{818D5B5B-E2E3-B949-AF02-096808FFB159}"/>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09" name="Shape 5" descr="https://http2.mlstatic.com/D_NQ_NP_2X_862829-MCO31826069806_082019-F.webp">
          <a:extLst>
            <a:ext uri="{FF2B5EF4-FFF2-40B4-BE49-F238E27FC236}">
              <a16:creationId xmlns:a16="http://schemas.microsoft.com/office/drawing/2014/main" id="{49FF54F4-E551-AA4B-AE37-7D5E1545B9AE}"/>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10" name="Shape 5" descr="https://http2.mlstatic.com/D_NQ_NP_2X_862829-MCO31826069806_082019-F.webp">
          <a:extLst>
            <a:ext uri="{FF2B5EF4-FFF2-40B4-BE49-F238E27FC236}">
              <a16:creationId xmlns:a16="http://schemas.microsoft.com/office/drawing/2014/main" id="{C41D604D-3532-E34C-BB8D-FF0922F1DC2B}"/>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11" name="Shape 5" descr="https://http2.mlstatic.com/D_NQ_NP_2X_862829-MCO31826069806_082019-F.webp">
          <a:extLst>
            <a:ext uri="{FF2B5EF4-FFF2-40B4-BE49-F238E27FC236}">
              <a16:creationId xmlns:a16="http://schemas.microsoft.com/office/drawing/2014/main" id="{D182DE7C-EFC3-734E-9386-8C98D95D9BFA}"/>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12" name="Shape 5" descr="https://http2.mlstatic.com/D_NQ_NP_2X_862829-MCO31826069806_082019-F.webp">
          <a:extLst>
            <a:ext uri="{FF2B5EF4-FFF2-40B4-BE49-F238E27FC236}">
              <a16:creationId xmlns:a16="http://schemas.microsoft.com/office/drawing/2014/main" id="{7CBEAFA7-BC4E-9540-9947-8B1CBC028D50}"/>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13" name="Shape 5" descr="https://http2.mlstatic.com/D_NQ_NP_2X_862829-MCO31826069806_082019-F.webp">
          <a:extLst>
            <a:ext uri="{FF2B5EF4-FFF2-40B4-BE49-F238E27FC236}">
              <a16:creationId xmlns:a16="http://schemas.microsoft.com/office/drawing/2014/main" id="{4D5FE401-4073-A04F-9393-4E60317EE641}"/>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14" name="Shape 5" descr="https://http2.mlstatic.com/D_NQ_NP_2X_862829-MCO31826069806_082019-F.webp">
          <a:extLst>
            <a:ext uri="{FF2B5EF4-FFF2-40B4-BE49-F238E27FC236}">
              <a16:creationId xmlns:a16="http://schemas.microsoft.com/office/drawing/2014/main" id="{FE6FBE39-9920-864B-A185-2F91FC56BCD3}"/>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15" name="Shape 5" descr="https://http2.mlstatic.com/D_NQ_NP_2X_862829-MCO31826069806_082019-F.webp">
          <a:extLst>
            <a:ext uri="{FF2B5EF4-FFF2-40B4-BE49-F238E27FC236}">
              <a16:creationId xmlns:a16="http://schemas.microsoft.com/office/drawing/2014/main" id="{75A56978-DEB3-AC4E-A1E4-0BBF80093E57}"/>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16" name="Shape 5" descr="https://http2.mlstatic.com/D_NQ_NP_2X_862829-MCO31826069806_082019-F.webp">
          <a:extLst>
            <a:ext uri="{FF2B5EF4-FFF2-40B4-BE49-F238E27FC236}">
              <a16:creationId xmlns:a16="http://schemas.microsoft.com/office/drawing/2014/main" id="{5BF18D99-4EDB-4D45-97BE-43CBA1A5B273}"/>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17" name="Shape 5" descr="https://http2.mlstatic.com/D_NQ_NP_2X_862829-MCO31826069806_082019-F.webp">
          <a:extLst>
            <a:ext uri="{FF2B5EF4-FFF2-40B4-BE49-F238E27FC236}">
              <a16:creationId xmlns:a16="http://schemas.microsoft.com/office/drawing/2014/main" id="{26356F8A-6B17-274C-B72D-4FDFDA4C7D02}"/>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18" name="Shape 5" descr="https://http2.mlstatic.com/D_NQ_NP_2X_862829-MCO31826069806_082019-F.webp">
          <a:extLst>
            <a:ext uri="{FF2B5EF4-FFF2-40B4-BE49-F238E27FC236}">
              <a16:creationId xmlns:a16="http://schemas.microsoft.com/office/drawing/2014/main" id="{12DF4C4B-7C40-5E43-AE9B-8CA12281B35D}"/>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19" name="Shape 5" descr="https://http2.mlstatic.com/D_NQ_NP_2X_862829-MCO31826069806_082019-F.webp">
          <a:extLst>
            <a:ext uri="{FF2B5EF4-FFF2-40B4-BE49-F238E27FC236}">
              <a16:creationId xmlns:a16="http://schemas.microsoft.com/office/drawing/2014/main" id="{64B557BC-7DB5-CC44-ABBD-FE066034200C}"/>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20" name="Shape 5" descr="https://http2.mlstatic.com/D_NQ_NP_2X_862829-MCO31826069806_082019-F.webp">
          <a:extLst>
            <a:ext uri="{FF2B5EF4-FFF2-40B4-BE49-F238E27FC236}">
              <a16:creationId xmlns:a16="http://schemas.microsoft.com/office/drawing/2014/main" id="{89810EB8-7744-104C-BD11-D250E5BD51B3}"/>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21" name="Shape 5" descr="https://http2.mlstatic.com/D_NQ_NP_2X_862829-MCO31826069806_082019-F.webp">
          <a:extLst>
            <a:ext uri="{FF2B5EF4-FFF2-40B4-BE49-F238E27FC236}">
              <a16:creationId xmlns:a16="http://schemas.microsoft.com/office/drawing/2014/main" id="{313470D0-1DB8-E548-AF7E-FB8E4F41F160}"/>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22" name="Shape 5" descr="https://http2.mlstatic.com/D_NQ_NP_2X_862829-MCO31826069806_082019-F.webp">
          <a:extLst>
            <a:ext uri="{FF2B5EF4-FFF2-40B4-BE49-F238E27FC236}">
              <a16:creationId xmlns:a16="http://schemas.microsoft.com/office/drawing/2014/main" id="{D0DB6B9B-24DC-AB42-86C4-8E03EAA5F87A}"/>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23" name="Shape 5" descr="https://http2.mlstatic.com/D_NQ_NP_2X_862829-MCO31826069806_082019-F.webp">
          <a:extLst>
            <a:ext uri="{FF2B5EF4-FFF2-40B4-BE49-F238E27FC236}">
              <a16:creationId xmlns:a16="http://schemas.microsoft.com/office/drawing/2014/main" id="{1AC7BC2E-3905-6446-91B8-0AA2F8E1BE29}"/>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24" name="Shape 5" descr="https://http2.mlstatic.com/D_NQ_NP_2X_862829-MCO31826069806_082019-F.webp">
          <a:extLst>
            <a:ext uri="{FF2B5EF4-FFF2-40B4-BE49-F238E27FC236}">
              <a16:creationId xmlns:a16="http://schemas.microsoft.com/office/drawing/2014/main" id="{137C255C-39DF-1948-95E2-6152618421E0}"/>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25" name="Shape 5" descr="https://http2.mlstatic.com/D_NQ_NP_2X_862829-MCO31826069806_082019-F.webp">
          <a:extLst>
            <a:ext uri="{FF2B5EF4-FFF2-40B4-BE49-F238E27FC236}">
              <a16:creationId xmlns:a16="http://schemas.microsoft.com/office/drawing/2014/main" id="{A409ABC6-39E2-D344-A58B-DA70A2A189B4}"/>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26" name="Shape 5" descr="https://http2.mlstatic.com/D_NQ_NP_2X_862829-MCO31826069806_082019-F.webp">
          <a:extLst>
            <a:ext uri="{FF2B5EF4-FFF2-40B4-BE49-F238E27FC236}">
              <a16:creationId xmlns:a16="http://schemas.microsoft.com/office/drawing/2014/main" id="{2A5A72D4-1344-A74B-B5FE-77D35CE2FB6D}"/>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21</xdr:row>
      <xdr:rowOff>0</xdr:rowOff>
    </xdr:from>
    <xdr:ext cx="314325" cy="314325"/>
    <xdr:sp macro="" textlink="">
      <xdr:nvSpPr>
        <xdr:cNvPr id="127" name="Shape 5" descr="https://http2.mlstatic.com/D_NQ_NP_2X_862829-MCO31826069806_082019-F.webp">
          <a:extLst>
            <a:ext uri="{FF2B5EF4-FFF2-40B4-BE49-F238E27FC236}">
              <a16:creationId xmlns:a16="http://schemas.microsoft.com/office/drawing/2014/main" id="{3BE5D2BE-3FB5-9840-A9FE-4EC6EE6E2BA9}"/>
            </a:ext>
          </a:extLst>
        </xdr:cNvPr>
        <xdr:cNvSpPr/>
      </xdr:nvSpPr>
      <xdr:spPr>
        <a:xfrm>
          <a:off x="31140400" y="44983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21</xdr:row>
      <xdr:rowOff>0</xdr:rowOff>
    </xdr:from>
    <xdr:ext cx="304800" cy="288925"/>
    <xdr:sp macro="" textlink="">
      <xdr:nvSpPr>
        <xdr:cNvPr id="128" name="AutoShape 3" descr="Bomba De Vacío De 2 Etapas  5 Cfm Motor De 1/2hp Entrada 1/4">
          <a:extLst>
            <a:ext uri="{FF2B5EF4-FFF2-40B4-BE49-F238E27FC236}">
              <a16:creationId xmlns:a16="http://schemas.microsoft.com/office/drawing/2014/main" id="{1BD6D02D-699B-1744-9C9A-88C1388EABB8}"/>
            </a:ext>
          </a:extLst>
        </xdr:cNvPr>
        <xdr:cNvSpPr>
          <a:spLocks noChangeAspect="1" noChangeArrowheads="1"/>
        </xdr:cNvSpPr>
      </xdr:nvSpPr>
      <xdr:spPr bwMode="auto">
        <a:xfrm>
          <a:off x="34442400" y="44983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22</xdr:row>
      <xdr:rowOff>0</xdr:rowOff>
    </xdr:from>
    <xdr:ext cx="314325" cy="314325"/>
    <xdr:sp macro="" textlink="">
      <xdr:nvSpPr>
        <xdr:cNvPr id="129" name="Shape 4" descr="Vista previa de imagen">
          <a:extLst>
            <a:ext uri="{FF2B5EF4-FFF2-40B4-BE49-F238E27FC236}">
              <a16:creationId xmlns:a16="http://schemas.microsoft.com/office/drawing/2014/main" id="{9B725E60-4337-FA4E-9783-4529A721F42C}"/>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30" name="Shape 4" descr="Vista previa de imagen">
          <a:extLst>
            <a:ext uri="{FF2B5EF4-FFF2-40B4-BE49-F238E27FC236}">
              <a16:creationId xmlns:a16="http://schemas.microsoft.com/office/drawing/2014/main" id="{A0835A86-395A-1D44-9733-D8B655237574}"/>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31" name="Shape 5" descr="https://http2.mlstatic.com/D_NQ_NP_2X_862829-MCO31826069806_082019-F.webp">
          <a:extLst>
            <a:ext uri="{FF2B5EF4-FFF2-40B4-BE49-F238E27FC236}">
              <a16:creationId xmlns:a16="http://schemas.microsoft.com/office/drawing/2014/main" id="{9A739DC5-43A6-3941-BB70-50E5BEEC0A11}"/>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32" name="Shape 5" descr="https://http2.mlstatic.com/D_NQ_NP_2X_862829-MCO31826069806_082019-F.webp">
          <a:extLst>
            <a:ext uri="{FF2B5EF4-FFF2-40B4-BE49-F238E27FC236}">
              <a16:creationId xmlns:a16="http://schemas.microsoft.com/office/drawing/2014/main" id="{CB97897D-7784-2C4A-B235-E8FE5E4A2BA7}"/>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33" name="Shape 5" descr="https://http2.mlstatic.com/D_NQ_NP_2X_862829-MCO31826069806_082019-F.webp">
          <a:extLst>
            <a:ext uri="{FF2B5EF4-FFF2-40B4-BE49-F238E27FC236}">
              <a16:creationId xmlns:a16="http://schemas.microsoft.com/office/drawing/2014/main" id="{AA441019-EB27-9243-A36D-B23CE2755919}"/>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34" name="Shape 5" descr="https://http2.mlstatic.com/D_NQ_NP_2X_862829-MCO31826069806_082019-F.webp">
          <a:extLst>
            <a:ext uri="{FF2B5EF4-FFF2-40B4-BE49-F238E27FC236}">
              <a16:creationId xmlns:a16="http://schemas.microsoft.com/office/drawing/2014/main" id="{E6753831-E453-2B4A-B5C9-4EB159C97F11}"/>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35" name="Shape 5" descr="https://http2.mlstatic.com/D_NQ_NP_2X_862829-MCO31826069806_082019-F.webp">
          <a:extLst>
            <a:ext uri="{FF2B5EF4-FFF2-40B4-BE49-F238E27FC236}">
              <a16:creationId xmlns:a16="http://schemas.microsoft.com/office/drawing/2014/main" id="{01FA2FA0-5D41-524A-83EE-D3F526D1A4F8}"/>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36" name="Shape 5" descr="https://http2.mlstatic.com/D_NQ_NP_2X_862829-MCO31826069806_082019-F.webp">
          <a:extLst>
            <a:ext uri="{FF2B5EF4-FFF2-40B4-BE49-F238E27FC236}">
              <a16:creationId xmlns:a16="http://schemas.microsoft.com/office/drawing/2014/main" id="{CE07968F-17D9-6944-8A1C-3A2AADA983A0}"/>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37" name="Shape 5" descr="https://http2.mlstatic.com/D_NQ_NP_2X_862829-MCO31826069806_082019-F.webp">
          <a:extLst>
            <a:ext uri="{FF2B5EF4-FFF2-40B4-BE49-F238E27FC236}">
              <a16:creationId xmlns:a16="http://schemas.microsoft.com/office/drawing/2014/main" id="{BF3A4732-6CC7-A145-8A42-FECE9A897D39}"/>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38" name="Shape 5" descr="https://http2.mlstatic.com/D_NQ_NP_2X_862829-MCO31826069806_082019-F.webp">
          <a:extLst>
            <a:ext uri="{FF2B5EF4-FFF2-40B4-BE49-F238E27FC236}">
              <a16:creationId xmlns:a16="http://schemas.microsoft.com/office/drawing/2014/main" id="{1DDBBA10-2A81-8B4F-B636-B0C70F49117E}"/>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39" name="Shape 5" descr="https://http2.mlstatic.com/D_NQ_NP_2X_862829-MCO31826069806_082019-F.webp">
          <a:extLst>
            <a:ext uri="{FF2B5EF4-FFF2-40B4-BE49-F238E27FC236}">
              <a16:creationId xmlns:a16="http://schemas.microsoft.com/office/drawing/2014/main" id="{E3FA6AF6-1887-E24E-A729-AF9C74850D6C}"/>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40" name="Shape 5" descr="https://http2.mlstatic.com/D_NQ_NP_2X_862829-MCO31826069806_082019-F.webp">
          <a:extLst>
            <a:ext uri="{FF2B5EF4-FFF2-40B4-BE49-F238E27FC236}">
              <a16:creationId xmlns:a16="http://schemas.microsoft.com/office/drawing/2014/main" id="{AD1CA38B-CF1E-4440-8290-F3E9FC7A874E}"/>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41" name="Shape 5" descr="https://http2.mlstatic.com/D_NQ_NP_2X_862829-MCO31826069806_082019-F.webp">
          <a:extLst>
            <a:ext uri="{FF2B5EF4-FFF2-40B4-BE49-F238E27FC236}">
              <a16:creationId xmlns:a16="http://schemas.microsoft.com/office/drawing/2014/main" id="{C6B1C7D1-BA9E-534A-80BB-F189193FBA66}"/>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42" name="Shape 5" descr="https://http2.mlstatic.com/D_NQ_NP_2X_862829-MCO31826069806_082019-F.webp">
          <a:extLst>
            <a:ext uri="{FF2B5EF4-FFF2-40B4-BE49-F238E27FC236}">
              <a16:creationId xmlns:a16="http://schemas.microsoft.com/office/drawing/2014/main" id="{8F939515-3F3F-E94A-BF95-F187337D95AC}"/>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43" name="Shape 5" descr="https://http2.mlstatic.com/D_NQ_NP_2X_862829-MCO31826069806_082019-F.webp">
          <a:extLst>
            <a:ext uri="{FF2B5EF4-FFF2-40B4-BE49-F238E27FC236}">
              <a16:creationId xmlns:a16="http://schemas.microsoft.com/office/drawing/2014/main" id="{3EFB3B57-F46B-E44D-AF15-B7B345F2A510}"/>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44" name="Shape 5" descr="https://http2.mlstatic.com/D_NQ_NP_2X_862829-MCO31826069806_082019-F.webp">
          <a:extLst>
            <a:ext uri="{FF2B5EF4-FFF2-40B4-BE49-F238E27FC236}">
              <a16:creationId xmlns:a16="http://schemas.microsoft.com/office/drawing/2014/main" id="{03AD536F-9F2D-1D4D-BE2D-EE84EB460C21}"/>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45" name="Shape 5" descr="https://http2.mlstatic.com/D_NQ_NP_2X_862829-MCO31826069806_082019-F.webp">
          <a:extLst>
            <a:ext uri="{FF2B5EF4-FFF2-40B4-BE49-F238E27FC236}">
              <a16:creationId xmlns:a16="http://schemas.microsoft.com/office/drawing/2014/main" id="{673AA135-5351-664B-8461-9AB24048C7D0}"/>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46" name="Shape 5" descr="https://http2.mlstatic.com/D_NQ_NP_2X_862829-MCO31826069806_082019-F.webp">
          <a:extLst>
            <a:ext uri="{FF2B5EF4-FFF2-40B4-BE49-F238E27FC236}">
              <a16:creationId xmlns:a16="http://schemas.microsoft.com/office/drawing/2014/main" id="{2DC41DF6-495E-5145-A872-F7CA9872EB0B}"/>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47" name="Shape 5" descr="https://http2.mlstatic.com/D_NQ_NP_2X_862829-MCO31826069806_082019-F.webp">
          <a:extLst>
            <a:ext uri="{FF2B5EF4-FFF2-40B4-BE49-F238E27FC236}">
              <a16:creationId xmlns:a16="http://schemas.microsoft.com/office/drawing/2014/main" id="{562B2852-BF6A-B544-9DA8-73A161165818}"/>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48" name="Shape 5" descr="https://http2.mlstatic.com/D_NQ_NP_2X_862829-MCO31826069806_082019-F.webp">
          <a:extLst>
            <a:ext uri="{FF2B5EF4-FFF2-40B4-BE49-F238E27FC236}">
              <a16:creationId xmlns:a16="http://schemas.microsoft.com/office/drawing/2014/main" id="{B2D2CF87-B924-6048-8145-D6E4A2F46BD0}"/>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49" name="Shape 5" descr="https://http2.mlstatic.com/D_NQ_NP_2X_862829-MCO31826069806_082019-F.webp">
          <a:extLst>
            <a:ext uri="{FF2B5EF4-FFF2-40B4-BE49-F238E27FC236}">
              <a16:creationId xmlns:a16="http://schemas.microsoft.com/office/drawing/2014/main" id="{40F73445-CA0A-974C-ADC2-B013BC1AE7B1}"/>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50" name="Shape 5" descr="https://http2.mlstatic.com/D_NQ_NP_2X_862829-MCO31826069806_082019-F.webp">
          <a:extLst>
            <a:ext uri="{FF2B5EF4-FFF2-40B4-BE49-F238E27FC236}">
              <a16:creationId xmlns:a16="http://schemas.microsoft.com/office/drawing/2014/main" id="{B9CDBB19-3D97-004A-B161-48EE1D4A901F}"/>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23</xdr:row>
      <xdr:rowOff>0</xdr:rowOff>
    </xdr:from>
    <xdr:ext cx="304800" cy="288925"/>
    <xdr:sp macro="" textlink="">
      <xdr:nvSpPr>
        <xdr:cNvPr id="151" name="AutoShape 3" descr="Bomba De Vacío De 2 Etapas  5 Cfm Motor De 1/2hp Entrada 1/4">
          <a:extLst>
            <a:ext uri="{FF2B5EF4-FFF2-40B4-BE49-F238E27FC236}">
              <a16:creationId xmlns:a16="http://schemas.microsoft.com/office/drawing/2014/main" id="{9826BED9-59A8-304B-990B-499D8E4DBD9B}"/>
            </a:ext>
          </a:extLst>
        </xdr:cNvPr>
        <xdr:cNvSpPr>
          <a:spLocks noChangeAspect="1" noChangeArrowheads="1"/>
        </xdr:cNvSpPr>
      </xdr:nvSpPr>
      <xdr:spPr bwMode="auto">
        <a:xfrm>
          <a:off x="34442400" y="50190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22</xdr:row>
      <xdr:rowOff>0</xdr:rowOff>
    </xdr:from>
    <xdr:ext cx="314325" cy="314325"/>
    <xdr:sp macro="" textlink="">
      <xdr:nvSpPr>
        <xdr:cNvPr id="152" name="Shape 4" descr="Vista previa de imagen">
          <a:extLst>
            <a:ext uri="{FF2B5EF4-FFF2-40B4-BE49-F238E27FC236}">
              <a16:creationId xmlns:a16="http://schemas.microsoft.com/office/drawing/2014/main" id="{62A78C71-527C-B84B-80AD-FFED471BCCDE}"/>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53" name="Shape 4" descr="Vista previa de imagen">
          <a:extLst>
            <a:ext uri="{FF2B5EF4-FFF2-40B4-BE49-F238E27FC236}">
              <a16:creationId xmlns:a16="http://schemas.microsoft.com/office/drawing/2014/main" id="{F8EC510D-0BE4-814C-BC52-E02251BD10A1}"/>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54" name="Shape 5" descr="https://http2.mlstatic.com/D_NQ_NP_2X_862829-MCO31826069806_082019-F.webp">
          <a:extLst>
            <a:ext uri="{FF2B5EF4-FFF2-40B4-BE49-F238E27FC236}">
              <a16:creationId xmlns:a16="http://schemas.microsoft.com/office/drawing/2014/main" id="{1403CCDF-B943-0644-99B6-577B7C8DD18D}"/>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55" name="Shape 5" descr="https://http2.mlstatic.com/D_NQ_NP_2X_862829-MCO31826069806_082019-F.webp">
          <a:extLst>
            <a:ext uri="{FF2B5EF4-FFF2-40B4-BE49-F238E27FC236}">
              <a16:creationId xmlns:a16="http://schemas.microsoft.com/office/drawing/2014/main" id="{2A29D2AD-6E42-9F42-BFAE-E1366118A75F}"/>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56" name="Shape 5" descr="https://http2.mlstatic.com/D_NQ_NP_2X_862829-MCO31826069806_082019-F.webp">
          <a:extLst>
            <a:ext uri="{FF2B5EF4-FFF2-40B4-BE49-F238E27FC236}">
              <a16:creationId xmlns:a16="http://schemas.microsoft.com/office/drawing/2014/main" id="{1246AE18-FBAC-3A43-A7AD-B4EB6FCC8B7A}"/>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57" name="Shape 5" descr="https://http2.mlstatic.com/D_NQ_NP_2X_862829-MCO31826069806_082019-F.webp">
          <a:extLst>
            <a:ext uri="{FF2B5EF4-FFF2-40B4-BE49-F238E27FC236}">
              <a16:creationId xmlns:a16="http://schemas.microsoft.com/office/drawing/2014/main" id="{47E9BCB8-825C-424F-8228-25040FA25FDF}"/>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58" name="Shape 5" descr="https://http2.mlstatic.com/D_NQ_NP_2X_862829-MCO31826069806_082019-F.webp">
          <a:extLst>
            <a:ext uri="{FF2B5EF4-FFF2-40B4-BE49-F238E27FC236}">
              <a16:creationId xmlns:a16="http://schemas.microsoft.com/office/drawing/2014/main" id="{E7DBD872-7D8A-4D4E-B77B-4B4B8DCA9BD6}"/>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59" name="Shape 5" descr="https://http2.mlstatic.com/D_NQ_NP_2X_862829-MCO31826069806_082019-F.webp">
          <a:extLst>
            <a:ext uri="{FF2B5EF4-FFF2-40B4-BE49-F238E27FC236}">
              <a16:creationId xmlns:a16="http://schemas.microsoft.com/office/drawing/2014/main" id="{8BC3F5AD-1832-7F49-83BF-3BB5266C72DC}"/>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60" name="Shape 5" descr="https://http2.mlstatic.com/D_NQ_NP_2X_862829-MCO31826069806_082019-F.webp">
          <a:extLst>
            <a:ext uri="{FF2B5EF4-FFF2-40B4-BE49-F238E27FC236}">
              <a16:creationId xmlns:a16="http://schemas.microsoft.com/office/drawing/2014/main" id="{9CF01F03-D079-E546-B66D-41270775DE60}"/>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61" name="Shape 5" descr="https://http2.mlstatic.com/D_NQ_NP_2X_862829-MCO31826069806_082019-F.webp">
          <a:extLst>
            <a:ext uri="{FF2B5EF4-FFF2-40B4-BE49-F238E27FC236}">
              <a16:creationId xmlns:a16="http://schemas.microsoft.com/office/drawing/2014/main" id="{6E174B85-CC5C-3C40-98F3-72AF2063913E}"/>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62" name="Shape 5" descr="https://http2.mlstatic.com/D_NQ_NP_2X_862829-MCO31826069806_082019-F.webp">
          <a:extLst>
            <a:ext uri="{FF2B5EF4-FFF2-40B4-BE49-F238E27FC236}">
              <a16:creationId xmlns:a16="http://schemas.microsoft.com/office/drawing/2014/main" id="{B371E8E1-A416-234B-A23A-AFA24E113931}"/>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63" name="Shape 5" descr="https://http2.mlstatic.com/D_NQ_NP_2X_862829-MCO31826069806_082019-F.webp">
          <a:extLst>
            <a:ext uri="{FF2B5EF4-FFF2-40B4-BE49-F238E27FC236}">
              <a16:creationId xmlns:a16="http://schemas.microsoft.com/office/drawing/2014/main" id="{34B09CFE-2009-F649-BD19-DED1A94C41EC}"/>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64" name="Shape 5" descr="https://http2.mlstatic.com/D_NQ_NP_2X_862829-MCO31826069806_082019-F.webp">
          <a:extLst>
            <a:ext uri="{FF2B5EF4-FFF2-40B4-BE49-F238E27FC236}">
              <a16:creationId xmlns:a16="http://schemas.microsoft.com/office/drawing/2014/main" id="{0B23E425-3768-844A-A2B9-8956895543A4}"/>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65" name="Shape 5" descr="https://http2.mlstatic.com/D_NQ_NP_2X_862829-MCO31826069806_082019-F.webp">
          <a:extLst>
            <a:ext uri="{FF2B5EF4-FFF2-40B4-BE49-F238E27FC236}">
              <a16:creationId xmlns:a16="http://schemas.microsoft.com/office/drawing/2014/main" id="{B33A1B19-D6EA-CB4C-9418-4FAAD279B621}"/>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66" name="Shape 5" descr="https://http2.mlstatic.com/D_NQ_NP_2X_862829-MCO31826069806_082019-F.webp">
          <a:extLst>
            <a:ext uri="{FF2B5EF4-FFF2-40B4-BE49-F238E27FC236}">
              <a16:creationId xmlns:a16="http://schemas.microsoft.com/office/drawing/2014/main" id="{DB46981C-FD38-7540-92DD-72134EF43317}"/>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67" name="Shape 5" descr="https://http2.mlstatic.com/D_NQ_NP_2X_862829-MCO31826069806_082019-F.webp">
          <a:extLst>
            <a:ext uri="{FF2B5EF4-FFF2-40B4-BE49-F238E27FC236}">
              <a16:creationId xmlns:a16="http://schemas.microsoft.com/office/drawing/2014/main" id="{6C93CE31-FA99-AF46-803C-713AF4D8C69F}"/>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68" name="Shape 5" descr="https://http2.mlstatic.com/D_NQ_NP_2X_862829-MCO31826069806_082019-F.webp">
          <a:extLst>
            <a:ext uri="{FF2B5EF4-FFF2-40B4-BE49-F238E27FC236}">
              <a16:creationId xmlns:a16="http://schemas.microsoft.com/office/drawing/2014/main" id="{9452E28D-29F2-4847-8B85-9E18E8FCE3E3}"/>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69" name="Shape 5" descr="https://http2.mlstatic.com/D_NQ_NP_2X_862829-MCO31826069806_082019-F.webp">
          <a:extLst>
            <a:ext uri="{FF2B5EF4-FFF2-40B4-BE49-F238E27FC236}">
              <a16:creationId xmlns:a16="http://schemas.microsoft.com/office/drawing/2014/main" id="{0CAAE1CA-BCF8-874A-BA33-26FF815D6D8A}"/>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70" name="Shape 5" descr="https://http2.mlstatic.com/D_NQ_NP_2X_862829-MCO31826069806_082019-F.webp">
          <a:extLst>
            <a:ext uri="{FF2B5EF4-FFF2-40B4-BE49-F238E27FC236}">
              <a16:creationId xmlns:a16="http://schemas.microsoft.com/office/drawing/2014/main" id="{E6A928EE-A95B-BA46-B72A-B15F5D680950}"/>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71" name="Shape 5" descr="https://http2.mlstatic.com/D_NQ_NP_2X_862829-MCO31826069806_082019-F.webp">
          <a:extLst>
            <a:ext uri="{FF2B5EF4-FFF2-40B4-BE49-F238E27FC236}">
              <a16:creationId xmlns:a16="http://schemas.microsoft.com/office/drawing/2014/main" id="{BCC68DCB-218A-FA48-A8A6-5F5E0A1D41AF}"/>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72" name="Shape 5" descr="https://http2.mlstatic.com/D_NQ_NP_2X_862829-MCO31826069806_082019-F.webp">
          <a:extLst>
            <a:ext uri="{FF2B5EF4-FFF2-40B4-BE49-F238E27FC236}">
              <a16:creationId xmlns:a16="http://schemas.microsoft.com/office/drawing/2014/main" id="{C5ECB6E1-AFCD-D548-858E-48BB93356EBA}"/>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22</xdr:row>
      <xdr:rowOff>0</xdr:rowOff>
    </xdr:from>
    <xdr:ext cx="314325" cy="314325"/>
    <xdr:sp macro="" textlink="">
      <xdr:nvSpPr>
        <xdr:cNvPr id="173" name="Shape 5" descr="https://http2.mlstatic.com/D_NQ_NP_2X_862829-MCO31826069806_082019-F.webp">
          <a:extLst>
            <a:ext uri="{FF2B5EF4-FFF2-40B4-BE49-F238E27FC236}">
              <a16:creationId xmlns:a16="http://schemas.microsoft.com/office/drawing/2014/main" id="{8E9EBCA6-4B02-B048-8A96-1FA9663E4C7C}"/>
            </a:ext>
          </a:extLst>
        </xdr:cNvPr>
        <xdr:cNvSpPr/>
      </xdr:nvSpPr>
      <xdr:spPr>
        <a:xfrm>
          <a:off x="31140400" y="50190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23</xdr:row>
      <xdr:rowOff>0</xdr:rowOff>
    </xdr:from>
    <xdr:ext cx="304800" cy="288925"/>
    <xdr:sp macro="" textlink="">
      <xdr:nvSpPr>
        <xdr:cNvPr id="174" name="AutoShape 3" descr="Bomba De Vacío De 2 Etapas  5 Cfm Motor De 1/2hp Entrada 1/4">
          <a:extLst>
            <a:ext uri="{FF2B5EF4-FFF2-40B4-BE49-F238E27FC236}">
              <a16:creationId xmlns:a16="http://schemas.microsoft.com/office/drawing/2014/main" id="{E2DB60A5-349E-0C43-A988-A6039F7DD25E}"/>
            </a:ext>
          </a:extLst>
        </xdr:cNvPr>
        <xdr:cNvSpPr>
          <a:spLocks noChangeAspect="1" noChangeArrowheads="1"/>
        </xdr:cNvSpPr>
      </xdr:nvSpPr>
      <xdr:spPr bwMode="auto">
        <a:xfrm>
          <a:off x="34442400" y="50190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24</xdr:row>
      <xdr:rowOff>0</xdr:rowOff>
    </xdr:from>
    <xdr:ext cx="314325" cy="314325"/>
    <xdr:sp macro="" textlink="">
      <xdr:nvSpPr>
        <xdr:cNvPr id="175" name="Shape 4" descr="Vista previa de imagen">
          <a:extLst>
            <a:ext uri="{FF2B5EF4-FFF2-40B4-BE49-F238E27FC236}">
              <a16:creationId xmlns:a16="http://schemas.microsoft.com/office/drawing/2014/main" id="{44C03003-3E43-1E40-8609-77061795C1EF}"/>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76" name="Shape 4" descr="Vista previa de imagen">
          <a:extLst>
            <a:ext uri="{FF2B5EF4-FFF2-40B4-BE49-F238E27FC236}">
              <a16:creationId xmlns:a16="http://schemas.microsoft.com/office/drawing/2014/main" id="{7DF78C11-D3E7-D341-A3C5-D9CE01066EEF}"/>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77" name="Shape 5" descr="https://http2.mlstatic.com/D_NQ_NP_2X_862829-MCO31826069806_082019-F.webp">
          <a:extLst>
            <a:ext uri="{FF2B5EF4-FFF2-40B4-BE49-F238E27FC236}">
              <a16:creationId xmlns:a16="http://schemas.microsoft.com/office/drawing/2014/main" id="{7F154CBF-36FE-704F-978F-07A3E65D2D63}"/>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78" name="Shape 5" descr="https://http2.mlstatic.com/D_NQ_NP_2X_862829-MCO31826069806_082019-F.webp">
          <a:extLst>
            <a:ext uri="{FF2B5EF4-FFF2-40B4-BE49-F238E27FC236}">
              <a16:creationId xmlns:a16="http://schemas.microsoft.com/office/drawing/2014/main" id="{6EBB1B9D-D190-1E47-8347-8447BE480B9E}"/>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79" name="Shape 5" descr="https://http2.mlstatic.com/D_NQ_NP_2X_862829-MCO31826069806_082019-F.webp">
          <a:extLst>
            <a:ext uri="{FF2B5EF4-FFF2-40B4-BE49-F238E27FC236}">
              <a16:creationId xmlns:a16="http://schemas.microsoft.com/office/drawing/2014/main" id="{E9FF7FFE-2FDE-E949-8789-5B81C7FE02A7}"/>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80" name="Shape 5" descr="https://http2.mlstatic.com/D_NQ_NP_2X_862829-MCO31826069806_082019-F.webp">
          <a:extLst>
            <a:ext uri="{FF2B5EF4-FFF2-40B4-BE49-F238E27FC236}">
              <a16:creationId xmlns:a16="http://schemas.microsoft.com/office/drawing/2014/main" id="{CF8D169C-99CC-A340-AB86-989F4AE18488}"/>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81" name="Shape 5" descr="https://http2.mlstatic.com/D_NQ_NP_2X_862829-MCO31826069806_082019-F.webp">
          <a:extLst>
            <a:ext uri="{FF2B5EF4-FFF2-40B4-BE49-F238E27FC236}">
              <a16:creationId xmlns:a16="http://schemas.microsoft.com/office/drawing/2014/main" id="{2549FB6B-AC35-7A44-937F-3416956BC0F3}"/>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82" name="Shape 5" descr="https://http2.mlstatic.com/D_NQ_NP_2X_862829-MCO31826069806_082019-F.webp">
          <a:extLst>
            <a:ext uri="{FF2B5EF4-FFF2-40B4-BE49-F238E27FC236}">
              <a16:creationId xmlns:a16="http://schemas.microsoft.com/office/drawing/2014/main" id="{C0CF7487-52EA-AD4E-B26A-31DF1BBAC128}"/>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83" name="Shape 5" descr="https://http2.mlstatic.com/D_NQ_NP_2X_862829-MCO31826069806_082019-F.webp">
          <a:extLst>
            <a:ext uri="{FF2B5EF4-FFF2-40B4-BE49-F238E27FC236}">
              <a16:creationId xmlns:a16="http://schemas.microsoft.com/office/drawing/2014/main" id="{37F6CC7F-38F0-664C-B317-B763811D81EC}"/>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84" name="Shape 5" descr="https://http2.mlstatic.com/D_NQ_NP_2X_862829-MCO31826069806_082019-F.webp">
          <a:extLst>
            <a:ext uri="{FF2B5EF4-FFF2-40B4-BE49-F238E27FC236}">
              <a16:creationId xmlns:a16="http://schemas.microsoft.com/office/drawing/2014/main" id="{487E2730-F149-DF44-8D7E-AB0474C4641E}"/>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85" name="Shape 5" descr="https://http2.mlstatic.com/D_NQ_NP_2X_862829-MCO31826069806_082019-F.webp">
          <a:extLst>
            <a:ext uri="{FF2B5EF4-FFF2-40B4-BE49-F238E27FC236}">
              <a16:creationId xmlns:a16="http://schemas.microsoft.com/office/drawing/2014/main" id="{93CFC1C2-6830-BD4A-A707-EC455A161738}"/>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86" name="Shape 5" descr="https://http2.mlstatic.com/D_NQ_NP_2X_862829-MCO31826069806_082019-F.webp">
          <a:extLst>
            <a:ext uri="{FF2B5EF4-FFF2-40B4-BE49-F238E27FC236}">
              <a16:creationId xmlns:a16="http://schemas.microsoft.com/office/drawing/2014/main" id="{D950C350-B5D2-AF49-82C7-D350809B8F3D}"/>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87" name="Shape 5" descr="https://http2.mlstatic.com/D_NQ_NP_2X_862829-MCO31826069806_082019-F.webp">
          <a:extLst>
            <a:ext uri="{FF2B5EF4-FFF2-40B4-BE49-F238E27FC236}">
              <a16:creationId xmlns:a16="http://schemas.microsoft.com/office/drawing/2014/main" id="{E83EE73F-64D8-CD4C-ABCA-CD54317BB374}"/>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88" name="Shape 5" descr="https://http2.mlstatic.com/D_NQ_NP_2X_862829-MCO31826069806_082019-F.webp">
          <a:extLst>
            <a:ext uri="{FF2B5EF4-FFF2-40B4-BE49-F238E27FC236}">
              <a16:creationId xmlns:a16="http://schemas.microsoft.com/office/drawing/2014/main" id="{33BD7706-8B71-914E-8AE2-4D54E80312A4}"/>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89" name="Shape 5" descr="https://http2.mlstatic.com/D_NQ_NP_2X_862829-MCO31826069806_082019-F.webp">
          <a:extLst>
            <a:ext uri="{FF2B5EF4-FFF2-40B4-BE49-F238E27FC236}">
              <a16:creationId xmlns:a16="http://schemas.microsoft.com/office/drawing/2014/main" id="{528A81EE-CB28-5144-B740-B72AFF4CA3FF}"/>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90" name="Shape 5" descr="https://http2.mlstatic.com/D_NQ_NP_2X_862829-MCO31826069806_082019-F.webp">
          <a:extLst>
            <a:ext uri="{FF2B5EF4-FFF2-40B4-BE49-F238E27FC236}">
              <a16:creationId xmlns:a16="http://schemas.microsoft.com/office/drawing/2014/main" id="{96675C41-CF13-594A-80F8-119B5E99A862}"/>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91" name="Shape 5" descr="https://http2.mlstatic.com/D_NQ_NP_2X_862829-MCO31826069806_082019-F.webp">
          <a:extLst>
            <a:ext uri="{FF2B5EF4-FFF2-40B4-BE49-F238E27FC236}">
              <a16:creationId xmlns:a16="http://schemas.microsoft.com/office/drawing/2014/main" id="{7A2D9F71-12A1-014F-8239-94DE4E3AC983}"/>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92" name="Shape 5" descr="https://http2.mlstatic.com/D_NQ_NP_2X_862829-MCO31826069806_082019-F.webp">
          <a:extLst>
            <a:ext uri="{FF2B5EF4-FFF2-40B4-BE49-F238E27FC236}">
              <a16:creationId xmlns:a16="http://schemas.microsoft.com/office/drawing/2014/main" id="{1AFD6F1F-9434-5547-8221-5EF90A343A4D}"/>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93" name="Shape 5" descr="https://http2.mlstatic.com/D_NQ_NP_2X_862829-MCO31826069806_082019-F.webp">
          <a:extLst>
            <a:ext uri="{FF2B5EF4-FFF2-40B4-BE49-F238E27FC236}">
              <a16:creationId xmlns:a16="http://schemas.microsoft.com/office/drawing/2014/main" id="{05EF6E67-D789-8349-A51A-C30B120CB717}"/>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94" name="Shape 5" descr="https://http2.mlstatic.com/D_NQ_NP_2X_862829-MCO31826069806_082019-F.webp">
          <a:extLst>
            <a:ext uri="{FF2B5EF4-FFF2-40B4-BE49-F238E27FC236}">
              <a16:creationId xmlns:a16="http://schemas.microsoft.com/office/drawing/2014/main" id="{057CB0F4-36FE-5440-8D99-32630EF2D1DC}"/>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95" name="Shape 5" descr="https://http2.mlstatic.com/D_NQ_NP_2X_862829-MCO31826069806_082019-F.webp">
          <a:extLst>
            <a:ext uri="{FF2B5EF4-FFF2-40B4-BE49-F238E27FC236}">
              <a16:creationId xmlns:a16="http://schemas.microsoft.com/office/drawing/2014/main" id="{2B8FC268-B802-A648-AC1D-8E7C869CA25D}"/>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96" name="Shape 5" descr="https://http2.mlstatic.com/D_NQ_NP_2X_862829-MCO31826069806_082019-F.webp">
          <a:extLst>
            <a:ext uri="{FF2B5EF4-FFF2-40B4-BE49-F238E27FC236}">
              <a16:creationId xmlns:a16="http://schemas.microsoft.com/office/drawing/2014/main" id="{1A61D028-0FE6-F848-86B3-03FD9BA502DF}"/>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24</xdr:row>
      <xdr:rowOff>0</xdr:rowOff>
    </xdr:from>
    <xdr:ext cx="304800" cy="288925"/>
    <xdr:sp macro="" textlink="">
      <xdr:nvSpPr>
        <xdr:cNvPr id="197" name="AutoShape 3" descr="Bomba De Vacío De 2 Etapas  5 Cfm Motor De 1/2hp Entrada 1/4">
          <a:extLst>
            <a:ext uri="{FF2B5EF4-FFF2-40B4-BE49-F238E27FC236}">
              <a16:creationId xmlns:a16="http://schemas.microsoft.com/office/drawing/2014/main" id="{037584B2-198E-8B4F-A8CC-D418D68B0044}"/>
            </a:ext>
          </a:extLst>
        </xdr:cNvPr>
        <xdr:cNvSpPr>
          <a:spLocks noChangeAspect="1" noChangeArrowheads="1"/>
        </xdr:cNvSpPr>
      </xdr:nvSpPr>
      <xdr:spPr bwMode="auto">
        <a:xfrm>
          <a:off x="34442400" y="55397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24</xdr:row>
      <xdr:rowOff>0</xdr:rowOff>
    </xdr:from>
    <xdr:ext cx="314325" cy="314325"/>
    <xdr:sp macro="" textlink="">
      <xdr:nvSpPr>
        <xdr:cNvPr id="198" name="Shape 4" descr="Vista previa de imagen">
          <a:extLst>
            <a:ext uri="{FF2B5EF4-FFF2-40B4-BE49-F238E27FC236}">
              <a16:creationId xmlns:a16="http://schemas.microsoft.com/office/drawing/2014/main" id="{10052E0A-2898-9747-BFE6-A2937ADFB133}"/>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199" name="Shape 4" descr="Vista previa de imagen">
          <a:extLst>
            <a:ext uri="{FF2B5EF4-FFF2-40B4-BE49-F238E27FC236}">
              <a16:creationId xmlns:a16="http://schemas.microsoft.com/office/drawing/2014/main" id="{44F0CBF8-22DC-314F-A335-4E3F49C44762}"/>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00" name="Shape 5" descr="https://http2.mlstatic.com/D_NQ_NP_2X_862829-MCO31826069806_082019-F.webp">
          <a:extLst>
            <a:ext uri="{FF2B5EF4-FFF2-40B4-BE49-F238E27FC236}">
              <a16:creationId xmlns:a16="http://schemas.microsoft.com/office/drawing/2014/main" id="{1052CC6B-5C5B-8145-974E-6E8CACF51A72}"/>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01" name="Shape 5" descr="https://http2.mlstatic.com/D_NQ_NP_2X_862829-MCO31826069806_082019-F.webp">
          <a:extLst>
            <a:ext uri="{FF2B5EF4-FFF2-40B4-BE49-F238E27FC236}">
              <a16:creationId xmlns:a16="http://schemas.microsoft.com/office/drawing/2014/main" id="{3DE9B794-0F76-B247-A7B1-6EF4B90403D1}"/>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02" name="Shape 5" descr="https://http2.mlstatic.com/D_NQ_NP_2X_862829-MCO31826069806_082019-F.webp">
          <a:extLst>
            <a:ext uri="{FF2B5EF4-FFF2-40B4-BE49-F238E27FC236}">
              <a16:creationId xmlns:a16="http://schemas.microsoft.com/office/drawing/2014/main" id="{A45374D4-4632-5047-B407-CA8C7B2D99FB}"/>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03" name="Shape 5" descr="https://http2.mlstatic.com/D_NQ_NP_2X_862829-MCO31826069806_082019-F.webp">
          <a:extLst>
            <a:ext uri="{FF2B5EF4-FFF2-40B4-BE49-F238E27FC236}">
              <a16:creationId xmlns:a16="http://schemas.microsoft.com/office/drawing/2014/main" id="{B4AA3CC1-0E53-0441-BC83-7DC6661A87D8}"/>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04" name="Shape 5" descr="https://http2.mlstatic.com/D_NQ_NP_2X_862829-MCO31826069806_082019-F.webp">
          <a:extLst>
            <a:ext uri="{FF2B5EF4-FFF2-40B4-BE49-F238E27FC236}">
              <a16:creationId xmlns:a16="http://schemas.microsoft.com/office/drawing/2014/main" id="{043EE7CB-55F1-414C-A3A4-CBCC2A924F0D}"/>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05" name="Shape 5" descr="https://http2.mlstatic.com/D_NQ_NP_2X_862829-MCO31826069806_082019-F.webp">
          <a:extLst>
            <a:ext uri="{FF2B5EF4-FFF2-40B4-BE49-F238E27FC236}">
              <a16:creationId xmlns:a16="http://schemas.microsoft.com/office/drawing/2014/main" id="{5614EB3D-6599-AA4F-9F81-6065A8583ECE}"/>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06" name="Shape 5" descr="https://http2.mlstatic.com/D_NQ_NP_2X_862829-MCO31826069806_082019-F.webp">
          <a:extLst>
            <a:ext uri="{FF2B5EF4-FFF2-40B4-BE49-F238E27FC236}">
              <a16:creationId xmlns:a16="http://schemas.microsoft.com/office/drawing/2014/main" id="{E03A7674-F4F0-5349-ADBF-5576721961AE}"/>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07" name="Shape 5" descr="https://http2.mlstatic.com/D_NQ_NP_2X_862829-MCO31826069806_082019-F.webp">
          <a:extLst>
            <a:ext uri="{FF2B5EF4-FFF2-40B4-BE49-F238E27FC236}">
              <a16:creationId xmlns:a16="http://schemas.microsoft.com/office/drawing/2014/main" id="{8C636054-23BF-A54E-B557-23CEFD8BE81F}"/>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08" name="Shape 5" descr="https://http2.mlstatic.com/D_NQ_NP_2X_862829-MCO31826069806_082019-F.webp">
          <a:extLst>
            <a:ext uri="{FF2B5EF4-FFF2-40B4-BE49-F238E27FC236}">
              <a16:creationId xmlns:a16="http://schemas.microsoft.com/office/drawing/2014/main" id="{5D81C12E-22C4-2148-90D3-45AF8E626DE8}"/>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09" name="Shape 5" descr="https://http2.mlstatic.com/D_NQ_NP_2X_862829-MCO31826069806_082019-F.webp">
          <a:extLst>
            <a:ext uri="{FF2B5EF4-FFF2-40B4-BE49-F238E27FC236}">
              <a16:creationId xmlns:a16="http://schemas.microsoft.com/office/drawing/2014/main" id="{9A587D37-13ED-534D-BC73-1E1163E46174}"/>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10" name="Shape 5" descr="https://http2.mlstatic.com/D_NQ_NP_2X_862829-MCO31826069806_082019-F.webp">
          <a:extLst>
            <a:ext uri="{FF2B5EF4-FFF2-40B4-BE49-F238E27FC236}">
              <a16:creationId xmlns:a16="http://schemas.microsoft.com/office/drawing/2014/main" id="{EFE598F6-3942-E047-ABFA-68A6BA75C43E}"/>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11" name="Shape 5" descr="https://http2.mlstatic.com/D_NQ_NP_2X_862829-MCO31826069806_082019-F.webp">
          <a:extLst>
            <a:ext uri="{FF2B5EF4-FFF2-40B4-BE49-F238E27FC236}">
              <a16:creationId xmlns:a16="http://schemas.microsoft.com/office/drawing/2014/main" id="{3177F650-7D87-5945-9AF2-29FA963D29E3}"/>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12" name="Shape 5" descr="https://http2.mlstatic.com/D_NQ_NP_2X_862829-MCO31826069806_082019-F.webp">
          <a:extLst>
            <a:ext uri="{FF2B5EF4-FFF2-40B4-BE49-F238E27FC236}">
              <a16:creationId xmlns:a16="http://schemas.microsoft.com/office/drawing/2014/main" id="{6B97FAB3-EA0D-2540-B575-34D99A2DF2A4}"/>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13" name="Shape 5" descr="https://http2.mlstatic.com/D_NQ_NP_2X_862829-MCO31826069806_082019-F.webp">
          <a:extLst>
            <a:ext uri="{FF2B5EF4-FFF2-40B4-BE49-F238E27FC236}">
              <a16:creationId xmlns:a16="http://schemas.microsoft.com/office/drawing/2014/main" id="{F5B50441-35B2-BB4D-A2CE-66EF89BA56EA}"/>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14" name="Shape 5" descr="https://http2.mlstatic.com/D_NQ_NP_2X_862829-MCO31826069806_082019-F.webp">
          <a:extLst>
            <a:ext uri="{FF2B5EF4-FFF2-40B4-BE49-F238E27FC236}">
              <a16:creationId xmlns:a16="http://schemas.microsoft.com/office/drawing/2014/main" id="{91604B11-C35A-B04E-BFCB-152118D38F0F}"/>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15" name="Shape 5" descr="https://http2.mlstatic.com/D_NQ_NP_2X_862829-MCO31826069806_082019-F.webp">
          <a:extLst>
            <a:ext uri="{FF2B5EF4-FFF2-40B4-BE49-F238E27FC236}">
              <a16:creationId xmlns:a16="http://schemas.microsoft.com/office/drawing/2014/main" id="{F2FFD08B-5F1D-7B4A-BFA7-D3A830A08B8C}"/>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16" name="Shape 5" descr="https://http2.mlstatic.com/D_NQ_NP_2X_862829-MCO31826069806_082019-F.webp">
          <a:extLst>
            <a:ext uri="{FF2B5EF4-FFF2-40B4-BE49-F238E27FC236}">
              <a16:creationId xmlns:a16="http://schemas.microsoft.com/office/drawing/2014/main" id="{7F7644C5-4D7D-2842-919E-80D697ECCA2E}"/>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17" name="Shape 5" descr="https://http2.mlstatic.com/D_NQ_NP_2X_862829-MCO31826069806_082019-F.webp">
          <a:extLst>
            <a:ext uri="{FF2B5EF4-FFF2-40B4-BE49-F238E27FC236}">
              <a16:creationId xmlns:a16="http://schemas.microsoft.com/office/drawing/2014/main" id="{8EA64CCA-0038-3847-BDE8-E224942D08E1}"/>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18" name="Shape 5" descr="https://http2.mlstatic.com/D_NQ_NP_2X_862829-MCO31826069806_082019-F.webp">
          <a:extLst>
            <a:ext uri="{FF2B5EF4-FFF2-40B4-BE49-F238E27FC236}">
              <a16:creationId xmlns:a16="http://schemas.microsoft.com/office/drawing/2014/main" id="{8EB4C39F-48E1-F941-BF6B-C55A8906A5B3}"/>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24</xdr:row>
      <xdr:rowOff>0</xdr:rowOff>
    </xdr:from>
    <xdr:ext cx="314325" cy="314325"/>
    <xdr:sp macro="" textlink="">
      <xdr:nvSpPr>
        <xdr:cNvPr id="219" name="Shape 5" descr="https://http2.mlstatic.com/D_NQ_NP_2X_862829-MCO31826069806_082019-F.webp">
          <a:extLst>
            <a:ext uri="{FF2B5EF4-FFF2-40B4-BE49-F238E27FC236}">
              <a16:creationId xmlns:a16="http://schemas.microsoft.com/office/drawing/2014/main" id="{CDBF5DEF-F068-1E44-B833-A54DC0D5FEB2}"/>
            </a:ext>
          </a:extLst>
        </xdr:cNvPr>
        <xdr:cNvSpPr/>
      </xdr:nvSpPr>
      <xdr:spPr>
        <a:xfrm>
          <a:off x="31140400" y="5539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24</xdr:row>
      <xdr:rowOff>0</xdr:rowOff>
    </xdr:from>
    <xdr:ext cx="304800" cy="288925"/>
    <xdr:sp macro="" textlink="">
      <xdr:nvSpPr>
        <xdr:cNvPr id="220" name="AutoShape 3" descr="Bomba De Vacío De 2 Etapas  5 Cfm Motor De 1/2hp Entrada 1/4">
          <a:extLst>
            <a:ext uri="{FF2B5EF4-FFF2-40B4-BE49-F238E27FC236}">
              <a16:creationId xmlns:a16="http://schemas.microsoft.com/office/drawing/2014/main" id="{3AD1DDE0-0C7D-6E47-A04E-EDEF657052A8}"/>
            </a:ext>
          </a:extLst>
        </xdr:cNvPr>
        <xdr:cNvSpPr>
          <a:spLocks noChangeAspect="1" noChangeArrowheads="1"/>
        </xdr:cNvSpPr>
      </xdr:nvSpPr>
      <xdr:spPr bwMode="auto">
        <a:xfrm>
          <a:off x="34442400" y="55397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25</xdr:row>
      <xdr:rowOff>0</xdr:rowOff>
    </xdr:from>
    <xdr:ext cx="314325" cy="314325"/>
    <xdr:sp macro="" textlink="">
      <xdr:nvSpPr>
        <xdr:cNvPr id="221" name="Shape 4" descr="Vista previa de imagen">
          <a:extLst>
            <a:ext uri="{FF2B5EF4-FFF2-40B4-BE49-F238E27FC236}">
              <a16:creationId xmlns:a16="http://schemas.microsoft.com/office/drawing/2014/main" id="{7CEC1976-7291-EE4E-8DE5-3D4F5B197C6B}"/>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22" name="Shape 4" descr="Vista previa de imagen">
          <a:extLst>
            <a:ext uri="{FF2B5EF4-FFF2-40B4-BE49-F238E27FC236}">
              <a16:creationId xmlns:a16="http://schemas.microsoft.com/office/drawing/2014/main" id="{FDEBDE67-B5DE-A74E-A837-4A5FA2607F22}"/>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23" name="Shape 5" descr="https://http2.mlstatic.com/D_NQ_NP_2X_862829-MCO31826069806_082019-F.webp">
          <a:extLst>
            <a:ext uri="{FF2B5EF4-FFF2-40B4-BE49-F238E27FC236}">
              <a16:creationId xmlns:a16="http://schemas.microsoft.com/office/drawing/2014/main" id="{D37F5957-7F92-964E-81CA-F9371E92931B}"/>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24" name="Shape 5" descr="https://http2.mlstatic.com/D_NQ_NP_2X_862829-MCO31826069806_082019-F.webp">
          <a:extLst>
            <a:ext uri="{FF2B5EF4-FFF2-40B4-BE49-F238E27FC236}">
              <a16:creationId xmlns:a16="http://schemas.microsoft.com/office/drawing/2014/main" id="{2EA8C496-03FC-534F-8D4C-98153A2BD48E}"/>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25" name="Shape 5" descr="https://http2.mlstatic.com/D_NQ_NP_2X_862829-MCO31826069806_082019-F.webp">
          <a:extLst>
            <a:ext uri="{FF2B5EF4-FFF2-40B4-BE49-F238E27FC236}">
              <a16:creationId xmlns:a16="http://schemas.microsoft.com/office/drawing/2014/main" id="{ECC1C7CC-79E1-C143-89C4-575701DA025B}"/>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26" name="Shape 5" descr="https://http2.mlstatic.com/D_NQ_NP_2X_862829-MCO31826069806_082019-F.webp">
          <a:extLst>
            <a:ext uri="{FF2B5EF4-FFF2-40B4-BE49-F238E27FC236}">
              <a16:creationId xmlns:a16="http://schemas.microsoft.com/office/drawing/2014/main" id="{1747F7AE-B357-B14E-A02C-B449F7B869DA}"/>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27" name="Shape 5" descr="https://http2.mlstatic.com/D_NQ_NP_2X_862829-MCO31826069806_082019-F.webp">
          <a:extLst>
            <a:ext uri="{FF2B5EF4-FFF2-40B4-BE49-F238E27FC236}">
              <a16:creationId xmlns:a16="http://schemas.microsoft.com/office/drawing/2014/main" id="{CBD72E53-AB48-2A43-AAE9-8D7290432B39}"/>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28" name="Shape 5" descr="https://http2.mlstatic.com/D_NQ_NP_2X_862829-MCO31826069806_082019-F.webp">
          <a:extLst>
            <a:ext uri="{FF2B5EF4-FFF2-40B4-BE49-F238E27FC236}">
              <a16:creationId xmlns:a16="http://schemas.microsoft.com/office/drawing/2014/main" id="{E59E02DF-1B06-DF4A-8E0B-A68AFFE3B498}"/>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29" name="Shape 5" descr="https://http2.mlstatic.com/D_NQ_NP_2X_862829-MCO31826069806_082019-F.webp">
          <a:extLst>
            <a:ext uri="{FF2B5EF4-FFF2-40B4-BE49-F238E27FC236}">
              <a16:creationId xmlns:a16="http://schemas.microsoft.com/office/drawing/2014/main" id="{AF8C1028-E48E-054F-9BE4-4E27ADE7DFD1}"/>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30" name="Shape 5" descr="https://http2.mlstatic.com/D_NQ_NP_2X_862829-MCO31826069806_082019-F.webp">
          <a:extLst>
            <a:ext uri="{FF2B5EF4-FFF2-40B4-BE49-F238E27FC236}">
              <a16:creationId xmlns:a16="http://schemas.microsoft.com/office/drawing/2014/main" id="{2C231428-FD88-0246-B696-9EF423667116}"/>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31" name="Shape 5" descr="https://http2.mlstatic.com/D_NQ_NP_2X_862829-MCO31826069806_082019-F.webp">
          <a:extLst>
            <a:ext uri="{FF2B5EF4-FFF2-40B4-BE49-F238E27FC236}">
              <a16:creationId xmlns:a16="http://schemas.microsoft.com/office/drawing/2014/main" id="{D8936882-0B7C-3840-93CD-97E77ABB3900}"/>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32" name="Shape 5" descr="https://http2.mlstatic.com/D_NQ_NP_2X_862829-MCO31826069806_082019-F.webp">
          <a:extLst>
            <a:ext uri="{FF2B5EF4-FFF2-40B4-BE49-F238E27FC236}">
              <a16:creationId xmlns:a16="http://schemas.microsoft.com/office/drawing/2014/main" id="{5F5D0781-A028-EE46-8120-07465A888F73}"/>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33" name="Shape 5" descr="https://http2.mlstatic.com/D_NQ_NP_2X_862829-MCO31826069806_082019-F.webp">
          <a:extLst>
            <a:ext uri="{FF2B5EF4-FFF2-40B4-BE49-F238E27FC236}">
              <a16:creationId xmlns:a16="http://schemas.microsoft.com/office/drawing/2014/main" id="{D457BB1C-9C74-6042-9C66-17A4874D6ECD}"/>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34" name="Shape 5" descr="https://http2.mlstatic.com/D_NQ_NP_2X_862829-MCO31826069806_082019-F.webp">
          <a:extLst>
            <a:ext uri="{FF2B5EF4-FFF2-40B4-BE49-F238E27FC236}">
              <a16:creationId xmlns:a16="http://schemas.microsoft.com/office/drawing/2014/main" id="{8F3FBCC9-4717-3740-BD9F-54B993B0F7A6}"/>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35" name="Shape 5" descr="https://http2.mlstatic.com/D_NQ_NP_2X_862829-MCO31826069806_082019-F.webp">
          <a:extLst>
            <a:ext uri="{FF2B5EF4-FFF2-40B4-BE49-F238E27FC236}">
              <a16:creationId xmlns:a16="http://schemas.microsoft.com/office/drawing/2014/main" id="{79DB2F8D-2AD3-B649-AD8D-3D23C5D41F19}"/>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36" name="Shape 5" descr="https://http2.mlstatic.com/D_NQ_NP_2X_862829-MCO31826069806_082019-F.webp">
          <a:extLst>
            <a:ext uri="{FF2B5EF4-FFF2-40B4-BE49-F238E27FC236}">
              <a16:creationId xmlns:a16="http://schemas.microsoft.com/office/drawing/2014/main" id="{30C67760-672D-6645-9E43-76CC8278CEDB}"/>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37" name="Shape 5" descr="https://http2.mlstatic.com/D_NQ_NP_2X_862829-MCO31826069806_082019-F.webp">
          <a:extLst>
            <a:ext uri="{FF2B5EF4-FFF2-40B4-BE49-F238E27FC236}">
              <a16:creationId xmlns:a16="http://schemas.microsoft.com/office/drawing/2014/main" id="{D1B4F575-7B18-2744-92B4-4DA84F022C36}"/>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38" name="Shape 5" descr="https://http2.mlstatic.com/D_NQ_NP_2X_862829-MCO31826069806_082019-F.webp">
          <a:extLst>
            <a:ext uri="{FF2B5EF4-FFF2-40B4-BE49-F238E27FC236}">
              <a16:creationId xmlns:a16="http://schemas.microsoft.com/office/drawing/2014/main" id="{BA33AF6D-25A5-F441-A01B-88FB6A8BBD30}"/>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39" name="Shape 5" descr="https://http2.mlstatic.com/D_NQ_NP_2X_862829-MCO31826069806_082019-F.webp">
          <a:extLst>
            <a:ext uri="{FF2B5EF4-FFF2-40B4-BE49-F238E27FC236}">
              <a16:creationId xmlns:a16="http://schemas.microsoft.com/office/drawing/2014/main" id="{94C4A9F9-A95A-CF40-8049-E80548D6AA54}"/>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40" name="Shape 5" descr="https://http2.mlstatic.com/D_NQ_NP_2X_862829-MCO31826069806_082019-F.webp">
          <a:extLst>
            <a:ext uri="{FF2B5EF4-FFF2-40B4-BE49-F238E27FC236}">
              <a16:creationId xmlns:a16="http://schemas.microsoft.com/office/drawing/2014/main" id="{D5E866A5-4DE3-F748-9BD4-329A4A597783}"/>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41" name="Shape 5" descr="https://http2.mlstatic.com/D_NQ_NP_2X_862829-MCO31826069806_082019-F.webp">
          <a:extLst>
            <a:ext uri="{FF2B5EF4-FFF2-40B4-BE49-F238E27FC236}">
              <a16:creationId xmlns:a16="http://schemas.microsoft.com/office/drawing/2014/main" id="{74F62A59-E408-4046-A12A-19C97E31831C}"/>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42" name="Shape 5" descr="https://http2.mlstatic.com/D_NQ_NP_2X_862829-MCO31826069806_082019-F.webp">
          <a:extLst>
            <a:ext uri="{FF2B5EF4-FFF2-40B4-BE49-F238E27FC236}">
              <a16:creationId xmlns:a16="http://schemas.microsoft.com/office/drawing/2014/main" id="{FCCED533-FA81-6E42-B2DF-0D2480227DC7}"/>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25</xdr:row>
      <xdr:rowOff>0</xdr:rowOff>
    </xdr:from>
    <xdr:ext cx="304800" cy="288925"/>
    <xdr:sp macro="" textlink="">
      <xdr:nvSpPr>
        <xdr:cNvPr id="243" name="AutoShape 3" descr="Bomba De Vacío De 2 Etapas  5 Cfm Motor De 1/2hp Entrada 1/4">
          <a:extLst>
            <a:ext uri="{FF2B5EF4-FFF2-40B4-BE49-F238E27FC236}">
              <a16:creationId xmlns:a16="http://schemas.microsoft.com/office/drawing/2014/main" id="{A9F958C3-F239-7643-AA4C-09700AC10BAB}"/>
            </a:ext>
          </a:extLst>
        </xdr:cNvPr>
        <xdr:cNvSpPr>
          <a:spLocks noChangeAspect="1" noChangeArrowheads="1"/>
        </xdr:cNvSpPr>
      </xdr:nvSpPr>
      <xdr:spPr bwMode="auto">
        <a:xfrm>
          <a:off x="34442400" y="60604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25</xdr:row>
      <xdr:rowOff>0</xdr:rowOff>
    </xdr:from>
    <xdr:ext cx="314325" cy="314325"/>
    <xdr:sp macro="" textlink="">
      <xdr:nvSpPr>
        <xdr:cNvPr id="244" name="Shape 4" descr="Vista previa de imagen">
          <a:extLst>
            <a:ext uri="{FF2B5EF4-FFF2-40B4-BE49-F238E27FC236}">
              <a16:creationId xmlns:a16="http://schemas.microsoft.com/office/drawing/2014/main" id="{8022C279-2B97-C342-8C0F-77D52E2E9A57}"/>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45" name="Shape 4" descr="Vista previa de imagen">
          <a:extLst>
            <a:ext uri="{FF2B5EF4-FFF2-40B4-BE49-F238E27FC236}">
              <a16:creationId xmlns:a16="http://schemas.microsoft.com/office/drawing/2014/main" id="{C2411D41-0C4F-FA49-8F6D-B63AEED683CE}"/>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46" name="Shape 5" descr="https://http2.mlstatic.com/D_NQ_NP_2X_862829-MCO31826069806_082019-F.webp">
          <a:extLst>
            <a:ext uri="{FF2B5EF4-FFF2-40B4-BE49-F238E27FC236}">
              <a16:creationId xmlns:a16="http://schemas.microsoft.com/office/drawing/2014/main" id="{A0B80CFB-3134-6D44-87AE-CB78F1853F6B}"/>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47" name="Shape 5" descr="https://http2.mlstatic.com/D_NQ_NP_2X_862829-MCO31826069806_082019-F.webp">
          <a:extLst>
            <a:ext uri="{FF2B5EF4-FFF2-40B4-BE49-F238E27FC236}">
              <a16:creationId xmlns:a16="http://schemas.microsoft.com/office/drawing/2014/main" id="{32A6BE26-7441-FF46-A7FF-599C2771E976}"/>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48" name="Shape 5" descr="https://http2.mlstatic.com/D_NQ_NP_2X_862829-MCO31826069806_082019-F.webp">
          <a:extLst>
            <a:ext uri="{FF2B5EF4-FFF2-40B4-BE49-F238E27FC236}">
              <a16:creationId xmlns:a16="http://schemas.microsoft.com/office/drawing/2014/main" id="{6DC1A9B0-9F24-4A45-A47B-AD7805F921EB}"/>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49" name="Shape 5" descr="https://http2.mlstatic.com/D_NQ_NP_2X_862829-MCO31826069806_082019-F.webp">
          <a:extLst>
            <a:ext uri="{FF2B5EF4-FFF2-40B4-BE49-F238E27FC236}">
              <a16:creationId xmlns:a16="http://schemas.microsoft.com/office/drawing/2014/main" id="{00826F2B-5850-BF43-B28E-942A11D92D57}"/>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50" name="Shape 5" descr="https://http2.mlstatic.com/D_NQ_NP_2X_862829-MCO31826069806_082019-F.webp">
          <a:extLst>
            <a:ext uri="{FF2B5EF4-FFF2-40B4-BE49-F238E27FC236}">
              <a16:creationId xmlns:a16="http://schemas.microsoft.com/office/drawing/2014/main" id="{6CCA26E1-9C06-ED4A-914D-388A180D99B7}"/>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51" name="Shape 5" descr="https://http2.mlstatic.com/D_NQ_NP_2X_862829-MCO31826069806_082019-F.webp">
          <a:extLst>
            <a:ext uri="{FF2B5EF4-FFF2-40B4-BE49-F238E27FC236}">
              <a16:creationId xmlns:a16="http://schemas.microsoft.com/office/drawing/2014/main" id="{9C4D028F-F081-B043-A218-E03F87F1F412}"/>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52" name="Shape 5" descr="https://http2.mlstatic.com/D_NQ_NP_2X_862829-MCO31826069806_082019-F.webp">
          <a:extLst>
            <a:ext uri="{FF2B5EF4-FFF2-40B4-BE49-F238E27FC236}">
              <a16:creationId xmlns:a16="http://schemas.microsoft.com/office/drawing/2014/main" id="{02D1F144-721C-8D4D-89A6-6C2C5AA77458}"/>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53" name="Shape 5" descr="https://http2.mlstatic.com/D_NQ_NP_2X_862829-MCO31826069806_082019-F.webp">
          <a:extLst>
            <a:ext uri="{FF2B5EF4-FFF2-40B4-BE49-F238E27FC236}">
              <a16:creationId xmlns:a16="http://schemas.microsoft.com/office/drawing/2014/main" id="{6B1CBEC8-3AAB-7143-987D-5E9F516BA40E}"/>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54" name="Shape 5" descr="https://http2.mlstatic.com/D_NQ_NP_2X_862829-MCO31826069806_082019-F.webp">
          <a:extLst>
            <a:ext uri="{FF2B5EF4-FFF2-40B4-BE49-F238E27FC236}">
              <a16:creationId xmlns:a16="http://schemas.microsoft.com/office/drawing/2014/main" id="{CE98F5AF-2A4C-3241-A8EB-EEA0EA2F16A8}"/>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55" name="Shape 5" descr="https://http2.mlstatic.com/D_NQ_NP_2X_862829-MCO31826069806_082019-F.webp">
          <a:extLst>
            <a:ext uri="{FF2B5EF4-FFF2-40B4-BE49-F238E27FC236}">
              <a16:creationId xmlns:a16="http://schemas.microsoft.com/office/drawing/2014/main" id="{97AB6D8E-B7E6-334C-AC99-1378C6CEE134}"/>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56" name="Shape 5" descr="https://http2.mlstatic.com/D_NQ_NP_2X_862829-MCO31826069806_082019-F.webp">
          <a:extLst>
            <a:ext uri="{FF2B5EF4-FFF2-40B4-BE49-F238E27FC236}">
              <a16:creationId xmlns:a16="http://schemas.microsoft.com/office/drawing/2014/main" id="{B270A568-C654-7B4F-9078-0EA3F9820868}"/>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57" name="Shape 5" descr="https://http2.mlstatic.com/D_NQ_NP_2X_862829-MCO31826069806_082019-F.webp">
          <a:extLst>
            <a:ext uri="{FF2B5EF4-FFF2-40B4-BE49-F238E27FC236}">
              <a16:creationId xmlns:a16="http://schemas.microsoft.com/office/drawing/2014/main" id="{10496959-5EB3-DC46-8170-D808C9C11A26}"/>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58" name="Shape 5" descr="https://http2.mlstatic.com/D_NQ_NP_2X_862829-MCO31826069806_082019-F.webp">
          <a:extLst>
            <a:ext uri="{FF2B5EF4-FFF2-40B4-BE49-F238E27FC236}">
              <a16:creationId xmlns:a16="http://schemas.microsoft.com/office/drawing/2014/main" id="{5182544E-9C70-8A4D-AEBE-AF7CCC58A784}"/>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59" name="Shape 5" descr="https://http2.mlstatic.com/D_NQ_NP_2X_862829-MCO31826069806_082019-F.webp">
          <a:extLst>
            <a:ext uri="{FF2B5EF4-FFF2-40B4-BE49-F238E27FC236}">
              <a16:creationId xmlns:a16="http://schemas.microsoft.com/office/drawing/2014/main" id="{4BE13568-A980-8F42-9ABF-D615B8010BF8}"/>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60" name="Shape 5" descr="https://http2.mlstatic.com/D_NQ_NP_2X_862829-MCO31826069806_082019-F.webp">
          <a:extLst>
            <a:ext uri="{FF2B5EF4-FFF2-40B4-BE49-F238E27FC236}">
              <a16:creationId xmlns:a16="http://schemas.microsoft.com/office/drawing/2014/main" id="{E57A9C6D-BCF1-B34D-89A8-923B7ACD47BF}"/>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61" name="Shape 5" descr="https://http2.mlstatic.com/D_NQ_NP_2X_862829-MCO31826069806_082019-F.webp">
          <a:extLst>
            <a:ext uri="{FF2B5EF4-FFF2-40B4-BE49-F238E27FC236}">
              <a16:creationId xmlns:a16="http://schemas.microsoft.com/office/drawing/2014/main" id="{14D2EDE3-7FF8-1C48-8C83-F6080C97DB53}"/>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62" name="Shape 5" descr="https://http2.mlstatic.com/D_NQ_NP_2X_862829-MCO31826069806_082019-F.webp">
          <a:extLst>
            <a:ext uri="{FF2B5EF4-FFF2-40B4-BE49-F238E27FC236}">
              <a16:creationId xmlns:a16="http://schemas.microsoft.com/office/drawing/2014/main" id="{B079152A-8E3C-0142-8295-9DA7CD5AD8F8}"/>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63" name="Shape 5" descr="https://http2.mlstatic.com/D_NQ_NP_2X_862829-MCO31826069806_082019-F.webp">
          <a:extLst>
            <a:ext uri="{FF2B5EF4-FFF2-40B4-BE49-F238E27FC236}">
              <a16:creationId xmlns:a16="http://schemas.microsoft.com/office/drawing/2014/main" id="{00A692D3-6710-B848-B78B-6DE07C8489FA}"/>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64" name="Shape 5" descr="https://http2.mlstatic.com/D_NQ_NP_2X_862829-MCO31826069806_082019-F.webp">
          <a:extLst>
            <a:ext uri="{FF2B5EF4-FFF2-40B4-BE49-F238E27FC236}">
              <a16:creationId xmlns:a16="http://schemas.microsoft.com/office/drawing/2014/main" id="{6CBB22FD-23B4-DF44-AAD9-33DECD161594}"/>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25</xdr:row>
      <xdr:rowOff>0</xdr:rowOff>
    </xdr:from>
    <xdr:ext cx="314325" cy="314325"/>
    <xdr:sp macro="" textlink="">
      <xdr:nvSpPr>
        <xdr:cNvPr id="265" name="Shape 5" descr="https://http2.mlstatic.com/D_NQ_NP_2X_862829-MCO31826069806_082019-F.webp">
          <a:extLst>
            <a:ext uri="{FF2B5EF4-FFF2-40B4-BE49-F238E27FC236}">
              <a16:creationId xmlns:a16="http://schemas.microsoft.com/office/drawing/2014/main" id="{05D6256D-A51B-0442-AB61-69843E77BE05}"/>
            </a:ext>
          </a:extLst>
        </xdr:cNvPr>
        <xdr:cNvSpPr/>
      </xdr:nvSpPr>
      <xdr:spPr>
        <a:xfrm>
          <a:off x="31140400" y="60604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25</xdr:row>
      <xdr:rowOff>0</xdr:rowOff>
    </xdr:from>
    <xdr:ext cx="304800" cy="288925"/>
    <xdr:sp macro="" textlink="">
      <xdr:nvSpPr>
        <xdr:cNvPr id="266" name="AutoShape 3" descr="Bomba De Vacío De 2 Etapas  5 Cfm Motor De 1/2hp Entrada 1/4">
          <a:extLst>
            <a:ext uri="{FF2B5EF4-FFF2-40B4-BE49-F238E27FC236}">
              <a16:creationId xmlns:a16="http://schemas.microsoft.com/office/drawing/2014/main" id="{57B60EE3-8CFF-C842-9206-55AE8E6ECA1A}"/>
            </a:ext>
          </a:extLst>
        </xdr:cNvPr>
        <xdr:cNvSpPr>
          <a:spLocks noChangeAspect="1" noChangeArrowheads="1"/>
        </xdr:cNvSpPr>
      </xdr:nvSpPr>
      <xdr:spPr bwMode="auto">
        <a:xfrm>
          <a:off x="34442400" y="60604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26</xdr:row>
      <xdr:rowOff>0</xdr:rowOff>
    </xdr:from>
    <xdr:ext cx="314325" cy="314325"/>
    <xdr:sp macro="" textlink="">
      <xdr:nvSpPr>
        <xdr:cNvPr id="267" name="Shape 4" descr="Vista previa de imagen">
          <a:extLst>
            <a:ext uri="{FF2B5EF4-FFF2-40B4-BE49-F238E27FC236}">
              <a16:creationId xmlns:a16="http://schemas.microsoft.com/office/drawing/2014/main" id="{C0ABAFC2-F617-544B-9880-BEA31C79F894}"/>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68" name="Shape 4" descr="Vista previa de imagen">
          <a:extLst>
            <a:ext uri="{FF2B5EF4-FFF2-40B4-BE49-F238E27FC236}">
              <a16:creationId xmlns:a16="http://schemas.microsoft.com/office/drawing/2014/main" id="{E923A07B-8AB3-1042-BCDC-BEAAFD07EB42}"/>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69" name="Shape 5" descr="https://http2.mlstatic.com/D_NQ_NP_2X_862829-MCO31826069806_082019-F.webp">
          <a:extLst>
            <a:ext uri="{FF2B5EF4-FFF2-40B4-BE49-F238E27FC236}">
              <a16:creationId xmlns:a16="http://schemas.microsoft.com/office/drawing/2014/main" id="{BB54E099-E2D1-2445-90F0-530694D5493F}"/>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70" name="Shape 5" descr="https://http2.mlstatic.com/D_NQ_NP_2X_862829-MCO31826069806_082019-F.webp">
          <a:extLst>
            <a:ext uri="{FF2B5EF4-FFF2-40B4-BE49-F238E27FC236}">
              <a16:creationId xmlns:a16="http://schemas.microsoft.com/office/drawing/2014/main" id="{362E9AA6-26A1-DD45-A06A-5ED04D3CDF96}"/>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71" name="Shape 5" descr="https://http2.mlstatic.com/D_NQ_NP_2X_862829-MCO31826069806_082019-F.webp">
          <a:extLst>
            <a:ext uri="{FF2B5EF4-FFF2-40B4-BE49-F238E27FC236}">
              <a16:creationId xmlns:a16="http://schemas.microsoft.com/office/drawing/2014/main" id="{0D5AE6A2-3AA1-BC48-B348-469E272F339B}"/>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72" name="Shape 5" descr="https://http2.mlstatic.com/D_NQ_NP_2X_862829-MCO31826069806_082019-F.webp">
          <a:extLst>
            <a:ext uri="{FF2B5EF4-FFF2-40B4-BE49-F238E27FC236}">
              <a16:creationId xmlns:a16="http://schemas.microsoft.com/office/drawing/2014/main" id="{BFFE143E-4416-A545-9EFD-3B536EDFA88F}"/>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73" name="Shape 5" descr="https://http2.mlstatic.com/D_NQ_NP_2X_862829-MCO31826069806_082019-F.webp">
          <a:extLst>
            <a:ext uri="{FF2B5EF4-FFF2-40B4-BE49-F238E27FC236}">
              <a16:creationId xmlns:a16="http://schemas.microsoft.com/office/drawing/2014/main" id="{AF805D4D-10C4-A144-A1DA-A5308C09C073}"/>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74" name="Shape 5" descr="https://http2.mlstatic.com/D_NQ_NP_2X_862829-MCO31826069806_082019-F.webp">
          <a:extLst>
            <a:ext uri="{FF2B5EF4-FFF2-40B4-BE49-F238E27FC236}">
              <a16:creationId xmlns:a16="http://schemas.microsoft.com/office/drawing/2014/main" id="{78D4AB5A-3644-BB40-8DCF-8027597A5F6F}"/>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75" name="Shape 5" descr="https://http2.mlstatic.com/D_NQ_NP_2X_862829-MCO31826069806_082019-F.webp">
          <a:extLst>
            <a:ext uri="{FF2B5EF4-FFF2-40B4-BE49-F238E27FC236}">
              <a16:creationId xmlns:a16="http://schemas.microsoft.com/office/drawing/2014/main" id="{914A7107-DDAF-484B-B772-CD76DA413400}"/>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76" name="Shape 5" descr="https://http2.mlstatic.com/D_NQ_NP_2X_862829-MCO31826069806_082019-F.webp">
          <a:extLst>
            <a:ext uri="{FF2B5EF4-FFF2-40B4-BE49-F238E27FC236}">
              <a16:creationId xmlns:a16="http://schemas.microsoft.com/office/drawing/2014/main" id="{64D2832F-77B4-7A45-A8E7-19B3D616C285}"/>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77" name="Shape 5" descr="https://http2.mlstatic.com/D_NQ_NP_2X_862829-MCO31826069806_082019-F.webp">
          <a:extLst>
            <a:ext uri="{FF2B5EF4-FFF2-40B4-BE49-F238E27FC236}">
              <a16:creationId xmlns:a16="http://schemas.microsoft.com/office/drawing/2014/main" id="{740007A4-88FD-A545-ADB2-10009EEACE95}"/>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78" name="Shape 5" descr="https://http2.mlstatic.com/D_NQ_NP_2X_862829-MCO31826069806_082019-F.webp">
          <a:extLst>
            <a:ext uri="{FF2B5EF4-FFF2-40B4-BE49-F238E27FC236}">
              <a16:creationId xmlns:a16="http://schemas.microsoft.com/office/drawing/2014/main" id="{62A8EDB9-608E-844D-8C68-833C1F3C7D13}"/>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79" name="Shape 5" descr="https://http2.mlstatic.com/D_NQ_NP_2X_862829-MCO31826069806_082019-F.webp">
          <a:extLst>
            <a:ext uri="{FF2B5EF4-FFF2-40B4-BE49-F238E27FC236}">
              <a16:creationId xmlns:a16="http://schemas.microsoft.com/office/drawing/2014/main" id="{EC1B0F3B-CCAC-FC43-B9BA-AF439E79F9F7}"/>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80" name="Shape 5" descr="https://http2.mlstatic.com/D_NQ_NP_2X_862829-MCO31826069806_082019-F.webp">
          <a:extLst>
            <a:ext uri="{FF2B5EF4-FFF2-40B4-BE49-F238E27FC236}">
              <a16:creationId xmlns:a16="http://schemas.microsoft.com/office/drawing/2014/main" id="{C562ADF8-32E5-454D-95D5-59C7C3252EAD}"/>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81" name="Shape 5" descr="https://http2.mlstatic.com/D_NQ_NP_2X_862829-MCO31826069806_082019-F.webp">
          <a:extLst>
            <a:ext uri="{FF2B5EF4-FFF2-40B4-BE49-F238E27FC236}">
              <a16:creationId xmlns:a16="http://schemas.microsoft.com/office/drawing/2014/main" id="{8585B31A-870A-F141-8B28-C24C24297EE6}"/>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82" name="Shape 5" descr="https://http2.mlstatic.com/D_NQ_NP_2X_862829-MCO31826069806_082019-F.webp">
          <a:extLst>
            <a:ext uri="{FF2B5EF4-FFF2-40B4-BE49-F238E27FC236}">
              <a16:creationId xmlns:a16="http://schemas.microsoft.com/office/drawing/2014/main" id="{D8777A38-2694-6441-8F81-0774C490D314}"/>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83" name="Shape 5" descr="https://http2.mlstatic.com/D_NQ_NP_2X_862829-MCO31826069806_082019-F.webp">
          <a:extLst>
            <a:ext uri="{FF2B5EF4-FFF2-40B4-BE49-F238E27FC236}">
              <a16:creationId xmlns:a16="http://schemas.microsoft.com/office/drawing/2014/main" id="{8604A2D1-5E56-D14E-A37F-C9F0EE1A0680}"/>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84" name="Shape 5" descr="https://http2.mlstatic.com/D_NQ_NP_2X_862829-MCO31826069806_082019-F.webp">
          <a:extLst>
            <a:ext uri="{FF2B5EF4-FFF2-40B4-BE49-F238E27FC236}">
              <a16:creationId xmlns:a16="http://schemas.microsoft.com/office/drawing/2014/main" id="{3496AB08-A47C-F946-A191-4D58C26DBA88}"/>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85" name="Shape 5" descr="https://http2.mlstatic.com/D_NQ_NP_2X_862829-MCO31826069806_082019-F.webp">
          <a:extLst>
            <a:ext uri="{FF2B5EF4-FFF2-40B4-BE49-F238E27FC236}">
              <a16:creationId xmlns:a16="http://schemas.microsoft.com/office/drawing/2014/main" id="{227A37A4-7FE3-D44F-84BC-8BBF1A4A4E5C}"/>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86" name="Shape 5" descr="https://http2.mlstatic.com/D_NQ_NP_2X_862829-MCO31826069806_082019-F.webp">
          <a:extLst>
            <a:ext uri="{FF2B5EF4-FFF2-40B4-BE49-F238E27FC236}">
              <a16:creationId xmlns:a16="http://schemas.microsoft.com/office/drawing/2014/main" id="{356B5367-0520-924A-B750-6FD147CD533A}"/>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87" name="Shape 5" descr="https://http2.mlstatic.com/D_NQ_NP_2X_862829-MCO31826069806_082019-F.webp">
          <a:extLst>
            <a:ext uri="{FF2B5EF4-FFF2-40B4-BE49-F238E27FC236}">
              <a16:creationId xmlns:a16="http://schemas.microsoft.com/office/drawing/2014/main" id="{5C387F46-EC81-DF4D-9F4D-B78EE885DAAC}"/>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88" name="Shape 5" descr="https://http2.mlstatic.com/D_NQ_NP_2X_862829-MCO31826069806_082019-F.webp">
          <a:extLst>
            <a:ext uri="{FF2B5EF4-FFF2-40B4-BE49-F238E27FC236}">
              <a16:creationId xmlns:a16="http://schemas.microsoft.com/office/drawing/2014/main" id="{D999D9D3-B47B-EA40-91F6-EC32C93B4030}"/>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26</xdr:row>
      <xdr:rowOff>0</xdr:rowOff>
    </xdr:from>
    <xdr:ext cx="304800" cy="288925"/>
    <xdr:sp macro="" textlink="">
      <xdr:nvSpPr>
        <xdr:cNvPr id="289" name="AutoShape 3" descr="Bomba De Vacío De 2 Etapas  5 Cfm Motor De 1/2hp Entrada 1/4">
          <a:extLst>
            <a:ext uri="{FF2B5EF4-FFF2-40B4-BE49-F238E27FC236}">
              <a16:creationId xmlns:a16="http://schemas.microsoft.com/office/drawing/2014/main" id="{0C33D577-7464-F34B-92A7-31685C39112F}"/>
            </a:ext>
          </a:extLst>
        </xdr:cNvPr>
        <xdr:cNvSpPr>
          <a:spLocks noChangeAspect="1" noChangeArrowheads="1"/>
        </xdr:cNvSpPr>
      </xdr:nvSpPr>
      <xdr:spPr bwMode="auto">
        <a:xfrm>
          <a:off x="34442400" y="63017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26</xdr:row>
      <xdr:rowOff>0</xdr:rowOff>
    </xdr:from>
    <xdr:ext cx="314325" cy="314325"/>
    <xdr:sp macro="" textlink="">
      <xdr:nvSpPr>
        <xdr:cNvPr id="290" name="Shape 4" descr="Vista previa de imagen">
          <a:extLst>
            <a:ext uri="{FF2B5EF4-FFF2-40B4-BE49-F238E27FC236}">
              <a16:creationId xmlns:a16="http://schemas.microsoft.com/office/drawing/2014/main" id="{58F9AEE0-1096-E647-BAB0-232C8C43A740}"/>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91" name="Shape 4" descr="Vista previa de imagen">
          <a:extLst>
            <a:ext uri="{FF2B5EF4-FFF2-40B4-BE49-F238E27FC236}">
              <a16:creationId xmlns:a16="http://schemas.microsoft.com/office/drawing/2014/main" id="{F0CB738D-F26A-AA44-8427-21EF5F9055F5}"/>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92" name="Shape 5" descr="https://http2.mlstatic.com/D_NQ_NP_2X_862829-MCO31826069806_082019-F.webp">
          <a:extLst>
            <a:ext uri="{FF2B5EF4-FFF2-40B4-BE49-F238E27FC236}">
              <a16:creationId xmlns:a16="http://schemas.microsoft.com/office/drawing/2014/main" id="{6C243E3F-BDCF-A942-9A39-330787B16154}"/>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93" name="Shape 5" descr="https://http2.mlstatic.com/D_NQ_NP_2X_862829-MCO31826069806_082019-F.webp">
          <a:extLst>
            <a:ext uri="{FF2B5EF4-FFF2-40B4-BE49-F238E27FC236}">
              <a16:creationId xmlns:a16="http://schemas.microsoft.com/office/drawing/2014/main" id="{0BFF2AEE-B45F-8D43-BB02-9BF229B96623}"/>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94" name="Shape 5" descr="https://http2.mlstatic.com/D_NQ_NP_2X_862829-MCO31826069806_082019-F.webp">
          <a:extLst>
            <a:ext uri="{FF2B5EF4-FFF2-40B4-BE49-F238E27FC236}">
              <a16:creationId xmlns:a16="http://schemas.microsoft.com/office/drawing/2014/main" id="{14DB5F06-7D26-8F47-B842-A116F9706218}"/>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95" name="Shape 5" descr="https://http2.mlstatic.com/D_NQ_NP_2X_862829-MCO31826069806_082019-F.webp">
          <a:extLst>
            <a:ext uri="{FF2B5EF4-FFF2-40B4-BE49-F238E27FC236}">
              <a16:creationId xmlns:a16="http://schemas.microsoft.com/office/drawing/2014/main" id="{48FE345B-9D9A-B24B-A38A-237FAE6B42A6}"/>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96" name="Shape 5" descr="https://http2.mlstatic.com/D_NQ_NP_2X_862829-MCO31826069806_082019-F.webp">
          <a:extLst>
            <a:ext uri="{FF2B5EF4-FFF2-40B4-BE49-F238E27FC236}">
              <a16:creationId xmlns:a16="http://schemas.microsoft.com/office/drawing/2014/main" id="{9ED51F8B-53D5-414B-AE02-C4973A38BE9C}"/>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97" name="Shape 5" descr="https://http2.mlstatic.com/D_NQ_NP_2X_862829-MCO31826069806_082019-F.webp">
          <a:extLst>
            <a:ext uri="{FF2B5EF4-FFF2-40B4-BE49-F238E27FC236}">
              <a16:creationId xmlns:a16="http://schemas.microsoft.com/office/drawing/2014/main" id="{7E1417E5-E744-A545-9B0E-E9735203E068}"/>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98" name="Shape 5" descr="https://http2.mlstatic.com/D_NQ_NP_2X_862829-MCO31826069806_082019-F.webp">
          <a:extLst>
            <a:ext uri="{FF2B5EF4-FFF2-40B4-BE49-F238E27FC236}">
              <a16:creationId xmlns:a16="http://schemas.microsoft.com/office/drawing/2014/main" id="{B929C713-2023-8F44-B8BF-C66A2FED561F}"/>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299" name="Shape 5" descr="https://http2.mlstatic.com/D_NQ_NP_2X_862829-MCO31826069806_082019-F.webp">
          <a:extLst>
            <a:ext uri="{FF2B5EF4-FFF2-40B4-BE49-F238E27FC236}">
              <a16:creationId xmlns:a16="http://schemas.microsoft.com/office/drawing/2014/main" id="{C7DC48EF-09FE-9C43-8C90-5858B012D502}"/>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300" name="Shape 5" descr="https://http2.mlstatic.com/D_NQ_NP_2X_862829-MCO31826069806_082019-F.webp">
          <a:extLst>
            <a:ext uri="{FF2B5EF4-FFF2-40B4-BE49-F238E27FC236}">
              <a16:creationId xmlns:a16="http://schemas.microsoft.com/office/drawing/2014/main" id="{E0F4A514-1BFA-8840-85C2-43E58ED6CF33}"/>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301" name="Shape 5" descr="https://http2.mlstatic.com/D_NQ_NP_2X_862829-MCO31826069806_082019-F.webp">
          <a:extLst>
            <a:ext uri="{FF2B5EF4-FFF2-40B4-BE49-F238E27FC236}">
              <a16:creationId xmlns:a16="http://schemas.microsoft.com/office/drawing/2014/main" id="{AF1A7C23-3AAA-F04E-A515-C3D510396D06}"/>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302" name="Shape 5" descr="https://http2.mlstatic.com/D_NQ_NP_2X_862829-MCO31826069806_082019-F.webp">
          <a:extLst>
            <a:ext uri="{FF2B5EF4-FFF2-40B4-BE49-F238E27FC236}">
              <a16:creationId xmlns:a16="http://schemas.microsoft.com/office/drawing/2014/main" id="{ADEBC4A1-3E30-C64C-AE90-1703A8BC276D}"/>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303" name="Shape 5" descr="https://http2.mlstatic.com/D_NQ_NP_2X_862829-MCO31826069806_082019-F.webp">
          <a:extLst>
            <a:ext uri="{FF2B5EF4-FFF2-40B4-BE49-F238E27FC236}">
              <a16:creationId xmlns:a16="http://schemas.microsoft.com/office/drawing/2014/main" id="{CB160D30-68FD-D54D-A8B4-C092A8D4236C}"/>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304" name="Shape 5" descr="https://http2.mlstatic.com/D_NQ_NP_2X_862829-MCO31826069806_082019-F.webp">
          <a:extLst>
            <a:ext uri="{FF2B5EF4-FFF2-40B4-BE49-F238E27FC236}">
              <a16:creationId xmlns:a16="http://schemas.microsoft.com/office/drawing/2014/main" id="{6B9FC7D4-5BBB-8C4C-99B2-0C03B258990A}"/>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305" name="Shape 5" descr="https://http2.mlstatic.com/D_NQ_NP_2X_862829-MCO31826069806_082019-F.webp">
          <a:extLst>
            <a:ext uri="{FF2B5EF4-FFF2-40B4-BE49-F238E27FC236}">
              <a16:creationId xmlns:a16="http://schemas.microsoft.com/office/drawing/2014/main" id="{DE94DF93-8B01-A644-B1F4-D5ADBD9DFDB9}"/>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306" name="Shape 5" descr="https://http2.mlstatic.com/D_NQ_NP_2X_862829-MCO31826069806_082019-F.webp">
          <a:extLst>
            <a:ext uri="{FF2B5EF4-FFF2-40B4-BE49-F238E27FC236}">
              <a16:creationId xmlns:a16="http://schemas.microsoft.com/office/drawing/2014/main" id="{E763D6E7-B4B2-2C44-AC43-4E6BAF812821}"/>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307" name="Shape 5" descr="https://http2.mlstatic.com/D_NQ_NP_2X_862829-MCO31826069806_082019-F.webp">
          <a:extLst>
            <a:ext uri="{FF2B5EF4-FFF2-40B4-BE49-F238E27FC236}">
              <a16:creationId xmlns:a16="http://schemas.microsoft.com/office/drawing/2014/main" id="{7F1BDA66-A67C-6640-B8EB-32EB2E429B69}"/>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308" name="Shape 5" descr="https://http2.mlstatic.com/D_NQ_NP_2X_862829-MCO31826069806_082019-F.webp">
          <a:extLst>
            <a:ext uri="{FF2B5EF4-FFF2-40B4-BE49-F238E27FC236}">
              <a16:creationId xmlns:a16="http://schemas.microsoft.com/office/drawing/2014/main" id="{D1F86943-F971-0445-A434-54CF5FEBE969}"/>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309" name="Shape 5" descr="https://http2.mlstatic.com/D_NQ_NP_2X_862829-MCO31826069806_082019-F.webp">
          <a:extLst>
            <a:ext uri="{FF2B5EF4-FFF2-40B4-BE49-F238E27FC236}">
              <a16:creationId xmlns:a16="http://schemas.microsoft.com/office/drawing/2014/main" id="{C569E82B-AF8D-494A-B281-13F69AA1DBF5}"/>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310" name="Shape 5" descr="https://http2.mlstatic.com/D_NQ_NP_2X_862829-MCO31826069806_082019-F.webp">
          <a:extLst>
            <a:ext uri="{FF2B5EF4-FFF2-40B4-BE49-F238E27FC236}">
              <a16:creationId xmlns:a16="http://schemas.microsoft.com/office/drawing/2014/main" id="{5126E5C0-414F-9241-B3BE-C0EB64C0B33B}"/>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26</xdr:row>
      <xdr:rowOff>0</xdr:rowOff>
    </xdr:from>
    <xdr:ext cx="314325" cy="314325"/>
    <xdr:sp macro="" textlink="">
      <xdr:nvSpPr>
        <xdr:cNvPr id="311" name="Shape 5" descr="https://http2.mlstatic.com/D_NQ_NP_2X_862829-MCO31826069806_082019-F.webp">
          <a:extLst>
            <a:ext uri="{FF2B5EF4-FFF2-40B4-BE49-F238E27FC236}">
              <a16:creationId xmlns:a16="http://schemas.microsoft.com/office/drawing/2014/main" id="{600AAD79-73B3-F24B-BF5D-8532AFB6BDB4}"/>
            </a:ext>
          </a:extLst>
        </xdr:cNvPr>
        <xdr:cNvSpPr/>
      </xdr:nvSpPr>
      <xdr:spPr>
        <a:xfrm>
          <a:off x="31140400" y="6301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26</xdr:row>
      <xdr:rowOff>0</xdr:rowOff>
    </xdr:from>
    <xdr:ext cx="304800" cy="288925"/>
    <xdr:sp macro="" textlink="">
      <xdr:nvSpPr>
        <xdr:cNvPr id="312" name="AutoShape 3" descr="Bomba De Vacío De 2 Etapas  5 Cfm Motor De 1/2hp Entrada 1/4">
          <a:extLst>
            <a:ext uri="{FF2B5EF4-FFF2-40B4-BE49-F238E27FC236}">
              <a16:creationId xmlns:a16="http://schemas.microsoft.com/office/drawing/2014/main" id="{C038655A-2D07-2744-97D1-345E283B8D4D}"/>
            </a:ext>
          </a:extLst>
        </xdr:cNvPr>
        <xdr:cNvSpPr>
          <a:spLocks noChangeAspect="1" noChangeArrowheads="1"/>
        </xdr:cNvSpPr>
      </xdr:nvSpPr>
      <xdr:spPr bwMode="auto">
        <a:xfrm>
          <a:off x="34442400" y="63017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27</xdr:row>
      <xdr:rowOff>0</xdr:rowOff>
    </xdr:from>
    <xdr:ext cx="314325" cy="314325"/>
    <xdr:sp macro="" textlink="">
      <xdr:nvSpPr>
        <xdr:cNvPr id="313" name="Shape 4" descr="Vista previa de imagen">
          <a:extLst>
            <a:ext uri="{FF2B5EF4-FFF2-40B4-BE49-F238E27FC236}">
              <a16:creationId xmlns:a16="http://schemas.microsoft.com/office/drawing/2014/main" id="{23E28BEA-B97A-A545-9E8A-B4288B52BA87}"/>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14" name="Shape 4" descr="Vista previa de imagen">
          <a:extLst>
            <a:ext uri="{FF2B5EF4-FFF2-40B4-BE49-F238E27FC236}">
              <a16:creationId xmlns:a16="http://schemas.microsoft.com/office/drawing/2014/main" id="{6FC028CA-A1B4-AC41-A7CF-55AAEC8616BC}"/>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15" name="Shape 5" descr="https://http2.mlstatic.com/D_NQ_NP_2X_862829-MCO31826069806_082019-F.webp">
          <a:extLst>
            <a:ext uri="{FF2B5EF4-FFF2-40B4-BE49-F238E27FC236}">
              <a16:creationId xmlns:a16="http://schemas.microsoft.com/office/drawing/2014/main" id="{D2DC5A43-BFE9-5845-AC4F-02802351ABEB}"/>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16" name="Shape 5" descr="https://http2.mlstatic.com/D_NQ_NP_2X_862829-MCO31826069806_082019-F.webp">
          <a:extLst>
            <a:ext uri="{FF2B5EF4-FFF2-40B4-BE49-F238E27FC236}">
              <a16:creationId xmlns:a16="http://schemas.microsoft.com/office/drawing/2014/main" id="{8A8BC8B7-FB13-8C4A-B5C3-76B904946EB7}"/>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17" name="Shape 5" descr="https://http2.mlstatic.com/D_NQ_NP_2X_862829-MCO31826069806_082019-F.webp">
          <a:extLst>
            <a:ext uri="{FF2B5EF4-FFF2-40B4-BE49-F238E27FC236}">
              <a16:creationId xmlns:a16="http://schemas.microsoft.com/office/drawing/2014/main" id="{90F147A2-14F7-7145-AD9A-273CB083A2F1}"/>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18" name="Shape 5" descr="https://http2.mlstatic.com/D_NQ_NP_2X_862829-MCO31826069806_082019-F.webp">
          <a:extLst>
            <a:ext uri="{FF2B5EF4-FFF2-40B4-BE49-F238E27FC236}">
              <a16:creationId xmlns:a16="http://schemas.microsoft.com/office/drawing/2014/main" id="{0C1BAB38-31B0-C84B-8241-E2A44CCA5AB0}"/>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19" name="Shape 5" descr="https://http2.mlstatic.com/D_NQ_NP_2X_862829-MCO31826069806_082019-F.webp">
          <a:extLst>
            <a:ext uri="{FF2B5EF4-FFF2-40B4-BE49-F238E27FC236}">
              <a16:creationId xmlns:a16="http://schemas.microsoft.com/office/drawing/2014/main" id="{C995B3F6-F0E0-A04B-B3F3-4E7BFD79DC56}"/>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20" name="Shape 5" descr="https://http2.mlstatic.com/D_NQ_NP_2X_862829-MCO31826069806_082019-F.webp">
          <a:extLst>
            <a:ext uri="{FF2B5EF4-FFF2-40B4-BE49-F238E27FC236}">
              <a16:creationId xmlns:a16="http://schemas.microsoft.com/office/drawing/2014/main" id="{27083575-8A8D-1F45-AF62-81119B7BA370}"/>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21" name="Shape 5" descr="https://http2.mlstatic.com/D_NQ_NP_2X_862829-MCO31826069806_082019-F.webp">
          <a:extLst>
            <a:ext uri="{FF2B5EF4-FFF2-40B4-BE49-F238E27FC236}">
              <a16:creationId xmlns:a16="http://schemas.microsoft.com/office/drawing/2014/main" id="{A80616AD-A929-934C-8A29-7DC91BFA0602}"/>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22" name="Shape 5" descr="https://http2.mlstatic.com/D_NQ_NP_2X_862829-MCO31826069806_082019-F.webp">
          <a:extLst>
            <a:ext uri="{FF2B5EF4-FFF2-40B4-BE49-F238E27FC236}">
              <a16:creationId xmlns:a16="http://schemas.microsoft.com/office/drawing/2014/main" id="{02AE123E-1D32-8D49-AD21-08CD03383FB4}"/>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23" name="Shape 5" descr="https://http2.mlstatic.com/D_NQ_NP_2X_862829-MCO31826069806_082019-F.webp">
          <a:extLst>
            <a:ext uri="{FF2B5EF4-FFF2-40B4-BE49-F238E27FC236}">
              <a16:creationId xmlns:a16="http://schemas.microsoft.com/office/drawing/2014/main" id="{37D06D9D-44FC-3742-AED9-6A202F95BC16}"/>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24" name="Shape 5" descr="https://http2.mlstatic.com/D_NQ_NP_2X_862829-MCO31826069806_082019-F.webp">
          <a:extLst>
            <a:ext uri="{FF2B5EF4-FFF2-40B4-BE49-F238E27FC236}">
              <a16:creationId xmlns:a16="http://schemas.microsoft.com/office/drawing/2014/main" id="{8472D1F1-F8EA-1F4B-B87C-1426AEE5C4C7}"/>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25" name="Shape 5" descr="https://http2.mlstatic.com/D_NQ_NP_2X_862829-MCO31826069806_082019-F.webp">
          <a:extLst>
            <a:ext uri="{FF2B5EF4-FFF2-40B4-BE49-F238E27FC236}">
              <a16:creationId xmlns:a16="http://schemas.microsoft.com/office/drawing/2014/main" id="{74136F1A-0947-584F-88D9-591D27ECA457}"/>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26" name="Shape 5" descr="https://http2.mlstatic.com/D_NQ_NP_2X_862829-MCO31826069806_082019-F.webp">
          <a:extLst>
            <a:ext uri="{FF2B5EF4-FFF2-40B4-BE49-F238E27FC236}">
              <a16:creationId xmlns:a16="http://schemas.microsoft.com/office/drawing/2014/main" id="{80B11C7A-0F01-F74B-B76F-E1FF6E419F3B}"/>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27" name="Shape 5" descr="https://http2.mlstatic.com/D_NQ_NP_2X_862829-MCO31826069806_082019-F.webp">
          <a:extLst>
            <a:ext uri="{FF2B5EF4-FFF2-40B4-BE49-F238E27FC236}">
              <a16:creationId xmlns:a16="http://schemas.microsoft.com/office/drawing/2014/main" id="{6FF96C2D-6F0C-964E-A07E-796E3D2FF05F}"/>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28" name="Shape 5" descr="https://http2.mlstatic.com/D_NQ_NP_2X_862829-MCO31826069806_082019-F.webp">
          <a:extLst>
            <a:ext uri="{FF2B5EF4-FFF2-40B4-BE49-F238E27FC236}">
              <a16:creationId xmlns:a16="http://schemas.microsoft.com/office/drawing/2014/main" id="{AA19A83C-F094-FF4F-893B-7779E3653794}"/>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29" name="Shape 5" descr="https://http2.mlstatic.com/D_NQ_NP_2X_862829-MCO31826069806_082019-F.webp">
          <a:extLst>
            <a:ext uri="{FF2B5EF4-FFF2-40B4-BE49-F238E27FC236}">
              <a16:creationId xmlns:a16="http://schemas.microsoft.com/office/drawing/2014/main" id="{8A1D2AE9-2120-444F-8A14-D364D0DE1823}"/>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30" name="Shape 5" descr="https://http2.mlstatic.com/D_NQ_NP_2X_862829-MCO31826069806_082019-F.webp">
          <a:extLst>
            <a:ext uri="{FF2B5EF4-FFF2-40B4-BE49-F238E27FC236}">
              <a16:creationId xmlns:a16="http://schemas.microsoft.com/office/drawing/2014/main" id="{F8F2EB15-EA8A-9947-BF9D-61F3FD2CFDCA}"/>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31" name="Shape 5" descr="https://http2.mlstatic.com/D_NQ_NP_2X_862829-MCO31826069806_082019-F.webp">
          <a:extLst>
            <a:ext uri="{FF2B5EF4-FFF2-40B4-BE49-F238E27FC236}">
              <a16:creationId xmlns:a16="http://schemas.microsoft.com/office/drawing/2014/main" id="{EC85E749-6554-3B49-8C43-BC658FF5A101}"/>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32" name="Shape 5" descr="https://http2.mlstatic.com/D_NQ_NP_2X_862829-MCO31826069806_082019-F.webp">
          <a:extLst>
            <a:ext uri="{FF2B5EF4-FFF2-40B4-BE49-F238E27FC236}">
              <a16:creationId xmlns:a16="http://schemas.microsoft.com/office/drawing/2014/main" id="{F566A874-9998-C241-8C6A-A8E877D433B4}"/>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33" name="Shape 5" descr="https://http2.mlstatic.com/D_NQ_NP_2X_862829-MCO31826069806_082019-F.webp">
          <a:extLst>
            <a:ext uri="{FF2B5EF4-FFF2-40B4-BE49-F238E27FC236}">
              <a16:creationId xmlns:a16="http://schemas.microsoft.com/office/drawing/2014/main" id="{9713BCF0-16C9-614D-A005-89007F45FE03}"/>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34" name="Shape 5" descr="https://http2.mlstatic.com/D_NQ_NP_2X_862829-MCO31826069806_082019-F.webp">
          <a:extLst>
            <a:ext uri="{FF2B5EF4-FFF2-40B4-BE49-F238E27FC236}">
              <a16:creationId xmlns:a16="http://schemas.microsoft.com/office/drawing/2014/main" id="{4619BDE3-42AB-CE43-8A81-B6E421A57D66}"/>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27</xdr:row>
      <xdr:rowOff>0</xdr:rowOff>
    </xdr:from>
    <xdr:ext cx="304800" cy="288925"/>
    <xdr:sp macro="" textlink="">
      <xdr:nvSpPr>
        <xdr:cNvPr id="335" name="AutoShape 3" descr="Bomba De Vacío De 2 Etapas  5 Cfm Motor De 1/2hp Entrada 1/4">
          <a:extLst>
            <a:ext uri="{FF2B5EF4-FFF2-40B4-BE49-F238E27FC236}">
              <a16:creationId xmlns:a16="http://schemas.microsoft.com/office/drawing/2014/main" id="{4159B67A-CA15-4549-9C42-EEDB1B8B9CD4}"/>
            </a:ext>
          </a:extLst>
        </xdr:cNvPr>
        <xdr:cNvSpPr>
          <a:spLocks noChangeAspect="1" noChangeArrowheads="1"/>
        </xdr:cNvSpPr>
      </xdr:nvSpPr>
      <xdr:spPr bwMode="auto">
        <a:xfrm>
          <a:off x="34442400" y="65557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27</xdr:row>
      <xdr:rowOff>0</xdr:rowOff>
    </xdr:from>
    <xdr:ext cx="314325" cy="314325"/>
    <xdr:sp macro="" textlink="">
      <xdr:nvSpPr>
        <xdr:cNvPr id="336" name="Shape 4" descr="Vista previa de imagen">
          <a:extLst>
            <a:ext uri="{FF2B5EF4-FFF2-40B4-BE49-F238E27FC236}">
              <a16:creationId xmlns:a16="http://schemas.microsoft.com/office/drawing/2014/main" id="{2D36108B-BAB1-1642-B468-54160B86A4E0}"/>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37" name="Shape 4" descr="Vista previa de imagen">
          <a:extLst>
            <a:ext uri="{FF2B5EF4-FFF2-40B4-BE49-F238E27FC236}">
              <a16:creationId xmlns:a16="http://schemas.microsoft.com/office/drawing/2014/main" id="{96727019-4E41-7040-A2DD-3ED44B4DAA56}"/>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38" name="Shape 5" descr="https://http2.mlstatic.com/D_NQ_NP_2X_862829-MCO31826069806_082019-F.webp">
          <a:extLst>
            <a:ext uri="{FF2B5EF4-FFF2-40B4-BE49-F238E27FC236}">
              <a16:creationId xmlns:a16="http://schemas.microsoft.com/office/drawing/2014/main" id="{128504C2-046A-574B-A71D-A3B9BEA0BEF2}"/>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39" name="Shape 5" descr="https://http2.mlstatic.com/D_NQ_NP_2X_862829-MCO31826069806_082019-F.webp">
          <a:extLst>
            <a:ext uri="{FF2B5EF4-FFF2-40B4-BE49-F238E27FC236}">
              <a16:creationId xmlns:a16="http://schemas.microsoft.com/office/drawing/2014/main" id="{B06F1700-867F-0444-B1EA-1CF6E3A9F637}"/>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40" name="Shape 5" descr="https://http2.mlstatic.com/D_NQ_NP_2X_862829-MCO31826069806_082019-F.webp">
          <a:extLst>
            <a:ext uri="{FF2B5EF4-FFF2-40B4-BE49-F238E27FC236}">
              <a16:creationId xmlns:a16="http://schemas.microsoft.com/office/drawing/2014/main" id="{18138FEF-0F7F-0147-B410-774617D25B95}"/>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41" name="Shape 5" descr="https://http2.mlstatic.com/D_NQ_NP_2X_862829-MCO31826069806_082019-F.webp">
          <a:extLst>
            <a:ext uri="{FF2B5EF4-FFF2-40B4-BE49-F238E27FC236}">
              <a16:creationId xmlns:a16="http://schemas.microsoft.com/office/drawing/2014/main" id="{84C62B1E-CF16-6540-82D5-94D2CFAD1A89}"/>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42" name="Shape 5" descr="https://http2.mlstatic.com/D_NQ_NP_2X_862829-MCO31826069806_082019-F.webp">
          <a:extLst>
            <a:ext uri="{FF2B5EF4-FFF2-40B4-BE49-F238E27FC236}">
              <a16:creationId xmlns:a16="http://schemas.microsoft.com/office/drawing/2014/main" id="{E06DE9D7-73DB-9946-9A08-A734553941E1}"/>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43" name="Shape 5" descr="https://http2.mlstatic.com/D_NQ_NP_2X_862829-MCO31826069806_082019-F.webp">
          <a:extLst>
            <a:ext uri="{FF2B5EF4-FFF2-40B4-BE49-F238E27FC236}">
              <a16:creationId xmlns:a16="http://schemas.microsoft.com/office/drawing/2014/main" id="{FBBC0C3C-06C1-1C47-B329-6269A1F45E00}"/>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44" name="Shape 5" descr="https://http2.mlstatic.com/D_NQ_NP_2X_862829-MCO31826069806_082019-F.webp">
          <a:extLst>
            <a:ext uri="{FF2B5EF4-FFF2-40B4-BE49-F238E27FC236}">
              <a16:creationId xmlns:a16="http://schemas.microsoft.com/office/drawing/2014/main" id="{81AF6568-4521-1E43-9526-AA86D5CD1924}"/>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45" name="Shape 5" descr="https://http2.mlstatic.com/D_NQ_NP_2X_862829-MCO31826069806_082019-F.webp">
          <a:extLst>
            <a:ext uri="{FF2B5EF4-FFF2-40B4-BE49-F238E27FC236}">
              <a16:creationId xmlns:a16="http://schemas.microsoft.com/office/drawing/2014/main" id="{A32BFEBC-E9AC-DC45-BD42-D21F268C8DD8}"/>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46" name="Shape 5" descr="https://http2.mlstatic.com/D_NQ_NP_2X_862829-MCO31826069806_082019-F.webp">
          <a:extLst>
            <a:ext uri="{FF2B5EF4-FFF2-40B4-BE49-F238E27FC236}">
              <a16:creationId xmlns:a16="http://schemas.microsoft.com/office/drawing/2014/main" id="{46243EA2-A262-E645-91B7-3AACC3A06669}"/>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47" name="Shape 5" descr="https://http2.mlstatic.com/D_NQ_NP_2X_862829-MCO31826069806_082019-F.webp">
          <a:extLst>
            <a:ext uri="{FF2B5EF4-FFF2-40B4-BE49-F238E27FC236}">
              <a16:creationId xmlns:a16="http://schemas.microsoft.com/office/drawing/2014/main" id="{7F77B82E-637D-1740-90C3-EE242090B6F4}"/>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48" name="Shape 5" descr="https://http2.mlstatic.com/D_NQ_NP_2X_862829-MCO31826069806_082019-F.webp">
          <a:extLst>
            <a:ext uri="{FF2B5EF4-FFF2-40B4-BE49-F238E27FC236}">
              <a16:creationId xmlns:a16="http://schemas.microsoft.com/office/drawing/2014/main" id="{A21BA880-D815-B440-8239-4ABA450F1AEC}"/>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49" name="Shape 5" descr="https://http2.mlstatic.com/D_NQ_NP_2X_862829-MCO31826069806_082019-F.webp">
          <a:extLst>
            <a:ext uri="{FF2B5EF4-FFF2-40B4-BE49-F238E27FC236}">
              <a16:creationId xmlns:a16="http://schemas.microsoft.com/office/drawing/2014/main" id="{D6B81C4A-6EAA-6F48-BF35-9CD9977CB36E}"/>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50" name="Shape 5" descr="https://http2.mlstatic.com/D_NQ_NP_2X_862829-MCO31826069806_082019-F.webp">
          <a:extLst>
            <a:ext uri="{FF2B5EF4-FFF2-40B4-BE49-F238E27FC236}">
              <a16:creationId xmlns:a16="http://schemas.microsoft.com/office/drawing/2014/main" id="{645B4817-1379-2040-86BE-7EF3A27D3431}"/>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51" name="Shape 5" descr="https://http2.mlstatic.com/D_NQ_NP_2X_862829-MCO31826069806_082019-F.webp">
          <a:extLst>
            <a:ext uri="{FF2B5EF4-FFF2-40B4-BE49-F238E27FC236}">
              <a16:creationId xmlns:a16="http://schemas.microsoft.com/office/drawing/2014/main" id="{6F8C2CA6-70B1-734C-9EE5-9DDF19CB0938}"/>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52" name="Shape 5" descr="https://http2.mlstatic.com/D_NQ_NP_2X_862829-MCO31826069806_082019-F.webp">
          <a:extLst>
            <a:ext uri="{FF2B5EF4-FFF2-40B4-BE49-F238E27FC236}">
              <a16:creationId xmlns:a16="http://schemas.microsoft.com/office/drawing/2014/main" id="{A2067542-E2AD-FA41-8F51-7234F4A2ECE8}"/>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53" name="Shape 5" descr="https://http2.mlstatic.com/D_NQ_NP_2X_862829-MCO31826069806_082019-F.webp">
          <a:extLst>
            <a:ext uri="{FF2B5EF4-FFF2-40B4-BE49-F238E27FC236}">
              <a16:creationId xmlns:a16="http://schemas.microsoft.com/office/drawing/2014/main" id="{C9E5F7BB-0A75-3B41-A2F9-1C343B04EBC6}"/>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54" name="Shape 5" descr="https://http2.mlstatic.com/D_NQ_NP_2X_862829-MCO31826069806_082019-F.webp">
          <a:extLst>
            <a:ext uri="{FF2B5EF4-FFF2-40B4-BE49-F238E27FC236}">
              <a16:creationId xmlns:a16="http://schemas.microsoft.com/office/drawing/2014/main" id="{9D97D39F-9540-4A41-85A6-92AB9F299A3E}"/>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55" name="Shape 5" descr="https://http2.mlstatic.com/D_NQ_NP_2X_862829-MCO31826069806_082019-F.webp">
          <a:extLst>
            <a:ext uri="{FF2B5EF4-FFF2-40B4-BE49-F238E27FC236}">
              <a16:creationId xmlns:a16="http://schemas.microsoft.com/office/drawing/2014/main" id="{C4A580C7-C021-A541-9B3D-AB868856775B}"/>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56" name="Shape 5" descr="https://http2.mlstatic.com/D_NQ_NP_2X_862829-MCO31826069806_082019-F.webp">
          <a:extLst>
            <a:ext uri="{FF2B5EF4-FFF2-40B4-BE49-F238E27FC236}">
              <a16:creationId xmlns:a16="http://schemas.microsoft.com/office/drawing/2014/main" id="{AFAAB3BA-3291-F344-99A6-646B5FD5B5B0}"/>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27</xdr:row>
      <xdr:rowOff>0</xdr:rowOff>
    </xdr:from>
    <xdr:ext cx="314325" cy="314325"/>
    <xdr:sp macro="" textlink="">
      <xdr:nvSpPr>
        <xdr:cNvPr id="357" name="Shape 5" descr="https://http2.mlstatic.com/D_NQ_NP_2X_862829-MCO31826069806_082019-F.webp">
          <a:extLst>
            <a:ext uri="{FF2B5EF4-FFF2-40B4-BE49-F238E27FC236}">
              <a16:creationId xmlns:a16="http://schemas.microsoft.com/office/drawing/2014/main" id="{76AAE27F-9E4C-A945-A03B-03B1A3F4DC06}"/>
            </a:ext>
          </a:extLst>
        </xdr:cNvPr>
        <xdr:cNvSpPr/>
      </xdr:nvSpPr>
      <xdr:spPr>
        <a:xfrm>
          <a:off x="31140400" y="655574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27</xdr:row>
      <xdr:rowOff>0</xdr:rowOff>
    </xdr:from>
    <xdr:ext cx="304800" cy="288925"/>
    <xdr:sp macro="" textlink="">
      <xdr:nvSpPr>
        <xdr:cNvPr id="358" name="AutoShape 3" descr="Bomba De Vacío De 2 Etapas  5 Cfm Motor De 1/2hp Entrada 1/4">
          <a:extLst>
            <a:ext uri="{FF2B5EF4-FFF2-40B4-BE49-F238E27FC236}">
              <a16:creationId xmlns:a16="http://schemas.microsoft.com/office/drawing/2014/main" id="{5AEA8679-C6C1-3246-A8B7-D4BA23C1AE9A}"/>
            </a:ext>
          </a:extLst>
        </xdr:cNvPr>
        <xdr:cNvSpPr>
          <a:spLocks noChangeAspect="1" noChangeArrowheads="1"/>
        </xdr:cNvSpPr>
      </xdr:nvSpPr>
      <xdr:spPr bwMode="auto">
        <a:xfrm>
          <a:off x="34442400" y="65557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635000</xdr:colOff>
      <xdr:row>18</xdr:row>
      <xdr:rowOff>571500</xdr:rowOff>
    </xdr:from>
    <xdr:to>
      <xdr:col>3</xdr:col>
      <xdr:colOff>9747250</xdr:colOff>
      <xdr:row>19</xdr:row>
      <xdr:rowOff>4699000</xdr:rowOff>
    </xdr:to>
    <xdr:pic>
      <xdr:nvPicPr>
        <xdr:cNvPr id="359" name="Imagen 358">
          <a:extLst>
            <a:ext uri="{FF2B5EF4-FFF2-40B4-BE49-F238E27FC236}">
              <a16:creationId xmlns:a16="http://schemas.microsoft.com/office/drawing/2014/main" id="{171B3CB8-DC85-C202-7057-518EFFBECE94}"/>
            </a:ext>
          </a:extLst>
        </xdr:cNvPr>
        <xdr:cNvPicPr>
          <a:picLocks noChangeAspect="1"/>
        </xdr:cNvPicPr>
      </xdr:nvPicPr>
      <xdr:blipFill rotWithShape="1">
        <a:blip xmlns:r="http://schemas.openxmlformats.org/officeDocument/2006/relationships" r:embed="rId5"/>
        <a:srcRect l="19675" t="10145" r="14080" b="6436"/>
        <a:stretch>
          <a:fillRect/>
        </a:stretch>
      </xdr:blipFill>
      <xdr:spPr>
        <a:xfrm>
          <a:off x="21399500" y="37211000"/>
          <a:ext cx="9112250" cy="8636000"/>
        </a:xfrm>
        <a:prstGeom prst="rect">
          <a:avLst/>
        </a:prstGeom>
      </xdr:spPr>
    </xdr:pic>
    <xdr:clientData/>
  </xdr:twoCellAnchor>
  <xdr:twoCellAnchor editAs="oneCell">
    <xdr:from>
      <xdr:col>3</xdr:col>
      <xdr:colOff>431186</xdr:colOff>
      <xdr:row>22</xdr:row>
      <xdr:rowOff>381000</xdr:rowOff>
    </xdr:from>
    <xdr:to>
      <xdr:col>3</xdr:col>
      <xdr:colOff>10096500</xdr:colOff>
      <xdr:row>23</xdr:row>
      <xdr:rowOff>4730750</xdr:rowOff>
    </xdr:to>
    <xdr:pic>
      <xdr:nvPicPr>
        <xdr:cNvPr id="360" name="Imagen 359">
          <a:extLst>
            <a:ext uri="{FF2B5EF4-FFF2-40B4-BE49-F238E27FC236}">
              <a16:creationId xmlns:a16="http://schemas.microsoft.com/office/drawing/2014/main" id="{B9AA0863-25FF-4241-4DAE-D0C0C7D5AB67}"/>
            </a:ext>
          </a:extLst>
        </xdr:cNvPr>
        <xdr:cNvPicPr>
          <a:picLocks noChangeAspect="1"/>
        </xdr:cNvPicPr>
      </xdr:nvPicPr>
      <xdr:blipFill>
        <a:blip xmlns:r="http://schemas.openxmlformats.org/officeDocument/2006/relationships" r:embed="rId6"/>
        <a:stretch>
          <a:fillRect/>
        </a:stretch>
      </xdr:blipFill>
      <xdr:spPr>
        <a:xfrm>
          <a:off x="21195686" y="57150000"/>
          <a:ext cx="9665314" cy="9556750"/>
        </a:xfrm>
        <a:prstGeom prst="rect">
          <a:avLst/>
        </a:prstGeom>
      </xdr:spPr>
    </xdr:pic>
    <xdr:clientData/>
  </xdr:twoCellAnchor>
  <xdr:twoCellAnchor editAs="oneCell">
    <xdr:from>
      <xdr:col>3</xdr:col>
      <xdr:colOff>373830</xdr:colOff>
      <xdr:row>24</xdr:row>
      <xdr:rowOff>163870</xdr:rowOff>
    </xdr:from>
    <xdr:to>
      <xdr:col>3</xdr:col>
      <xdr:colOff>9969500</xdr:colOff>
      <xdr:row>24</xdr:row>
      <xdr:rowOff>4953000</xdr:rowOff>
    </xdr:to>
    <xdr:pic>
      <xdr:nvPicPr>
        <xdr:cNvPr id="361" name="Imagen 360">
          <a:extLst>
            <a:ext uri="{FF2B5EF4-FFF2-40B4-BE49-F238E27FC236}">
              <a16:creationId xmlns:a16="http://schemas.microsoft.com/office/drawing/2014/main" id="{ED0B9AFC-B8BD-D6CD-709C-C79BF487E5DD}"/>
            </a:ext>
          </a:extLst>
        </xdr:cNvPr>
        <xdr:cNvPicPr>
          <a:picLocks noChangeAspect="1"/>
        </xdr:cNvPicPr>
      </xdr:nvPicPr>
      <xdr:blipFill>
        <a:blip xmlns:r="http://schemas.openxmlformats.org/officeDocument/2006/relationships" r:embed="rId7"/>
        <a:stretch>
          <a:fillRect/>
        </a:stretch>
      </xdr:blipFill>
      <xdr:spPr>
        <a:xfrm>
          <a:off x="21138330" y="67346870"/>
          <a:ext cx="9595670" cy="4789130"/>
        </a:xfrm>
        <a:prstGeom prst="rect">
          <a:avLst/>
        </a:prstGeom>
      </xdr:spPr>
    </xdr:pic>
    <xdr:clientData/>
  </xdr:twoCellAnchor>
  <xdr:twoCellAnchor editAs="oneCell">
    <xdr:from>
      <xdr:col>3</xdr:col>
      <xdr:colOff>199718</xdr:colOff>
      <xdr:row>25</xdr:row>
      <xdr:rowOff>177186</xdr:rowOff>
    </xdr:from>
    <xdr:to>
      <xdr:col>3</xdr:col>
      <xdr:colOff>10096500</xdr:colOff>
      <xdr:row>25</xdr:row>
      <xdr:rowOff>4762500</xdr:rowOff>
    </xdr:to>
    <xdr:pic>
      <xdr:nvPicPr>
        <xdr:cNvPr id="362" name="Imagen 361">
          <a:extLst>
            <a:ext uri="{FF2B5EF4-FFF2-40B4-BE49-F238E27FC236}">
              <a16:creationId xmlns:a16="http://schemas.microsoft.com/office/drawing/2014/main" id="{035538A1-02BD-5959-D85F-FF36F9A54489}"/>
            </a:ext>
          </a:extLst>
        </xdr:cNvPr>
        <xdr:cNvPicPr>
          <a:picLocks noChangeAspect="1"/>
        </xdr:cNvPicPr>
      </xdr:nvPicPr>
      <xdr:blipFill>
        <a:blip xmlns:r="http://schemas.openxmlformats.org/officeDocument/2006/relationships" r:embed="rId8"/>
        <a:stretch>
          <a:fillRect/>
        </a:stretch>
      </xdr:blipFill>
      <xdr:spPr>
        <a:xfrm>
          <a:off x="20964218" y="72567186"/>
          <a:ext cx="9896782" cy="4585314"/>
        </a:xfrm>
        <a:prstGeom prst="rect">
          <a:avLst/>
        </a:prstGeom>
      </xdr:spPr>
    </xdr:pic>
    <xdr:clientData/>
  </xdr:twoCellAnchor>
  <xdr:oneCellAnchor>
    <xdr:from>
      <xdr:col>10</xdr:col>
      <xdr:colOff>2159000</xdr:colOff>
      <xdr:row>19</xdr:row>
      <xdr:rowOff>4381500</xdr:rowOff>
    </xdr:from>
    <xdr:ext cx="314325" cy="314325"/>
    <xdr:sp macro="" textlink="">
      <xdr:nvSpPr>
        <xdr:cNvPr id="80" name="Shape 4" descr="Vista previa de imagen">
          <a:extLst>
            <a:ext uri="{FF2B5EF4-FFF2-40B4-BE49-F238E27FC236}">
              <a16:creationId xmlns:a16="http://schemas.microsoft.com/office/drawing/2014/main" id="{363BF79F-1B9B-4920-9838-128776CAF422}"/>
            </a:ext>
          </a:extLst>
        </xdr:cNvPr>
        <xdr:cNvSpPr/>
      </xdr:nvSpPr>
      <xdr:spPr>
        <a:xfrm>
          <a:off x="42862500" y="463867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81" name="Shape 4" descr="Vista previa de imagen">
          <a:extLst>
            <a:ext uri="{FF2B5EF4-FFF2-40B4-BE49-F238E27FC236}">
              <a16:creationId xmlns:a16="http://schemas.microsoft.com/office/drawing/2014/main" id="{FF00F931-3FE8-40D1-83D6-02E2C2530BA3}"/>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82" name="Shape 4" descr="Vista previa de imagen">
          <a:extLst>
            <a:ext uri="{FF2B5EF4-FFF2-40B4-BE49-F238E27FC236}">
              <a16:creationId xmlns:a16="http://schemas.microsoft.com/office/drawing/2014/main" id="{34FD3480-7A4B-4957-80ED-89BFAABF92EF}"/>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83" name="Shape 5" descr="https://http2.mlstatic.com/D_NQ_NP_2X_862829-MCO31826069806_082019-F.webp">
          <a:extLst>
            <a:ext uri="{FF2B5EF4-FFF2-40B4-BE49-F238E27FC236}">
              <a16:creationId xmlns:a16="http://schemas.microsoft.com/office/drawing/2014/main" id="{39586097-6BF1-456D-AC06-247ABEAE5C4B}"/>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84" name="Shape 5" descr="https://http2.mlstatic.com/D_NQ_NP_2X_862829-MCO31826069806_082019-F.webp">
          <a:extLst>
            <a:ext uri="{FF2B5EF4-FFF2-40B4-BE49-F238E27FC236}">
              <a16:creationId xmlns:a16="http://schemas.microsoft.com/office/drawing/2014/main" id="{599307A4-0186-4E2F-955B-B42D349C8BD8}"/>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85" name="Shape 5" descr="https://http2.mlstatic.com/D_NQ_NP_2X_862829-MCO31826069806_082019-F.webp">
          <a:extLst>
            <a:ext uri="{FF2B5EF4-FFF2-40B4-BE49-F238E27FC236}">
              <a16:creationId xmlns:a16="http://schemas.microsoft.com/office/drawing/2014/main" id="{612D075D-A98D-4E9F-AAEB-0A88CEE80991}"/>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86" name="Shape 5" descr="https://http2.mlstatic.com/D_NQ_NP_2X_862829-MCO31826069806_082019-F.webp">
          <a:extLst>
            <a:ext uri="{FF2B5EF4-FFF2-40B4-BE49-F238E27FC236}">
              <a16:creationId xmlns:a16="http://schemas.microsoft.com/office/drawing/2014/main" id="{3848B521-0604-49DD-BE92-B328CCE9A665}"/>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87" name="Shape 5" descr="https://http2.mlstatic.com/D_NQ_NP_2X_862829-MCO31826069806_082019-F.webp">
          <a:extLst>
            <a:ext uri="{FF2B5EF4-FFF2-40B4-BE49-F238E27FC236}">
              <a16:creationId xmlns:a16="http://schemas.microsoft.com/office/drawing/2014/main" id="{C118BA78-A4CC-47D1-BAF1-5E462F982B6C}"/>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88" name="Shape 5" descr="https://http2.mlstatic.com/D_NQ_NP_2X_862829-MCO31826069806_082019-F.webp">
          <a:extLst>
            <a:ext uri="{FF2B5EF4-FFF2-40B4-BE49-F238E27FC236}">
              <a16:creationId xmlns:a16="http://schemas.microsoft.com/office/drawing/2014/main" id="{6E3FC3ED-295D-4308-A5D8-66D7993CCB91}"/>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89" name="Shape 5" descr="https://http2.mlstatic.com/D_NQ_NP_2X_862829-MCO31826069806_082019-F.webp">
          <a:extLst>
            <a:ext uri="{FF2B5EF4-FFF2-40B4-BE49-F238E27FC236}">
              <a16:creationId xmlns:a16="http://schemas.microsoft.com/office/drawing/2014/main" id="{FBBF9B4E-596C-49FF-9EC9-A97CF8FF9517}"/>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90" name="Shape 5" descr="https://http2.mlstatic.com/D_NQ_NP_2X_862829-MCO31826069806_082019-F.webp">
          <a:extLst>
            <a:ext uri="{FF2B5EF4-FFF2-40B4-BE49-F238E27FC236}">
              <a16:creationId xmlns:a16="http://schemas.microsoft.com/office/drawing/2014/main" id="{862FD6CF-FD43-4FA6-9DFA-33BC4C0F3A4F}"/>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91" name="Shape 5" descr="https://http2.mlstatic.com/D_NQ_NP_2X_862829-MCO31826069806_082019-F.webp">
          <a:extLst>
            <a:ext uri="{FF2B5EF4-FFF2-40B4-BE49-F238E27FC236}">
              <a16:creationId xmlns:a16="http://schemas.microsoft.com/office/drawing/2014/main" id="{FC008288-1E7D-4744-AFC8-58FFF5E6DFD2}"/>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92" name="Shape 5" descr="https://http2.mlstatic.com/D_NQ_NP_2X_862829-MCO31826069806_082019-F.webp">
          <a:extLst>
            <a:ext uri="{FF2B5EF4-FFF2-40B4-BE49-F238E27FC236}">
              <a16:creationId xmlns:a16="http://schemas.microsoft.com/office/drawing/2014/main" id="{1BB829CF-03DD-4708-9731-BDB4F3148768}"/>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93" name="Shape 5" descr="https://http2.mlstatic.com/D_NQ_NP_2X_862829-MCO31826069806_082019-F.webp">
          <a:extLst>
            <a:ext uri="{FF2B5EF4-FFF2-40B4-BE49-F238E27FC236}">
              <a16:creationId xmlns:a16="http://schemas.microsoft.com/office/drawing/2014/main" id="{0D978BBB-4FB6-497C-9861-479F0B96A42B}"/>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94" name="Shape 5" descr="https://http2.mlstatic.com/D_NQ_NP_2X_862829-MCO31826069806_082019-F.webp">
          <a:extLst>
            <a:ext uri="{FF2B5EF4-FFF2-40B4-BE49-F238E27FC236}">
              <a16:creationId xmlns:a16="http://schemas.microsoft.com/office/drawing/2014/main" id="{AF2AE58F-9E8A-4AC7-91F4-1F688C26F9D8}"/>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95" name="Shape 5" descr="https://http2.mlstatic.com/D_NQ_NP_2X_862829-MCO31826069806_082019-F.webp">
          <a:extLst>
            <a:ext uri="{FF2B5EF4-FFF2-40B4-BE49-F238E27FC236}">
              <a16:creationId xmlns:a16="http://schemas.microsoft.com/office/drawing/2014/main" id="{789ED0B4-3C27-4E2A-A881-AF1D0AB739C1}"/>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96" name="Shape 5" descr="https://http2.mlstatic.com/D_NQ_NP_2X_862829-MCO31826069806_082019-F.webp">
          <a:extLst>
            <a:ext uri="{FF2B5EF4-FFF2-40B4-BE49-F238E27FC236}">
              <a16:creationId xmlns:a16="http://schemas.microsoft.com/office/drawing/2014/main" id="{F44DB135-D9BB-4AC4-8E04-7633A8CDDB0B}"/>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97" name="Shape 5" descr="https://http2.mlstatic.com/D_NQ_NP_2X_862829-MCO31826069806_082019-F.webp">
          <a:extLst>
            <a:ext uri="{FF2B5EF4-FFF2-40B4-BE49-F238E27FC236}">
              <a16:creationId xmlns:a16="http://schemas.microsoft.com/office/drawing/2014/main" id="{D68227F2-1704-4E51-A6B4-1C35FCD93C46}"/>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98" name="Shape 5" descr="https://http2.mlstatic.com/D_NQ_NP_2X_862829-MCO31826069806_082019-F.webp">
          <a:extLst>
            <a:ext uri="{FF2B5EF4-FFF2-40B4-BE49-F238E27FC236}">
              <a16:creationId xmlns:a16="http://schemas.microsoft.com/office/drawing/2014/main" id="{8033AE68-8989-40A6-9C02-FABD81B1EBA3}"/>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99" name="Shape 5" descr="https://http2.mlstatic.com/D_NQ_NP_2X_862829-MCO31826069806_082019-F.webp">
          <a:extLst>
            <a:ext uri="{FF2B5EF4-FFF2-40B4-BE49-F238E27FC236}">
              <a16:creationId xmlns:a16="http://schemas.microsoft.com/office/drawing/2014/main" id="{5FFA2F91-F4EB-4D1F-BA50-2A8A6A1E547F}"/>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100" name="Shape 5" descr="https://http2.mlstatic.com/D_NQ_NP_2X_862829-MCO31826069806_082019-F.webp">
          <a:extLst>
            <a:ext uri="{FF2B5EF4-FFF2-40B4-BE49-F238E27FC236}">
              <a16:creationId xmlns:a16="http://schemas.microsoft.com/office/drawing/2014/main" id="{5F96EEC5-9A1A-4124-A915-AD3E7E38CB6D}"/>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101" name="Shape 5" descr="https://http2.mlstatic.com/D_NQ_NP_2X_862829-MCO31826069806_082019-F.webp">
          <a:extLst>
            <a:ext uri="{FF2B5EF4-FFF2-40B4-BE49-F238E27FC236}">
              <a16:creationId xmlns:a16="http://schemas.microsoft.com/office/drawing/2014/main" id="{0F869872-9B90-4889-9871-97C92DFF960B}"/>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20</xdr:row>
      <xdr:rowOff>0</xdr:rowOff>
    </xdr:from>
    <xdr:ext cx="314325" cy="314325"/>
    <xdr:sp macro="" textlink="">
      <xdr:nvSpPr>
        <xdr:cNvPr id="363" name="Shape 5" descr="https://http2.mlstatic.com/D_NQ_NP_2X_862829-MCO31826069806_082019-F.webp">
          <a:extLst>
            <a:ext uri="{FF2B5EF4-FFF2-40B4-BE49-F238E27FC236}">
              <a16:creationId xmlns:a16="http://schemas.microsoft.com/office/drawing/2014/main" id="{7EDAC1EA-6034-4AF5-A1A9-37E0C497DB69}"/>
            </a:ext>
          </a:extLst>
        </xdr:cNvPr>
        <xdr:cNvSpPr/>
      </xdr:nvSpPr>
      <xdr:spPr>
        <a:xfrm>
          <a:off x="34131250" y="366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20</xdr:row>
      <xdr:rowOff>0</xdr:rowOff>
    </xdr:from>
    <xdr:ext cx="304800" cy="288925"/>
    <xdr:sp macro="" textlink="">
      <xdr:nvSpPr>
        <xdr:cNvPr id="364" name="AutoShape 3" descr="Bomba De Vacío De 2 Etapas  5 Cfm Motor De 1/2hp Entrada 1/4">
          <a:extLst>
            <a:ext uri="{FF2B5EF4-FFF2-40B4-BE49-F238E27FC236}">
              <a16:creationId xmlns:a16="http://schemas.microsoft.com/office/drawing/2014/main" id="{D8CDFB47-4957-4D1E-86DF-93582C81CD64}"/>
            </a:ext>
          </a:extLst>
        </xdr:cNvPr>
        <xdr:cNvSpPr>
          <a:spLocks noChangeAspect="1" noChangeArrowheads="1"/>
        </xdr:cNvSpPr>
      </xdr:nvSpPr>
      <xdr:spPr bwMode="auto">
        <a:xfrm>
          <a:off x="37401500" y="36639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xdr:row>
      <xdr:rowOff>0</xdr:rowOff>
    </xdr:from>
    <xdr:ext cx="304800" cy="288925"/>
    <xdr:sp macro="" textlink="">
      <xdr:nvSpPr>
        <xdr:cNvPr id="365" name="AutoShape 3" descr="Bomba De Vacío De 2 Etapas  5 Cfm Motor De 1/2hp Entrada 1/4">
          <a:extLst>
            <a:ext uri="{FF2B5EF4-FFF2-40B4-BE49-F238E27FC236}">
              <a16:creationId xmlns:a16="http://schemas.microsoft.com/office/drawing/2014/main" id="{78A86A38-27EA-4AFB-BC02-38064AE4C4C4}"/>
            </a:ext>
          </a:extLst>
        </xdr:cNvPr>
        <xdr:cNvSpPr>
          <a:spLocks noChangeAspect="1" noChangeArrowheads="1"/>
        </xdr:cNvSpPr>
      </xdr:nvSpPr>
      <xdr:spPr bwMode="auto">
        <a:xfrm>
          <a:off x="37401500" y="51562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xdr:row>
      <xdr:rowOff>0</xdr:rowOff>
    </xdr:from>
    <xdr:ext cx="304800" cy="288925"/>
    <xdr:sp macro="" textlink="">
      <xdr:nvSpPr>
        <xdr:cNvPr id="366" name="AutoShape 3" descr="Bomba De Vacío De 2 Etapas  5 Cfm Motor De 1/2hp Entrada 1/4">
          <a:extLst>
            <a:ext uri="{FF2B5EF4-FFF2-40B4-BE49-F238E27FC236}">
              <a16:creationId xmlns:a16="http://schemas.microsoft.com/office/drawing/2014/main" id="{935D9A85-D7CD-4FFA-8A42-7EF72095923B}"/>
            </a:ext>
          </a:extLst>
        </xdr:cNvPr>
        <xdr:cNvSpPr>
          <a:spLocks noChangeAspect="1" noChangeArrowheads="1"/>
        </xdr:cNvSpPr>
      </xdr:nvSpPr>
      <xdr:spPr bwMode="auto">
        <a:xfrm>
          <a:off x="37401500" y="46355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609600</xdr:colOff>
      <xdr:row>28</xdr:row>
      <xdr:rowOff>266700</xdr:rowOff>
    </xdr:from>
    <xdr:to>
      <xdr:col>3</xdr:col>
      <xdr:colOff>9258300</xdr:colOff>
      <xdr:row>28</xdr:row>
      <xdr:rowOff>4997450</xdr:rowOff>
    </xdr:to>
    <xdr:pic>
      <xdr:nvPicPr>
        <xdr:cNvPr id="367" name="Imagen 366">
          <a:extLst>
            <a:ext uri="{FF2B5EF4-FFF2-40B4-BE49-F238E27FC236}">
              <a16:creationId xmlns:a16="http://schemas.microsoft.com/office/drawing/2014/main" id="{CC37649C-8AA6-480D-9456-DA5311C853A7}"/>
            </a:ext>
          </a:extLst>
        </xdr:cNvPr>
        <xdr:cNvPicPr>
          <a:picLocks noChangeAspect="1"/>
        </xdr:cNvPicPr>
      </xdr:nvPicPr>
      <xdr:blipFill>
        <a:blip xmlns:r="http://schemas.openxmlformats.org/officeDocument/2006/relationships" r:embed="rId9"/>
        <a:stretch>
          <a:fillRect/>
        </a:stretch>
      </xdr:blipFill>
      <xdr:spPr>
        <a:xfrm>
          <a:off x="21374100" y="86791800"/>
          <a:ext cx="8648700" cy="4730750"/>
        </a:xfrm>
        <a:prstGeom prst="rect">
          <a:avLst/>
        </a:prstGeom>
      </xdr:spPr>
    </xdr:pic>
    <xdr:clientData/>
  </xdr:twoCellAnchor>
  <xdr:oneCellAnchor>
    <xdr:from>
      <xdr:col>8</xdr:col>
      <xdr:colOff>0</xdr:colOff>
      <xdr:row>28</xdr:row>
      <xdr:rowOff>0</xdr:rowOff>
    </xdr:from>
    <xdr:ext cx="304800" cy="288925"/>
    <xdr:sp macro="" textlink="">
      <xdr:nvSpPr>
        <xdr:cNvPr id="368" name="AutoShape 3" descr="Bomba De Vacío De 2 Etapas  5 Cfm Motor De 1/2hp Entrada 1/4">
          <a:extLst>
            <a:ext uri="{FF2B5EF4-FFF2-40B4-BE49-F238E27FC236}">
              <a16:creationId xmlns:a16="http://schemas.microsoft.com/office/drawing/2014/main" id="{97F5D23C-0535-4417-B999-76BE1681E8D6}"/>
            </a:ext>
          </a:extLst>
        </xdr:cNvPr>
        <xdr:cNvSpPr>
          <a:spLocks noChangeAspect="1" noChangeArrowheads="1"/>
        </xdr:cNvSpPr>
      </xdr:nvSpPr>
      <xdr:spPr bwMode="auto">
        <a:xfrm>
          <a:off x="37414200" y="81305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369" name="AutoShape 3" descr="Bomba De Vacío De 2 Etapas  5 Cfm Motor De 1/2hp Entrada 1/4">
          <a:extLst>
            <a:ext uri="{FF2B5EF4-FFF2-40B4-BE49-F238E27FC236}">
              <a16:creationId xmlns:a16="http://schemas.microsoft.com/office/drawing/2014/main" id="{84B02B2E-11CA-4EF1-B464-9194BB39C844}"/>
            </a:ext>
          </a:extLst>
        </xdr:cNvPr>
        <xdr:cNvSpPr>
          <a:spLocks noChangeAspect="1" noChangeArrowheads="1"/>
        </xdr:cNvSpPr>
      </xdr:nvSpPr>
      <xdr:spPr bwMode="auto">
        <a:xfrm>
          <a:off x="37414200" y="81305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685800</xdr:colOff>
      <xdr:row>34</xdr:row>
      <xdr:rowOff>38100</xdr:rowOff>
    </xdr:from>
    <xdr:to>
      <xdr:col>3</xdr:col>
      <xdr:colOff>9563100</xdr:colOff>
      <xdr:row>34</xdr:row>
      <xdr:rowOff>3505200</xdr:rowOff>
    </xdr:to>
    <xdr:pic>
      <xdr:nvPicPr>
        <xdr:cNvPr id="370" name="Imagen 369">
          <a:extLst>
            <a:ext uri="{FF2B5EF4-FFF2-40B4-BE49-F238E27FC236}">
              <a16:creationId xmlns:a16="http://schemas.microsoft.com/office/drawing/2014/main" id="{C7B39974-31F8-4B5B-BF69-F4260539914C}"/>
            </a:ext>
          </a:extLst>
        </xdr:cNvPr>
        <xdr:cNvPicPr/>
      </xdr:nvPicPr>
      <xdr:blipFill rotWithShape="1">
        <a:blip xmlns:r="http://schemas.openxmlformats.org/officeDocument/2006/relationships" r:embed="rId10"/>
        <a:srcRect l="23707" t="26345" r="19984" b="16058"/>
        <a:stretch/>
      </xdr:blipFill>
      <xdr:spPr bwMode="auto">
        <a:xfrm>
          <a:off x="21450300" y="113919000"/>
          <a:ext cx="8877300" cy="34671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1752600</xdr:colOff>
      <xdr:row>29</xdr:row>
      <xdr:rowOff>533400</xdr:rowOff>
    </xdr:from>
    <xdr:to>
      <xdr:col>3</xdr:col>
      <xdr:colOff>7848600</xdr:colOff>
      <xdr:row>29</xdr:row>
      <xdr:rowOff>4851400</xdr:rowOff>
    </xdr:to>
    <xdr:pic>
      <xdr:nvPicPr>
        <xdr:cNvPr id="371" name="Imagen 370">
          <a:extLst>
            <a:ext uri="{FF2B5EF4-FFF2-40B4-BE49-F238E27FC236}">
              <a16:creationId xmlns:a16="http://schemas.microsoft.com/office/drawing/2014/main" id="{819EBBAB-7CD0-4DA1-B041-979041379696}"/>
            </a:ext>
          </a:extLst>
        </xdr:cNvPr>
        <xdr:cNvPicPr>
          <a:picLocks noChangeAspect="1"/>
        </xdr:cNvPicPr>
      </xdr:nvPicPr>
      <xdr:blipFill>
        <a:blip xmlns:r="http://schemas.openxmlformats.org/officeDocument/2006/relationships" r:embed="rId11"/>
        <a:stretch>
          <a:fillRect/>
        </a:stretch>
      </xdr:blipFill>
      <xdr:spPr>
        <a:xfrm>
          <a:off x="22517100" y="92278200"/>
          <a:ext cx="6096000" cy="4318000"/>
        </a:xfrm>
        <a:prstGeom prst="rect">
          <a:avLst/>
        </a:prstGeom>
      </xdr:spPr>
    </xdr:pic>
    <xdr:clientData/>
  </xdr:twoCellAnchor>
  <xdr:oneCellAnchor>
    <xdr:from>
      <xdr:col>8</xdr:col>
      <xdr:colOff>0</xdr:colOff>
      <xdr:row>29</xdr:row>
      <xdr:rowOff>0</xdr:rowOff>
    </xdr:from>
    <xdr:ext cx="304800" cy="288925"/>
    <xdr:sp macro="" textlink="">
      <xdr:nvSpPr>
        <xdr:cNvPr id="372" name="AutoShape 3" descr="Bomba De Vacío De 2 Etapas  5 Cfm Motor De 1/2hp Entrada 1/4">
          <a:extLst>
            <a:ext uri="{FF2B5EF4-FFF2-40B4-BE49-F238E27FC236}">
              <a16:creationId xmlns:a16="http://schemas.microsoft.com/office/drawing/2014/main" id="{28B23E0D-3497-4919-8350-69A7326A78D9}"/>
            </a:ext>
          </a:extLst>
        </xdr:cNvPr>
        <xdr:cNvSpPr>
          <a:spLocks noChangeAspect="1" noChangeArrowheads="1"/>
        </xdr:cNvSpPr>
      </xdr:nvSpPr>
      <xdr:spPr bwMode="auto">
        <a:xfrm>
          <a:off x="37414200" y="86525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373" name="AutoShape 3" descr="Bomba De Vacío De 2 Etapas  5 Cfm Motor De 1/2hp Entrada 1/4">
          <a:extLst>
            <a:ext uri="{FF2B5EF4-FFF2-40B4-BE49-F238E27FC236}">
              <a16:creationId xmlns:a16="http://schemas.microsoft.com/office/drawing/2014/main" id="{6652A63A-6A7F-4680-B13B-1714E87B8378}"/>
            </a:ext>
          </a:extLst>
        </xdr:cNvPr>
        <xdr:cNvSpPr>
          <a:spLocks noChangeAspect="1" noChangeArrowheads="1"/>
        </xdr:cNvSpPr>
      </xdr:nvSpPr>
      <xdr:spPr bwMode="auto">
        <a:xfrm>
          <a:off x="37414200" y="86525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495300</xdr:colOff>
      <xdr:row>30</xdr:row>
      <xdr:rowOff>381000</xdr:rowOff>
    </xdr:from>
    <xdr:to>
      <xdr:col>3</xdr:col>
      <xdr:colOff>9105900</xdr:colOff>
      <xdr:row>30</xdr:row>
      <xdr:rowOff>2921000</xdr:rowOff>
    </xdr:to>
    <xdr:pic>
      <xdr:nvPicPr>
        <xdr:cNvPr id="376" name="Imagen 375">
          <a:extLst>
            <a:ext uri="{FF2B5EF4-FFF2-40B4-BE49-F238E27FC236}">
              <a16:creationId xmlns:a16="http://schemas.microsoft.com/office/drawing/2014/main" id="{1902D16B-2C99-4501-A201-A8E4F0E81A42}"/>
            </a:ext>
          </a:extLst>
        </xdr:cNvPr>
        <xdr:cNvPicPr>
          <a:picLocks noChangeAspect="1"/>
        </xdr:cNvPicPr>
      </xdr:nvPicPr>
      <xdr:blipFill>
        <a:blip xmlns:r="http://schemas.openxmlformats.org/officeDocument/2006/relationships" r:embed="rId12"/>
        <a:stretch>
          <a:fillRect/>
        </a:stretch>
      </xdr:blipFill>
      <xdr:spPr>
        <a:xfrm>
          <a:off x="21259800" y="97116900"/>
          <a:ext cx="8610600" cy="2540000"/>
        </a:xfrm>
        <a:prstGeom prst="rect">
          <a:avLst/>
        </a:prstGeom>
      </xdr:spPr>
    </xdr:pic>
    <xdr:clientData/>
  </xdr:twoCellAnchor>
  <xdr:oneCellAnchor>
    <xdr:from>
      <xdr:col>8</xdr:col>
      <xdr:colOff>0</xdr:colOff>
      <xdr:row>30</xdr:row>
      <xdr:rowOff>0</xdr:rowOff>
    </xdr:from>
    <xdr:ext cx="304800" cy="288925"/>
    <xdr:sp macro="" textlink="">
      <xdr:nvSpPr>
        <xdr:cNvPr id="377" name="AutoShape 3" descr="Bomba De Vacío De 2 Etapas  5 Cfm Motor De 1/2hp Entrada 1/4">
          <a:extLst>
            <a:ext uri="{FF2B5EF4-FFF2-40B4-BE49-F238E27FC236}">
              <a16:creationId xmlns:a16="http://schemas.microsoft.com/office/drawing/2014/main" id="{7DAF404C-214E-4468-84E9-B1437FDF71C8}"/>
            </a:ext>
          </a:extLst>
        </xdr:cNvPr>
        <xdr:cNvSpPr>
          <a:spLocks noChangeAspect="1" noChangeArrowheads="1"/>
        </xdr:cNvSpPr>
      </xdr:nvSpPr>
      <xdr:spPr bwMode="auto">
        <a:xfrm>
          <a:off x="37414200" y="91744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378" name="AutoShape 3" descr="Bomba De Vacío De 2 Etapas  5 Cfm Motor De 1/2hp Entrada 1/4">
          <a:extLst>
            <a:ext uri="{FF2B5EF4-FFF2-40B4-BE49-F238E27FC236}">
              <a16:creationId xmlns:a16="http://schemas.microsoft.com/office/drawing/2014/main" id="{06CDCE8B-9852-42D2-A42C-BDDEFD588B24}"/>
            </a:ext>
          </a:extLst>
        </xdr:cNvPr>
        <xdr:cNvSpPr>
          <a:spLocks noChangeAspect="1" noChangeArrowheads="1"/>
        </xdr:cNvSpPr>
      </xdr:nvSpPr>
      <xdr:spPr bwMode="auto">
        <a:xfrm>
          <a:off x="37414200" y="91744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379" name="AutoShape 3" descr="Bomba De Vacío De 2 Etapas  5 Cfm Motor De 1/2hp Entrada 1/4">
          <a:extLst>
            <a:ext uri="{FF2B5EF4-FFF2-40B4-BE49-F238E27FC236}">
              <a16:creationId xmlns:a16="http://schemas.microsoft.com/office/drawing/2014/main" id="{8160BD0D-09C8-4893-84D3-53B9FC5106FD}"/>
            </a:ext>
          </a:extLst>
        </xdr:cNvPr>
        <xdr:cNvSpPr>
          <a:spLocks noChangeAspect="1" noChangeArrowheads="1"/>
        </xdr:cNvSpPr>
      </xdr:nvSpPr>
      <xdr:spPr bwMode="auto">
        <a:xfrm>
          <a:off x="37414200" y="86525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380" name="AutoShape 3" descr="Bomba De Vacío De 2 Etapas  5 Cfm Motor De 1/2hp Entrada 1/4">
          <a:extLst>
            <a:ext uri="{FF2B5EF4-FFF2-40B4-BE49-F238E27FC236}">
              <a16:creationId xmlns:a16="http://schemas.microsoft.com/office/drawing/2014/main" id="{5FCFDCC1-9E68-4FBD-BDF8-5901E2F75207}"/>
            </a:ext>
          </a:extLst>
        </xdr:cNvPr>
        <xdr:cNvSpPr>
          <a:spLocks noChangeAspect="1" noChangeArrowheads="1"/>
        </xdr:cNvSpPr>
      </xdr:nvSpPr>
      <xdr:spPr bwMode="auto">
        <a:xfrm>
          <a:off x="37414200" y="86525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1333500</xdr:colOff>
      <xdr:row>31</xdr:row>
      <xdr:rowOff>419100</xdr:rowOff>
    </xdr:from>
    <xdr:to>
      <xdr:col>3</xdr:col>
      <xdr:colOff>7270750</xdr:colOff>
      <xdr:row>31</xdr:row>
      <xdr:rowOff>4578350</xdr:rowOff>
    </xdr:to>
    <xdr:pic>
      <xdr:nvPicPr>
        <xdr:cNvPr id="381" name="Imagen 380">
          <a:extLst>
            <a:ext uri="{FF2B5EF4-FFF2-40B4-BE49-F238E27FC236}">
              <a16:creationId xmlns:a16="http://schemas.microsoft.com/office/drawing/2014/main" id="{83FCD8C0-AB0A-482F-AC6E-ACC69FC3AD57}"/>
            </a:ext>
          </a:extLst>
        </xdr:cNvPr>
        <xdr:cNvPicPr>
          <a:picLocks noChangeAspect="1"/>
        </xdr:cNvPicPr>
      </xdr:nvPicPr>
      <xdr:blipFill>
        <a:blip xmlns:r="http://schemas.openxmlformats.org/officeDocument/2006/relationships" r:embed="rId13"/>
        <a:stretch>
          <a:fillRect/>
        </a:stretch>
      </xdr:blipFill>
      <xdr:spPr>
        <a:xfrm>
          <a:off x="22098000" y="100584000"/>
          <a:ext cx="5937250" cy="4159250"/>
        </a:xfrm>
        <a:prstGeom prst="rect">
          <a:avLst/>
        </a:prstGeom>
      </xdr:spPr>
    </xdr:pic>
    <xdr:clientData/>
  </xdr:twoCellAnchor>
  <xdr:oneCellAnchor>
    <xdr:from>
      <xdr:col>8</xdr:col>
      <xdr:colOff>0</xdr:colOff>
      <xdr:row>31</xdr:row>
      <xdr:rowOff>0</xdr:rowOff>
    </xdr:from>
    <xdr:ext cx="304800" cy="288925"/>
    <xdr:sp macro="" textlink="">
      <xdr:nvSpPr>
        <xdr:cNvPr id="382" name="AutoShape 3" descr="Bomba De Vacío De 2 Etapas  5 Cfm Motor De 1/2hp Entrada 1/4">
          <a:extLst>
            <a:ext uri="{FF2B5EF4-FFF2-40B4-BE49-F238E27FC236}">
              <a16:creationId xmlns:a16="http://schemas.microsoft.com/office/drawing/2014/main" id="{CCF03878-6BB3-43A2-8319-6291DD4F77D2}"/>
            </a:ext>
          </a:extLst>
        </xdr:cNvPr>
        <xdr:cNvSpPr>
          <a:spLocks noChangeAspect="1" noChangeArrowheads="1"/>
        </xdr:cNvSpPr>
      </xdr:nvSpPr>
      <xdr:spPr bwMode="auto">
        <a:xfrm>
          <a:off x="37414200" y="967359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383" name="AutoShape 3" descr="Bomba De Vacío De 2 Etapas  5 Cfm Motor De 1/2hp Entrada 1/4">
          <a:extLst>
            <a:ext uri="{FF2B5EF4-FFF2-40B4-BE49-F238E27FC236}">
              <a16:creationId xmlns:a16="http://schemas.microsoft.com/office/drawing/2014/main" id="{D2E36993-9A1A-4B1D-9B6E-B18E49CFC0A8}"/>
            </a:ext>
          </a:extLst>
        </xdr:cNvPr>
        <xdr:cNvSpPr>
          <a:spLocks noChangeAspect="1" noChangeArrowheads="1"/>
        </xdr:cNvSpPr>
      </xdr:nvSpPr>
      <xdr:spPr bwMode="auto">
        <a:xfrm>
          <a:off x="37414200" y="967359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1219200</xdr:colOff>
      <xdr:row>32</xdr:row>
      <xdr:rowOff>419100</xdr:rowOff>
    </xdr:from>
    <xdr:to>
      <xdr:col>3</xdr:col>
      <xdr:colOff>8877300</xdr:colOff>
      <xdr:row>32</xdr:row>
      <xdr:rowOff>4292600</xdr:rowOff>
    </xdr:to>
    <xdr:pic>
      <xdr:nvPicPr>
        <xdr:cNvPr id="384" name="Imagen 383">
          <a:extLst>
            <a:ext uri="{FF2B5EF4-FFF2-40B4-BE49-F238E27FC236}">
              <a16:creationId xmlns:a16="http://schemas.microsoft.com/office/drawing/2014/main" id="{A4CA932B-F9B3-4237-8532-9824A9DE8047}"/>
            </a:ext>
          </a:extLst>
        </xdr:cNvPr>
        <xdr:cNvPicPr>
          <a:picLocks noChangeAspect="1"/>
        </xdr:cNvPicPr>
      </xdr:nvPicPr>
      <xdr:blipFill>
        <a:blip xmlns:r="http://schemas.openxmlformats.org/officeDocument/2006/relationships" r:embed="rId14"/>
        <a:stretch>
          <a:fillRect/>
        </a:stretch>
      </xdr:blipFill>
      <xdr:spPr>
        <a:xfrm>
          <a:off x="21983700" y="105803700"/>
          <a:ext cx="7658100" cy="3873500"/>
        </a:xfrm>
        <a:prstGeom prst="rect">
          <a:avLst/>
        </a:prstGeom>
      </xdr:spPr>
    </xdr:pic>
    <xdr:clientData/>
  </xdr:twoCellAnchor>
  <xdr:oneCellAnchor>
    <xdr:from>
      <xdr:col>8</xdr:col>
      <xdr:colOff>0</xdr:colOff>
      <xdr:row>32</xdr:row>
      <xdr:rowOff>0</xdr:rowOff>
    </xdr:from>
    <xdr:ext cx="304800" cy="288925"/>
    <xdr:sp macro="" textlink="">
      <xdr:nvSpPr>
        <xdr:cNvPr id="385" name="AutoShape 3" descr="Bomba De Vacío De 2 Etapas  5 Cfm Motor De 1/2hp Entrada 1/4">
          <a:extLst>
            <a:ext uri="{FF2B5EF4-FFF2-40B4-BE49-F238E27FC236}">
              <a16:creationId xmlns:a16="http://schemas.microsoft.com/office/drawing/2014/main" id="{55C32C0E-93EB-405F-9646-58F816CB0C39}"/>
            </a:ext>
          </a:extLst>
        </xdr:cNvPr>
        <xdr:cNvSpPr>
          <a:spLocks noChangeAspect="1" noChangeArrowheads="1"/>
        </xdr:cNvSpPr>
      </xdr:nvSpPr>
      <xdr:spPr bwMode="auto">
        <a:xfrm>
          <a:off x="37414200" y="1001649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386" name="AutoShape 3" descr="Bomba De Vacío De 2 Etapas  5 Cfm Motor De 1/2hp Entrada 1/4">
          <a:extLst>
            <a:ext uri="{FF2B5EF4-FFF2-40B4-BE49-F238E27FC236}">
              <a16:creationId xmlns:a16="http://schemas.microsoft.com/office/drawing/2014/main" id="{27F94FD1-3FB8-425E-AE42-1C8DCD9122AF}"/>
            </a:ext>
          </a:extLst>
        </xdr:cNvPr>
        <xdr:cNvSpPr>
          <a:spLocks noChangeAspect="1" noChangeArrowheads="1"/>
        </xdr:cNvSpPr>
      </xdr:nvSpPr>
      <xdr:spPr bwMode="auto">
        <a:xfrm>
          <a:off x="37414200" y="1001649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1485900</xdr:colOff>
      <xdr:row>33</xdr:row>
      <xdr:rowOff>266700</xdr:rowOff>
    </xdr:from>
    <xdr:to>
      <xdr:col>3</xdr:col>
      <xdr:colOff>7581900</xdr:colOff>
      <xdr:row>33</xdr:row>
      <xdr:rowOff>3759200</xdr:rowOff>
    </xdr:to>
    <xdr:pic>
      <xdr:nvPicPr>
        <xdr:cNvPr id="387" name="Imagen 386">
          <a:extLst>
            <a:ext uri="{FF2B5EF4-FFF2-40B4-BE49-F238E27FC236}">
              <a16:creationId xmlns:a16="http://schemas.microsoft.com/office/drawing/2014/main" id="{F85EEB62-1542-4494-B0AD-BEF4746744EB}"/>
            </a:ext>
          </a:extLst>
        </xdr:cNvPr>
        <xdr:cNvPicPr/>
      </xdr:nvPicPr>
      <xdr:blipFill rotWithShape="1">
        <a:blip xmlns:r="http://schemas.openxmlformats.org/officeDocument/2006/relationships" r:embed="rId15"/>
        <a:srcRect l="14735" t="40555" r="55792" b="12089"/>
        <a:stretch/>
      </xdr:blipFill>
      <xdr:spPr bwMode="auto">
        <a:xfrm>
          <a:off x="22250400" y="110109000"/>
          <a:ext cx="6096000" cy="3492500"/>
        </a:xfrm>
        <a:prstGeom prst="rect">
          <a:avLst/>
        </a:prstGeom>
        <a:ln>
          <a:noFill/>
        </a:ln>
        <a:extLst>
          <a:ext uri="{53640926-AAD7-44D8-BBD7-CCE9431645EC}">
            <a14:shadowObscured xmlns:a14="http://schemas.microsoft.com/office/drawing/2010/main"/>
          </a:ext>
        </a:extLst>
      </xdr:spPr>
    </xdr:pic>
    <xdr:clientData/>
  </xdr:twoCellAnchor>
  <xdr:oneCellAnchor>
    <xdr:from>
      <xdr:col>8</xdr:col>
      <xdr:colOff>0</xdr:colOff>
      <xdr:row>33</xdr:row>
      <xdr:rowOff>0</xdr:rowOff>
    </xdr:from>
    <xdr:ext cx="304800" cy="288925"/>
    <xdr:sp macro="" textlink="">
      <xdr:nvSpPr>
        <xdr:cNvPr id="388" name="AutoShape 3" descr="Bomba De Vacío De 2 Etapas  5 Cfm Motor De 1/2hp Entrada 1/4">
          <a:extLst>
            <a:ext uri="{FF2B5EF4-FFF2-40B4-BE49-F238E27FC236}">
              <a16:creationId xmlns:a16="http://schemas.microsoft.com/office/drawing/2014/main" id="{4BB220A4-3AA4-4327-AE7C-01EDC84FEFAD}"/>
            </a:ext>
          </a:extLst>
        </xdr:cNvPr>
        <xdr:cNvSpPr>
          <a:spLocks noChangeAspect="1" noChangeArrowheads="1"/>
        </xdr:cNvSpPr>
      </xdr:nvSpPr>
      <xdr:spPr bwMode="auto">
        <a:xfrm>
          <a:off x="37414200" y="1053846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389" name="AutoShape 3" descr="Bomba De Vacío De 2 Etapas  5 Cfm Motor De 1/2hp Entrada 1/4">
          <a:extLst>
            <a:ext uri="{FF2B5EF4-FFF2-40B4-BE49-F238E27FC236}">
              <a16:creationId xmlns:a16="http://schemas.microsoft.com/office/drawing/2014/main" id="{C9619A2F-AD6C-4C95-89F8-D51420C49EDB}"/>
            </a:ext>
          </a:extLst>
        </xdr:cNvPr>
        <xdr:cNvSpPr>
          <a:spLocks noChangeAspect="1" noChangeArrowheads="1"/>
        </xdr:cNvSpPr>
      </xdr:nvSpPr>
      <xdr:spPr bwMode="auto">
        <a:xfrm>
          <a:off x="37414200" y="1053846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3352800</xdr:colOff>
      <xdr:row>35</xdr:row>
      <xdr:rowOff>228600</xdr:rowOff>
    </xdr:from>
    <xdr:to>
      <xdr:col>3</xdr:col>
      <xdr:colOff>7772400</xdr:colOff>
      <xdr:row>35</xdr:row>
      <xdr:rowOff>4038600</xdr:rowOff>
    </xdr:to>
    <xdr:pic>
      <xdr:nvPicPr>
        <xdr:cNvPr id="390" name="Imagen 389">
          <a:extLst>
            <a:ext uri="{FF2B5EF4-FFF2-40B4-BE49-F238E27FC236}">
              <a16:creationId xmlns:a16="http://schemas.microsoft.com/office/drawing/2014/main" id="{839A33F6-D80C-45F8-95BC-31B67F601173}"/>
            </a:ext>
          </a:extLst>
        </xdr:cNvPr>
        <xdr:cNvPicPr>
          <a:picLocks noChangeAspect="1"/>
        </xdr:cNvPicPr>
      </xdr:nvPicPr>
      <xdr:blipFill>
        <a:blip xmlns:r="http://schemas.openxmlformats.org/officeDocument/2006/relationships" r:embed="rId16"/>
        <a:stretch>
          <a:fillRect/>
        </a:stretch>
      </xdr:blipFill>
      <xdr:spPr>
        <a:xfrm>
          <a:off x="24117300" y="118148100"/>
          <a:ext cx="4419600" cy="3810000"/>
        </a:xfrm>
        <a:prstGeom prst="rect">
          <a:avLst/>
        </a:prstGeom>
      </xdr:spPr>
    </xdr:pic>
    <xdr:clientData/>
  </xdr:twoCellAnchor>
  <xdr:oneCellAnchor>
    <xdr:from>
      <xdr:col>8</xdr:col>
      <xdr:colOff>0</xdr:colOff>
      <xdr:row>35</xdr:row>
      <xdr:rowOff>0</xdr:rowOff>
    </xdr:from>
    <xdr:ext cx="304800" cy="288925"/>
    <xdr:sp macro="" textlink="">
      <xdr:nvSpPr>
        <xdr:cNvPr id="393" name="AutoShape 3" descr="Bomba De Vacío De 2 Etapas  5 Cfm Motor De 1/2hp Entrada 1/4">
          <a:extLst>
            <a:ext uri="{FF2B5EF4-FFF2-40B4-BE49-F238E27FC236}">
              <a16:creationId xmlns:a16="http://schemas.microsoft.com/office/drawing/2014/main" id="{89BAB325-9A35-4522-A8A1-C30673F75E59}"/>
            </a:ext>
          </a:extLst>
        </xdr:cNvPr>
        <xdr:cNvSpPr>
          <a:spLocks noChangeAspect="1" noChangeArrowheads="1"/>
        </xdr:cNvSpPr>
      </xdr:nvSpPr>
      <xdr:spPr bwMode="auto">
        <a:xfrm>
          <a:off x="37414200" y="1098423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394" name="AutoShape 3" descr="Bomba De Vacío De 2 Etapas  5 Cfm Motor De 1/2hp Entrada 1/4">
          <a:extLst>
            <a:ext uri="{FF2B5EF4-FFF2-40B4-BE49-F238E27FC236}">
              <a16:creationId xmlns:a16="http://schemas.microsoft.com/office/drawing/2014/main" id="{D4415A4D-3532-42AA-ABD6-A529277A9BB7}"/>
            </a:ext>
          </a:extLst>
        </xdr:cNvPr>
        <xdr:cNvSpPr>
          <a:spLocks noChangeAspect="1" noChangeArrowheads="1"/>
        </xdr:cNvSpPr>
      </xdr:nvSpPr>
      <xdr:spPr bwMode="auto">
        <a:xfrm>
          <a:off x="37414200" y="1098423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952500</xdr:colOff>
      <xdr:row>36</xdr:row>
      <xdr:rowOff>190500</xdr:rowOff>
    </xdr:from>
    <xdr:ext cx="6667500" cy="4794250"/>
    <xdr:pic>
      <xdr:nvPicPr>
        <xdr:cNvPr id="395" name="Imagen 394">
          <a:extLst>
            <a:ext uri="{FF2B5EF4-FFF2-40B4-BE49-F238E27FC236}">
              <a16:creationId xmlns:a16="http://schemas.microsoft.com/office/drawing/2014/main" id="{B6384A11-1D8E-403C-98ED-CC19ECD76B5C}"/>
            </a:ext>
          </a:extLst>
        </xdr:cNvPr>
        <xdr:cNvPicPr>
          <a:picLocks noChangeAspect="1"/>
        </xdr:cNvPicPr>
      </xdr:nvPicPr>
      <xdr:blipFill>
        <a:blip xmlns:r="http://schemas.openxmlformats.org/officeDocument/2006/relationships" r:embed="rId17"/>
        <a:stretch>
          <a:fillRect/>
        </a:stretch>
      </xdr:blipFill>
      <xdr:spPr>
        <a:xfrm>
          <a:off x="21717000" y="122567700"/>
          <a:ext cx="6667500" cy="4794250"/>
        </a:xfrm>
        <a:prstGeom prst="rect">
          <a:avLst/>
        </a:prstGeom>
      </xdr:spPr>
    </xdr:pic>
    <xdr:clientData/>
  </xdr:oneCellAnchor>
  <xdr:oneCellAnchor>
    <xdr:from>
      <xdr:col>8</xdr:col>
      <xdr:colOff>0</xdr:colOff>
      <xdr:row>36</xdr:row>
      <xdr:rowOff>0</xdr:rowOff>
    </xdr:from>
    <xdr:ext cx="304800" cy="288925"/>
    <xdr:sp macro="" textlink="">
      <xdr:nvSpPr>
        <xdr:cNvPr id="396" name="AutoShape 3" descr="Bomba De Vacío De 2 Etapas  5 Cfm Motor De 1/2hp Entrada 1/4">
          <a:extLst>
            <a:ext uri="{FF2B5EF4-FFF2-40B4-BE49-F238E27FC236}">
              <a16:creationId xmlns:a16="http://schemas.microsoft.com/office/drawing/2014/main" id="{353D0A57-EA0F-4E31-AB84-1F80A50B1935}"/>
            </a:ext>
          </a:extLst>
        </xdr:cNvPr>
        <xdr:cNvSpPr>
          <a:spLocks noChangeAspect="1" noChangeArrowheads="1"/>
        </xdr:cNvSpPr>
      </xdr:nvSpPr>
      <xdr:spPr bwMode="auto">
        <a:xfrm>
          <a:off x="37414200" y="1181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397" name="AutoShape 3" descr="Bomba De Vacío De 2 Etapas  5 Cfm Motor De 1/2hp Entrada 1/4">
          <a:extLst>
            <a:ext uri="{FF2B5EF4-FFF2-40B4-BE49-F238E27FC236}">
              <a16:creationId xmlns:a16="http://schemas.microsoft.com/office/drawing/2014/main" id="{AB9D866B-B300-433B-B8C7-62BAB734DDEC}"/>
            </a:ext>
          </a:extLst>
        </xdr:cNvPr>
        <xdr:cNvSpPr>
          <a:spLocks noChangeAspect="1" noChangeArrowheads="1"/>
        </xdr:cNvSpPr>
      </xdr:nvSpPr>
      <xdr:spPr bwMode="auto">
        <a:xfrm>
          <a:off x="37414200" y="1181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2247900</xdr:colOff>
      <xdr:row>37</xdr:row>
      <xdr:rowOff>457200</xdr:rowOff>
    </xdr:from>
    <xdr:ext cx="5715000" cy="2698750"/>
    <xdr:pic>
      <xdr:nvPicPr>
        <xdr:cNvPr id="399" name="Imagen 398">
          <a:extLst>
            <a:ext uri="{FF2B5EF4-FFF2-40B4-BE49-F238E27FC236}">
              <a16:creationId xmlns:a16="http://schemas.microsoft.com/office/drawing/2014/main" id="{976553EC-D751-482D-AEDE-0BFFF5DAD728}"/>
            </a:ext>
          </a:extLst>
        </xdr:cNvPr>
        <xdr:cNvPicPr>
          <a:picLocks noChangeAspect="1"/>
        </xdr:cNvPicPr>
      </xdr:nvPicPr>
      <xdr:blipFill>
        <a:blip xmlns:r="http://schemas.openxmlformats.org/officeDocument/2006/relationships" r:embed="rId18"/>
        <a:stretch>
          <a:fillRect/>
        </a:stretch>
      </xdr:blipFill>
      <xdr:spPr>
        <a:xfrm>
          <a:off x="23012400" y="128054100"/>
          <a:ext cx="5715000" cy="2698750"/>
        </a:xfrm>
        <a:prstGeom prst="rect">
          <a:avLst/>
        </a:prstGeom>
      </xdr:spPr>
    </xdr:pic>
    <xdr:clientData/>
  </xdr:oneCellAnchor>
  <xdr:oneCellAnchor>
    <xdr:from>
      <xdr:col>8</xdr:col>
      <xdr:colOff>0</xdr:colOff>
      <xdr:row>37</xdr:row>
      <xdr:rowOff>0</xdr:rowOff>
    </xdr:from>
    <xdr:ext cx="304800" cy="288925"/>
    <xdr:sp macro="" textlink="">
      <xdr:nvSpPr>
        <xdr:cNvPr id="400" name="AutoShape 3" descr="Bomba De Vacío De 2 Etapas  5 Cfm Motor De 1/2hp Entrada 1/4">
          <a:extLst>
            <a:ext uri="{FF2B5EF4-FFF2-40B4-BE49-F238E27FC236}">
              <a16:creationId xmlns:a16="http://schemas.microsoft.com/office/drawing/2014/main" id="{C19CC2D5-DE7D-464E-B5EF-C016D7B033E2}"/>
            </a:ext>
          </a:extLst>
        </xdr:cNvPr>
        <xdr:cNvSpPr>
          <a:spLocks noChangeAspect="1" noChangeArrowheads="1"/>
        </xdr:cNvSpPr>
      </xdr:nvSpPr>
      <xdr:spPr bwMode="auto">
        <a:xfrm>
          <a:off x="37414200" y="1223772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401" name="AutoShape 3" descr="Bomba De Vacío De 2 Etapas  5 Cfm Motor De 1/2hp Entrada 1/4">
          <a:extLst>
            <a:ext uri="{FF2B5EF4-FFF2-40B4-BE49-F238E27FC236}">
              <a16:creationId xmlns:a16="http://schemas.microsoft.com/office/drawing/2014/main" id="{0DCAACD9-C831-4263-ADE8-3F5F659E4044}"/>
            </a:ext>
          </a:extLst>
        </xdr:cNvPr>
        <xdr:cNvSpPr>
          <a:spLocks noChangeAspect="1" noChangeArrowheads="1"/>
        </xdr:cNvSpPr>
      </xdr:nvSpPr>
      <xdr:spPr bwMode="auto">
        <a:xfrm>
          <a:off x="37414200" y="1223772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3429000</xdr:colOff>
      <xdr:row>38</xdr:row>
      <xdr:rowOff>381000</xdr:rowOff>
    </xdr:from>
    <xdr:ext cx="2890198" cy="2438868"/>
    <xdr:pic>
      <xdr:nvPicPr>
        <xdr:cNvPr id="402" name="Imagen 401">
          <a:extLst>
            <a:ext uri="{FF2B5EF4-FFF2-40B4-BE49-F238E27FC236}">
              <a16:creationId xmlns:a16="http://schemas.microsoft.com/office/drawing/2014/main" id="{111F060D-EDB2-4712-A54C-BC7F538CB617}"/>
            </a:ext>
          </a:extLst>
        </xdr:cNvPr>
        <xdr:cNvPicPr>
          <a:picLocks noChangeAspect="1"/>
        </xdr:cNvPicPr>
      </xdr:nvPicPr>
      <xdr:blipFill>
        <a:blip xmlns:r="http://schemas.openxmlformats.org/officeDocument/2006/relationships" r:embed="rId19"/>
        <a:stretch>
          <a:fillRect/>
        </a:stretch>
      </xdr:blipFill>
      <xdr:spPr>
        <a:xfrm>
          <a:off x="24193500" y="131559300"/>
          <a:ext cx="2890198" cy="2438868"/>
        </a:xfrm>
        <a:prstGeom prst="rect">
          <a:avLst/>
        </a:prstGeom>
      </xdr:spPr>
    </xdr:pic>
    <xdr:clientData/>
  </xdr:oneCellAnchor>
  <xdr:oneCellAnchor>
    <xdr:from>
      <xdr:col>8</xdr:col>
      <xdr:colOff>0</xdr:colOff>
      <xdr:row>37</xdr:row>
      <xdr:rowOff>0</xdr:rowOff>
    </xdr:from>
    <xdr:ext cx="304800" cy="288925"/>
    <xdr:sp macro="" textlink="">
      <xdr:nvSpPr>
        <xdr:cNvPr id="403" name="AutoShape 3" descr="Bomba De Vacío De 2 Etapas  5 Cfm Motor De 1/2hp Entrada 1/4">
          <a:extLst>
            <a:ext uri="{FF2B5EF4-FFF2-40B4-BE49-F238E27FC236}">
              <a16:creationId xmlns:a16="http://schemas.microsoft.com/office/drawing/2014/main" id="{417D9022-83CC-43D9-A5AD-77E07B5A90A5}"/>
            </a:ext>
          </a:extLst>
        </xdr:cNvPr>
        <xdr:cNvSpPr>
          <a:spLocks noChangeAspect="1" noChangeArrowheads="1"/>
        </xdr:cNvSpPr>
      </xdr:nvSpPr>
      <xdr:spPr bwMode="auto">
        <a:xfrm>
          <a:off x="37414200" y="1275969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404" name="AutoShape 3" descr="Bomba De Vacío De 2 Etapas  5 Cfm Motor De 1/2hp Entrada 1/4">
          <a:extLst>
            <a:ext uri="{FF2B5EF4-FFF2-40B4-BE49-F238E27FC236}">
              <a16:creationId xmlns:a16="http://schemas.microsoft.com/office/drawing/2014/main" id="{259B35AB-6875-4D5F-B807-CF635BA1A02A}"/>
            </a:ext>
          </a:extLst>
        </xdr:cNvPr>
        <xdr:cNvSpPr>
          <a:spLocks noChangeAspect="1" noChangeArrowheads="1"/>
        </xdr:cNvSpPr>
      </xdr:nvSpPr>
      <xdr:spPr bwMode="auto">
        <a:xfrm>
          <a:off x="37414200" y="1275969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3086100</xdr:colOff>
      <xdr:row>39</xdr:row>
      <xdr:rowOff>723900</xdr:rowOff>
    </xdr:from>
    <xdr:to>
      <xdr:col>3</xdr:col>
      <xdr:colOff>6832600</xdr:colOff>
      <xdr:row>39</xdr:row>
      <xdr:rowOff>2946400</xdr:rowOff>
    </xdr:to>
    <xdr:pic>
      <xdr:nvPicPr>
        <xdr:cNvPr id="406" name="Imagen 405">
          <a:extLst>
            <a:ext uri="{FF2B5EF4-FFF2-40B4-BE49-F238E27FC236}">
              <a16:creationId xmlns:a16="http://schemas.microsoft.com/office/drawing/2014/main" id="{106224E0-B0D0-4C84-8921-72671809E3CB}"/>
            </a:ext>
          </a:extLst>
        </xdr:cNvPr>
        <xdr:cNvPicPr>
          <a:picLocks noChangeAspect="1"/>
        </xdr:cNvPicPr>
      </xdr:nvPicPr>
      <xdr:blipFill>
        <a:blip xmlns:r="http://schemas.openxmlformats.org/officeDocument/2006/relationships" r:embed="rId20"/>
        <a:stretch>
          <a:fillRect/>
        </a:stretch>
      </xdr:blipFill>
      <xdr:spPr>
        <a:xfrm>
          <a:off x="23850600" y="135064500"/>
          <a:ext cx="3746500" cy="2222500"/>
        </a:xfrm>
        <a:prstGeom prst="rect">
          <a:avLst/>
        </a:prstGeom>
      </xdr:spPr>
    </xdr:pic>
    <xdr:clientData/>
  </xdr:twoCellAnchor>
  <xdr:oneCellAnchor>
    <xdr:from>
      <xdr:col>8</xdr:col>
      <xdr:colOff>0</xdr:colOff>
      <xdr:row>38</xdr:row>
      <xdr:rowOff>0</xdr:rowOff>
    </xdr:from>
    <xdr:ext cx="304800" cy="288925"/>
    <xdr:sp macro="" textlink="">
      <xdr:nvSpPr>
        <xdr:cNvPr id="407" name="AutoShape 3" descr="Bomba De Vacío De 2 Etapas  5 Cfm Motor De 1/2hp Entrada 1/4">
          <a:extLst>
            <a:ext uri="{FF2B5EF4-FFF2-40B4-BE49-F238E27FC236}">
              <a16:creationId xmlns:a16="http://schemas.microsoft.com/office/drawing/2014/main" id="{9FB737AB-5662-41ED-AB1E-06948373E69E}"/>
            </a:ext>
          </a:extLst>
        </xdr:cNvPr>
        <xdr:cNvSpPr>
          <a:spLocks noChangeAspect="1" noChangeArrowheads="1"/>
        </xdr:cNvSpPr>
      </xdr:nvSpPr>
      <xdr:spPr bwMode="auto">
        <a:xfrm>
          <a:off x="37414200" y="131368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408" name="AutoShape 3" descr="Bomba De Vacío De 2 Etapas  5 Cfm Motor De 1/2hp Entrada 1/4">
          <a:extLst>
            <a:ext uri="{FF2B5EF4-FFF2-40B4-BE49-F238E27FC236}">
              <a16:creationId xmlns:a16="http://schemas.microsoft.com/office/drawing/2014/main" id="{DDC3D760-E9EB-48FF-91A5-19CB91B06D0A}"/>
            </a:ext>
          </a:extLst>
        </xdr:cNvPr>
        <xdr:cNvSpPr>
          <a:spLocks noChangeAspect="1" noChangeArrowheads="1"/>
        </xdr:cNvSpPr>
      </xdr:nvSpPr>
      <xdr:spPr bwMode="auto">
        <a:xfrm>
          <a:off x="37414200" y="131368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412" name="AutoShape 3" descr="Bomba De Vacío De 2 Etapas  5 Cfm Motor De 1/2hp Entrada 1/4">
          <a:extLst>
            <a:ext uri="{FF2B5EF4-FFF2-40B4-BE49-F238E27FC236}">
              <a16:creationId xmlns:a16="http://schemas.microsoft.com/office/drawing/2014/main" id="{91CA630F-9D8B-4E2F-9D24-7AC750FF18FE}"/>
            </a:ext>
          </a:extLst>
        </xdr:cNvPr>
        <xdr:cNvSpPr>
          <a:spLocks noChangeAspect="1" noChangeArrowheads="1"/>
        </xdr:cNvSpPr>
      </xdr:nvSpPr>
      <xdr:spPr bwMode="auto">
        <a:xfrm>
          <a:off x="37833300" y="134531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413" name="AutoShape 3" descr="Bomba De Vacío De 2 Etapas  5 Cfm Motor De 1/2hp Entrada 1/4">
          <a:extLst>
            <a:ext uri="{FF2B5EF4-FFF2-40B4-BE49-F238E27FC236}">
              <a16:creationId xmlns:a16="http://schemas.microsoft.com/office/drawing/2014/main" id="{D7B8D64B-B9FF-4DDC-B10A-DDD369EB1831}"/>
            </a:ext>
          </a:extLst>
        </xdr:cNvPr>
        <xdr:cNvSpPr>
          <a:spLocks noChangeAspect="1" noChangeArrowheads="1"/>
        </xdr:cNvSpPr>
      </xdr:nvSpPr>
      <xdr:spPr bwMode="auto">
        <a:xfrm>
          <a:off x="37833300" y="134531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415" name="AutoShape 3" descr="Bomba De Vacío De 2 Etapas  5 Cfm Motor De 1/2hp Entrada 1/4">
          <a:extLst>
            <a:ext uri="{FF2B5EF4-FFF2-40B4-BE49-F238E27FC236}">
              <a16:creationId xmlns:a16="http://schemas.microsoft.com/office/drawing/2014/main" id="{E2573D97-F84C-4A11-9F89-622DFCDEB76D}"/>
            </a:ext>
          </a:extLst>
        </xdr:cNvPr>
        <xdr:cNvSpPr>
          <a:spLocks noChangeAspect="1" noChangeArrowheads="1"/>
        </xdr:cNvSpPr>
      </xdr:nvSpPr>
      <xdr:spPr bwMode="auto">
        <a:xfrm>
          <a:off x="37833300" y="1378077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416" name="AutoShape 3" descr="Bomba De Vacío De 2 Etapas  5 Cfm Motor De 1/2hp Entrada 1/4">
          <a:extLst>
            <a:ext uri="{FF2B5EF4-FFF2-40B4-BE49-F238E27FC236}">
              <a16:creationId xmlns:a16="http://schemas.microsoft.com/office/drawing/2014/main" id="{789EF525-9F6D-43EA-B56F-C969F46B2D31}"/>
            </a:ext>
          </a:extLst>
        </xdr:cNvPr>
        <xdr:cNvSpPr>
          <a:spLocks noChangeAspect="1" noChangeArrowheads="1"/>
        </xdr:cNvSpPr>
      </xdr:nvSpPr>
      <xdr:spPr bwMode="auto">
        <a:xfrm>
          <a:off x="37833300" y="1378077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2514600</xdr:colOff>
      <xdr:row>40</xdr:row>
      <xdr:rowOff>457200</xdr:rowOff>
    </xdr:from>
    <xdr:ext cx="5359400" cy="3733800"/>
    <xdr:pic>
      <xdr:nvPicPr>
        <xdr:cNvPr id="417" name="Imagen 416">
          <a:extLst>
            <a:ext uri="{FF2B5EF4-FFF2-40B4-BE49-F238E27FC236}">
              <a16:creationId xmlns:a16="http://schemas.microsoft.com/office/drawing/2014/main" id="{567682F4-68F5-47EF-B52D-D63EE06BE1E0}"/>
            </a:ext>
          </a:extLst>
        </xdr:cNvPr>
        <xdr:cNvPicPr>
          <a:picLocks noChangeAspect="1"/>
        </xdr:cNvPicPr>
      </xdr:nvPicPr>
      <xdr:blipFill>
        <a:blip xmlns:r="http://schemas.openxmlformats.org/officeDocument/2006/relationships" r:embed="rId21"/>
        <a:stretch>
          <a:fillRect/>
        </a:stretch>
      </xdr:blipFill>
      <xdr:spPr>
        <a:xfrm>
          <a:off x="23279100" y="148704300"/>
          <a:ext cx="5359400" cy="3733800"/>
        </a:xfrm>
        <a:prstGeom prst="rect">
          <a:avLst/>
        </a:prstGeom>
      </xdr:spPr>
    </xdr:pic>
    <xdr:clientData/>
  </xdr:oneCellAnchor>
  <xdr:oneCellAnchor>
    <xdr:from>
      <xdr:col>8</xdr:col>
      <xdr:colOff>0</xdr:colOff>
      <xdr:row>40</xdr:row>
      <xdr:rowOff>0</xdr:rowOff>
    </xdr:from>
    <xdr:ext cx="304800" cy="288925"/>
    <xdr:sp macro="" textlink="">
      <xdr:nvSpPr>
        <xdr:cNvPr id="418" name="AutoShape 3" descr="Bomba De Vacío De 2 Etapas  5 Cfm Motor De 1/2hp Entrada 1/4">
          <a:extLst>
            <a:ext uri="{FF2B5EF4-FFF2-40B4-BE49-F238E27FC236}">
              <a16:creationId xmlns:a16="http://schemas.microsoft.com/office/drawing/2014/main" id="{D7676CC4-C474-4E00-A745-8AB0220F7344}"/>
            </a:ext>
          </a:extLst>
        </xdr:cNvPr>
        <xdr:cNvSpPr>
          <a:spLocks noChangeAspect="1" noChangeArrowheads="1"/>
        </xdr:cNvSpPr>
      </xdr:nvSpPr>
      <xdr:spPr bwMode="auto">
        <a:xfrm>
          <a:off x="37833300" y="143027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419" name="AutoShape 3" descr="Bomba De Vacío De 2 Etapas  5 Cfm Motor De 1/2hp Entrada 1/4">
          <a:extLst>
            <a:ext uri="{FF2B5EF4-FFF2-40B4-BE49-F238E27FC236}">
              <a16:creationId xmlns:a16="http://schemas.microsoft.com/office/drawing/2014/main" id="{8D64A0A7-B0BA-46B1-82CB-91DB516B7949}"/>
            </a:ext>
          </a:extLst>
        </xdr:cNvPr>
        <xdr:cNvSpPr>
          <a:spLocks noChangeAspect="1" noChangeArrowheads="1"/>
        </xdr:cNvSpPr>
      </xdr:nvSpPr>
      <xdr:spPr bwMode="auto">
        <a:xfrm>
          <a:off x="37833300" y="1430274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40</xdr:row>
      <xdr:rowOff>0</xdr:rowOff>
    </xdr:from>
    <xdr:to>
      <xdr:col>3</xdr:col>
      <xdr:colOff>304800</xdr:colOff>
      <xdr:row>40</xdr:row>
      <xdr:rowOff>304800</xdr:rowOff>
    </xdr:to>
    <xdr:sp macro="" textlink="">
      <xdr:nvSpPr>
        <xdr:cNvPr id="8193" name="AutoShape 1">
          <a:extLst>
            <a:ext uri="{FF2B5EF4-FFF2-40B4-BE49-F238E27FC236}">
              <a16:creationId xmlns:a16="http://schemas.microsoft.com/office/drawing/2014/main" id="{DAA3A0BB-B819-04C5-E6D6-CDF9B5807B7A}"/>
            </a:ext>
          </a:extLst>
        </xdr:cNvPr>
        <xdr:cNvSpPr>
          <a:spLocks noChangeAspect="1" noChangeArrowheads="1"/>
        </xdr:cNvSpPr>
      </xdr:nvSpPr>
      <xdr:spPr bwMode="auto">
        <a:xfrm>
          <a:off x="20726400" y="15300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2514600</xdr:colOff>
      <xdr:row>41</xdr:row>
      <xdr:rowOff>533400</xdr:rowOff>
    </xdr:from>
    <xdr:to>
      <xdr:col>3</xdr:col>
      <xdr:colOff>7800975</xdr:colOff>
      <xdr:row>41</xdr:row>
      <xdr:rowOff>4610100</xdr:rowOff>
    </xdr:to>
    <xdr:pic>
      <xdr:nvPicPr>
        <xdr:cNvPr id="420" name="Imagen 419">
          <a:extLst>
            <a:ext uri="{FF2B5EF4-FFF2-40B4-BE49-F238E27FC236}">
              <a16:creationId xmlns:a16="http://schemas.microsoft.com/office/drawing/2014/main" id="{EED7F547-9333-4E9E-E6AE-0DEA0D480508}"/>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23279100" y="153657300"/>
          <a:ext cx="5286375" cy="4076700"/>
        </a:xfrm>
        <a:prstGeom prst="rect">
          <a:avLst/>
        </a:prstGeom>
        <a:noFill/>
      </xdr:spPr>
    </xdr:pic>
    <xdr:clientData/>
  </xdr:twoCellAnchor>
  <xdr:oneCellAnchor>
    <xdr:from>
      <xdr:col>8</xdr:col>
      <xdr:colOff>0</xdr:colOff>
      <xdr:row>41</xdr:row>
      <xdr:rowOff>0</xdr:rowOff>
    </xdr:from>
    <xdr:ext cx="304800" cy="288925"/>
    <xdr:sp macro="" textlink="">
      <xdr:nvSpPr>
        <xdr:cNvPr id="421" name="AutoShape 3" descr="Bomba De Vacío De 2 Etapas  5 Cfm Motor De 1/2hp Entrada 1/4">
          <a:extLst>
            <a:ext uri="{FF2B5EF4-FFF2-40B4-BE49-F238E27FC236}">
              <a16:creationId xmlns:a16="http://schemas.microsoft.com/office/drawing/2014/main" id="{5102D22C-64D4-4CC0-8ED9-6AEBDA44A24C}"/>
            </a:ext>
          </a:extLst>
        </xdr:cNvPr>
        <xdr:cNvSpPr>
          <a:spLocks noChangeAspect="1" noChangeArrowheads="1"/>
        </xdr:cNvSpPr>
      </xdr:nvSpPr>
      <xdr:spPr bwMode="auto">
        <a:xfrm>
          <a:off x="37833300" y="148247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422" name="AutoShape 3" descr="Bomba De Vacío De 2 Etapas  5 Cfm Motor De 1/2hp Entrada 1/4">
          <a:extLst>
            <a:ext uri="{FF2B5EF4-FFF2-40B4-BE49-F238E27FC236}">
              <a16:creationId xmlns:a16="http://schemas.microsoft.com/office/drawing/2014/main" id="{A8154999-5619-4F1F-92ED-B1E8C2550AE1}"/>
            </a:ext>
          </a:extLst>
        </xdr:cNvPr>
        <xdr:cNvSpPr>
          <a:spLocks noChangeAspect="1" noChangeArrowheads="1"/>
        </xdr:cNvSpPr>
      </xdr:nvSpPr>
      <xdr:spPr bwMode="auto">
        <a:xfrm>
          <a:off x="37833300" y="148247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1828800</xdr:colOff>
      <xdr:row>42</xdr:row>
      <xdr:rowOff>152400</xdr:rowOff>
    </xdr:from>
    <xdr:to>
      <xdr:col>3</xdr:col>
      <xdr:colOff>7734300</xdr:colOff>
      <xdr:row>42</xdr:row>
      <xdr:rowOff>5116442</xdr:rowOff>
    </xdr:to>
    <xdr:pic>
      <xdr:nvPicPr>
        <xdr:cNvPr id="424" name="Imagen 423">
          <a:extLst>
            <a:ext uri="{FF2B5EF4-FFF2-40B4-BE49-F238E27FC236}">
              <a16:creationId xmlns:a16="http://schemas.microsoft.com/office/drawing/2014/main" id="{AD1B8A8F-9F38-4D50-823C-2C39710CFB47}"/>
            </a:ext>
          </a:extLst>
        </xdr:cNvPr>
        <xdr:cNvPicPr>
          <a:picLocks noChangeAspect="1"/>
        </xdr:cNvPicPr>
      </xdr:nvPicPr>
      <xdr:blipFill>
        <a:blip xmlns:r="http://schemas.openxmlformats.org/officeDocument/2006/relationships" r:embed="rId23"/>
        <a:stretch>
          <a:fillRect/>
        </a:stretch>
      </xdr:blipFill>
      <xdr:spPr>
        <a:xfrm>
          <a:off x="22593300" y="158076900"/>
          <a:ext cx="5905500" cy="4964042"/>
        </a:xfrm>
        <a:prstGeom prst="rect">
          <a:avLst/>
        </a:prstGeom>
      </xdr:spPr>
    </xdr:pic>
    <xdr:clientData/>
  </xdr:twoCellAnchor>
  <xdr:oneCellAnchor>
    <xdr:from>
      <xdr:col>8</xdr:col>
      <xdr:colOff>0</xdr:colOff>
      <xdr:row>42</xdr:row>
      <xdr:rowOff>0</xdr:rowOff>
    </xdr:from>
    <xdr:ext cx="304800" cy="288925"/>
    <xdr:sp macro="" textlink="">
      <xdr:nvSpPr>
        <xdr:cNvPr id="425" name="AutoShape 3" descr="Bomba De Vacío De 2 Etapas  5 Cfm Motor De 1/2hp Entrada 1/4">
          <a:extLst>
            <a:ext uri="{FF2B5EF4-FFF2-40B4-BE49-F238E27FC236}">
              <a16:creationId xmlns:a16="http://schemas.microsoft.com/office/drawing/2014/main" id="{A19FD0ED-7E7E-47E6-A209-824E084BD1F6}"/>
            </a:ext>
          </a:extLst>
        </xdr:cNvPr>
        <xdr:cNvSpPr>
          <a:spLocks noChangeAspect="1" noChangeArrowheads="1"/>
        </xdr:cNvSpPr>
      </xdr:nvSpPr>
      <xdr:spPr bwMode="auto">
        <a:xfrm>
          <a:off x="37833300" y="1531239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426" name="AutoShape 3" descr="Bomba De Vacío De 2 Etapas  5 Cfm Motor De 1/2hp Entrada 1/4">
          <a:extLst>
            <a:ext uri="{FF2B5EF4-FFF2-40B4-BE49-F238E27FC236}">
              <a16:creationId xmlns:a16="http://schemas.microsoft.com/office/drawing/2014/main" id="{E691EF7D-D036-4216-ABFF-7056CFDCF6A3}"/>
            </a:ext>
          </a:extLst>
        </xdr:cNvPr>
        <xdr:cNvSpPr>
          <a:spLocks noChangeAspect="1" noChangeArrowheads="1"/>
        </xdr:cNvSpPr>
      </xdr:nvSpPr>
      <xdr:spPr bwMode="auto">
        <a:xfrm>
          <a:off x="37833300" y="1531239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1790700</xdr:colOff>
      <xdr:row>43</xdr:row>
      <xdr:rowOff>381000</xdr:rowOff>
    </xdr:from>
    <xdr:to>
      <xdr:col>3</xdr:col>
      <xdr:colOff>8181975</xdr:colOff>
      <xdr:row>43</xdr:row>
      <xdr:rowOff>3552825</xdr:rowOff>
    </xdr:to>
    <xdr:pic>
      <xdr:nvPicPr>
        <xdr:cNvPr id="428" name="Imagen 427">
          <a:extLst>
            <a:ext uri="{FF2B5EF4-FFF2-40B4-BE49-F238E27FC236}">
              <a16:creationId xmlns:a16="http://schemas.microsoft.com/office/drawing/2014/main" id="{4B9C2413-5B5F-2789-9C89-0D46D15836CE}"/>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22555200" y="163525200"/>
          <a:ext cx="6391275" cy="3171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1790700</xdr:colOff>
      <xdr:row>44</xdr:row>
      <xdr:rowOff>419100</xdr:rowOff>
    </xdr:from>
    <xdr:to>
      <xdr:col>3</xdr:col>
      <xdr:colOff>8181975</xdr:colOff>
      <xdr:row>44</xdr:row>
      <xdr:rowOff>3590925</xdr:rowOff>
    </xdr:to>
    <xdr:pic>
      <xdr:nvPicPr>
        <xdr:cNvPr id="429" name="Imagen 428">
          <a:extLst>
            <a:ext uri="{FF2B5EF4-FFF2-40B4-BE49-F238E27FC236}">
              <a16:creationId xmlns:a16="http://schemas.microsoft.com/office/drawing/2014/main" id="{88E52947-D246-43C6-8622-93190EF1D41D}"/>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22555200" y="167487600"/>
          <a:ext cx="6391275" cy="3171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8</xdr:col>
      <xdr:colOff>0</xdr:colOff>
      <xdr:row>42</xdr:row>
      <xdr:rowOff>0</xdr:rowOff>
    </xdr:from>
    <xdr:ext cx="304800" cy="288925"/>
    <xdr:sp macro="" textlink="">
      <xdr:nvSpPr>
        <xdr:cNvPr id="430" name="AutoShape 3" descr="Bomba De Vacío De 2 Etapas  5 Cfm Motor De 1/2hp Entrada 1/4">
          <a:extLst>
            <a:ext uri="{FF2B5EF4-FFF2-40B4-BE49-F238E27FC236}">
              <a16:creationId xmlns:a16="http://schemas.microsoft.com/office/drawing/2014/main" id="{623433D5-669A-4F62-89C8-445E94CE5E14}"/>
            </a:ext>
          </a:extLst>
        </xdr:cNvPr>
        <xdr:cNvSpPr>
          <a:spLocks noChangeAspect="1" noChangeArrowheads="1"/>
        </xdr:cNvSpPr>
      </xdr:nvSpPr>
      <xdr:spPr bwMode="auto">
        <a:xfrm>
          <a:off x="37833300" y="158115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431" name="AutoShape 3" descr="Bomba De Vacío De 2 Etapas  5 Cfm Motor De 1/2hp Entrada 1/4">
          <a:extLst>
            <a:ext uri="{FF2B5EF4-FFF2-40B4-BE49-F238E27FC236}">
              <a16:creationId xmlns:a16="http://schemas.microsoft.com/office/drawing/2014/main" id="{2FF9052C-33D3-4D39-A9CA-86299B6C1AE4}"/>
            </a:ext>
          </a:extLst>
        </xdr:cNvPr>
        <xdr:cNvSpPr>
          <a:spLocks noChangeAspect="1" noChangeArrowheads="1"/>
        </xdr:cNvSpPr>
      </xdr:nvSpPr>
      <xdr:spPr bwMode="auto">
        <a:xfrm>
          <a:off x="37833300" y="158115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432" name="AutoShape 3" descr="Bomba De Vacío De 2 Etapas  5 Cfm Motor De 1/2hp Entrada 1/4">
          <a:extLst>
            <a:ext uri="{FF2B5EF4-FFF2-40B4-BE49-F238E27FC236}">
              <a16:creationId xmlns:a16="http://schemas.microsoft.com/office/drawing/2014/main" id="{68B7C761-653D-4264-BE1A-F7520C4EFDBA}"/>
            </a:ext>
          </a:extLst>
        </xdr:cNvPr>
        <xdr:cNvSpPr>
          <a:spLocks noChangeAspect="1" noChangeArrowheads="1"/>
        </xdr:cNvSpPr>
      </xdr:nvSpPr>
      <xdr:spPr bwMode="auto">
        <a:xfrm>
          <a:off x="37833300" y="158115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433" name="AutoShape 3" descr="Bomba De Vacío De 2 Etapas  5 Cfm Motor De 1/2hp Entrada 1/4">
          <a:extLst>
            <a:ext uri="{FF2B5EF4-FFF2-40B4-BE49-F238E27FC236}">
              <a16:creationId xmlns:a16="http://schemas.microsoft.com/office/drawing/2014/main" id="{50730288-83CC-4354-9E68-66424DFCA4D4}"/>
            </a:ext>
          </a:extLst>
        </xdr:cNvPr>
        <xdr:cNvSpPr>
          <a:spLocks noChangeAspect="1" noChangeArrowheads="1"/>
        </xdr:cNvSpPr>
      </xdr:nvSpPr>
      <xdr:spPr bwMode="auto">
        <a:xfrm>
          <a:off x="37833300" y="158115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1981200</xdr:colOff>
      <xdr:row>45</xdr:row>
      <xdr:rowOff>342900</xdr:rowOff>
    </xdr:from>
    <xdr:to>
      <xdr:col>3</xdr:col>
      <xdr:colOff>7581900</xdr:colOff>
      <xdr:row>45</xdr:row>
      <xdr:rowOff>2857500</xdr:rowOff>
    </xdr:to>
    <xdr:pic>
      <xdr:nvPicPr>
        <xdr:cNvPr id="434" name="Imagen 433">
          <a:extLst>
            <a:ext uri="{FF2B5EF4-FFF2-40B4-BE49-F238E27FC236}">
              <a16:creationId xmlns:a16="http://schemas.microsoft.com/office/drawing/2014/main" id="{3993BAC4-454C-445A-B7AE-D623C5990E72}"/>
            </a:ext>
          </a:extLst>
        </xdr:cNvPr>
        <xdr:cNvPicPr>
          <a:picLocks noChangeAspect="1"/>
        </xdr:cNvPicPr>
      </xdr:nvPicPr>
      <xdr:blipFill>
        <a:blip xmlns:r="http://schemas.openxmlformats.org/officeDocument/2006/relationships" r:embed="rId25"/>
        <a:stretch>
          <a:fillRect/>
        </a:stretch>
      </xdr:blipFill>
      <xdr:spPr>
        <a:xfrm>
          <a:off x="22745700" y="171335700"/>
          <a:ext cx="5600700" cy="2514600"/>
        </a:xfrm>
        <a:prstGeom prst="rect">
          <a:avLst/>
        </a:prstGeom>
      </xdr:spPr>
    </xdr:pic>
    <xdr:clientData/>
  </xdr:twoCellAnchor>
  <xdr:oneCellAnchor>
    <xdr:from>
      <xdr:col>8</xdr:col>
      <xdr:colOff>0</xdr:colOff>
      <xdr:row>45</xdr:row>
      <xdr:rowOff>0</xdr:rowOff>
    </xdr:from>
    <xdr:ext cx="304800" cy="288925"/>
    <xdr:sp macro="" textlink="">
      <xdr:nvSpPr>
        <xdr:cNvPr id="435" name="AutoShape 3" descr="Bomba De Vacío De 2 Etapas  5 Cfm Motor De 1/2hp Entrada 1/4">
          <a:extLst>
            <a:ext uri="{FF2B5EF4-FFF2-40B4-BE49-F238E27FC236}">
              <a16:creationId xmlns:a16="http://schemas.microsoft.com/office/drawing/2014/main" id="{F7C6BAEB-7650-4F85-B019-7C57FA7B4160}"/>
            </a:ext>
          </a:extLst>
        </xdr:cNvPr>
        <xdr:cNvSpPr>
          <a:spLocks noChangeAspect="1" noChangeArrowheads="1"/>
        </xdr:cNvSpPr>
      </xdr:nvSpPr>
      <xdr:spPr bwMode="auto">
        <a:xfrm>
          <a:off x="37833300" y="167068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436" name="AutoShape 3" descr="Bomba De Vacío De 2 Etapas  5 Cfm Motor De 1/2hp Entrada 1/4">
          <a:extLst>
            <a:ext uri="{FF2B5EF4-FFF2-40B4-BE49-F238E27FC236}">
              <a16:creationId xmlns:a16="http://schemas.microsoft.com/office/drawing/2014/main" id="{9FAA2CEE-8628-4986-8194-C3FDDBE4D296}"/>
            </a:ext>
          </a:extLst>
        </xdr:cNvPr>
        <xdr:cNvSpPr>
          <a:spLocks noChangeAspect="1" noChangeArrowheads="1"/>
        </xdr:cNvSpPr>
      </xdr:nvSpPr>
      <xdr:spPr bwMode="auto">
        <a:xfrm>
          <a:off x="37833300" y="167068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1714500</xdr:colOff>
      <xdr:row>46</xdr:row>
      <xdr:rowOff>342900</xdr:rowOff>
    </xdr:from>
    <xdr:to>
      <xdr:col>3</xdr:col>
      <xdr:colOff>6553200</xdr:colOff>
      <xdr:row>46</xdr:row>
      <xdr:rowOff>2552700</xdr:rowOff>
    </xdr:to>
    <xdr:pic>
      <xdr:nvPicPr>
        <xdr:cNvPr id="437" name="Imagen 436">
          <a:extLst>
            <a:ext uri="{FF2B5EF4-FFF2-40B4-BE49-F238E27FC236}">
              <a16:creationId xmlns:a16="http://schemas.microsoft.com/office/drawing/2014/main" id="{38A2A2D4-C68C-4A50-8D26-8B385B8B1154}"/>
            </a:ext>
          </a:extLst>
        </xdr:cNvPr>
        <xdr:cNvPicPr>
          <a:picLocks noChangeAspect="1"/>
        </xdr:cNvPicPr>
      </xdr:nvPicPr>
      <xdr:blipFill>
        <a:blip xmlns:r="http://schemas.openxmlformats.org/officeDocument/2006/relationships" r:embed="rId26"/>
        <a:stretch>
          <a:fillRect/>
        </a:stretch>
      </xdr:blipFill>
      <xdr:spPr>
        <a:xfrm>
          <a:off x="22479000" y="174726600"/>
          <a:ext cx="4838700" cy="2209800"/>
        </a:xfrm>
        <a:prstGeom prst="rect">
          <a:avLst/>
        </a:prstGeom>
      </xdr:spPr>
    </xdr:pic>
    <xdr:clientData/>
  </xdr:twoCellAnchor>
  <xdr:twoCellAnchor editAs="oneCell">
    <xdr:from>
      <xdr:col>3</xdr:col>
      <xdr:colOff>2324100</xdr:colOff>
      <xdr:row>47</xdr:row>
      <xdr:rowOff>304800</xdr:rowOff>
    </xdr:from>
    <xdr:to>
      <xdr:col>3</xdr:col>
      <xdr:colOff>7543800</xdr:colOff>
      <xdr:row>47</xdr:row>
      <xdr:rowOff>2983770</xdr:rowOff>
    </xdr:to>
    <xdr:pic>
      <xdr:nvPicPr>
        <xdr:cNvPr id="438" name="Imagen 437">
          <a:extLst>
            <a:ext uri="{FF2B5EF4-FFF2-40B4-BE49-F238E27FC236}">
              <a16:creationId xmlns:a16="http://schemas.microsoft.com/office/drawing/2014/main" id="{057BDF9D-666C-4999-806B-FB98247FBB6A}"/>
            </a:ext>
          </a:extLst>
        </xdr:cNvPr>
        <xdr:cNvPicPr>
          <a:picLocks noChangeAspect="1"/>
        </xdr:cNvPicPr>
      </xdr:nvPicPr>
      <xdr:blipFill>
        <a:blip xmlns:r="http://schemas.openxmlformats.org/officeDocument/2006/relationships" r:embed="rId27"/>
        <a:stretch>
          <a:fillRect/>
        </a:stretch>
      </xdr:blipFill>
      <xdr:spPr>
        <a:xfrm>
          <a:off x="23088600" y="177469800"/>
          <a:ext cx="5219700" cy="2678970"/>
        </a:xfrm>
        <a:prstGeom prst="rect">
          <a:avLst/>
        </a:prstGeom>
      </xdr:spPr>
    </xdr:pic>
    <xdr:clientData/>
  </xdr:twoCellAnchor>
  <xdr:oneCellAnchor>
    <xdr:from>
      <xdr:col>3</xdr:col>
      <xdr:colOff>1905000</xdr:colOff>
      <xdr:row>48</xdr:row>
      <xdr:rowOff>800100</xdr:rowOff>
    </xdr:from>
    <xdr:ext cx="5032869" cy="1866900"/>
    <xdr:pic>
      <xdr:nvPicPr>
        <xdr:cNvPr id="439" name="Imagen 438">
          <a:extLst>
            <a:ext uri="{FF2B5EF4-FFF2-40B4-BE49-F238E27FC236}">
              <a16:creationId xmlns:a16="http://schemas.microsoft.com/office/drawing/2014/main" id="{ED2C0070-BC51-4FE7-A7DE-E51D98E8EC3A}"/>
            </a:ext>
          </a:extLst>
        </xdr:cNvPr>
        <xdr:cNvPicPr>
          <a:picLocks noChangeAspect="1"/>
        </xdr:cNvPicPr>
      </xdr:nvPicPr>
      <xdr:blipFill>
        <a:blip xmlns:r="http://schemas.openxmlformats.org/officeDocument/2006/relationships" r:embed="rId28"/>
        <a:stretch>
          <a:fillRect/>
        </a:stretch>
      </xdr:blipFill>
      <xdr:spPr>
        <a:xfrm>
          <a:off x="22669500" y="181279800"/>
          <a:ext cx="5032869" cy="1866900"/>
        </a:xfrm>
        <a:prstGeom prst="rect">
          <a:avLst/>
        </a:prstGeom>
      </xdr:spPr>
    </xdr:pic>
    <xdr:clientData/>
  </xdr:oneCellAnchor>
  <xdr:twoCellAnchor editAs="oneCell">
    <xdr:from>
      <xdr:col>3</xdr:col>
      <xdr:colOff>2286000</xdr:colOff>
      <xdr:row>49</xdr:row>
      <xdr:rowOff>457200</xdr:rowOff>
    </xdr:from>
    <xdr:to>
      <xdr:col>3</xdr:col>
      <xdr:colOff>8153400</xdr:colOff>
      <xdr:row>49</xdr:row>
      <xdr:rowOff>2667000</xdr:rowOff>
    </xdr:to>
    <xdr:pic>
      <xdr:nvPicPr>
        <xdr:cNvPr id="440" name="Imagen 439">
          <a:extLst>
            <a:ext uri="{FF2B5EF4-FFF2-40B4-BE49-F238E27FC236}">
              <a16:creationId xmlns:a16="http://schemas.microsoft.com/office/drawing/2014/main" id="{8E94588D-2B40-490A-877B-069BB338BA77}"/>
            </a:ext>
          </a:extLst>
        </xdr:cNvPr>
        <xdr:cNvPicPr>
          <a:picLocks noChangeAspect="1"/>
        </xdr:cNvPicPr>
      </xdr:nvPicPr>
      <xdr:blipFill>
        <a:blip xmlns:r="http://schemas.openxmlformats.org/officeDocument/2006/relationships" r:embed="rId29"/>
        <a:stretch>
          <a:fillRect/>
        </a:stretch>
      </xdr:blipFill>
      <xdr:spPr>
        <a:xfrm>
          <a:off x="23050500" y="184061100"/>
          <a:ext cx="5867400" cy="2209800"/>
        </a:xfrm>
        <a:prstGeom prst="rect">
          <a:avLst/>
        </a:prstGeom>
      </xdr:spPr>
    </xdr:pic>
    <xdr:clientData/>
  </xdr:twoCellAnchor>
  <xdr:twoCellAnchor editAs="oneCell">
    <xdr:from>
      <xdr:col>3</xdr:col>
      <xdr:colOff>1143000</xdr:colOff>
      <xdr:row>50</xdr:row>
      <xdr:rowOff>304800</xdr:rowOff>
    </xdr:from>
    <xdr:to>
      <xdr:col>3</xdr:col>
      <xdr:colOff>7467600</xdr:colOff>
      <xdr:row>50</xdr:row>
      <xdr:rowOff>2590800</xdr:rowOff>
    </xdr:to>
    <xdr:pic>
      <xdr:nvPicPr>
        <xdr:cNvPr id="441" name="Imagen 440">
          <a:extLst>
            <a:ext uri="{FF2B5EF4-FFF2-40B4-BE49-F238E27FC236}">
              <a16:creationId xmlns:a16="http://schemas.microsoft.com/office/drawing/2014/main" id="{8F9893F8-48D1-4B75-8951-433590FF5588}"/>
            </a:ext>
          </a:extLst>
        </xdr:cNvPr>
        <xdr:cNvPicPr>
          <a:picLocks noChangeAspect="1"/>
        </xdr:cNvPicPr>
      </xdr:nvPicPr>
      <xdr:blipFill>
        <a:blip xmlns:r="http://schemas.openxmlformats.org/officeDocument/2006/relationships" r:embed="rId30"/>
        <a:stretch>
          <a:fillRect/>
        </a:stretch>
      </xdr:blipFill>
      <xdr:spPr>
        <a:xfrm>
          <a:off x="21907500" y="187147200"/>
          <a:ext cx="6324600" cy="2286000"/>
        </a:xfrm>
        <a:prstGeom prst="rect">
          <a:avLst/>
        </a:prstGeom>
      </xdr:spPr>
    </xdr:pic>
    <xdr:clientData/>
  </xdr:twoCellAnchor>
  <xdr:twoCellAnchor editAs="oneCell">
    <xdr:from>
      <xdr:col>3</xdr:col>
      <xdr:colOff>4114800</xdr:colOff>
      <xdr:row>52</xdr:row>
      <xdr:rowOff>533400</xdr:rowOff>
    </xdr:from>
    <xdr:to>
      <xdr:col>3</xdr:col>
      <xdr:colOff>7537450</xdr:colOff>
      <xdr:row>52</xdr:row>
      <xdr:rowOff>2705100</xdr:rowOff>
    </xdr:to>
    <xdr:pic>
      <xdr:nvPicPr>
        <xdr:cNvPr id="443" name="Imagen 442">
          <a:extLst>
            <a:ext uri="{FF2B5EF4-FFF2-40B4-BE49-F238E27FC236}">
              <a16:creationId xmlns:a16="http://schemas.microsoft.com/office/drawing/2014/main" id="{11AD1CCB-376E-40B5-8348-CB5CAC57D28F}"/>
            </a:ext>
          </a:extLst>
        </xdr:cNvPr>
        <xdr:cNvPicPr>
          <a:picLocks noChangeAspect="1"/>
        </xdr:cNvPicPr>
      </xdr:nvPicPr>
      <xdr:blipFill>
        <a:blip xmlns:r="http://schemas.openxmlformats.org/officeDocument/2006/relationships" r:embed="rId31"/>
        <a:stretch>
          <a:fillRect/>
        </a:stretch>
      </xdr:blipFill>
      <xdr:spPr>
        <a:xfrm>
          <a:off x="24879300" y="194005200"/>
          <a:ext cx="3422650" cy="2171700"/>
        </a:xfrm>
        <a:prstGeom prst="rect">
          <a:avLst/>
        </a:prstGeom>
      </xdr:spPr>
    </xdr:pic>
    <xdr:clientData/>
  </xdr:twoCellAnchor>
  <xdr:oneCellAnchor>
    <xdr:from>
      <xdr:col>8</xdr:col>
      <xdr:colOff>0</xdr:colOff>
      <xdr:row>46</xdr:row>
      <xdr:rowOff>0</xdr:rowOff>
    </xdr:from>
    <xdr:ext cx="304800" cy="288925"/>
    <xdr:sp macro="" textlink="">
      <xdr:nvSpPr>
        <xdr:cNvPr id="444" name="AutoShape 3" descr="Bomba De Vacío De 2 Etapas  5 Cfm Motor De 1/2hp Entrada 1/4">
          <a:extLst>
            <a:ext uri="{FF2B5EF4-FFF2-40B4-BE49-F238E27FC236}">
              <a16:creationId xmlns:a16="http://schemas.microsoft.com/office/drawing/2014/main" id="{D3348FA5-01E5-4843-B918-B67F6164FBD5}"/>
            </a:ext>
          </a:extLst>
        </xdr:cNvPr>
        <xdr:cNvSpPr>
          <a:spLocks noChangeAspect="1" noChangeArrowheads="1"/>
        </xdr:cNvSpPr>
      </xdr:nvSpPr>
      <xdr:spPr bwMode="auto">
        <a:xfrm>
          <a:off x="37833300" y="170992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445" name="AutoShape 3" descr="Bomba De Vacío De 2 Etapas  5 Cfm Motor De 1/2hp Entrada 1/4">
          <a:extLst>
            <a:ext uri="{FF2B5EF4-FFF2-40B4-BE49-F238E27FC236}">
              <a16:creationId xmlns:a16="http://schemas.microsoft.com/office/drawing/2014/main" id="{8F7EF4D6-2F7A-4CCF-AE88-04332A55589D}"/>
            </a:ext>
          </a:extLst>
        </xdr:cNvPr>
        <xdr:cNvSpPr>
          <a:spLocks noChangeAspect="1" noChangeArrowheads="1"/>
        </xdr:cNvSpPr>
      </xdr:nvSpPr>
      <xdr:spPr bwMode="auto">
        <a:xfrm>
          <a:off x="37833300" y="170992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446" name="AutoShape 3" descr="Bomba De Vacío De 2 Etapas  5 Cfm Motor De 1/2hp Entrada 1/4">
          <a:extLst>
            <a:ext uri="{FF2B5EF4-FFF2-40B4-BE49-F238E27FC236}">
              <a16:creationId xmlns:a16="http://schemas.microsoft.com/office/drawing/2014/main" id="{EA571FFE-FEC7-4B54-9A2D-D73EF2675818}"/>
            </a:ext>
          </a:extLst>
        </xdr:cNvPr>
        <xdr:cNvSpPr>
          <a:spLocks noChangeAspect="1" noChangeArrowheads="1"/>
        </xdr:cNvSpPr>
      </xdr:nvSpPr>
      <xdr:spPr bwMode="auto">
        <a:xfrm>
          <a:off x="37833300" y="170992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447" name="AutoShape 3" descr="Bomba De Vacío De 2 Etapas  5 Cfm Motor De 1/2hp Entrada 1/4">
          <a:extLst>
            <a:ext uri="{FF2B5EF4-FFF2-40B4-BE49-F238E27FC236}">
              <a16:creationId xmlns:a16="http://schemas.microsoft.com/office/drawing/2014/main" id="{1A2DB3A7-E490-4A33-BA37-663754B537E6}"/>
            </a:ext>
          </a:extLst>
        </xdr:cNvPr>
        <xdr:cNvSpPr>
          <a:spLocks noChangeAspect="1" noChangeArrowheads="1"/>
        </xdr:cNvSpPr>
      </xdr:nvSpPr>
      <xdr:spPr bwMode="auto">
        <a:xfrm>
          <a:off x="37833300" y="170992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8192" name="AutoShape 3" descr="Bomba De Vacío De 2 Etapas  5 Cfm Motor De 1/2hp Entrada 1/4">
          <a:extLst>
            <a:ext uri="{FF2B5EF4-FFF2-40B4-BE49-F238E27FC236}">
              <a16:creationId xmlns:a16="http://schemas.microsoft.com/office/drawing/2014/main" id="{DBD6CD53-1FC1-45E3-B260-5C69B7613F6D}"/>
            </a:ext>
          </a:extLst>
        </xdr:cNvPr>
        <xdr:cNvSpPr>
          <a:spLocks noChangeAspect="1" noChangeArrowheads="1"/>
        </xdr:cNvSpPr>
      </xdr:nvSpPr>
      <xdr:spPr bwMode="auto">
        <a:xfrm>
          <a:off x="37833300" y="170992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8194" name="AutoShape 3" descr="Bomba De Vacío De 2 Etapas  5 Cfm Motor De 1/2hp Entrada 1/4">
          <a:extLst>
            <a:ext uri="{FF2B5EF4-FFF2-40B4-BE49-F238E27FC236}">
              <a16:creationId xmlns:a16="http://schemas.microsoft.com/office/drawing/2014/main" id="{A3BEEDF8-7976-4A5E-A2A3-40517B64F4FD}"/>
            </a:ext>
          </a:extLst>
        </xdr:cNvPr>
        <xdr:cNvSpPr>
          <a:spLocks noChangeAspect="1" noChangeArrowheads="1"/>
        </xdr:cNvSpPr>
      </xdr:nvSpPr>
      <xdr:spPr bwMode="auto">
        <a:xfrm>
          <a:off x="37833300" y="170992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8195" name="AutoShape 3" descr="Bomba De Vacío De 2 Etapas  5 Cfm Motor De 1/2hp Entrada 1/4">
          <a:extLst>
            <a:ext uri="{FF2B5EF4-FFF2-40B4-BE49-F238E27FC236}">
              <a16:creationId xmlns:a16="http://schemas.microsoft.com/office/drawing/2014/main" id="{E305E488-6A07-48D7-AED5-769E3E493751}"/>
            </a:ext>
          </a:extLst>
        </xdr:cNvPr>
        <xdr:cNvSpPr>
          <a:spLocks noChangeAspect="1" noChangeArrowheads="1"/>
        </xdr:cNvSpPr>
      </xdr:nvSpPr>
      <xdr:spPr bwMode="auto">
        <a:xfrm>
          <a:off x="37833300" y="170992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8196" name="AutoShape 3" descr="Bomba De Vacío De 2 Etapas  5 Cfm Motor De 1/2hp Entrada 1/4">
          <a:extLst>
            <a:ext uri="{FF2B5EF4-FFF2-40B4-BE49-F238E27FC236}">
              <a16:creationId xmlns:a16="http://schemas.microsoft.com/office/drawing/2014/main" id="{F207CE99-8C37-468E-809B-08F4ECCC02E1}"/>
            </a:ext>
          </a:extLst>
        </xdr:cNvPr>
        <xdr:cNvSpPr>
          <a:spLocks noChangeAspect="1" noChangeArrowheads="1"/>
        </xdr:cNvSpPr>
      </xdr:nvSpPr>
      <xdr:spPr bwMode="auto">
        <a:xfrm>
          <a:off x="37833300" y="170992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8197" name="AutoShape 3" descr="Bomba De Vacío De 2 Etapas  5 Cfm Motor De 1/2hp Entrada 1/4">
          <a:extLst>
            <a:ext uri="{FF2B5EF4-FFF2-40B4-BE49-F238E27FC236}">
              <a16:creationId xmlns:a16="http://schemas.microsoft.com/office/drawing/2014/main" id="{33BE28DE-0F15-4E02-815D-05863E8608B0}"/>
            </a:ext>
          </a:extLst>
        </xdr:cNvPr>
        <xdr:cNvSpPr>
          <a:spLocks noChangeAspect="1" noChangeArrowheads="1"/>
        </xdr:cNvSpPr>
      </xdr:nvSpPr>
      <xdr:spPr bwMode="auto">
        <a:xfrm>
          <a:off x="37833300" y="170992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8198" name="AutoShape 3" descr="Bomba De Vacío De 2 Etapas  5 Cfm Motor De 1/2hp Entrada 1/4">
          <a:extLst>
            <a:ext uri="{FF2B5EF4-FFF2-40B4-BE49-F238E27FC236}">
              <a16:creationId xmlns:a16="http://schemas.microsoft.com/office/drawing/2014/main" id="{A7506E61-8F9C-483D-A165-D6DC5A58A7D2}"/>
            </a:ext>
          </a:extLst>
        </xdr:cNvPr>
        <xdr:cNvSpPr>
          <a:spLocks noChangeAspect="1" noChangeArrowheads="1"/>
        </xdr:cNvSpPr>
      </xdr:nvSpPr>
      <xdr:spPr bwMode="auto">
        <a:xfrm>
          <a:off x="37833300" y="170992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8199" name="AutoShape 3" descr="Bomba De Vacío De 2 Etapas  5 Cfm Motor De 1/2hp Entrada 1/4">
          <a:extLst>
            <a:ext uri="{FF2B5EF4-FFF2-40B4-BE49-F238E27FC236}">
              <a16:creationId xmlns:a16="http://schemas.microsoft.com/office/drawing/2014/main" id="{ED7B542E-C7D0-42CB-AB46-6DD24CB5F5C3}"/>
            </a:ext>
          </a:extLst>
        </xdr:cNvPr>
        <xdr:cNvSpPr>
          <a:spLocks noChangeAspect="1" noChangeArrowheads="1"/>
        </xdr:cNvSpPr>
      </xdr:nvSpPr>
      <xdr:spPr bwMode="auto">
        <a:xfrm>
          <a:off x="37833300" y="170992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8200" name="AutoShape 3" descr="Bomba De Vacío De 2 Etapas  5 Cfm Motor De 1/2hp Entrada 1/4">
          <a:extLst>
            <a:ext uri="{FF2B5EF4-FFF2-40B4-BE49-F238E27FC236}">
              <a16:creationId xmlns:a16="http://schemas.microsoft.com/office/drawing/2014/main" id="{CC08E798-B0A7-4098-A3DC-A0BDB1C5CC19}"/>
            </a:ext>
          </a:extLst>
        </xdr:cNvPr>
        <xdr:cNvSpPr>
          <a:spLocks noChangeAspect="1" noChangeArrowheads="1"/>
        </xdr:cNvSpPr>
      </xdr:nvSpPr>
      <xdr:spPr bwMode="auto">
        <a:xfrm>
          <a:off x="37833300" y="170992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8201" name="AutoShape 3" descr="Bomba De Vacío De 2 Etapas  5 Cfm Motor De 1/2hp Entrada 1/4">
          <a:extLst>
            <a:ext uri="{FF2B5EF4-FFF2-40B4-BE49-F238E27FC236}">
              <a16:creationId xmlns:a16="http://schemas.microsoft.com/office/drawing/2014/main" id="{C806D772-2AA7-416C-BA6C-E5EBA8DA8A09}"/>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8202" name="AutoShape 3" descr="Bomba De Vacío De 2 Etapas  5 Cfm Motor De 1/2hp Entrada 1/4">
          <a:extLst>
            <a:ext uri="{FF2B5EF4-FFF2-40B4-BE49-F238E27FC236}">
              <a16:creationId xmlns:a16="http://schemas.microsoft.com/office/drawing/2014/main" id="{D2A89C27-18D6-441C-B60A-8DB3757E7B68}"/>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8203" name="AutoShape 3" descr="Bomba De Vacío De 2 Etapas  5 Cfm Motor De 1/2hp Entrada 1/4">
          <a:extLst>
            <a:ext uri="{FF2B5EF4-FFF2-40B4-BE49-F238E27FC236}">
              <a16:creationId xmlns:a16="http://schemas.microsoft.com/office/drawing/2014/main" id="{FE3747D8-5BD2-4C7B-9B1C-91308E456DBB}"/>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8204" name="AutoShape 3" descr="Bomba De Vacío De 2 Etapas  5 Cfm Motor De 1/2hp Entrada 1/4">
          <a:extLst>
            <a:ext uri="{FF2B5EF4-FFF2-40B4-BE49-F238E27FC236}">
              <a16:creationId xmlns:a16="http://schemas.microsoft.com/office/drawing/2014/main" id="{6916DDB5-7B3C-45BB-9A82-C08AF5747426}"/>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8205" name="AutoShape 3" descr="Bomba De Vacío De 2 Etapas  5 Cfm Motor De 1/2hp Entrada 1/4">
          <a:extLst>
            <a:ext uri="{FF2B5EF4-FFF2-40B4-BE49-F238E27FC236}">
              <a16:creationId xmlns:a16="http://schemas.microsoft.com/office/drawing/2014/main" id="{19569383-EF75-4A0F-B341-4BA16C783CA2}"/>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8206" name="AutoShape 3" descr="Bomba De Vacío De 2 Etapas  5 Cfm Motor De 1/2hp Entrada 1/4">
          <a:extLst>
            <a:ext uri="{FF2B5EF4-FFF2-40B4-BE49-F238E27FC236}">
              <a16:creationId xmlns:a16="http://schemas.microsoft.com/office/drawing/2014/main" id="{F0BE25CD-96D2-40B4-83DC-135301E1EB6D}"/>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8207" name="AutoShape 3" descr="Bomba De Vacío De 2 Etapas  5 Cfm Motor De 1/2hp Entrada 1/4">
          <a:extLst>
            <a:ext uri="{FF2B5EF4-FFF2-40B4-BE49-F238E27FC236}">
              <a16:creationId xmlns:a16="http://schemas.microsoft.com/office/drawing/2014/main" id="{9EADF828-B1E4-44DA-8EBF-84E03901472B}"/>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8208" name="AutoShape 3" descr="Bomba De Vacío De 2 Etapas  5 Cfm Motor De 1/2hp Entrada 1/4">
          <a:extLst>
            <a:ext uri="{FF2B5EF4-FFF2-40B4-BE49-F238E27FC236}">
              <a16:creationId xmlns:a16="http://schemas.microsoft.com/office/drawing/2014/main" id="{42D8E28F-7058-4CDF-9BC7-7E95AB482A51}"/>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8209" name="AutoShape 3" descr="Bomba De Vacío De 2 Etapas  5 Cfm Motor De 1/2hp Entrada 1/4">
          <a:extLst>
            <a:ext uri="{FF2B5EF4-FFF2-40B4-BE49-F238E27FC236}">
              <a16:creationId xmlns:a16="http://schemas.microsoft.com/office/drawing/2014/main" id="{2A5B355E-A401-4990-9638-C22ECABB90E3}"/>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8210" name="AutoShape 3" descr="Bomba De Vacío De 2 Etapas  5 Cfm Motor De 1/2hp Entrada 1/4">
          <a:extLst>
            <a:ext uri="{FF2B5EF4-FFF2-40B4-BE49-F238E27FC236}">
              <a16:creationId xmlns:a16="http://schemas.microsoft.com/office/drawing/2014/main" id="{D7CA92F4-F069-4F92-8283-763A84899CB6}"/>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8211" name="AutoShape 3" descr="Bomba De Vacío De 2 Etapas  5 Cfm Motor De 1/2hp Entrada 1/4">
          <a:extLst>
            <a:ext uri="{FF2B5EF4-FFF2-40B4-BE49-F238E27FC236}">
              <a16:creationId xmlns:a16="http://schemas.microsoft.com/office/drawing/2014/main" id="{DD7133FF-B4D3-4329-ADC1-8E6B0AA16378}"/>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8212" name="AutoShape 3" descr="Bomba De Vacío De 2 Etapas  5 Cfm Motor De 1/2hp Entrada 1/4">
          <a:extLst>
            <a:ext uri="{FF2B5EF4-FFF2-40B4-BE49-F238E27FC236}">
              <a16:creationId xmlns:a16="http://schemas.microsoft.com/office/drawing/2014/main" id="{F16F495B-4A16-42FB-A7AD-DAFB4D060B71}"/>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8213" name="AutoShape 3" descr="Bomba De Vacío De 2 Etapas  5 Cfm Motor De 1/2hp Entrada 1/4">
          <a:extLst>
            <a:ext uri="{FF2B5EF4-FFF2-40B4-BE49-F238E27FC236}">
              <a16:creationId xmlns:a16="http://schemas.microsoft.com/office/drawing/2014/main" id="{80FA4DF5-3F7E-4507-A497-A87DE6EB7ACE}"/>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8215" name="AutoShape 3" descr="Bomba De Vacío De 2 Etapas  5 Cfm Motor De 1/2hp Entrada 1/4">
          <a:extLst>
            <a:ext uri="{FF2B5EF4-FFF2-40B4-BE49-F238E27FC236}">
              <a16:creationId xmlns:a16="http://schemas.microsoft.com/office/drawing/2014/main" id="{0E69557F-94DD-4714-A2A7-913C5991F619}"/>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8216" name="AutoShape 3" descr="Bomba De Vacío De 2 Etapas  5 Cfm Motor De 1/2hp Entrada 1/4">
          <a:extLst>
            <a:ext uri="{FF2B5EF4-FFF2-40B4-BE49-F238E27FC236}">
              <a16:creationId xmlns:a16="http://schemas.microsoft.com/office/drawing/2014/main" id="{8E582BA6-F54D-4674-AC3C-DEC19BB7A652}"/>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8217" name="AutoShape 3" descr="Bomba De Vacío De 2 Etapas  5 Cfm Motor De 1/2hp Entrada 1/4">
          <a:extLst>
            <a:ext uri="{FF2B5EF4-FFF2-40B4-BE49-F238E27FC236}">
              <a16:creationId xmlns:a16="http://schemas.microsoft.com/office/drawing/2014/main" id="{BCEE5BA3-B964-4328-B943-E0742796CB45}"/>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8218" name="AutoShape 3" descr="Bomba De Vacío De 2 Etapas  5 Cfm Motor De 1/2hp Entrada 1/4">
          <a:extLst>
            <a:ext uri="{FF2B5EF4-FFF2-40B4-BE49-F238E27FC236}">
              <a16:creationId xmlns:a16="http://schemas.microsoft.com/office/drawing/2014/main" id="{4FF8A8F5-9DB4-4C4A-87C2-F02652F97C40}"/>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8219" name="AutoShape 3" descr="Bomba De Vacío De 2 Etapas  5 Cfm Motor De 1/2hp Entrada 1/4">
          <a:extLst>
            <a:ext uri="{FF2B5EF4-FFF2-40B4-BE49-F238E27FC236}">
              <a16:creationId xmlns:a16="http://schemas.microsoft.com/office/drawing/2014/main" id="{988226C7-7CBA-4352-A759-6098E067323B}"/>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8220" name="AutoShape 3" descr="Bomba De Vacío De 2 Etapas  5 Cfm Motor De 1/2hp Entrada 1/4">
          <a:extLst>
            <a:ext uri="{FF2B5EF4-FFF2-40B4-BE49-F238E27FC236}">
              <a16:creationId xmlns:a16="http://schemas.microsoft.com/office/drawing/2014/main" id="{A89078CC-89E9-4335-93FE-0295095EBBF2}"/>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8221" name="AutoShape 3" descr="Bomba De Vacío De 2 Etapas  5 Cfm Motor De 1/2hp Entrada 1/4">
          <a:extLst>
            <a:ext uri="{FF2B5EF4-FFF2-40B4-BE49-F238E27FC236}">
              <a16:creationId xmlns:a16="http://schemas.microsoft.com/office/drawing/2014/main" id="{548822C7-A905-467B-961D-5DFED5870F02}"/>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8222" name="AutoShape 3" descr="Bomba De Vacío De 2 Etapas  5 Cfm Motor De 1/2hp Entrada 1/4">
          <a:extLst>
            <a:ext uri="{FF2B5EF4-FFF2-40B4-BE49-F238E27FC236}">
              <a16:creationId xmlns:a16="http://schemas.microsoft.com/office/drawing/2014/main" id="{5D343B9D-91A1-4461-AD20-B94B2D755D11}"/>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8223" name="AutoShape 3" descr="Bomba De Vacío De 2 Etapas  5 Cfm Motor De 1/2hp Entrada 1/4">
          <a:extLst>
            <a:ext uri="{FF2B5EF4-FFF2-40B4-BE49-F238E27FC236}">
              <a16:creationId xmlns:a16="http://schemas.microsoft.com/office/drawing/2014/main" id="{482698CF-B1A0-4E51-B2D4-8C4F31E3F5DD}"/>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8224" name="AutoShape 3" descr="Bomba De Vacío De 2 Etapas  5 Cfm Motor De 1/2hp Entrada 1/4">
          <a:extLst>
            <a:ext uri="{FF2B5EF4-FFF2-40B4-BE49-F238E27FC236}">
              <a16:creationId xmlns:a16="http://schemas.microsoft.com/office/drawing/2014/main" id="{6C18B573-F753-4367-A76D-9957A5CD6EE5}"/>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8225" name="AutoShape 3" descr="Bomba De Vacío De 2 Etapas  5 Cfm Motor De 1/2hp Entrada 1/4">
          <a:extLst>
            <a:ext uri="{FF2B5EF4-FFF2-40B4-BE49-F238E27FC236}">
              <a16:creationId xmlns:a16="http://schemas.microsoft.com/office/drawing/2014/main" id="{9309B3C3-46E6-4B9A-B1C4-43F0E92E62C3}"/>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8226" name="AutoShape 3" descr="Bomba De Vacío De 2 Etapas  5 Cfm Motor De 1/2hp Entrada 1/4">
          <a:extLst>
            <a:ext uri="{FF2B5EF4-FFF2-40B4-BE49-F238E27FC236}">
              <a16:creationId xmlns:a16="http://schemas.microsoft.com/office/drawing/2014/main" id="{BB033BB9-14C4-4280-BACA-6A461317F790}"/>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8227" name="AutoShape 3" descr="Bomba De Vacío De 2 Etapas  5 Cfm Motor De 1/2hp Entrada 1/4">
          <a:extLst>
            <a:ext uri="{FF2B5EF4-FFF2-40B4-BE49-F238E27FC236}">
              <a16:creationId xmlns:a16="http://schemas.microsoft.com/office/drawing/2014/main" id="{A11B1EE1-2C2F-44A6-A3CA-2C9935E3DC89}"/>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8228" name="AutoShape 3" descr="Bomba De Vacío De 2 Etapas  5 Cfm Motor De 1/2hp Entrada 1/4">
          <a:extLst>
            <a:ext uri="{FF2B5EF4-FFF2-40B4-BE49-F238E27FC236}">
              <a16:creationId xmlns:a16="http://schemas.microsoft.com/office/drawing/2014/main" id="{500411B8-E398-4CC4-BBE5-AB05EFD03900}"/>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8229" name="AutoShape 3" descr="Bomba De Vacío De 2 Etapas  5 Cfm Motor De 1/2hp Entrada 1/4">
          <a:extLst>
            <a:ext uri="{FF2B5EF4-FFF2-40B4-BE49-F238E27FC236}">
              <a16:creationId xmlns:a16="http://schemas.microsoft.com/office/drawing/2014/main" id="{2587652C-2AD8-44A8-816E-146939C003EC}"/>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8230" name="AutoShape 3" descr="Bomba De Vacío De 2 Etapas  5 Cfm Motor De 1/2hp Entrada 1/4">
          <a:extLst>
            <a:ext uri="{FF2B5EF4-FFF2-40B4-BE49-F238E27FC236}">
              <a16:creationId xmlns:a16="http://schemas.microsoft.com/office/drawing/2014/main" id="{CD4CC9B0-52F2-4F96-8CB5-4194EBE6C0B3}"/>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8231" name="AutoShape 3" descr="Bomba De Vacío De 2 Etapas  5 Cfm Motor De 1/2hp Entrada 1/4">
          <a:extLst>
            <a:ext uri="{FF2B5EF4-FFF2-40B4-BE49-F238E27FC236}">
              <a16:creationId xmlns:a16="http://schemas.microsoft.com/office/drawing/2014/main" id="{B201D9C8-25C3-441F-AD04-92BC36104993}"/>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8232" name="AutoShape 3" descr="Bomba De Vacío De 2 Etapas  5 Cfm Motor De 1/2hp Entrada 1/4">
          <a:extLst>
            <a:ext uri="{FF2B5EF4-FFF2-40B4-BE49-F238E27FC236}">
              <a16:creationId xmlns:a16="http://schemas.microsoft.com/office/drawing/2014/main" id="{1896AF81-E33C-440B-8553-D5378CB1BD7F}"/>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8233" name="AutoShape 3" descr="Bomba De Vacío De 2 Etapas  5 Cfm Motor De 1/2hp Entrada 1/4">
          <a:extLst>
            <a:ext uri="{FF2B5EF4-FFF2-40B4-BE49-F238E27FC236}">
              <a16:creationId xmlns:a16="http://schemas.microsoft.com/office/drawing/2014/main" id="{9122F2CA-CB30-453A-BC7A-1BF2BC919596}"/>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8234" name="AutoShape 3" descr="Bomba De Vacío De 2 Etapas  5 Cfm Motor De 1/2hp Entrada 1/4">
          <a:extLst>
            <a:ext uri="{FF2B5EF4-FFF2-40B4-BE49-F238E27FC236}">
              <a16:creationId xmlns:a16="http://schemas.microsoft.com/office/drawing/2014/main" id="{8D4EF49B-0634-4639-927C-C8EC27610881}"/>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8235" name="AutoShape 3" descr="Bomba De Vacío De 2 Etapas  5 Cfm Motor De 1/2hp Entrada 1/4">
          <a:extLst>
            <a:ext uri="{FF2B5EF4-FFF2-40B4-BE49-F238E27FC236}">
              <a16:creationId xmlns:a16="http://schemas.microsoft.com/office/drawing/2014/main" id="{6E7EFC14-0890-4FE8-B889-3C270833C948}"/>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8236" name="AutoShape 3" descr="Bomba De Vacío De 2 Etapas  5 Cfm Motor De 1/2hp Entrada 1/4">
          <a:extLst>
            <a:ext uri="{FF2B5EF4-FFF2-40B4-BE49-F238E27FC236}">
              <a16:creationId xmlns:a16="http://schemas.microsoft.com/office/drawing/2014/main" id="{781F8AC3-A7FD-4B29-8BD3-D3030B59E624}"/>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8237" name="AutoShape 3" descr="Bomba De Vacío De 2 Etapas  5 Cfm Motor De 1/2hp Entrada 1/4">
          <a:extLst>
            <a:ext uri="{FF2B5EF4-FFF2-40B4-BE49-F238E27FC236}">
              <a16:creationId xmlns:a16="http://schemas.microsoft.com/office/drawing/2014/main" id="{E443B2BB-9682-47E4-9388-03863DA3A406}"/>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8238" name="AutoShape 3" descr="Bomba De Vacío De 2 Etapas  5 Cfm Motor De 1/2hp Entrada 1/4">
          <a:extLst>
            <a:ext uri="{FF2B5EF4-FFF2-40B4-BE49-F238E27FC236}">
              <a16:creationId xmlns:a16="http://schemas.microsoft.com/office/drawing/2014/main" id="{71747EA9-3213-4D15-9786-C7A04111D06F}"/>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8239" name="AutoShape 3" descr="Bomba De Vacío De 2 Etapas  5 Cfm Motor De 1/2hp Entrada 1/4">
          <a:extLst>
            <a:ext uri="{FF2B5EF4-FFF2-40B4-BE49-F238E27FC236}">
              <a16:creationId xmlns:a16="http://schemas.microsoft.com/office/drawing/2014/main" id="{1D845A3A-1DD0-4A8B-8C17-D944A9A31B54}"/>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8240" name="AutoShape 3" descr="Bomba De Vacío De 2 Etapas  5 Cfm Motor De 1/2hp Entrada 1/4">
          <a:extLst>
            <a:ext uri="{FF2B5EF4-FFF2-40B4-BE49-F238E27FC236}">
              <a16:creationId xmlns:a16="http://schemas.microsoft.com/office/drawing/2014/main" id="{D4F50E6E-3CE2-49E0-972E-360C964EDD3E}"/>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8241" name="AutoShape 3" descr="Bomba De Vacío De 2 Etapas  5 Cfm Motor De 1/2hp Entrada 1/4">
          <a:extLst>
            <a:ext uri="{FF2B5EF4-FFF2-40B4-BE49-F238E27FC236}">
              <a16:creationId xmlns:a16="http://schemas.microsoft.com/office/drawing/2014/main" id="{05F84343-3B48-4181-9A27-DCC95ABAC0BC}"/>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8242" name="AutoShape 3" descr="Bomba De Vacío De 2 Etapas  5 Cfm Motor De 1/2hp Entrada 1/4">
          <a:extLst>
            <a:ext uri="{FF2B5EF4-FFF2-40B4-BE49-F238E27FC236}">
              <a16:creationId xmlns:a16="http://schemas.microsoft.com/office/drawing/2014/main" id="{C08E7054-3CDE-4635-83CE-61C4EE65EDE5}"/>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8243" name="AutoShape 3" descr="Bomba De Vacío De 2 Etapas  5 Cfm Motor De 1/2hp Entrada 1/4">
          <a:extLst>
            <a:ext uri="{FF2B5EF4-FFF2-40B4-BE49-F238E27FC236}">
              <a16:creationId xmlns:a16="http://schemas.microsoft.com/office/drawing/2014/main" id="{64878ABB-2ABA-49C0-99C9-8536EFE0CFD8}"/>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8244" name="AutoShape 3" descr="Bomba De Vacío De 2 Etapas  5 Cfm Motor De 1/2hp Entrada 1/4">
          <a:extLst>
            <a:ext uri="{FF2B5EF4-FFF2-40B4-BE49-F238E27FC236}">
              <a16:creationId xmlns:a16="http://schemas.microsoft.com/office/drawing/2014/main" id="{2513C180-0CE4-4162-8F5F-309E1A4D3979}"/>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8245" name="AutoShape 3" descr="Bomba De Vacío De 2 Etapas  5 Cfm Motor De 1/2hp Entrada 1/4">
          <a:extLst>
            <a:ext uri="{FF2B5EF4-FFF2-40B4-BE49-F238E27FC236}">
              <a16:creationId xmlns:a16="http://schemas.microsoft.com/office/drawing/2014/main" id="{5EE6E2A2-1D7A-42EF-9B71-BDE8BA65B953}"/>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8246" name="AutoShape 3" descr="Bomba De Vacío De 2 Etapas  5 Cfm Motor De 1/2hp Entrada 1/4">
          <a:extLst>
            <a:ext uri="{FF2B5EF4-FFF2-40B4-BE49-F238E27FC236}">
              <a16:creationId xmlns:a16="http://schemas.microsoft.com/office/drawing/2014/main" id="{D32C7A55-D381-431F-A22E-19F8B4EDEB6F}"/>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8247" name="AutoShape 3" descr="Bomba De Vacío De 2 Etapas  5 Cfm Motor De 1/2hp Entrada 1/4">
          <a:extLst>
            <a:ext uri="{FF2B5EF4-FFF2-40B4-BE49-F238E27FC236}">
              <a16:creationId xmlns:a16="http://schemas.microsoft.com/office/drawing/2014/main" id="{CE8B16BD-8EBC-48D1-9A25-67748ACBDF44}"/>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8248" name="AutoShape 3" descr="Bomba De Vacío De 2 Etapas  5 Cfm Motor De 1/2hp Entrada 1/4">
          <a:extLst>
            <a:ext uri="{FF2B5EF4-FFF2-40B4-BE49-F238E27FC236}">
              <a16:creationId xmlns:a16="http://schemas.microsoft.com/office/drawing/2014/main" id="{BFAFCAE8-3F39-4C09-A90C-0AE464B2E72C}"/>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8249" name="AutoShape 3" descr="Bomba De Vacío De 2 Etapas  5 Cfm Motor De 1/2hp Entrada 1/4">
          <a:extLst>
            <a:ext uri="{FF2B5EF4-FFF2-40B4-BE49-F238E27FC236}">
              <a16:creationId xmlns:a16="http://schemas.microsoft.com/office/drawing/2014/main" id="{83290F91-4148-493B-85DC-74D64D0E2573}"/>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8250" name="AutoShape 3" descr="Bomba De Vacío De 2 Etapas  5 Cfm Motor De 1/2hp Entrada 1/4">
          <a:extLst>
            <a:ext uri="{FF2B5EF4-FFF2-40B4-BE49-F238E27FC236}">
              <a16:creationId xmlns:a16="http://schemas.microsoft.com/office/drawing/2014/main" id="{13CE8CD4-B4D4-4353-8AEA-8D6F9A6E128E}"/>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8251" name="AutoShape 3" descr="Bomba De Vacío De 2 Etapas  5 Cfm Motor De 1/2hp Entrada 1/4">
          <a:extLst>
            <a:ext uri="{FF2B5EF4-FFF2-40B4-BE49-F238E27FC236}">
              <a16:creationId xmlns:a16="http://schemas.microsoft.com/office/drawing/2014/main" id="{E149C39C-49F9-42C2-999E-031788777AB0}"/>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8252" name="AutoShape 3" descr="Bomba De Vacío De 2 Etapas  5 Cfm Motor De 1/2hp Entrada 1/4">
          <a:extLst>
            <a:ext uri="{FF2B5EF4-FFF2-40B4-BE49-F238E27FC236}">
              <a16:creationId xmlns:a16="http://schemas.microsoft.com/office/drawing/2014/main" id="{B98E3C50-7C55-470E-B34B-8F9E6AE56BEB}"/>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8253" name="AutoShape 3" descr="Bomba De Vacío De 2 Etapas  5 Cfm Motor De 1/2hp Entrada 1/4">
          <a:extLst>
            <a:ext uri="{FF2B5EF4-FFF2-40B4-BE49-F238E27FC236}">
              <a16:creationId xmlns:a16="http://schemas.microsoft.com/office/drawing/2014/main" id="{8ED901A1-E505-473E-929C-9786EEE984B6}"/>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8254" name="AutoShape 3" descr="Bomba De Vacío De 2 Etapas  5 Cfm Motor De 1/2hp Entrada 1/4">
          <a:extLst>
            <a:ext uri="{FF2B5EF4-FFF2-40B4-BE49-F238E27FC236}">
              <a16:creationId xmlns:a16="http://schemas.microsoft.com/office/drawing/2014/main" id="{81E7D739-4CC3-4D8E-B516-566F4A146FAC}"/>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8255" name="AutoShape 3" descr="Bomba De Vacío De 2 Etapas  5 Cfm Motor De 1/2hp Entrada 1/4">
          <a:extLst>
            <a:ext uri="{FF2B5EF4-FFF2-40B4-BE49-F238E27FC236}">
              <a16:creationId xmlns:a16="http://schemas.microsoft.com/office/drawing/2014/main" id="{A11F5E1D-945D-4056-A9ED-1548DD9FAF45}"/>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8256" name="AutoShape 3" descr="Bomba De Vacío De 2 Etapas  5 Cfm Motor De 1/2hp Entrada 1/4">
          <a:extLst>
            <a:ext uri="{FF2B5EF4-FFF2-40B4-BE49-F238E27FC236}">
              <a16:creationId xmlns:a16="http://schemas.microsoft.com/office/drawing/2014/main" id="{D9A13F95-2A60-4FF2-970A-D7B4B2A4008F}"/>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8257" name="AutoShape 3" descr="Bomba De Vacío De 2 Etapas  5 Cfm Motor De 1/2hp Entrada 1/4">
          <a:extLst>
            <a:ext uri="{FF2B5EF4-FFF2-40B4-BE49-F238E27FC236}">
              <a16:creationId xmlns:a16="http://schemas.microsoft.com/office/drawing/2014/main" id="{3ED2BBE0-CBDE-4771-ACB4-6B6DDF485E31}"/>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8258" name="AutoShape 3" descr="Bomba De Vacío De 2 Etapas  5 Cfm Motor De 1/2hp Entrada 1/4">
          <a:extLst>
            <a:ext uri="{FF2B5EF4-FFF2-40B4-BE49-F238E27FC236}">
              <a16:creationId xmlns:a16="http://schemas.microsoft.com/office/drawing/2014/main" id="{9CEF3E63-F068-4B7B-A317-33D487BA0C0F}"/>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8259" name="AutoShape 3" descr="Bomba De Vacío De 2 Etapas  5 Cfm Motor De 1/2hp Entrada 1/4">
          <a:extLst>
            <a:ext uri="{FF2B5EF4-FFF2-40B4-BE49-F238E27FC236}">
              <a16:creationId xmlns:a16="http://schemas.microsoft.com/office/drawing/2014/main" id="{33064422-5E7D-4136-BB93-5AC63E2142F9}"/>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8260" name="AutoShape 3" descr="Bomba De Vacío De 2 Etapas  5 Cfm Motor De 1/2hp Entrada 1/4">
          <a:extLst>
            <a:ext uri="{FF2B5EF4-FFF2-40B4-BE49-F238E27FC236}">
              <a16:creationId xmlns:a16="http://schemas.microsoft.com/office/drawing/2014/main" id="{7D3EA8BF-8A00-4C73-AB2A-563EF83960D6}"/>
            </a:ext>
          </a:extLst>
        </xdr:cNvPr>
        <xdr:cNvSpPr>
          <a:spLocks noChangeAspect="1" noChangeArrowheads="1"/>
        </xdr:cNvSpPr>
      </xdr:nvSpPr>
      <xdr:spPr bwMode="auto">
        <a:xfrm>
          <a:off x="37833300" y="1897761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1752600</xdr:colOff>
      <xdr:row>53</xdr:row>
      <xdr:rowOff>381000</xdr:rowOff>
    </xdr:from>
    <xdr:ext cx="3733800" cy="2324100"/>
    <xdr:pic>
      <xdr:nvPicPr>
        <xdr:cNvPr id="8262" name="Imagen 8261">
          <a:extLst>
            <a:ext uri="{FF2B5EF4-FFF2-40B4-BE49-F238E27FC236}">
              <a16:creationId xmlns:a16="http://schemas.microsoft.com/office/drawing/2014/main" id="{B973E5FD-4D54-4A5E-BB07-28A976FFF709}"/>
            </a:ext>
          </a:extLst>
        </xdr:cNvPr>
        <xdr:cNvPicPr>
          <a:picLocks noChangeAspect="1"/>
        </xdr:cNvPicPr>
      </xdr:nvPicPr>
      <xdr:blipFill>
        <a:blip xmlns:r="http://schemas.openxmlformats.org/officeDocument/2006/relationships" r:embed="rId32"/>
        <a:stretch>
          <a:fillRect/>
        </a:stretch>
      </xdr:blipFill>
      <xdr:spPr>
        <a:xfrm>
          <a:off x="22517100" y="193852800"/>
          <a:ext cx="3733800" cy="2324100"/>
        </a:xfrm>
        <a:prstGeom prst="rect">
          <a:avLst/>
        </a:prstGeom>
      </xdr:spPr>
    </xdr:pic>
    <xdr:clientData/>
  </xdr:oneCellAnchor>
  <xdr:oneCellAnchor>
    <xdr:from>
      <xdr:col>3</xdr:col>
      <xdr:colOff>2057400</xdr:colOff>
      <xdr:row>54</xdr:row>
      <xdr:rowOff>152400</xdr:rowOff>
    </xdr:from>
    <xdr:ext cx="3733800" cy="2324100"/>
    <xdr:pic>
      <xdr:nvPicPr>
        <xdr:cNvPr id="8263" name="Imagen 8262">
          <a:extLst>
            <a:ext uri="{FF2B5EF4-FFF2-40B4-BE49-F238E27FC236}">
              <a16:creationId xmlns:a16="http://schemas.microsoft.com/office/drawing/2014/main" id="{788953FC-2EA5-4B54-B94A-2F46D7A184DE}"/>
            </a:ext>
          </a:extLst>
        </xdr:cNvPr>
        <xdr:cNvPicPr>
          <a:picLocks noChangeAspect="1"/>
        </xdr:cNvPicPr>
      </xdr:nvPicPr>
      <xdr:blipFill>
        <a:blip xmlns:r="http://schemas.openxmlformats.org/officeDocument/2006/relationships" r:embed="rId32"/>
        <a:stretch>
          <a:fillRect/>
        </a:stretch>
      </xdr:blipFill>
      <xdr:spPr>
        <a:xfrm>
          <a:off x="22821900" y="196938900"/>
          <a:ext cx="3733800" cy="2324100"/>
        </a:xfrm>
        <a:prstGeom prst="rect">
          <a:avLst/>
        </a:prstGeom>
      </xdr:spPr>
    </xdr:pic>
    <xdr:clientData/>
  </xdr:oneCellAnchor>
  <xdr:oneCellAnchor>
    <xdr:from>
      <xdr:col>3</xdr:col>
      <xdr:colOff>2057400</xdr:colOff>
      <xdr:row>55</xdr:row>
      <xdr:rowOff>457200</xdr:rowOff>
    </xdr:from>
    <xdr:ext cx="3733800" cy="2324100"/>
    <xdr:pic>
      <xdr:nvPicPr>
        <xdr:cNvPr id="8264" name="Imagen 8263">
          <a:extLst>
            <a:ext uri="{FF2B5EF4-FFF2-40B4-BE49-F238E27FC236}">
              <a16:creationId xmlns:a16="http://schemas.microsoft.com/office/drawing/2014/main" id="{FE0E2D98-710C-4292-B311-B5037975E9FD}"/>
            </a:ext>
          </a:extLst>
        </xdr:cNvPr>
        <xdr:cNvPicPr>
          <a:picLocks noChangeAspect="1"/>
        </xdr:cNvPicPr>
      </xdr:nvPicPr>
      <xdr:blipFill>
        <a:blip xmlns:r="http://schemas.openxmlformats.org/officeDocument/2006/relationships" r:embed="rId32"/>
        <a:stretch>
          <a:fillRect/>
        </a:stretch>
      </xdr:blipFill>
      <xdr:spPr>
        <a:xfrm>
          <a:off x="22821900" y="199796400"/>
          <a:ext cx="3733800" cy="2324100"/>
        </a:xfrm>
        <a:prstGeom prst="rect">
          <a:avLst/>
        </a:prstGeom>
      </xdr:spPr>
    </xdr:pic>
    <xdr:clientData/>
  </xdr:oneCellAnchor>
  <xdr:oneCellAnchor>
    <xdr:from>
      <xdr:col>3</xdr:col>
      <xdr:colOff>2095500</xdr:colOff>
      <xdr:row>56</xdr:row>
      <xdr:rowOff>190500</xdr:rowOff>
    </xdr:from>
    <xdr:ext cx="3733800" cy="2324100"/>
    <xdr:pic>
      <xdr:nvPicPr>
        <xdr:cNvPr id="8265" name="Imagen 8264">
          <a:extLst>
            <a:ext uri="{FF2B5EF4-FFF2-40B4-BE49-F238E27FC236}">
              <a16:creationId xmlns:a16="http://schemas.microsoft.com/office/drawing/2014/main" id="{CF46CA78-CDA6-4312-88DF-CF94161F1308}"/>
            </a:ext>
          </a:extLst>
        </xdr:cNvPr>
        <xdr:cNvPicPr>
          <a:picLocks noChangeAspect="1"/>
        </xdr:cNvPicPr>
      </xdr:nvPicPr>
      <xdr:blipFill>
        <a:blip xmlns:r="http://schemas.openxmlformats.org/officeDocument/2006/relationships" r:embed="rId32"/>
        <a:stretch>
          <a:fillRect/>
        </a:stretch>
      </xdr:blipFill>
      <xdr:spPr>
        <a:xfrm>
          <a:off x="22860000" y="202653900"/>
          <a:ext cx="3733800" cy="2324100"/>
        </a:xfrm>
        <a:prstGeom prst="rect">
          <a:avLst/>
        </a:prstGeom>
      </xdr:spPr>
    </xdr:pic>
    <xdr:clientData/>
  </xdr:oneCellAnchor>
  <xdr:oneCellAnchor>
    <xdr:from>
      <xdr:col>3</xdr:col>
      <xdr:colOff>2286000</xdr:colOff>
      <xdr:row>57</xdr:row>
      <xdr:rowOff>114300</xdr:rowOff>
    </xdr:from>
    <xdr:ext cx="3733800" cy="2324100"/>
    <xdr:pic>
      <xdr:nvPicPr>
        <xdr:cNvPr id="8266" name="Imagen 8265">
          <a:extLst>
            <a:ext uri="{FF2B5EF4-FFF2-40B4-BE49-F238E27FC236}">
              <a16:creationId xmlns:a16="http://schemas.microsoft.com/office/drawing/2014/main" id="{2C8689CE-9647-42ED-95B8-684EA4A14A75}"/>
            </a:ext>
          </a:extLst>
        </xdr:cNvPr>
        <xdr:cNvPicPr>
          <a:picLocks noChangeAspect="1"/>
        </xdr:cNvPicPr>
      </xdr:nvPicPr>
      <xdr:blipFill>
        <a:blip xmlns:r="http://schemas.openxmlformats.org/officeDocument/2006/relationships" r:embed="rId32"/>
        <a:stretch>
          <a:fillRect/>
        </a:stretch>
      </xdr:blipFill>
      <xdr:spPr>
        <a:xfrm>
          <a:off x="23050500" y="205701900"/>
          <a:ext cx="3733800" cy="2324100"/>
        </a:xfrm>
        <a:prstGeom prst="rect">
          <a:avLst/>
        </a:prstGeom>
      </xdr:spPr>
    </xdr:pic>
    <xdr:clientData/>
  </xdr:oneCellAnchor>
  <xdr:twoCellAnchor editAs="oneCell">
    <xdr:from>
      <xdr:col>3</xdr:col>
      <xdr:colOff>3810000</xdr:colOff>
      <xdr:row>58</xdr:row>
      <xdr:rowOff>838200</xdr:rowOff>
    </xdr:from>
    <xdr:to>
      <xdr:col>3</xdr:col>
      <xdr:colOff>7513493</xdr:colOff>
      <xdr:row>58</xdr:row>
      <xdr:rowOff>3614181</xdr:rowOff>
    </xdr:to>
    <xdr:pic>
      <xdr:nvPicPr>
        <xdr:cNvPr id="8267" name="Imagen 8266">
          <a:extLst>
            <a:ext uri="{FF2B5EF4-FFF2-40B4-BE49-F238E27FC236}">
              <a16:creationId xmlns:a16="http://schemas.microsoft.com/office/drawing/2014/main" id="{B99B9B64-C011-4B59-A488-74FD015B48EC}"/>
            </a:ext>
          </a:extLst>
        </xdr:cNvPr>
        <xdr:cNvPicPr>
          <a:picLocks noChangeAspect="1"/>
        </xdr:cNvPicPr>
      </xdr:nvPicPr>
      <xdr:blipFill>
        <a:blip xmlns:r="http://schemas.openxmlformats.org/officeDocument/2006/relationships" r:embed="rId33"/>
        <a:stretch>
          <a:fillRect/>
        </a:stretch>
      </xdr:blipFill>
      <xdr:spPr>
        <a:xfrm>
          <a:off x="24574500" y="212636100"/>
          <a:ext cx="3703493" cy="2775981"/>
        </a:xfrm>
        <a:prstGeom prst="rect">
          <a:avLst/>
        </a:prstGeom>
      </xdr:spPr>
    </xdr:pic>
    <xdr:clientData/>
  </xdr:twoCellAnchor>
  <xdr:twoCellAnchor editAs="oneCell">
    <xdr:from>
      <xdr:col>3</xdr:col>
      <xdr:colOff>4343400</xdr:colOff>
      <xdr:row>59</xdr:row>
      <xdr:rowOff>266700</xdr:rowOff>
    </xdr:from>
    <xdr:to>
      <xdr:col>3</xdr:col>
      <xdr:colOff>6727825</xdr:colOff>
      <xdr:row>59</xdr:row>
      <xdr:rowOff>2171700</xdr:rowOff>
    </xdr:to>
    <xdr:pic>
      <xdr:nvPicPr>
        <xdr:cNvPr id="8268" name="Imagen 8267">
          <a:extLst>
            <a:ext uri="{FF2B5EF4-FFF2-40B4-BE49-F238E27FC236}">
              <a16:creationId xmlns:a16="http://schemas.microsoft.com/office/drawing/2014/main" id="{DB292BB5-DC93-4A05-A647-B2AFE44AB2CA}"/>
            </a:ext>
          </a:extLst>
        </xdr:cNvPr>
        <xdr:cNvPicPr>
          <a:picLocks noChangeAspect="1"/>
        </xdr:cNvPicPr>
      </xdr:nvPicPr>
      <xdr:blipFill>
        <a:blip xmlns:r="http://schemas.openxmlformats.org/officeDocument/2006/relationships" r:embed="rId34"/>
        <a:stretch>
          <a:fillRect/>
        </a:stretch>
      </xdr:blipFill>
      <xdr:spPr>
        <a:xfrm>
          <a:off x="25107900" y="215836500"/>
          <a:ext cx="2384425" cy="1905000"/>
        </a:xfrm>
        <a:prstGeom prst="rect">
          <a:avLst/>
        </a:prstGeom>
      </xdr:spPr>
    </xdr:pic>
    <xdr:clientData/>
  </xdr:twoCellAnchor>
  <xdr:twoCellAnchor editAs="oneCell">
    <xdr:from>
      <xdr:col>3</xdr:col>
      <xdr:colOff>4800600</xdr:colOff>
      <xdr:row>61</xdr:row>
      <xdr:rowOff>495300</xdr:rowOff>
    </xdr:from>
    <xdr:to>
      <xdr:col>3</xdr:col>
      <xdr:colOff>7957121</xdr:colOff>
      <xdr:row>61</xdr:row>
      <xdr:rowOff>2286000</xdr:rowOff>
    </xdr:to>
    <xdr:pic>
      <xdr:nvPicPr>
        <xdr:cNvPr id="8269" name="Imagen 8268">
          <a:extLst>
            <a:ext uri="{FF2B5EF4-FFF2-40B4-BE49-F238E27FC236}">
              <a16:creationId xmlns:a16="http://schemas.microsoft.com/office/drawing/2014/main" id="{CADEC8B3-A7D3-4AE3-A0A0-067217CE61D5}"/>
            </a:ext>
          </a:extLst>
        </xdr:cNvPr>
        <xdr:cNvPicPr>
          <a:picLocks noChangeAspect="1"/>
        </xdr:cNvPicPr>
      </xdr:nvPicPr>
      <xdr:blipFill>
        <a:blip xmlns:r="http://schemas.openxmlformats.org/officeDocument/2006/relationships" r:embed="rId35"/>
        <a:stretch>
          <a:fillRect/>
        </a:stretch>
      </xdr:blipFill>
      <xdr:spPr>
        <a:xfrm>
          <a:off x="25565100" y="221475300"/>
          <a:ext cx="3156521" cy="1790700"/>
        </a:xfrm>
        <a:prstGeom prst="rect">
          <a:avLst/>
        </a:prstGeom>
      </xdr:spPr>
    </xdr:pic>
    <xdr:clientData/>
  </xdr:twoCellAnchor>
  <xdr:twoCellAnchor editAs="oneCell">
    <xdr:from>
      <xdr:col>3</xdr:col>
      <xdr:colOff>2971800</xdr:colOff>
      <xdr:row>60</xdr:row>
      <xdr:rowOff>228600</xdr:rowOff>
    </xdr:from>
    <xdr:to>
      <xdr:col>3</xdr:col>
      <xdr:colOff>5410200</xdr:colOff>
      <xdr:row>60</xdr:row>
      <xdr:rowOff>2400300</xdr:rowOff>
    </xdr:to>
    <xdr:pic>
      <xdr:nvPicPr>
        <xdr:cNvPr id="8270" name="Imagen 8269">
          <a:extLst>
            <a:ext uri="{FF2B5EF4-FFF2-40B4-BE49-F238E27FC236}">
              <a16:creationId xmlns:a16="http://schemas.microsoft.com/office/drawing/2014/main" id="{15FC38E0-ADA6-4014-80EC-0EFEC510D0DE}"/>
            </a:ext>
          </a:extLst>
        </xdr:cNvPr>
        <xdr:cNvPicPr>
          <a:picLocks noChangeAspect="1"/>
        </xdr:cNvPicPr>
      </xdr:nvPicPr>
      <xdr:blipFill>
        <a:blip xmlns:r="http://schemas.openxmlformats.org/officeDocument/2006/relationships" r:embed="rId35"/>
        <a:stretch>
          <a:fillRect/>
        </a:stretch>
      </xdr:blipFill>
      <xdr:spPr>
        <a:xfrm>
          <a:off x="23736300" y="218617800"/>
          <a:ext cx="2438400" cy="2171700"/>
        </a:xfrm>
        <a:prstGeom prst="rect">
          <a:avLst/>
        </a:prstGeom>
      </xdr:spPr>
    </xdr:pic>
    <xdr:clientData/>
  </xdr:twoCellAnchor>
  <xdr:twoCellAnchor editAs="oneCell">
    <xdr:from>
      <xdr:col>3</xdr:col>
      <xdr:colOff>4095750</xdr:colOff>
      <xdr:row>63</xdr:row>
      <xdr:rowOff>635000</xdr:rowOff>
    </xdr:from>
    <xdr:to>
      <xdr:col>3</xdr:col>
      <xdr:colOff>6138861</xdr:colOff>
      <xdr:row>63</xdr:row>
      <xdr:rowOff>2959100</xdr:rowOff>
    </xdr:to>
    <xdr:pic>
      <xdr:nvPicPr>
        <xdr:cNvPr id="8271" name="Imagen 8270">
          <a:extLst>
            <a:ext uri="{FF2B5EF4-FFF2-40B4-BE49-F238E27FC236}">
              <a16:creationId xmlns:a16="http://schemas.microsoft.com/office/drawing/2014/main" id="{803F2B2B-6901-4F96-A9A2-262FC8B8C8B6}"/>
            </a:ext>
          </a:extLst>
        </xdr:cNvPr>
        <xdr:cNvPicPr>
          <a:picLocks noChangeAspect="1"/>
        </xdr:cNvPicPr>
      </xdr:nvPicPr>
      <xdr:blipFill>
        <a:blip xmlns:r="http://schemas.openxmlformats.org/officeDocument/2006/relationships" r:embed="rId36"/>
        <a:stretch>
          <a:fillRect/>
        </a:stretch>
      </xdr:blipFill>
      <xdr:spPr>
        <a:xfrm>
          <a:off x="17938750" y="228346000"/>
          <a:ext cx="2043111" cy="2324100"/>
        </a:xfrm>
        <a:prstGeom prst="rect">
          <a:avLst/>
        </a:prstGeom>
      </xdr:spPr>
    </xdr:pic>
    <xdr:clientData/>
  </xdr:twoCellAnchor>
  <xdr:twoCellAnchor editAs="oneCell">
    <xdr:from>
      <xdr:col>3</xdr:col>
      <xdr:colOff>4248150</xdr:colOff>
      <xdr:row>62</xdr:row>
      <xdr:rowOff>292099</xdr:rowOff>
    </xdr:from>
    <xdr:to>
      <xdr:col>3</xdr:col>
      <xdr:colOff>6786561</xdr:colOff>
      <xdr:row>62</xdr:row>
      <xdr:rowOff>2764336</xdr:rowOff>
    </xdr:to>
    <xdr:pic>
      <xdr:nvPicPr>
        <xdr:cNvPr id="8272" name="Imagen 8271">
          <a:extLst>
            <a:ext uri="{FF2B5EF4-FFF2-40B4-BE49-F238E27FC236}">
              <a16:creationId xmlns:a16="http://schemas.microsoft.com/office/drawing/2014/main" id="{EEFFEF58-0D18-4E35-B576-12300FEE4AC5}"/>
            </a:ext>
          </a:extLst>
        </xdr:cNvPr>
        <xdr:cNvPicPr>
          <a:picLocks noChangeAspect="1"/>
        </xdr:cNvPicPr>
      </xdr:nvPicPr>
      <xdr:blipFill>
        <a:blip xmlns:r="http://schemas.openxmlformats.org/officeDocument/2006/relationships" r:embed="rId36"/>
        <a:stretch>
          <a:fillRect/>
        </a:stretch>
      </xdr:blipFill>
      <xdr:spPr>
        <a:xfrm>
          <a:off x="18091150" y="225177349"/>
          <a:ext cx="2538411" cy="2472237"/>
        </a:xfrm>
        <a:prstGeom prst="rect">
          <a:avLst/>
        </a:prstGeom>
      </xdr:spPr>
    </xdr:pic>
    <xdr:clientData/>
  </xdr:twoCellAnchor>
  <xdr:twoCellAnchor editAs="oneCell">
    <xdr:from>
      <xdr:col>3</xdr:col>
      <xdr:colOff>2743200</xdr:colOff>
      <xdr:row>66</xdr:row>
      <xdr:rowOff>495300</xdr:rowOff>
    </xdr:from>
    <xdr:to>
      <xdr:col>3</xdr:col>
      <xdr:colOff>6400800</xdr:colOff>
      <xdr:row>66</xdr:row>
      <xdr:rowOff>2971800</xdr:rowOff>
    </xdr:to>
    <xdr:pic>
      <xdr:nvPicPr>
        <xdr:cNvPr id="8274" name="Imagen 8273">
          <a:extLst>
            <a:ext uri="{FF2B5EF4-FFF2-40B4-BE49-F238E27FC236}">
              <a16:creationId xmlns:a16="http://schemas.microsoft.com/office/drawing/2014/main" id="{583A1E74-CF08-4908-81A9-1204C2B69AD3}"/>
            </a:ext>
          </a:extLst>
        </xdr:cNvPr>
        <xdr:cNvPicPr>
          <a:picLocks noChangeAspect="1"/>
        </xdr:cNvPicPr>
      </xdr:nvPicPr>
      <xdr:blipFill>
        <a:blip xmlns:r="http://schemas.openxmlformats.org/officeDocument/2006/relationships" r:embed="rId37"/>
        <a:stretch>
          <a:fillRect/>
        </a:stretch>
      </xdr:blipFill>
      <xdr:spPr>
        <a:xfrm>
          <a:off x="23507700" y="229628700"/>
          <a:ext cx="3657600" cy="2476500"/>
        </a:xfrm>
        <a:prstGeom prst="rect">
          <a:avLst/>
        </a:prstGeom>
      </xdr:spPr>
    </xdr:pic>
    <xdr:clientData/>
  </xdr:twoCellAnchor>
  <xdr:twoCellAnchor editAs="oneCell">
    <xdr:from>
      <xdr:col>3</xdr:col>
      <xdr:colOff>3276600</xdr:colOff>
      <xdr:row>67</xdr:row>
      <xdr:rowOff>380999</xdr:rowOff>
    </xdr:from>
    <xdr:to>
      <xdr:col>3</xdr:col>
      <xdr:colOff>6743700</xdr:colOff>
      <xdr:row>67</xdr:row>
      <xdr:rowOff>3804786</xdr:rowOff>
    </xdr:to>
    <xdr:pic>
      <xdr:nvPicPr>
        <xdr:cNvPr id="8275" name="Imagen 8274">
          <a:extLst>
            <a:ext uri="{FF2B5EF4-FFF2-40B4-BE49-F238E27FC236}">
              <a16:creationId xmlns:a16="http://schemas.microsoft.com/office/drawing/2014/main" id="{75316AED-D9C6-4005-9CD3-E1CC777BFA83}"/>
            </a:ext>
          </a:extLst>
        </xdr:cNvPr>
        <xdr:cNvPicPr>
          <a:picLocks noChangeAspect="1"/>
        </xdr:cNvPicPr>
      </xdr:nvPicPr>
      <xdr:blipFill>
        <a:blip xmlns:r="http://schemas.openxmlformats.org/officeDocument/2006/relationships" r:embed="rId38"/>
        <a:stretch>
          <a:fillRect/>
        </a:stretch>
      </xdr:blipFill>
      <xdr:spPr>
        <a:xfrm>
          <a:off x="24041100" y="238201199"/>
          <a:ext cx="3467100" cy="3423787"/>
        </a:xfrm>
        <a:prstGeom prst="rect">
          <a:avLst/>
        </a:prstGeom>
      </xdr:spPr>
    </xdr:pic>
    <xdr:clientData/>
  </xdr:twoCellAnchor>
  <xdr:twoCellAnchor editAs="oneCell">
    <xdr:from>
      <xdr:col>3</xdr:col>
      <xdr:colOff>1638300</xdr:colOff>
      <xdr:row>65</xdr:row>
      <xdr:rowOff>647700</xdr:rowOff>
    </xdr:from>
    <xdr:to>
      <xdr:col>3</xdr:col>
      <xdr:colOff>5791200</xdr:colOff>
      <xdr:row>65</xdr:row>
      <xdr:rowOff>3429000</xdr:rowOff>
    </xdr:to>
    <xdr:pic>
      <xdr:nvPicPr>
        <xdr:cNvPr id="8276" name="Imagen 8275">
          <a:extLst>
            <a:ext uri="{FF2B5EF4-FFF2-40B4-BE49-F238E27FC236}">
              <a16:creationId xmlns:a16="http://schemas.microsoft.com/office/drawing/2014/main" id="{4DF1A65F-5E2B-4916-8C16-625E019E068B}"/>
            </a:ext>
          </a:extLst>
        </xdr:cNvPr>
        <xdr:cNvPicPr>
          <a:picLocks noChangeAspect="1"/>
        </xdr:cNvPicPr>
      </xdr:nvPicPr>
      <xdr:blipFill>
        <a:blip xmlns:r="http://schemas.openxmlformats.org/officeDocument/2006/relationships" r:embed="rId39"/>
        <a:stretch>
          <a:fillRect/>
        </a:stretch>
      </xdr:blipFill>
      <xdr:spPr>
        <a:xfrm>
          <a:off x="22402800" y="236715300"/>
          <a:ext cx="4152900" cy="2781300"/>
        </a:xfrm>
        <a:prstGeom prst="rect">
          <a:avLst/>
        </a:prstGeom>
      </xdr:spPr>
    </xdr:pic>
    <xdr:clientData/>
  </xdr:twoCellAnchor>
  <xdr:twoCellAnchor editAs="oneCell">
    <xdr:from>
      <xdr:col>3</xdr:col>
      <xdr:colOff>2438400</xdr:colOff>
      <xdr:row>64</xdr:row>
      <xdr:rowOff>304800</xdr:rowOff>
    </xdr:from>
    <xdr:to>
      <xdr:col>3</xdr:col>
      <xdr:colOff>6096000</xdr:colOff>
      <xdr:row>64</xdr:row>
      <xdr:rowOff>2781300</xdr:rowOff>
    </xdr:to>
    <xdr:pic>
      <xdr:nvPicPr>
        <xdr:cNvPr id="8278" name="Imagen 8277">
          <a:extLst>
            <a:ext uri="{FF2B5EF4-FFF2-40B4-BE49-F238E27FC236}">
              <a16:creationId xmlns:a16="http://schemas.microsoft.com/office/drawing/2014/main" id="{5FF092A6-1105-4355-8C93-F762B4546A40}"/>
            </a:ext>
          </a:extLst>
        </xdr:cNvPr>
        <xdr:cNvPicPr>
          <a:picLocks noChangeAspect="1"/>
        </xdr:cNvPicPr>
      </xdr:nvPicPr>
      <xdr:blipFill>
        <a:blip xmlns:r="http://schemas.openxmlformats.org/officeDocument/2006/relationships" r:embed="rId37"/>
        <a:stretch>
          <a:fillRect/>
        </a:stretch>
      </xdr:blipFill>
      <xdr:spPr>
        <a:xfrm>
          <a:off x="23202900" y="233133900"/>
          <a:ext cx="3657600" cy="2476500"/>
        </a:xfrm>
        <a:prstGeom prst="rect">
          <a:avLst/>
        </a:prstGeom>
      </xdr:spPr>
    </xdr:pic>
    <xdr:clientData/>
  </xdr:twoCellAnchor>
  <xdr:twoCellAnchor editAs="oneCell">
    <xdr:from>
      <xdr:col>3</xdr:col>
      <xdr:colOff>2286000</xdr:colOff>
      <xdr:row>68</xdr:row>
      <xdr:rowOff>419100</xdr:rowOff>
    </xdr:from>
    <xdr:to>
      <xdr:col>3</xdr:col>
      <xdr:colOff>7010400</xdr:colOff>
      <xdr:row>68</xdr:row>
      <xdr:rowOff>3276600</xdr:rowOff>
    </xdr:to>
    <xdr:pic>
      <xdr:nvPicPr>
        <xdr:cNvPr id="8280" name="Imagen 8279" descr="BOLSA CIERRE HERMÉTICO BOGOTÁ - BOLSAS RESELLABLES VENTA PLÁSTICOS Y  CARTONES EN COLOMBIA">
          <a:extLst>
            <a:ext uri="{FF2B5EF4-FFF2-40B4-BE49-F238E27FC236}">
              <a16:creationId xmlns:a16="http://schemas.microsoft.com/office/drawing/2014/main" id="{E0ECD7A5-B475-45A6-931F-D673E4A9E9AE}"/>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23050500" y="244259100"/>
          <a:ext cx="4724400" cy="2857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2552700</xdr:colOff>
      <xdr:row>69</xdr:row>
      <xdr:rowOff>419100</xdr:rowOff>
    </xdr:from>
    <xdr:to>
      <xdr:col>3</xdr:col>
      <xdr:colOff>7277100</xdr:colOff>
      <xdr:row>69</xdr:row>
      <xdr:rowOff>2781300</xdr:rowOff>
    </xdr:to>
    <xdr:pic>
      <xdr:nvPicPr>
        <xdr:cNvPr id="8282" name="Imagen 8281">
          <a:extLst>
            <a:ext uri="{FF2B5EF4-FFF2-40B4-BE49-F238E27FC236}">
              <a16:creationId xmlns:a16="http://schemas.microsoft.com/office/drawing/2014/main" id="{5E32E867-4F9C-4E28-9163-0B459993C7A1}"/>
            </a:ext>
          </a:extLst>
        </xdr:cNvPr>
        <xdr:cNvPicPr>
          <a:picLocks noChangeAspect="1"/>
        </xdr:cNvPicPr>
      </xdr:nvPicPr>
      <xdr:blipFill>
        <a:blip xmlns:r="http://schemas.openxmlformats.org/officeDocument/2006/relationships" r:embed="rId41"/>
        <a:stretch>
          <a:fillRect/>
        </a:stretch>
      </xdr:blipFill>
      <xdr:spPr>
        <a:xfrm>
          <a:off x="23317200" y="247916700"/>
          <a:ext cx="4724400" cy="2362200"/>
        </a:xfrm>
        <a:prstGeom prst="rect">
          <a:avLst/>
        </a:prstGeom>
      </xdr:spPr>
    </xdr:pic>
    <xdr:clientData/>
  </xdr:twoCellAnchor>
  <xdr:twoCellAnchor editAs="oneCell">
    <xdr:from>
      <xdr:col>3</xdr:col>
      <xdr:colOff>3124200</xdr:colOff>
      <xdr:row>70</xdr:row>
      <xdr:rowOff>228600</xdr:rowOff>
    </xdr:from>
    <xdr:to>
      <xdr:col>3</xdr:col>
      <xdr:colOff>7239000</xdr:colOff>
      <xdr:row>70</xdr:row>
      <xdr:rowOff>3962400</xdr:rowOff>
    </xdr:to>
    <xdr:pic>
      <xdr:nvPicPr>
        <xdr:cNvPr id="8283" name="Imagen 8282">
          <a:extLst>
            <a:ext uri="{FF2B5EF4-FFF2-40B4-BE49-F238E27FC236}">
              <a16:creationId xmlns:a16="http://schemas.microsoft.com/office/drawing/2014/main" id="{F268795B-39E8-4E96-9039-AB89FA2E4476}"/>
            </a:ext>
          </a:extLst>
        </xdr:cNvPr>
        <xdr:cNvPicPr>
          <a:picLocks noChangeAspect="1"/>
        </xdr:cNvPicPr>
      </xdr:nvPicPr>
      <xdr:blipFill>
        <a:blip xmlns:r="http://schemas.openxmlformats.org/officeDocument/2006/relationships" r:embed="rId42"/>
        <a:stretch>
          <a:fillRect/>
        </a:stretch>
      </xdr:blipFill>
      <xdr:spPr>
        <a:xfrm>
          <a:off x="23888700" y="250850400"/>
          <a:ext cx="4114800" cy="3733800"/>
        </a:xfrm>
        <a:prstGeom prst="rect">
          <a:avLst/>
        </a:prstGeom>
      </xdr:spPr>
    </xdr:pic>
    <xdr:clientData/>
  </xdr:twoCellAnchor>
  <xdr:twoCellAnchor editAs="oneCell">
    <xdr:from>
      <xdr:col>3</xdr:col>
      <xdr:colOff>2438400</xdr:colOff>
      <xdr:row>71</xdr:row>
      <xdr:rowOff>304800</xdr:rowOff>
    </xdr:from>
    <xdr:to>
      <xdr:col>3</xdr:col>
      <xdr:colOff>7048500</xdr:colOff>
      <xdr:row>71</xdr:row>
      <xdr:rowOff>2133600</xdr:rowOff>
    </xdr:to>
    <xdr:pic>
      <xdr:nvPicPr>
        <xdr:cNvPr id="8284" name="Imagen 8283">
          <a:extLst>
            <a:ext uri="{FF2B5EF4-FFF2-40B4-BE49-F238E27FC236}">
              <a16:creationId xmlns:a16="http://schemas.microsoft.com/office/drawing/2014/main" id="{C5668769-C171-4F48-B3A0-7007425C0C8F}"/>
            </a:ext>
          </a:extLst>
        </xdr:cNvPr>
        <xdr:cNvPicPr>
          <a:picLocks noChangeAspect="1"/>
        </xdr:cNvPicPr>
      </xdr:nvPicPr>
      <xdr:blipFill>
        <a:blip xmlns:r="http://schemas.openxmlformats.org/officeDocument/2006/relationships" r:embed="rId43"/>
        <a:stretch>
          <a:fillRect/>
        </a:stretch>
      </xdr:blipFill>
      <xdr:spPr>
        <a:xfrm>
          <a:off x="23202900" y="259232400"/>
          <a:ext cx="4610100" cy="1828800"/>
        </a:xfrm>
        <a:prstGeom prst="rect">
          <a:avLst/>
        </a:prstGeom>
      </xdr:spPr>
    </xdr:pic>
    <xdr:clientData/>
  </xdr:twoCellAnchor>
  <xdr:twoCellAnchor editAs="oneCell">
    <xdr:from>
      <xdr:col>3</xdr:col>
      <xdr:colOff>3390900</xdr:colOff>
      <xdr:row>72</xdr:row>
      <xdr:rowOff>228600</xdr:rowOff>
    </xdr:from>
    <xdr:to>
      <xdr:col>3</xdr:col>
      <xdr:colOff>5262105</xdr:colOff>
      <xdr:row>72</xdr:row>
      <xdr:rowOff>2590800</xdr:rowOff>
    </xdr:to>
    <xdr:pic>
      <xdr:nvPicPr>
        <xdr:cNvPr id="8285" name="Imagen 8284">
          <a:extLst>
            <a:ext uri="{FF2B5EF4-FFF2-40B4-BE49-F238E27FC236}">
              <a16:creationId xmlns:a16="http://schemas.microsoft.com/office/drawing/2014/main" id="{6D8F2A8A-94C0-43D5-B580-4203E93BD2EF}"/>
            </a:ext>
          </a:extLst>
        </xdr:cNvPr>
        <xdr:cNvPicPr>
          <a:picLocks noChangeAspect="1" noChangeArrowheads="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a:fillRect/>
        </a:stretch>
      </xdr:blipFill>
      <xdr:spPr bwMode="auto">
        <a:xfrm>
          <a:off x="24155400" y="257898900"/>
          <a:ext cx="1871205" cy="2362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2705100</xdr:colOff>
      <xdr:row>73</xdr:row>
      <xdr:rowOff>228600</xdr:rowOff>
    </xdr:from>
    <xdr:to>
      <xdr:col>3</xdr:col>
      <xdr:colOff>6172200</xdr:colOff>
      <xdr:row>73</xdr:row>
      <xdr:rowOff>3467100</xdr:rowOff>
    </xdr:to>
    <xdr:pic>
      <xdr:nvPicPr>
        <xdr:cNvPr id="8286" name="Imagen 8285" descr="Cilindro A Gas De 100libras - $ 60.000 en 2020 | Gas propano ...">
          <a:extLst>
            <a:ext uri="{FF2B5EF4-FFF2-40B4-BE49-F238E27FC236}">
              <a16:creationId xmlns:a16="http://schemas.microsoft.com/office/drawing/2014/main" id="{761F07D0-1625-4745-8721-930374F296B5}"/>
            </a:ext>
          </a:extLst>
        </xdr:cNvPr>
        <xdr:cNvPicPr>
          <a:picLocks noChangeAspect="1" noChangeArrowheads="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rot="10800000" flipV="1">
          <a:off x="23469600" y="264375900"/>
          <a:ext cx="3467100" cy="3238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3352800</xdr:colOff>
      <xdr:row>77</xdr:row>
      <xdr:rowOff>571500</xdr:rowOff>
    </xdr:from>
    <xdr:to>
      <xdr:col>3</xdr:col>
      <xdr:colOff>6362700</xdr:colOff>
      <xdr:row>77</xdr:row>
      <xdr:rowOff>2590800</xdr:rowOff>
    </xdr:to>
    <xdr:pic>
      <xdr:nvPicPr>
        <xdr:cNvPr id="8287" name="Imagen 8286" descr="aceite mineral para bomba de vacio de formex.com.co">
          <a:extLst>
            <a:ext uri="{FF2B5EF4-FFF2-40B4-BE49-F238E27FC236}">
              <a16:creationId xmlns:a16="http://schemas.microsoft.com/office/drawing/2014/main" id="{07BDE010-D5FC-411C-A148-119A55E70CAA}"/>
            </a:ext>
          </a:extLst>
        </xdr:cNvPr>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24117300" y="279006300"/>
          <a:ext cx="3009900" cy="2019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3162300</xdr:colOff>
      <xdr:row>75</xdr:row>
      <xdr:rowOff>457200</xdr:rowOff>
    </xdr:from>
    <xdr:to>
      <xdr:col>3</xdr:col>
      <xdr:colOff>6553200</xdr:colOff>
      <xdr:row>75</xdr:row>
      <xdr:rowOff>2209800</xdr:rowOff>
    </xdr:to>
    <xdr:pic>
      <xdr:nvPicPr>
        <xdr:cNvPr id="8288" name="Imagen 8287" descr="Jabón en Polvo Industrial | Proquillanos">
          <a:extLst>
            <a:ext uri="{FF2B5EF4-FFF2-40B4-BE49-F238E27FC236}">
              <a16:creationId xmlns:a16="http://schemas.microsoft.com/office/drawing/2014/main" id="{8A8E935F-A065-4B1F-AAC9-ADE6B196C5E8}"/>
            </a:ext>
          </a:extLst>
        </xdr:cNvPr>
        <xdr:cNvPicPr>
          <a:picLocks noChangeAspect="1" noChangeArrowheads="1"/>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a:fillRect/>
        </a:stretch>
      </xdr:blipFill>
      <xdr:spPr bwMode="auto">
        <a:xfrm>
          <a:off x="23926800" y="272415000"/>
          <a:ext cx="3390900" cy="1752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3657600</xdr:colOff>
      <xdr:row>76</xdr:row>
      <xdr:rowOff>685799</xdr:rowOff>
    </xdr:from>
    <xdr:to>
      <xdr:col>3</xdr:col>
      <xdr:colOff>5829300</xdr:colOff>
      <xdr:row>76</xdr:row>
      <xdr:rowOff>3808662</xdr:rowOff>
    </xdr:to>
    <xdr:pic>
      <xdr:nvPicPr>
        <xdr:cNvPr id="8289" name="Imagen 8288">
          <a:extLst>
            <a:ext uri="{FF2B5EF4-FFF2-40B4-BE49-F238E27FC236}">
              <a16:creationId xmlns:a16="http://schemas.microsoft.com/office/drawing/2014/main" id="{F555D1CD-C25E-4898-8617-385DC79651CE}"/>
            </a:ext>
          </a:extLst>
        </xdr:cNvPr>
        <xdr:cNvPicPr>
          <a:picLocks noChangeAspect="1"/>
        </xdr:cNvPicPr>
      </xdr:nvPicPr>
      <xdr:blipFill>
        <a:blip xmlns:r="http://schemas.openxmlformats.org/officeDocument/2006/relationships" r:embed="rId48"/>
        <a:stretch>
          <a:fillRect/>
        </a:stretch>
      </xdr:blipFill>
      <xdr:spPr>
        <a:xfrm>
          <a:off x="24422100" y="273748499"/>
          <a:ext cx="2171700" cy="3122863"/>
        </a:xfrm>
        <a:prstGeom prst="rect">
          <a:avLst/>
        </a:prstGeom>
      </xdr:spPr>
    </xdr:pic>
    <xdr:clientData/>
  </xdr:twoCellAnchor>
  <xdr:twoCellAnchor editAs="oneCell">
    <xdr:from>
      <xdr:col>3</xdr:col>
      <xdr:colOff>3352800</xdr:colOff>
      <xdr:row>74</xdr:row>
      <xdr:rowOff>304800</xdr:rowOff>
    </xdr:from>
    <xdr:to>
      <xdr:col>3</xdr:col>
      <xdr:colOff>6134100</xdr:colOff>
      <xdr:row>74</xdr:row>
      <xdr:rowOff>2895600</xdr:rowOff>
    </xdr:to>
    <xdr:pic>
      <xdr:nvPicPr>
        <xdr:cNvPr id="8290" name="Imagen 8289">
          <a:extLst>
            <a:ext uri="{FF2B5EF4-FFF2-40B4-BE49-F238E27FC236}">
              <a16:creationId xmlns:a16="http://schemas.microsoft.com/office/drawing/2014/main" id="{15E19B76-7BF5-4C1A-AE32-95A1A5A4D7AB}"/>
            </a:ext>
          </a:extLst>
        </xdr:cNvPr>
        <xdr:cNvPicPr>
          <a:picLocks noChangeAspect="1"/>
        </xdr:cNvPicPr>
      </xdr:nvPicPr>
      <xdr:blipFill>
        <a:blip xmlns:r="http://schemas.openxmlformats.org/officeDocument/2006/relationships" r:embed="rId49"/>
        <a:stretch>
          <a:fillRect/>
        </a:stretch>
      </xdr:blipFill>
      <xdr:spPr>
        <a:xfrm>
          <a:off x="24117300" y="268414500"/>
          <a:ext cx="2781300" cy="2590800"/>
        </a:xfrm>
        <a:prstGeom prst="rect">
          <a:avLst/>
        </a:prstGeom>
      </xdr:spPr>
    </xdr:pic>
    <xdr:clientData/>
  </xdr:twoCellAnchor>
  <xdr:twoCellAnchor editAs="oneCell">
    <xdr:from>
      <xdr:col>3</xdr:col>
      <xdr:colOff>3048000</xdr:colOff>
      <xdr:row>78</xdr:row>
      <xdr:rowOff>266700</xdr:rowOff>
    </xdr:from>
    <xdr:to>
      <xdr:col>3</xdr:col>
      <xdr:colOff>6972300</xdr:colOff>
      <xdr:row>78</xdr:row>
      <xdr:rowOff>3733800</xdr:rowOff>
    </xdr:to>
    <xdr:pic>
      <xdr:nvPicPr>
        <xdr:cNvPr id="8296" name="Imagen 8295">
          <a:extLst>
            <a:ext uri="{FF2B5EF4-FFF2-40B4-BE49-F238E27FC236}">
              <a16:creationId xmlns:a16="http://schemas.microsoft.com/office/drawing/2014/main" id="{9691C849-A222-493B-88D1-E04736191254}"/>
            </a:ext>
          </a:extLst>
        </xdr:cNvPr>
        <xdr:cNvPicPr>
          <a:picLocks noChangeAspect="1"/>
        </xdr:cNvPicPr>
      </xdr:nvPicPr>
      <xdr:blipFill>
        <a:blip xmlns:r="http://schemas.openxmlformats.org/officeDocument/2006/relationships" r:embed="rId50"/>
        <a:stretch>
          <a:fillRect/>
        </a:stretch>
      </xdr:blipFill>
      <xdr:spPr>
        <a:xfrm>
          <a:off x="23812500" y="285902400"/>
          <a:ext cx="3924300" cy="3467100"/>
        </a:xfrm>
        <a:prstGeom prst="rect">
          <a:avLst/>
        </a:prstGeom>
      </xdr:spPr>
    </xdr:pic>
    <xdr:clientData/>
  </xdr:twoCellAnchor>
  <xdr:twoCellAnchor editAs="oneCell">
    <xdr:from>
      <xdr:col>3</xdr:col>
      <xdr:colOff>0</xdr:colOff>
      <xdr:row>79</xdr:row>
      <xdr:rowOff>0</xdr:rowOff>
    </xdr:from>
    <xdr:to>
      <xdr:col>3</xdr:col>
      <xdr:colOff>304800</xdr:colOff>
      <xdr:row>79</xdr:row>
      <xdr:rowOff>304800</xdr:rowOff>
    </xdr:to>
    <xdr:sp macro="" textlink="">
      <xdr:nvSpPr>
        <xdr:cNvPr id="8297" name="AutoShape 4">
          <a:extLst>
            <a:ext uri="{FF2B5EF4-FFF2-40B4-BE49-F238E27FC236}">
              <a16:creationId xmlns:a16="http://schemas.microsoft.com/office/drawing/2014/main" id="{5D938C22-A9DD-3927-FBEF-0FAA630D5CE6}"/>
            </a:ext>
          </a:extLst>
        </xdr:cNvPr>
        <xdr:cNvSpPr>
          <a:spLocks noChangeAspect="1" noChangeArrowheads="1"/>
        </xdr:cNvSpPr>
      </xdr:nvSpPr>
      <xdr:spPr bwMode="auto">
        <a:xfrm>
          <a:off x="20726400" y="28623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51</xdr:row>
      <xdr:rowOff>0</xdr:rowOff>
    </xdr:from>
    <xdr:ext cx="304800" cy="288925"/>
    <xdr:sp macro="" textlink="">
      <xdr:nvSpPr>
        <xdr:cNvPr id="8301" name="AutoShape 3" descr="Bomba De Vacío De 2 Etapas  5 Cfm Motor De 1/2hp Entrada 1/4">
          <a:extLst>
            <a:ext uri="{FF2B5EF4-FFF2-40B4-BE49-F238E27FC236}">
              <a16:creationId xmlns:a16="http://schemas.microsoft.com/office/drawing/2014/main" id="{F60F1205-1EC5-47D0-841A-BC015B4D4636}"/>
            </a:ext>
          </a:extLst>
        </xdr:cNvPr>
        <xdr:cNvSpPr>
          <a:spLocks noChangeAspect="1" noChangeArrowheads="1"/>
        </xdr:cNvSpPr>
      </xdr:nvSpPr>
      <xdr:spPr bwMode="auto">
        <a:xfrm>
          <a:off x="37833300" y="192709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8302" name="AutoShape 3" descr="Bomba De Vacío De 2 Etapas  5 Cfm Motor De 1/2hp Entrada 1/4">
          <a:extLst>
            <a:ext uri="{FF2B5EF4-FFF2-40B4-BE49-F238E27FC236}">
              <a16:creationId xmlns:a16="http://schemas.microsoft.com/office/drawing/2014/main" id="{BA9146A9-227C-4513-863B-1265C6520492}"/>
            </a:ext>
          </a:extLst>
        </xdr:cNvPr>
        <xdr:cNvSpPr>
          <a:spLocks noChangeAspect="1" noChangeArrowheads="1"/>
        </xdr:cNvSpPr>
      </xdr:nvSpPr>
      <xdr:spPr bwMode="auto">
        <a:xfrm>
          <a:off x="37833300" y="1927098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2552700</xdr:colOff>
      <xdr:row>51</xdr:row>
      <xdr:rowOff>457199</xdr:rowOff>
    </xdr:from>
    <xdr:to>
      <xdr:col>3</xdr:col>
      <xdr:colOff>7353300</xdr:colOff>
      <xdr:row>51</xdr:row>
      <xdr:rowOff>3238500</xdr:rowOff>
    </xdr:to>
    <xdr:pic>
      <xdr:nvPicPr>
        <xdr:cNvPr id="8303" name="Imagen 8302" descr="Molde cúbico, configuración diagonal, latón">
          <a:extLst>
            <a:ext uri="{FF2B5EF4-FFF2-40B4-BE49-F238E27FC236}">
              <a16:creationId xmlns:a16="http://schemas.microsoft.com/office/drawing/2014/main" id="{FAEAF54A-A73D-4856-922B-5AC719992FC4}"/>
            </a:ext>
          </a:extLst>
        </xdr:cNvPr>
        <xdr:cNvPicPr>
          <a:picLocks noChangeAspect="1" noChangeArrowheads="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a:fillRect/>
        </a:stretch>
      </xdr:blipFill>
      <xdr:spPr bwMode="auto">
        <a:xfrm>
          <a:off x="23317200" y="190233299"/>
          <a:ext cx="4800600" cy="27813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8</xdr:col>
      <xdr:colOff>0</xdr:colOff>
      <xdr:row>23</xdr:row>
      <xdr:rowOff>0</xdr:rowOff>
    </xdr:from>
    <xdr:ext cx="304800" cy="288925"/>
    <xdr:sp macro="" textlink="">
      <xdr:nvSpPr>
        <xdr:cNvPr id="8304" name="AutoShape 3" descr="Bomba De Vacío De 2 Etapas  5 Cfm Motor De 1/2hp Entrada 1/4">
          <a:extLst>
            <a:ext uri="{FF2B5EF4-FFF2-40B4-BE49-F238E27FC236}">
              <a16:creationId xmlns:a16="http://schemas.microsoft.com/office/drawing/2014/main" id="{A60BCAA0-E456-4C33-8F25-3EB9C130BCF9}"/>
            </a:ext>
          </a:extLst>
        </xdr:cNvPr>
        <xdr:cNvSpPr>
          <a:spLocks noChangeAspect="1" noChangeArrowheads="1"/>
        </xdr:cNvSpPr>
      </xdr:nvSpPr>
      <xdr:spPr bwMode="auto">
        <a:xfrm>
          <a:off x="40181389" y="51329167"/>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xdr:row>
      <xdr:rowOff>0</xdr:rowOff>
    </xdr:from>
    <xdr:ext cx="304800" cy="288925"/>
    <xdr:sp macro="" textlink="">
      <xdr:nvSpPr>
        <xdr:cNvPr id="8305" name="AutoShape 3" descr="Bomba De Vacío De 2 Etapas  5 Cfm Motor De 1/2hp Entrada 1/4">
          <a:extLst>
            <a:ext uri="{FF2B5EF4-FFF2-40B4-BE49-F238E27FC236}">
              <a16:creationId xmlns:a16="http://schemas.microsoft.com/office/drawing/2014/main" id="{E6C88822-1B47-4D17-9A2D-FF482FCDF897}"/>
            </a:ext>
          </a:extLst>
        </xdr:cNvPr>
        <xdr:cNvSpPr>
          <a:spLocks noChangeAspect="1" noChangeArrowheads="1"/>
        </xdr:cNvSpPr>
      </xdr:nvSpPr>
      <xdr:spPr bwMode="auto">
        <a:xfrm>
          <a:off x="40181389" y="46143333"/>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xdr:row>
      <xdr:rowOff>0</xdr:rowOff>
    </xdr:from>
    <xdr:ext cx="304800" cy="288925"/>
    <xdr:sp macro="" textlink="">
      <xdr:nvSpPr>
        <xdr:cNvPr id="8306" name="AutoShape 3" descr="Bomba De Vacío De 2 Etapas  5 Cfm Motor De 1/2hp Entrada 1/4">
          <a:extLst>
            <a:ext uri="{FF2B5EF4-FFF2-40B4-BE49-F238E27FC236}">
              <a16:creationId xmlns:a16="http://schemas.microsoft.com/office/drawing/2014/main" id="{9D446DA6-881E-40C0-8161-C05CC5628DDB}"/>
            </a:ext>
          </a:extLst>
        </xdr:cNvPr>
        <xdr:cNvSpPr>
          <a:spLocks noChangeAspect="1" noChangeArrowheads="1"/>
        </xdr:cNvSpPr>
      </xdr:nvSpPr>
      <xdr:spPr bwMode="auto">
        <a:xfrm>
          <a:off x="40181389" y="66886667"/>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xdr:row>
      <xdr:rowOff>0</xdr:rowOff>
    </xdr:from>
    <xdr:ext cx="304800" cy="288925"/>
    <xdr:sp macro="" textlink="">
      <xdr:nvSpPr>
        <xdr:cNvPr id="8307" name="AutoShape 3" descr="Bomba De Vacío De 2 Etapas  5 Cfm Motor De 1/2hp Entrada 1/4">
          <a:extLst>
            <a:ext uri="{FF2B5EF4-FFF2-40B4-BE49-F238E27FC236}">
              <a16:creationId xmlns:a16="http://schemas.microsoft.com/office/drawing/2014/main" id="{7A037B15-DF8C-4869-92EA-88693EECE704}"/>
            </a:ext>
          </a:extLst>
        </xdr:cNvPr>
        <xdr:cNvSpPr>
          <a:spLocks noChangeAspect="1" noChangeArrowheads="1"/>
        </xdr:cNvSpPr>
      </xdr:nvSpPr>
      <xdr:spPr bwMode="auto">
        <a:xfrm>
          <a:off x="40181389" y="66886667"/>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0</xdr:rowOff>
    </xdr:from>
    <xdr:ext cx="304800" cy="288925"/>
    <xdr:sp macro="" textlink="">
      <xdr:nvSpPr>
        <xdr:cNvPr id="8308" name="AutoShape 3" descr="Bomba De Vacío De 2 Etapas  5 Cfm Motor De 1/2hp Entrada 1/4">
          <a:extLst>
            <a:ext uri="{FF2B5EF4-FFF2-40B4-BE49-F238E27FC236}">
              <a16:creationId xmlns:a16="http://schemas.microsoft.com/office/drawing/2014/main" id="{406CF45A-BD0A-41F7-A691-853C59164362}"/>
            </a:ext>
          </a:extLst>
        </xdr:cNvPr>
        <xdr:cNvSpPr>
          <a:spLocks noChangeAspect="1" noChangeArrowheads="1"/>
        </xdr:cNvSpPr>
      </xdr:nvSpPr>
      <xdr:spPr bwMode="auto">
        <a:xfrm>
          <a:off x="40181389" y="7207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0</xdr:rowOff>
    </xdr:from>
    <xdr:ext cx="304800" cy="288925"/>
    <xdr:sp macro="" textlink="">
      <xdr:nvSpPr>
        <xdr:cNvPr id="8309" name="AutoShape 3" descr="Bomba De Vacío De 2 Etapas  5 Cfm Motor De 1/2hp Entrada 1/4">
          <a:extLst>
            <a:ext uri="{FF2B5EF4-FFF2-40B4-BE49-F238E27FC236}">
              <a16:creationId xmlns:a16="http://schemas.microsoft.com/office/drawing/2014/main" id="{D45A76EA-5E15-49CA-B8DF-F5A3C9D9F68F}"/>
            </a:ext>
          </a:extLst>
        </xdr:cNvPr>
        <xdr:cNvSpPr>
          <a:spLocks noChangeAspect="1" noChangeArrowheads="1"/>
        </xdr:cNvSpPr>
      </xdr:nvSpPr>
      <xdr:spPr bwMode="auto">
        <a:xfrm>
          <a:off x="40181389" y="7207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0</xdr:rowOff>
    </xdr:from>
    <xdr:ext cx="304800" cy="288925"/>
    <xdr:sp macro="" textlink="">
      <xdr:nvSpPr>
        <xdr:cNvPr id="8310" name="AutoShape 3" descr="Bomba De Vacío De 2 Etapas  5 Cfm Motor De 1/2hp Entrada 1/4">
          <a:extLst>
            <a:ext uri="{FF2B5EF4-FFF2-40B4-BE49-F238E27FC236}">
              <a16:creationId xmlns:a16="http://schemas.microsoft.com/office/drawing/2014/main" id="{EBD6B5A2-AD1F-4F36-8F29-2836BD709D00}"/>
            </a:ext>
          </a:extLst>
        </xdr:cNvPr>
        <xdr:cNvSpPr>
          <a:spLocks noChangeAspect="1" noChangeArrowheads="1"/>
        </xdr:cNvSpPr>
      </xdr:nvSpPr>
      <xdr:spPr bwMode="auto">
        <a:xfrm>
          <a:off x="40181389" y="7207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0</xdr:rowOff>
    </xdr:from>
    <xdr:ext cx="304800" cy="288925"/>
    <xdr:sp macro="" textlink="">
      <xdr:nvSpPr>
        <xdr:cNvPr id="8311" name="AutoShape 3" descr="Bomba De Vacío De 2 Etapas  5 Cfm Motor De 1/2hp Entrada 1/4">
          <a:extLst>
            <a:ext uri="{FF2B5EF4-FFF2-40B4-BE49-F238E27FC236}">
              <a16:creationId xmlns:a16="http://schemas.microsoft.com/office/drawing/2014/main" id="{33FA06A4-B8A8-400B-9E20-62205942804A}"/>
            </a:ext>
          </a:extLst>
        </xdr:cNvPr>
        <xdr:cNvSpPr>
          <a:spLocks noChangeAspect="1" noChangeArrowheads="1"/>
        </xdr:cNvSpPr>
      </xdr:nvSpPr>
      <xdr:spPr bwMode="auto">
        <a:xfrm>
          <a:off x="40181389" y="7207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312" name="AutoShape 3" descr="Bomba De Vacío De 2 Etapas  5 Cfm Motor De 1/2hp Entrada 1/4">
          <a:extLst>
            <a:ext uri="{FF2B5EF4-FFF2-40B4-BE49-F238E27FC236}">
              <a16:creationId xmlns:a16="http://schemas.microsoft.com/office/drawing/2014/main" id="{2E367C4A-740D-4CB2-B0B5-13C4B2C6EAEF}"/>
            </a:ext>
          </a:extLst>
        </xdr:cNvPr>
        <xdr:cNvSpPr>
          <a:spLocks noChangeAspect="1" noChangeArrowheads="1"/>
        </xdr:cNvSpPr>
      </xdr:nvSpPr>
      <xdr:spPr bwMode="auto">
        <a:xfrm>
          <a:off x="40181389" y="7207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313" name="AutoShape 3" descr="Bomba De Vacío De 2 Etapas  5 Cfm Motor De 1/2hp Entrada 1/4">
          <a:extLst>
            <a:ext uri="{FF2B5EF4-FFF2-40B4-BE49-F238E27FC236}">
              <a16:creationId xmlns:a16="http://schemas.microsoft.com/office/drawing/2014/main" id="{B9345FD8-EC70-4162-B9F9-1EBE7D2961FA}"/>
            </a:ext>
          </a:extLst>
        </xdr:cNvPr>
        <xdr:cNvSpPr>
          <a:spLocks noChangeAspect="1" noChangeArrowheads="1"/>
        </xdr:cNvSpPr>
      </xdr:nvSpPr>
      <xdr:spPr bwMode="auto">
        <a:xfrm>
          <a:off x="40181389" y="7207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314" name="AutoShape 3" descr="Bomba De Vacío De 2 Etapas  5 Cfm Motor De 1/2hp Entrada 1/4">
          <a:extLst>
            <a:ext uri="{FF2B5EF4-FFF2-40B4-BE49-F238E27FC236}">
              <a16:creationId xmlns:a16="http://schemas.microsoft.com/office/drawing/2014/main" id="{99E134CF-90C6-4DE8-8AF4-6005DE30C6BC}"/>
            </a:ext>
          </a:extLst>
        </xdr:cNvPr>
        <xdr:cNvSpPr>
          <a:spLocks noChangeAspect="1" noChangeArrowheads="1"/>
        </xdr:cNvSpPr>
      </xdr:nvSpPr>
      <xdr:spPr bwMode="auto">
        <a:xfrm>
          <a:off x="40181389" y="7207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315" name="AutoShape 3" descr="Bomba De Vacío De 2 Etapas  5 Cfm Motor De 1/2hp Entrada 1/4">
          <a:extLst>
            <a:ext uri="{FF2B5EF4-FFF2-40B4-BE49-F238E27FC236}">
              <a16:creationId xmlns:a16="http://schemas.microsoft.com/office/drawing/2014/main" id="{2EBA10F2-0F32-4950-9F06-C0BE51C63850}"/>
            </a:ext>
          </a:extLst>
        </xdr:cNvPr>
        <xdr:cNvSpPr>
          <a:spLocks noChangeAspect="1" noChangeArrowheads="1"/>
        </xdr:cNvSpPr>
      </xdr:nvSpPr>
      <xdr:spPr bwMode="auto">
        <a:xfrm>
          <a:off x="40181389" y="7207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316" name="AutoShape 3" descr="Bomba De Vacío De 2 Etapas  5 Cfm Motor De 1/2hp Entrada 1/4">
          <a:extLst>
            <a:ext uri="{FF2B5EF4-FFF2-40B4-BE49-F238E27FC236}">
              <a16:creationId xmlns:a16="http://schemas.microsoft.com/office/drawing/2014/main" id="{8A7B970A-F796-4426-8BCF-B4A91E6C9CD6}"/>
            </a:ext>
          </a:extLst>
        </xdr:cNvPr>
        <xdr:cNvSpPr>
          <a:spLocks noChangeAspect="1" noChangeArrowheads="1"/>
        </xdr:cNvSpPr>
      </xdr:nvSpPr>
      <xdr:spPr bwMode="auto">
        <a:xfrm>
          <a:off x="40181389" y="86289444"/>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317" name="AutoShape 3" descr="Bomba De Vacío De 2 Etapas  5 Cfm Motor De 1/2hp Entrada 1/4">
          <a:extLst>
            <a:ext uri="{FF2B5EF4-FFF2-40B4-BE49-F238E27FC236}">
              <a16:creationId xmlns:a16="http://schemas.microsoft.com/office/drawing/2014/main" id="{03994E6C-37EE-4DC7-BFBE-D7C5E9BD185C}"/>
            </a:ext>
          </a:extLst>
        </xdr:cNvPr>
        <xdr:cNvSpPr>
          <a:spLocks noChangeAspect="1" noChangeArrowheads="1"/>
        </xdr:cNvSpPr>
      </xdr:nvSpPr>
      <xdr:spPr bwMode="auto">
        <a:xfrm>
          <a:off x="40181389" y="86289444"/>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318" name="AutoShape 3" descr="Bomba De Vacío De 2 Etapas  5 Cfm Motor De 1/2hp Entrada 1/4">
          <a:extLst>
            <a:ext uri="{FF2B5EF4-FFF2-40B4-BE49-F238E27FC236}">
              <a16:creationId xmlns:a16="http://schemas.microsoft.com/office/drawing/2014/main" id="{FD9B6227-0A48-48CE-B674-3EFA3797A972}"/>
            </a:ext>
          </a:extLst>
        </xdr:cNvPr>
        <xdr:cNvSpPr>
          <a:spLocks noChangeAspect="1" noChangeArrowheads="1"/>
        </xdr:cNvSpPr>
      </xdr:nvSpPr>
      <xdr:spPr bwMode="auto">
        <a:xfrm>
          <a:off x="40181389" y="86289444"/>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319" name="AutoShape 3" descr="Bomba De Vacío De 2 Etapas  5 Cfm Motor De 1/2hp Entrada 1/4">
          <a:extLst>
            <a:ext uri="{FF2B5EF4-FFF2-40B4-BE49-F238E27FC236}">
              <a16:creationId xmlns:a16="http://schemas.microsoft.com/office/drawing/2014/main" id="{55D6F4AF-B911-41AF-8D57-DC6D06FA3438}"/>
            </a:ext>
          </a:extLst>
        </xdr:cNvPr>
        <xdr:cNvSpPr>
          <a:spLocks noChangeAspect="1" noChangeArrowheads="1"/>
        </xdr:cNvSpPr>
      </xdr:nvSpPr>
      <xdr:spPr bwMode="auto">
        <a:xfrm>
          <a:off x="40181389" y="86289444"/>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320" name="AutoShape 3" descr="Bomba De Vacío De 2 Etapas  5 Cfm Motor De 1/2hp Entrada 1/4">
          <a:extLst>
            <a:ext uri="{FF2B5EF4-FFF2-40B4-BE49-F238E27FC236}">
              <a16:creationId xmlns:a16="http://schemas.microsoft.com/office/drawing/2014/main" id="{C20143AF-3A0E-4142-970F-C63F0BDB0F75}"/>
            </a:ext>
          </a:extLst>
        </xdr:cNvPr>
        <xdr:cNvSpPr>
          <a:spLocks noChangeAspect="1" noChangeArrowheads="1"/>
        </xdr:cNvSpPr>
      </xdr:nvSpPr>
      <xdr:spPr bwMode="auto">
        <a:xfrm>
          <a:off x="40181389" y="96484722"/>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321" name="AutoShape 3" descr="Bomba De Vacío De 2 Etapas  5 Cfm Motor De 1/2hp Entrada 1/4">
          <a:extLst>
            <a:ext uri="{FF2B5EF4-FFF2-40B4-BE49-F238E27FC236}">
              <a16:creationId xmlns:a16="http://schemas.microsoft.com/office/drawing/2014/main" id="{ECA430E4-E9BD-43BD-97B3-325027DA63FC}"/>
            </a:ext>
          </a:extLst>
        </xdr:cNvPr>
        <xdr:cNvSpPr>
          <a:spLocks noChangeAspect="1" noChangeArrowheads="1"/>
        </xdr:cNvSpPr>
      </xdr:nvSpPr>
      <xdr:spPr bwMode="auto">
        <a:xfrm>
          <a:off x="40181389" y="96484722"/>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322" name="AutoShape 3" descr="Bomba De Vacío De 2 Etapas  5 Cfm Motor De 1/2hp Entrada 1/4">
          <a:extLst>
            <a:ext uri="{FF2B5EF4-FFF2-40B4-BE49-F238E27FC236}">
              <a16:creationId xmlns:a16="http://schemas.microsoft.com/office/drawing/2014/main" id="{B8048D94-39DA-4F03-970C-C25B81FE90F5}"/>
            </a:ext>
          </a:extLst>
        </xdr:cNvPr>
        <xdr:cNvSpPr>
          <a:spLocks noChangeAspect="1" noChangeArrowheads="1"/>
        </xdr:cNvSpPr>
      </xdr:nvSpPr>
      <xdr:spPr bwMode="auto">
        <a:xfrm>
          <a:off x="40181389" y="96484722"/>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323" name="AutoShape 3" descr="Bomba De Vacío De 2 Etapas  5 Cfm Motor De 1/2hp Entrada 1/4">
          <a:extLst>
            <a:ext uri="{FF2B5EF4-FFF2-40B4-BE49-F238E27FC236}">
              <a16:creationId xmlns:a16="http://schemas.microsoft.com/office/drawing/2014/main" id="{E68F5AD1-03C1-4B50-ACEE-F4FD2F83DEDB}"/>
            </a:ext>
          </a:extLst>
        </xdr:cNvPr>
        <xdr:cNvSpPr>
          <a:spLocks noChangeAspect="1" noChangeArrowheads="1"/>
        </xdr:cNvSpPr>
      </xdr:nvSpPr>
      <xdr:spPr bwMode="auto">
        <a:xfrm>
          <a:off x="40181389" y="96484722"/>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324" name="AutoShape 3" descr="Bomba De Vacío De 2 Etapas  5 Cfm Motor De 1/2hp Entrada 1/4">
          <a:extLst>
            <a:ext uri="{FF2B5EF4-FFF2-40B4-BE49-F238E27FC236}">
              <a16:creationId xmlns:a16="http://schemas.microsoft.com/office/drawing/2014/main" id="{A06DD6EE-2560-4B18-B58F-717C5115C524}"/>
            </a:ext>
          </a:extLst>
        </xdr:cNvPr>
        <xdr:cNvSpPr>
          <a:spLocks noChangeAspect="1" noChangeArrowheads="1"/>
        </xdr:cNvSpPr>
      </xdr:nvSpPr>
      <xdr:spPr bwMode="auto">
        <a:xfrm>
          <a:off x="40181389" y="10509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325" name="AutoShape 3" descr="Bomba De Vacío De 2 Etapas  5 Cfm Motor De 1/2hp Entrada 1/4">
          <a:extLst>
            <a:ext uri="{FF2B5EF4-FFF2-40B4-BE49-F238E27FC236}">
              <a16:creationId xmlns:a16="http://schemas.microsoft.com/office/drawing/2014/main" id="{058DD66D-9530-4F19-A552-3C4A0F4AEC73}"/>
            </a:ext>
          </a:extLst>
        </xdr:cNvPr>
        <xdr:cNvSpPr>
          <a:spLocks noChangeAspect="1" noChangeArrowheads="1"/>
        </xdr:cNvSpPr>
      </xdr:nvSpPr>
      <xdr:spPr bwMode="auto">
        <a:xfrm>
          <a:off x="40181389" y="10509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326" name="AutoShape 3" descr="Bomba De Vacío De 2 Etapas  5 Cfm Motor De 1/2hp Entrada 1/4">
          <a:extLst>
            <a:ext uri="{FF2B5EF4-FFF2-40B4-BE49-F238E27FC236}">
              <a16:creationId xmlns:a16="http://schemas.microsoft.com/office/drawing/2014/main" id="{E9E106F3-C8A6-4507-AD0A-CE29E6BEAE67}"/>
            </a:ext>
          </a:extLst>
        </xdr:cNvPr>
        <xdr:cNvSpPr>
          <a:spLocks noChangeAspect="1" noChangeArrowheads="1"/>
        </xdr:cNvSpPr>
      </xdr:nvSpPr>
      <xdr:spPr bwMode="auto">
        <a:xfrm>
          <a:off x="40181389" y="10509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327" name="AutoShape 3" descr="Bomba De Vacío De 2 Etapas  5 Cfm Motor De 1/2hp Entrada 1/4">
          <a:extLst>
            <a:ext uri="{FF2B5EF4-FFF2-40B4-BE49-F238E27FC236}">
              <a16:creationId xmlns:a16="http://schemas.microsoft.com/office/drawing/2014/main" id="{1F43266D-BF4B-4DA0-AA0A-F45469CB6488}"/>
            </a:ext>
          </a:extLst>
        </xdr:cNvPr>
        <xdr:cNvSpPr>
          <a:spLocks noChangeAspect="1" noChangeArrowheads="1"/>
        </xdr:cNvSpPr>
      </xdr:nvSpPr>
      <xdr:spPr bwMode="auto">
        <a:xfrm>
          <a:off x="40181389" y="10509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328" name="AutoShape 3" descr="Bomba De Vacío De 2 Etapas  5 Cfm Motor De 1/2hp Entrada 1/4">
          <a:extLst>
            <a:ext uri="{FF2B5EF4-FFF2-40B4-BE49-F238E27FC236}">
              <a16:creationId xmlns:a16="http://schemas.microsoft.com/office/drawing/2014/main" id="{E29E58F8-A593-4AC2-A622-9BAC30C6FF2C}"/>
            </a:ext>
          </a:extLst>
        </xdr:cNvPr>
        <xdr:cNvSpPr>
          <a:spLocks noChangeAspect="1" noChangeArrowheads="1"/>
        </xdr:cNvSpPr>
      </xdr:nvSpPr>
      <xdr:spPr bwMode="auto">
        <a:xfrm>
          <a:off x="40181389" y="10509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329" name="AutoShape 3" descr="Bomba De Vacío De 2 Etapas  5 Cfm Motor De 1/2hp Entrada 1/4">
          <a:extLst>
            <a:ext uri="{FF2B5EF4-FFF2-40B4-BE49-F238E27FC236}">
              <a16:creationId xmlns:a16="http://schemas.microsoft.com/office/drawing/2014/main" id="{CE2620C1-7D91-4E01-BC03-BC26C9AE71C4}"/>
            </a:ext>
          </a:extLst>
        </xdr:cNvPr>
        <xdr:cNvSpPr>
          <a:spLocks noChangeAspect="1" noChangeArrowheads="1"/>
        </xdr:cNvSpPr>
      </xdr:nvSpPr>
      <xdr:spPr bwMode="auto">
        <a:xfrm>
          <a:off x="40181389" y="10509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330" name="AutoShape 3" descr="Bomba De Vacío De 2 Etapas  5 Cfm Motor De 1/2hp Entrada 1/4">
          <a:extLst>
            <a:ext uri="{FF2B5EF4-FFF2-40B4-BE49-F238E27FC236}">
              <a16:creationId xmlns:a16="http://schemas.microsoft.com/office/drawing/2014/main" id="{1BFE5DAE-9BB3-409D-950C-C4084393822F}"/>
            </a:ext>
          </a:extLst>
        </xdr:cNvPr>
        <xdr:cNvSpPr>
          <a:spLocks noChangeAspect="1" noChangeArrowheads="1"/>
        </xdr:cNvSpPr>
      </xdr:nvSpPr>
      <xdr:spPr bwMode="auto">
        <a:xfrm>
          <a:off x="40181389" y="121884722"/>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331" name="AutoShape 3" descr="Bomba De Vacío De 2 Etapas  5 Cfm Motor De 1/2hp Entrada 1/4">
          <a:extLst>
            <a:ext uri="{FF2B5EF4-FFF2-40B4-BE49-F238E27FC236}">
              <a16:creationId xmlns:a16="http://schemas.microsoft.com/office/drawing/2014/main" id="{F6793691-63DB-4607-9BE9-495F12D50835}"/>
            </a:ext>
          </a:extLst>
        </xdr:cNvPr>
        <xdr:cNvSpPr>
          <a:spLocks noChangeAspect="1" noChangeArrowheads="1"/>
        </xdr:cNvSpPr>
      </xdr:nvSpPr>
      <xdr:spPr bwMode="auto">
        <a:xfrm>
          <a:off x="40181389" y="121884722"/>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8332" name="AutoShape 3" descr="Bomba De Vacío De 2 Etapas  5 Cfm Motor De 1/2hp Entrada 1/4">
          <a:extLst>
            <a:ext uri="{FF2B5EF4-FFF2-40B4-BE49-F238E27FC236}">
              <a16:creationId xmlns:a16="http://schemas.microsoft.com/office/drawing/2014/main" id="{550317EB-13B4-4A14-B8F4-74CAAFBE2653}"/>
            </a:ext>
          </a:extLst>
        </xdr:cNvPr>
        <xdr:cNvSpPr>
          <a:spLocks noChangeAspect="1" noChangeArrowheads="1"/>
        </xdr:cNvSpPr>
      </xdr:nvSpPr>
      <xdr:spPr bwMode="auto">
        <a:xfrm>
          <a:off x="40181389" y="121884722"/>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8333" name="AutoShape 3" descr="Bomba De Vacío De 2 Etapas  5 Cfm Motor De 1/2hp Entrada 1/4">
          <a:extLst>
            <a:ext uri="{FF2B5EF4-FFF2-40B4-BE49-F238E27FC236}">
              <a16:creationId xmlns:a16="http://schemas.microsoft.com/office/drawing/2014/main" id="{7ED44A01-6C4A-459A-8A0D-D18E4C627621}"/>
            </a:ext>
          </a:extLst>
        </xdr:cNvPr>
        <xdr:cNvSpPr>
          <a:spLocks noChangeAspect="1" noChangeArrowheads="1"/>
        </xdr:cNvSpPr>
      </xdr:nvSpPr>
      <xdr:spPr bwMode="auto">
        <a:xfrm>
          <a:off x="40181389" y="121884722"/>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8334" name="AutoShape 3" descr="Bomba De Vacío De 2 Etapas  5 Cfm Motor De 1/2hp Entrada 1/4">
          <a:extLst>
            <a:ext uri="{FF2B5EF4-FFF2-40B4-BE49-F238E27FC236}">
              <a16:creationId xmlns:a16="http://schemas.microsoft.com/office/drawing/2014/main" id="{934D0971-515A-4C70-A30B-98C99D9CE918}"/>
            </a:ext>
          </a:extLst>
        </xdr:cNvPr>
        <xdr:cNvSpPr>
          <a:spLocks noChangeAspect="1" noChangeArrowheads="1"/>
        </xdr:cNvSpPr>
      </xdr:nvSpPr>
      <xdr:spPr bwMode="auto">
        <a:xfrm>
          <a:off x="40181389" y="121884722"/>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8335" name="AutoShape 3" descr="Bomba De Vacío De 2 Etapas  5 Cfm Motor De 1/2hp Entrada 1/4">
          <a:extLst>
            <a:ext uri="{FF2B5EF4-FFF2-40B4-BE49-F238E27FC236}">
              <a16:creationId xmlns:a16="http://schemas.microsoft.com/office/drawing/2014/main" id="{228EE5D3-2BA1-4224-85FC-1D7937BDC4A0}"/>
            </a:ext>
          </a:extLst>
        </xdr:cNvPr>
        <xdr:cNvSpPr>
          <a:spLocks noChangeAspect="1" noChangeArrowheads="1"/>
        </xdr:cNvSpPr>
      </xdr:nvSpPr>
      <xdr:spPr bwMode="auto">
        <a:xfrm>
          <a:off x="40181389" y="121884722"/>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8336" name="AutoShape 3" descr="Bomba De Vacío De 2 Etapas  5 Cfm Motor De 1/2hp Entrada 1/4">
          <a:extLst>
            <a:ext uri="{FF2B5EF4-FFF2-40B4-BE49-F238E27FC236}">
              <a16:creationId xmlns:a16="http://schemas.microsoft.com/office/drawing/2014/main" id="{8BB604D9-218D-4885-81B7-1319C011A79E}"/>
            </a:ext>
          </a:extLst>
        </xdr:cNvPr>
        <xdr:cNvSpPr>
          <a:spLocks noChangeAspect="1" noChangeArrowheads="1"/>
        </xdr:cNvSpPr>
      </xdr:nvSpPr>
      <xdr:spPr bwMode="auto">
        <a:xfrm>
          <a:off x="40181389" y="137301111"/>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8337" name="AutoShape 3" descr="Bomba De Vacío De 2 Etapas  5 Cfm Motor De 1/2hp Entrada 1/4">
          <a:extLst>
            <a:ext uri="{FF2B5EF4-FFF2-40B4-BE49-F238E27FC236}">
              <a16:creationId xmlns:a16="http://schemas.microsoft.com/office/drawing/2014/main" id="{FB8C054C-9538-4885-9542-B6998690E46C}"/>
            </a:ext>
          </a:extLst>
        </xdr:cNvPr>
        <xdr:cNvSpPr>
          <a:spLocks noChangeAspect="1" noChangeArrowheads="1"/>
        </xdr:cNvSpPr>
      </xdr:nvSpPr>
      <xdr:spPr bwMode="auto">
        <a:xfrm>
          <a:off x="40181389" y="137301111"/>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8338" name="AutoShape 3" descr="Bomba De Vacío De 2 Etapas  5 Cfm Motor De 1/2hp Entrada 1/4">
          <a:extLst>
            <a:ext uri="{FF2B5EF4-FFF2-40B4-BE49-F238E27FC236}">
              <a16:creationId xmlns:a16="http://schemas.microsoft.com/office/drawing/2014/main" id="{02E046FD-BFCD-41D6-9DE2-4D6C41228445}"/>
            </a:ext>
          </a:extLst>
        </xdr:cNvPr>
        <xdr:cNvSpPr>
          <a:spLocks noChangeAspect="1" noChangeArrowheads="1"/>
        </xdr:cNvSpPr>
      </xdr:nvSpPr>
      <xdr:spPr bwMode="auto">
        <a:xfrm>
          <a:off x="40181389" y="137301111"/>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8339" name="AutoShape 3" descr="Bomba De Vacío De 2 Etapas  5 Cfm Motor De 1/2hp Entrada 1/4">
          <a:extLst>
            <a:ext uri="{FF2B5EF4-FFF2-40B4-BE49-F238E27FC236}">
              <a16:creationId xmlns:a16="http://schemas.microsoft.com/office/drawing/2014/main" id="{AE61AA77-76F1-466A-8858-AC94170E73C6}"/>
            </a:ext>
          </a:extLst>
        </xdr:cNvPr>
        <xdr:cNvSpPr>
          <a:spLocks noChangeAspect="1" noChangeArrowheads="1"/>
        </xdr:cNvSpPr>
      </xdr:nvSpPr>
      <xdr:spPr bwMode="auto">
        <a:xfrm>
          <a:off x="40181389" y="137301111"/>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8340" name="AutoShape 3" descr="Bomba De Vacío De 2 Etapas  5 Cfm Motor De 1/2hp Entrada 1/4">
          <a:extLst>
            <a:ext uri="{FF2B5EF4-FFF2-40B4-BE49-F238E27FC236}">
              <a16:creationId xmlns:a16="http://schemas.microsoft.com/office/drawing/2014/main" id="{B630431F-FDD6-4D48-8E33-E9A489B22749}"/>
            </a:ext>
          </a:extLst>
        </xdr:cNvPr>
        <xdr:cNvSpPr>
          <a:spLocks noChangeAspect="1" noChangeArrowheads="1"/>
        </xdr:cNvSpPr>
      </xdr:nvSpPr>
      <xdr:spPr bwMode="auto">
        <a:xfrm>
          <a:off x="40181389" y="137301111"/>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8341" name="AutoShape 3" descr="Bomba De Vacío De 2 Etapas  5 Cfm Motor De 1/2hp Entrada 1/4">
          <a:extLst>
            <a:ext uri="{FF2B5EF4-FFF2-40B4-BE49-F238E27FC236}">
              <a16:creationId xmlns:a16="http://schemas.microsoft.com/office/drawing/2014/main" id="{2257CBFE-F81B-400B-BDD5-D0431A81CD16}"/>
            </a:ext>
          </a:extLst>
        </xdr:cNvPr>
        <xdr:cNvSpPr>
          <a:spLocks noChangeAspect="1" noChangeArrowheads="1"/>
        </xdr:cNvSpPr>
      </xdr:nvSpPr>
      <xdr:spPr bwMode="auto">
        <a:xfrm>
          <a:off x="40181389" y="137301111"/>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8342" name="AutoShape 3" descr="Bomba De Vacío De 2 Etapas  5 Cfm Motor De 1/2hp Entrada 1/4">
          <a:extLst>
            <a:ext uri="{FF2B5EF4-FFF2-40B4-BE49-F238E27FC236}">
              <a16:creationId xmlns:a16="http://schemas.microsoft.com/office/drawing/2014/main" id="{22557A31-8047-420F-A7C8-7D04FBE4A16A}"/>
            </a:ext>
          </a:extLst>
        </xdr:cNvPr>
        <xdr:cNvSpPr>
          <a:spLocks noChangeAspect="1" noChangeArrowheads="1"/>
        </xdr:cNvSpPr>
      </xdr:nvSpPr>
      <xdr:spPr bwMode="auto">
        <a:xfrm>
          <a:off x="40181389" y="157585833"/>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8343" name="AutoShape 3" descr="Bomba De Vacío De 2 Etapas  5 Cfm Motor De 1/2hp Entrada 1/4">
          <a:extLst>
            <a:ext uri="{FF2B5EF4-FFF2-40B4-BE49-F238E27FC236}">
              <a16:creationId xmlns:a16="http://schemas.microsoft.com/office/drawing/2014/main" id="{BA367A97-54E4-43B5-9717-5236626AD0B5}"/>
            </a:ext>
          </a:extLst>
        </xdr:cNvPr>
        <xdr:cNvSpPr>
          <a:spLocks noChangeAspect="1" noChangeArrowheads="1"/>
        </xdr:cNvSpPr>
      </xdr:nvSpPr>
      <xdr:spPr bwMode="auto">
        <a:xfrm>
          <a:off x="40181389" y="157585833"/>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8344" name="AutoShape 3" descr="Bomba De Vacío De 2 Etapas  5 Cfm Motor De 1/2hp Entrada 1/4">
          <a:extLst>
            <a:ext uri="{FF2B5EF4-FFF2-40B4-BE49-F238E27FC236}">
              <a16:creationId xmlns:a16="http://schemas.microsoft.com/office/drawing/2014/main" id="{2CE64C87-3B11-433F-BC6B-A70FB9F35CB4}"/>
            </a:ext>
          </a:extLst>
        </xdr:cNvPr>
        <xdr:cNvSpPr>
          <a:spLocks noChangeAspect="1" noChangeArrowheads="1"/>
        </xdr:cNvSpPr>
      </xdr:nvSpPr>
      <xdr:spPr bwMode="auto">
        <a:xfrm>
          <a:off x="40181389" y="157585833"/>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8345" name="AutoShape 3" descr="Bomba De Vacío De 2 Etapas  5 Cfm Motor De 1/2hp Entrada 1/4">
          <a:extLst>
            <a:ext uri="{FF2B5EF4-FFF2-40B4-BE49-F238E27FC236}">
              <a16:creationId xmlns:a16="http://schemas.microsoft.com/office/drawing/2014/main" id="{35809CA3-0241-454E-BFCA-5CB69B4A0E2D}"/>
            </a:ext>
          </a:extLst>
        </xdr:cNvPr>
        <xdr:cNvSpPr>
          <a:spLocks noChangeAspect="1" noChangeArrowheads="1"/>
        </xdr:cNvSpPr>
      </xdr:nvSpPr>
      <xdr:spPr bwMode="auto">
        <a:xfrm>
          <a:off x="40181389" y="157585833"/>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8346" name="AutoShape 3" descr="Bomba De Vacío De 2 Etapas  5 Cfm Motor De 1/2hp Entrada 1/4">
          <a:extLst>
            <a:ext uri="{FF2B5EF4-FFF2-40B4-BE49-F238E27FC236}">
              <a16:creationId xmlns:a16="http://schemas.microsoft.com/office/drawing/2014/main" id="{2BB999D3-8E5E-4165-8AEE-14A26F611C4F}"/>
            </a:ext>
          </a:extLst>
        </xdr:cNvPr>
        <xdr:cNvSpPr>
          <a:spLocks noChangeAspect="1" noChangeArrowheads="1"/>
        </xdr:cNvSpPr>
      </xdr:nvSpPr>
      <xdr:spPr bwMode="auto">
        <a:xfrm>
          <a:off x="40181389" y="157585833"/>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8347" name="AutoShape 3" descr="Bomba De Vacío De 2 Etapas  5 Cfm Motor De 1/2hp Entrada 1/4">
          <a:extLst>
            <a:ext uri="{FF2B5EF4-FFF2-40B4-BE49-F238E27FC236}">
              <a16:creationId xmlns:a16="http://schemas.microsoft.com/office/drawing/2014/main" id="{FE59DF9D-B67C-4151-9821-C05B1ACBB0B7}"/>
            </a:ext>
          </a:extLst>
        </xdr:cNvPr>
        <xdr:cNvSpPr>
          <a:spLocks noChangeAspect="1" noChangeArrowheads="1"/>
        </xdr:cNvSpPr>
      </xdr:nvSpPr>
      <xdr:spPr bwMode="auto">
        <a:xfrm>
          <a:off x="40181389" y="157585833"/>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8348" name="AutoShape 3" descr="Bomba De Vacío De 2 Etapas  5 Cfm Motor De 1/2hp Entrada 1/4">
          <a:extLst>
            <a:ext uri="{FF2B5EF4-FFF2-40B4-BE49-F238E27FC236}">
              <a16:creationId xmlns:a16="http://schemas.microsoft.com/office/drawing/2014/main" id="{77F5910C-0177-402F-AFFE-EFFA9D30D4DF}"/>
            </a:ext>
          </a:extLst>
        </xdr:cNvPr>
        <xdr:cNvSpPr>
          <a:spLocks noChangeAspect="1" noChangeArrowheads="1"/>
        </xdr:cNvSpPr>
      </xdr:nvSpPr>
      <xdr:spPr bwMode="auto">
        <a:xfrm>
          <a:off x="40181389" y="157585833"/>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8349" name="AutoShape 3" descr="Bomba De Vacío De 2 Etapas  5 Cfm Motor De 1/2hp Entrada 1/4">
          <a:extLst>
            <a:ext uri="{FF2B5EF4-FFF2-40B4-BE49-F238E27FC236}">
              <a16:creationId xmlns:a16="http://schemas.microsoft.com/office/drawing/2014/main" id="{E85393E6-587F-4259-BA54-E0A277DF24F5}"/>
            </a:ext>
          </a:extLst>
        </xdr:cNvPr>
        <xdr:cNvSpPr>
          <a:spLocks noChangeAspect="1" noChangeArrowheads="1"/>
        </xdr:cNvSpPr>
      </xdr:nvSpPr>
      <xdr:spPr bwMode="auto">
        <a:xfrm>
          <a:off x="40181389" y="157585833"/>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8350" name="AutoShape 3" descr="Bomba De Vacío De 2 Etapas  5 Cfm Motor De 1/2hp Entrada 1/4">
          <a:extLst>
            <a:ext uri="{FF2B5EF4-FFF2-40B4-BE49-F238E27FC236}">
              <a16:creationId xmlns:a16="http://schemas.microsoft.com/office/drawing/2014/main" id="{0C621702-C43B-45B2-905F-EB7A1ED21CD5}"/>
            </a:ext>
          </a:extLst>
        </xdr:cNvPr>
        <xdr:cNvSpPr>
          <a:spLocks noChangeAspect="1" noChangeArrowheads="1"/>
        </xdr:cNvSpPr>
      </xdr:nvSpPr>
      <xdr:spPr bwMode="auto">
        <a:xfrm>
          <a:off x="40181389" y="157585833"/>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8351" name="AutoShape 3" descr="Bomba De Vacío De 2 Etapas  5 Cfm Motor De 1/2hp Entrada 1/4">
          <a:extLst>
            <a:ext uri="{FF2B5EF4-FFF2-40B4-BE49-F238E27FC236}">
              <a16:creationId xmlns:a16="http://schemas.microsoft.com/office/drawing/2014/main" id="{C1FF9A2B-33BA-4B6C-9DBF-A1FD5E7CF762}"/>
            </a:ext>
          </a:extLst>
        </xdr:cNvPr>
        <xdr:cNvSpPr>
          <a:spLocks noChangeAspect="1" noChangeArrowheads="1"/>
        </xdr:cNvSpPr>
      </xdr:nvSpPr>
      <xdr:spPr bwMode="auto">
        <a:xfrm>
          <a:off x="40181389" y="157585833"/>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8352" name="AutoShape 3" descr="Bomba De Vacío De 2 Etapas  5 Cfm Motor De 1/2hp Entrada 1/4">
          <a:extLst>
            <a:ext uri="{FF2B5EF4-FFF2-40B4-BE49-F238E27FC236}">
              <a16:creationId xmlns:a16="http://schemas.microsoft.com/office/drawing/2014/main" id="{92972C15-9C59-4965-8998-45D81B848F47}"/>
            </a:ext>
          </a:extLst>
        </xdr:cNvPr>
        <xdr:cNvSpPr>
          <a:spLocks noChangeAspect="1" noChangeArrowheads="1"/>
        </xdr:cNvSpPr>
      </xdr:nvSpPr>
      <xdr:spPr bwMode="auto">
        <a:xfrm>
          <a:off x="40181389" y="157585833"/>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8353" name="AutoShape 3" descr="Bomba De Vacío De 2 Etapas  5 Cfm Motor De 1/2hp Entrada 1/4">
          <a:extLst>
            <a:ext uri="{FF2B5EF4-FFF2-40B4-BE49-F238E27FC236}">
              <a16:creationId xmlns:a16="http://schemas.microsoft.com/office/drawing/2014/main" id="{E7A48621-0984-41A4-9FFC-CA30824EE928}"/>
            </a:ext>
          </a:extLst>
        </xdr:cNvPr>
        <xdr:cNvSpPr>
          <a:spLocks noChangeAspect="1" noChangeArrowheads="1"/>
        </xdr:cNvSpPr>
      </xdr:nvSpPr>
      <xdr:spPr bwMode="auto">
        <a:xfrm>
          <a:off x="40181389" y="157585833"/>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8354" name="AutoShape 3" descr="Bomba De Vacío De 2 Etapas  5 Cfm Motor De 1/2hp Entrada 1/4">
          <a:extLst>
            <a:ext uri="{FF2B5EF4-FFF2-40B4-BE49-F238E27FC236}">
              <a16:creationId xmlns:a16="http://schemas.microsoft.com/office/drawing/2014/main" id="{0FB5710B-4426-4EE9-92B4-17F468142DB5}"/>
            </a:ext>
          </a:extLst>
        </xdr:cNvPr>
        <xdr:cNvSpPr>
          <a:spLocks noChangeAspect="1" noChangeArrowheads="1"/>
        </xdr:cNvSpPr>
      </xdr:nvSpPr>
      <xdr:spPr bwMode="auto">
        <a:xfrm>
          <a:off x="40181389" y="174060556"/>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8355" name="AutoShape 3" descr="Bomba De Vacío De 2 Etapas  5 Cfm Motor De 1/2hp Entrada 1/4">
          <a:extLst>
            <a:ext uri="{FF2B5EF4-FFF2-40B4-BE49-F238E27FC236}">
              <a16:creationId xmlns:a16="http://schemas.microsoft.com/office/drawing/2014/main" id="{D368F09C-1A3B-4094-8A6A-9708AFD356D3}"/>
            </a:ext>
          </a:extLst>
        </xdr:cNvPr>
        <xdr:cNvSpPr>
          <a:spLocks noChangeAspect="1" noChangeArrowheads="1"/>
        </xdr:cNvSpPr>
      </xdr:nvSpPr>
      <xdr:spPr bwMode="auto">
        <a:xfrm>
          <a:off x="40181389" y="174060556"/>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8356" name="AutoShape 3" descr="Bomba De Vacío De 2 Etapas  5 Cfm Motor De 1/2hp Entrada 1/4">
          <a:extLst>
            <a:ext uri="{FF2B5EF4-FFF2-40B4-BE49-F238E27FC236}">
              <a16:creationId xmlns:a16="http://schemas.microsoft.com/office/drawing/2014/main" id="{A4336EA0-0163-4043-8F6E-4E00A1EFA2D0}"/>
            </a:ext>
          </a:extLst>
        </xdr:cNvPr>
        <xdr:cNvSpPr>
          <a:spLocks noChangeAspect="1" noChangeArrowheads="1"/>
        </xdr:cNvSpPr>
      </xdr:nvSpPr>
      <xdr:spPr bwMode="auto">
        <a:xfrm>
          <a:off x="40181389" y="174060556"/>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8357" name="AutoShape 3" descr="Bomba De Vacío De 2 Etapas  5 Cfm Motor De 1/2hp Entrada 1/4">
          <a:extLst>
            <a:ext uri="{FF2B5EF4-FFF2-40B4-BE49-F238E27FC236}">
              <a16:creationId xmlns:a16="http://schemas.microsoft.com/office/drawing/2014/main" id="{E88D5340-4865-4D94-BFAC-456EDF1D9941}"/>
            </a:ext>
          </a:extLst>
        </xdr:cNvPr>
        <xdr:cNvSpPr>
          <a:spLocks noChangeAspect="1" noChangeArrowheads="1"/>
        </xdr:cNvSpPr>
      </xdr:nvSpPr>
      <xdr:spPr bwMode="auto">
        <a:xfrm>
          <a:off x="40181389" y="174060556"/>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8358" name="AutoShape 3" descr="Bomba De Vacío De 2 Etapas  5 Cfm Motor De 1/2hp Entrada 1/4">
          <a:extLst>
            <a:ext uri="{FF2B5EF4-FFF2-40B4-BE49-F238E27FC236}">
              <a16:creationId xmlns:a16="http://schemas.microsoft.com/office/drawing/2014/main" id="{0D422A30-D943-46E4-A0A7-537A0CC5C9B6}"/>
            </a:ext>
          </a:extLst>
        </xdr:cNvPr>
        <xdr:cNvSpPr>
          <a:spLocks noChangeAspect="1" noChangeArrowheads="1"/>
        </xdr:cNvSpPr>
      </xdr:nvSpPr>
      <xdr:spPr bwMode="auto">
        <a:xfrm>
          <a:off x="40181389" y="174060556"/>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8359" name="AutoShape 3" descr="Bomba De Vacío De 2 Etapas  5 Cfm Motor De 1/2hp Entrada 1/4">
          <a:extLst>
            <a:ext uri="{FF2B5EF4-FFF2-40B4-BE49-F238E27FC236}">
              <a16:creationId xmlns:a16="http://schemas.microsoft.com/office/drawing/2014/main" id="{7DBF5477-2392-4094-B9BF-44FA325281ED}"/>
            </a:ext>
          </a:extLst>
        </xdr:cNvPr>
        <xdr:cNvSpPr>
          <a:spLocks noChangeAspect="1" noChangeArrowheads="1"/>
        </xdr:cNvSpPr>
      </xdr:nvSpPr>
      <xdr:spPr bwMode="auto">
        <a:xfrm>
          <a:off x="40181389" y="174060556"/>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8360" name="AutoShape 3" descr="Bomba De Vacío De 2 Etapas  5 Cfm Motor De 1/2hp Entrada 1/4">
          <a:extLst>
            <a:ext uri="{FF2B5EF4-FFF2-40B4-BE49-F238E27FC236}">
              <a16:creationId xmlns:a16="http://schemas.microsoft.com/office/drawing/2014/main" id="{A3439508-76AE-4B9F-A93B-FF8966E3ED47}"/>
            </a:ext>
          </a:extLst>
        </xdr:cNvPr>
        <xdr:cNvSpPr>
          <a:spLocks noChangeAspect="1" noChangeArrowheads="1"/>
        </xdr:cNvSpPr>
      </xdr:nvSpPr>
      <xdr:spPr bwMode="auto">
        <a:xfrm>
          <a:off x="40181389" y="186548889"/>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8361" name="AutoShape 3" descr="Bomba De Vacío De 2 Etapas  5 Cfm Motor De 1/2hp Entrada 1/4">
          <a:extLst>
            <a:ext uri="{FF2B5EF4-FFF2-40B4-BE49-F238E27FC236}">
              <a16:creationId xmlns:a16="http://schemas.microsoft.com/office/drawing/2014/main" id="{4D2FD6CF-6528-4585-8F9B-736E12B9C502}"/>
            </a:ext>
          </a:extLst>
        </xdr:cNvPr>
        <xdr:cNvSpPr>
          <a:spLocks noChangeAspect="1" noChangeArrowheads="1"/>
        </xdr:cNvSpPr>
      </xdr:nvSpPr>
      <xdr:spPr bwMode="auto">
        <a:xfrm>
          <a:off x="40181389" y="186548889"/>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8362" name="AutoShape 3" descr="Bomba De Vacío De 2 Etapas  5 Cfm Motor De 1/2hp Entrada 1/4">
          <a:extLst>
            <a:ext uri="{FF2B5EF4-FFF2-40B4-BE49-F238E27FC236}">
              <a16:creationId xmlns:a16="http://schemas.microsoft.com/office/drawing/2014/main" id="{B4F6CF20-4C0B-4A86-8E28-40C1A101905B}"/>
            </a:ext>
          </a:extLst>
        </xdr:cNvPr>
        <xdr:cNvSpPr>
          <a:spLocks noChangeAspect="1" noChangeArrowheads="1"/>
        </xdr:cNvSpPr>
      </xdr:nvSpPr>
      <xdr:spPr bwMode="auto">
        <a:xfrm>
          <a:off x="40181389" y="186548889"/>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8363" name="AutoShape 3" descr="Bomba De Vacío De 2 Etapas  5 Cfm Motor De 1/2hp Entrada 1/4">
          <a:extLst>
            <a:ext uri="{FF2B5EF4-FFF2-40B4-BE49-F238E27FC236}">
              <a16:creationId xmlns:a16="http://schemas.microsoft.com/office/drawing/2014/main" id="{6856535D-C685-4200-BD17-A343B83DF021}"/>
            </a:ext>
          </a:extLst>
        </xdr:cNvPr>
        <xdr:cNvSpPr>
          <a:spLocks noChangeAspect="1" noChangeArrowheads="1"/>
        </xdr:cNvSpPr>
      </xdr:nvSpPr>
      <xdr:spPr bwMode="auto">
        <a:xfrm>
          <a:off x="40181389" y="186548889"/>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8364" name="AutoShape 3" descr="Bomba De Vacío De 2 Etapas  5 Cfm Motor De 1/2hp Entrada 1/4">
          <a:extLst>
            <a:ext uri="{FF2B5EF4-FFF2-40B4-BE49-F238E27FC236}">
              <a16:creationId xmlns:a16="http://schemas.microsoft.com/office/drawing/2014/main" id="{23ACCE9B-2804-4982-9052-52F82B05757C}"/>
            </a:ext>
          </a:extLst>
        </xdr:cNvPr>
        <xdr:cNvSpPr>
          <a:spLocks noChangeAspect="1" noChangeArrowheads="1"/>
        </xdr:cNvSpPr>
      </xdr:nvSpPr>
      <xdr:spPr bwMode="auto">
        <a:xfrm>
          <a:off x="40181389" y="186548889"/>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8365" name="AutoShape 3" descr="Bomba De Vacío De 2 Etapas  5 Cfm Motor De 1/2hp Entrada 1/4">
          <a:extLst>
            <a:ext uri="{FF2B5EF4-FFF2-40B4-BE49-F238E27FC236}">
              <a16:creationId xmlns:a16="http://schemas.microsoft.com/office/drawing/2014/main" id="{2197894F-8E72-4A00-A636-4E722C954302}"/>
            </a:ext>
          </a:extLst>
        </xdr:cNvPr>
        <xdr:cNvSpPr>
          <a:spLocks noChangeAspect="1" noChangeArrowheads="1"/>
        </xdr:cNvSpPr>
      </xdr:nvSpPr>
      <xdr:spPr bwMode="auto">
        <a:xfrm>
          <a:off x="40181389" y="186548889"/>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8366" name="AutoShape 3" descr="Bomba De Vacío De 2 Etapas  5 Cfm Motor De 1/2hp Entrada 1/4">
          <a:extLst>
            <a:ext uri="{FF2B5EF4-FFF2-40B4-BE49-F238E27FC236}">
              <a16:creationId xmlns:a16="http://schemas.microsoft.com/office/drawing/2014/main" id="{C6053000-E75D-454A-A5A7-C242C9AB1779}"/>
            </a:ext>
          </a:extLst>
        </xdr:cNvPr>
        <xdr:cNvSpPr>
          <a:spLocks noChangeAspect="1" noChangeArrowheads="1"/>
        </xdr:cNvSpPr>
      </xdr:nvSpPr>
      <xdr:spPr bwMode="auto">
        <a:xfrm>
          <a:off x="40181389" y="200201389"/>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8367" name="AutoShape 3" descr="Bomba De Vacío De 2 Etapas  5 Cfm Motor De 1/2hp Entrada 1/4">
          <a:extLst>
            <a:ext uri="{FF2B5EF4-FFF2-40B4-BE49-F238E27FC236}">
              <a16:creationId xmlns:a16="http://schemas.microsoft.com/office/drawing/2014/main" id="{D47873D4-3689-488D-8A6C-BABF4BB0F1D4}"/>
            </a:ext>
          </a:extLst>
        </xdr:cNvPr>
        <xdr:cNvSpPr>
          <a:spLocks noChangeAspect="1" noChangeArrowheads="1"/>
        </xdr:cNvSpPr>
      </xdr:nvSpPr>
      <xdr:spPr bwMode="auto">
        <a:xfrm>
          <a:off x="40181389" y="200201389"/>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8368" name="AutoShape 3" descr="Bomba De Vacío De 2 Etapas  5 Cfm Motor De 1/2hp Entrada 1/4">
          <a:extLst>
            <a:ext uri="{FF2B5EF4-FFF2-40B4-BE49-F238E27FC236}">
              <a16:creationId xmlns:a16="http://schemas.microsoft.com/office/drawing/2014/main" id="{1339435D-586E-4BD5-B714-0E673CA1730B}"/>
            </a:ext>
          </a:extLst>
        </xdr:cNvPr>
        <xdr:cNvSpPr>
          <a:spLocks noChangeAspect="1" noChangeArrowheads="1"/>
        </xdr:cNvSpPr>
      </xdr:nvSpPr>
      <xdr:spPr bwMode="auto">
        <a:xfrm>
          <a:off x="40181389" y="200201389"/>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8369" name="AutoShape 3" descr="Bomba De Vacío De 2 Etapas  5 Cfm Motor De 1/2hp Entrada 1/4">
          <a:extLst>
            <a:ext uri="{FF2B5EF4-FFF2-40B4-BE49-F238E27FC236}">
              <a16:creationId xmlns:a16="http://schemas.microsoft.com/office/drawing/2014/main" id="{8BB88CF8-ED24-45DC-A784-DD47B7D2A51B}"/>
            </a:ext>
          </a:extLst>
        </xdr:cNvPr>
        <xdr:cNvSpPr>
          <a:spLocks noChangeAspect="1" noChangeArrowheads="1"/>
        </xdr:cNvSpPr>
      </xdr:nvSpPr>
      <xdr:spPr bwMode="auto">
        <a:xfrm>
          <a:off x="40181389" y="200201389"/>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8370" name="AutoShape 3" descr="Bomba De Vacío De 2 Etapas  5 Cfm Motor De 1/2hp Entrada 1/4">
          <a:extLst>
            <a:ext uri="{FF2B5EF4-FFF2-40B4-BE49-F238E27FC236}">
              <a16:creationId xmlns:a16="http://schemas.microsoft.com/office/drawing/2014/main" id="{A09FEC02-EDD6-4CB6-AD73-7B9F6F622E3A}"/>
            </a:ext>
          </a:extLst>
        </xdr:cNvPr>
        <xdr:cNvSpPr>
          <a:spLocks noChangeAspect="1" noChangeArrowheads="1"/>
        </xdr:cNvSpPr>
      </xdr:nvSpPr>
      <xdr:spPr bwMode="auto">
        <a:xfrm>
          <a:off x="40181389" y="200201389"/>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8371" name="AutoShape 3" descr="Bomba De Vacío De 2 Etapas  5 Cfm Motor De 1/2hp Entrada 1/4">
          <a:extLst>
            <a:ext uri="{FF2B5EF4-FFF2-40B4-BE49-F238E27FC236}">
              <a16:creationId xmlns:a16="http://schemas.microsoft.com/office/drawing/2014/main" id="{6E9EDB1F-4D0F-4CCD-BF6B-0D9A93182C96}"/>
            </a:ext>
          </a:extLst>
        </xdr:cNvPr>
        <xdr:cNvSpPr>
          <a:spLocks noChangeAspect="1" noChangeArrowheads="1"/>
        </xdr:cNvSpPr>
      </xdr:nvSpPr>
      <xdr:spPr bwMode="auto">
        <a:xfrm>
          <a:off x="40181389" y="200201389"/>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8372" name="AutoShape 3" descr="Bomba De Vacío De 2 Etapas  5 Cfm Motor De 1/2hp Entrada 1/4">
          <a:extLst>
            <a:ext uri="{FF2B5EF4-FFF2-40B4-BE49-F238E27FC236}">
              <a16:creationId xmlns:a16="http://schemas.microsoft.com/office/drawing/2014/main" id="{8928EF6D-7D0E-4DB0-B1F8-25951114FB89}"/>
            </a:ext>
          </a:extLst>
        </xdr:cNvPr>
        <xdr:cNvSpPr>
          <a:spLocks noChangeAspect="1" noChangeArrowheads="1"/>
        </xdr:cNvSpPr>
      </xdr:nvSpPr>
      <xdr:spPr bwMode="auto">
        <a:xfrm>
          <a:off x="40181389" y="211596111"/>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8373" name="AutoShape 3" descr="Bomba De Vacío De 2 Etapas  5 Cfm Motor De 1/2hp Entrada 1/4">
          <a:extLst>
            <a:ext uri="{FF2B5EF4-FFF2-40B4-BE49-F238E27FC236}">
              <a16:creationId xmlns:a16="http://schemas.microsoft.com/office/drawing/2014/main" id="{EFC041A7-69CE-422E-9FDE-8D933B39C3B3}"/>
            </a:ext>
          </a:extLst>
        </xdr:cNvPr>
        <xdr:cNvSpPr>
          <a:spLocks noChangeAspect="1" noChangeArrowheads="1"/>
        </xdr:cNvSpPr>
      </xdr:nvSpPr>
      <xdr:spPr bwMode="auto">
        <a:xfrm>
          <a:off x="40181389" y="211596111"/>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8374" name="AutoShape 3" descr="Bomba De Vacío De 2 Etapas  5 Cfm Motor De 1/2hp Entrada 1/4">
          <a:extLst>
            <a:ext uri="{FF2B5EF4-FFF2-40B4-BE49-F238E27FC236}">
              <a16:creationId xmlns:a16="http://schemas.microsoft.com/office/drawing/2014/main" id="{ECC8B3D3-7C8C-424B-9B5C-C77FD5F2E284}"/>
            </a:ext>
          </a:extLst>
        </xdr:cNvPr>
        <xdr:cNvSpPr>
          <a:spLocks noChangeAspect="1" noChangeArrowheads="1"/>
        </xdr:cNvSpPr>
      </xdr:nvSpPr>
      <xdr:spPr bwMode="auto">
        <a:xfrm>
          <a:off x="40181389" y="211596111"/>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8375" name="AutoShape 3" descr="Bomba De Vacío De 2 Etapas  5 Cfm Motor De 1/2hp Entrada 1/4">
          <a:extLst>
            <a:ext uri="{FF2B5EF4-FFF2-40B4-BE49-F238E27FC236}">
              <a16:creationId xmlns:a16="http://schemas.microsoft.com/office/drawing/2014/main" id="{52E5B28A-6F67-4950-8317-5B72B136015B}"/>
            </a:ext>
          </a:extLst>
        </xdr:cNvPr>
        <xdr:cNvSpPr>
          <a:spLocks noChangeAspect="1" noChangeArrowheads="1"/>
        </xdr:cNvSpPr>
      </xdr:nvSpPr>
      <xdr:spPr bwMode="auto">
        <a:xfrm>
          <a:off x="40181389" y="211596111"/>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8376" name="AutoShape 3" descr="Bomba De Vacío De 2 Etapas  5 Cfm Motor De 1/2hp Entrada 1/4">
          <a:extLst>
            <a:ext uri="{FF2B5EF4-FFF2-40B4-BE49-F238E27FC236}">
              <a16:creationId xmlns:a16="http://schemas.microsoft.com/office/drawing/2014/main" id="{B05DD891-2086-4AB1-8DA8-EE8BA8FD440B}"/>
            </a:ext>
          </a:extLst>
        </xdr:cNvPr>
        <xdr:cNvSpPr>
          <a:spLocks noChangeAspect="1" noChangeArrowheads="1"/>
        </xdr:cNvSpPr>
      </xdr:nvSpPr>
      <xdr:spPr bwMode="auto">
        <a:xfrm>
          <a:off x="40181389" y="211596111"/>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8377" name="AutoShape 3" descr="Bomba De Vacío De 2 Etapas  5 Cfm Motor De 1/2hp Entrada 1/4">
          <a:extLst>
            <a:ext uri="{FF2B5EF4-FFF2-40B4-BE49-F238E27FC236}">
              <a16:creationId xmlns:a16="http://schemas.microsoft.com/office/drawing/2014/main" id="{13426023-7FAB-4DB6-BB9D-6D477A9D031C}"/>
            </a:ext>
          </a:extLst>
        </xdr:cNvPr>
        <xdr:cNvSpPr>
          <a:spLocks noChangeAspect="1" noChangeArrowheads="1"/>
        </xdr:cNvSpPr>
      </xdr:nvSpPr>
      <xdr:spPr bwMode="auto">
        <a:xfrm>
          <a:off x="40181389" y="211596111"/>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8378" name="AutoShape 3" descr="Bomba De Vacío De 2 Etapas  5 Cfm Motor De 1/2hp Entrada 1/4">
          <a:extLst>
            <a:ext uri="{FF2B5EF4-FFF2-40B4-BE49-F238E27FC236}">
              <a16:creationId xmlns:a16="http://schemas.microsoft.com/office/drawing/2014/main" id="{8E91D2EE-8676-4EBD-BF3E-8324EBD88D31}"/>
            </a:ext>
          </a:extLst>
        </xdr:cNvPr>
        <xdr:cNvSpPr>
          <a:spLocks noChangeAspect="1" noChangeArrowheads="1"/>
        </xdr:cNvSpPr>
      </xdr:nvSpPr>
      <xdr:spPr bwMode="auto">
        <a:xfrm>
          <a:off x="40181389" y="223449444"/>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8379" name="AutoShape 3" descr="Bomba De Vacío De 2 Etapas  5 Cfm Motor De 1/2hp Entrada 1/4">
          <a:extLst>
            <a:ext uri="{FF2B5EF4-FFF2-40B4-BE49-F238E27FC236}">
              <a16:creationId xmlns:a16="http://schemas.microsoft.com/office/drawing/2014/main" id="{3C77D0D3-5865-4645-B6A6-DF7DD7E16194}"/>
            </a:ext>
          </a:extLst>
        </xdr:cNvPr>
        <xdr:cNvSpPr>
          <a:spLocks noChangeAspect="1" noChangeArrowheads="1"/>
        </xdr:cNvSpPr>
      </xdr:nvSpPr>
      <xdr:spPr bwMode="auto">
        <a:xfrm>
          <a:off x="40181389" y="223449444"/>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8380" name="AutoShape 3" descr="Bomba De Vacío De 2 Etapas  5 Cfm Motor De 1/2hp Entrada 1/4">
          <a:extLst>
            <a:ext uri="{FF2B5EF4-FFF2-40B4-BE49-F238E27FC236}">
              <a16:creationId xmlns:a16="http://schemas.microsoft.com/office/drawing/2014/main" id="{D07683C4-6296-4FAE-9426-83E268E727AC}"/>
            </a:ext>
          </a:extLst>
        </xdr:cNvPr>
        <xdr:cNvSpPr>
          <a:spLocks noChangeAspect="1" noChangeArrowheads="1"/>
        </xdr:cNvSpPr>
      </xdr:nvSpPr>
      <xdr:spPr bwMode="auto">
        <a:xfrm>
          <a:off x="40181389" y="223449444"/>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8381" name="AutoShape 3" descr="Bomba De Vacío De 2 Etapas  5 Cfm Motor De 1/2hp Entrada 1/4">
          <a:extLst>
            <a:ext uri="{FF2B5EF4-FFF2-40B4-BE49-F238E27FC236}">
              <a16:creationId xmlns:a16="http://schemas.microsoft.com/office/drawing/2014/main" id="{5ED6C31E-629F-4549-B8C8-3AC099580B3E}"/>
            </a:ext>
          </a:extLst>
        </xdr:cNvPr>
        <xdr:cNvSpPr>
          <a:spLocks noChangeAspect="1" noChangeArrowheads="1"/>
        </xdr:cNvSpPr>
      </xdr:nvSpPr>
      <xdr:spPr bwMode="auto">
        <a:xfrm>
          <a:off x="40181389" y="223449444"/>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8382" name="AutoShape 3" descr="Bomba De Vacío De 2 Etapas  5 Cfm Motor De 1/2hp Entrada 1/4">
          <a:extLst>
            <a:ext uri="{FF2B5EF4-FFF2-40B4-BE49-F238E27FC236}">
              <a16:creationId xmlns:a16="http://schemas.microsoft.com/office/drawing/2014/main" id="{62FCD653-3B9A-4AA2-A57F-062A040E3D5C}"/>
            </a:ext>
          </a:extLst>
        </xdr:cNvPr>
        <xdr:cNvSpPr>
          <a:spLocks noChangeAspect="1" noChangeArrowheads="1"/>
        </xdr:cNvSpPr>
      </xdr:nvSpPr>
      <xdr:spPr bwMode="auto">
        <a:xfrm>
          <a:off x="40181389" y="223449444"/>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8383" name="AutoShape 3" descr="Bomba De Vacío De 2 Etapas  5 Cfm Motor De 1/2hp Entrada 1/4">
          <a:extLst>
            <a:ext uri="{FF2B5EF4-FFF2-40B4-BE49-F238E27FC236}">
              <a16:creationId xmlns:a16="http://schemas.microsoft.com/office/drawing/2014/main" id="{E2B1A695-2310-4ED8-BE4F-E805F5714891}"/>
            </a:ext>
          </a:extLst>
        </xdr:cNvPr>
        <xdr:cNvSpPr>
          <a:spLocks noChangeAspect="1" noChangeArrowheads="1"/>
        </xdr:cNvSpPr>
      </xdr:nvSpPr>
      <xdr:spPr bwMode="auto">
        <a:xfrm>
          <a:off x="40181389" y="223449444"/>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8384" name="AutoShape 3" descr="Bomba De Vacío De 2 Etapas  5 Cfm Motor De 1/2hp Entrada 1/4">
          <a:extLst>
            <a:ext uri="{FF2B5EF4-FFF2-40B4-BE49-F238E27FC236}">
              <a16:creationId xmlns:a16="http://schemas.microsoft.com/office/drawing/2014/main" id="{792F8389-632C-4C53-B695-C6399F15AA3D}"/>
            </a:ext>
          </a:extLst>
        </xdr:cNvPr>
        <xdr:cNvSpPr>
          <a:spLocks noChangeAspect="1" noChangeArrowheads="1"/>
        </xdr:cNvSpPr>
      </xdr:nvSpPr>
      <xdr:spPr bwMode="auto">
        <a:xfrm>
          <a:off x="40181389" y="223449444"/>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8385" name="AutoShape 3" descr="Bomba De Vacío De 2 Etapas  5 Cfm Motor De 1/2hp Entrada 1/4">
          <a:extLst>
            <a:ext uri="{FF2B5EF4-FFF2-40B4-BE49-F238E27FC236}">
              <a16:creationId xmlns:a16="http://schemas.microsoft.com/office/drawing/2014/main" id="{A9035692-E0AC-42E8-B7DA-900EDE411F18}"/>
            </a:ext>
          </a:extLst>
        </xdr:cNvPr>
        <xdr:cNvSpPr>
          <a:spLocks noChangeAspect="1" noChangeArrowheads="1"/>
        </xdr:cNvSpPr>
      </xdr:nvSpPr>
      <xdr:spPr bwMode="auto">
        <a:xfrm>
          <a:off x="40181389" y="223449444"/>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8386" name="AutoShape 3" descr="Bomba De Vacío De 2 Etapas  5 Cfm Motor De 1/2hp Entrada 1/4">
          <a:extLst>
            <a:ext uri="{FF2B5EF4-FFF2-40B4-BE49-F238E27FC236}">
              <a16:creationId xmlns:a16="http://schemas.microsoft.com/office/drawing/2014/main" id="{FF975D0C-D0C6-4807-9D97-A3701028BE52}"/>
            </a:ext>
          </a:extLst>
        </xdr:cNvPr>
        <xdr:cNvSpPr>
          <a:spLocks noChangeAspect="1" noChangeArrowheads="1"/>
        </xdr:cNvSpPr>
      </xdr:nvSpPr>
      <xdr:spPr bwMode="auto">
        <a:xfrm>
          <a:off x="40181389" y="223449444"/>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8387" name="AutoShape 3" descr="Bomba De Vacío De 2 Etapas  5 Cfm Motor De 1/2hp Entrada 1/4">
          <a:extLst>
            <a:ext uri="{FF2B5EF4-FFF2-40B4-BE49-F238E27FC236}">
              <a16:creationId xmlns:a16="http://schemas.microsoft.com/office/drawing/2014/main" id="{1BE510B6-A41C-4D01-8123-75EC6AAD5A67}"/>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8388" name="AutoShape 3" descr="Bomba De Vacío De 2 Etapas  5 Cfm Motor De 1/2hp Entrada 1/4">
          <a:extLst>
            <a:ext uri="{FF2B5EF4-FFF2-40B4-BE49-F238E27FC236}">
              <a16:creationId xmlns:a16="http://schemas.microsoft.com/office/drawing/2014/main" id="{338D03A8-37B1-4BFF-877B-0972B222072F}"/>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8389" name="AutoShape 3" descr="Bomba De Vacío De 2 Etapas  5 Cfm Motor De 1/2hp Entrada 1/4">
          <a:extLst>
            <a:ext uri="{FF2B5EF4-FFF2-40B4-BE49-F238E27FC236}">
              <a16:creationId xmlns:a16="http://schemas.microsoft.com/office/drawing/2014/main" id="{90B76F71-87B9-4128-9B85-64A72CF1CF51}"/>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8390" name="AutoShape 3" descr="Bomba De Vacío De 2 Etapas  5 Cfm Motor De 1/2hp Entrada 1/4">
          <a:extLst>
            <a:ext uri="{FF2B5EF4-FFF2-40B4-BE49-F238E27FC236}">
              <a16:creationId xmlns:a16="http://schemas.microsoft.com/office/drawing/2014/main" id="{90CA3DC5-E384-4F41-B61A-C0D9D88CE522}"/>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8391" name="AutoShape 3" descr="Bomba De Vacío De 2 Etapas  5 Cfm Motor De 1/2hp Entrada 1/4">
          <a:extLst>
            <a:ext uri="{FF2B5EF4-FFF2-40B4-BE49-F238E27FC236}">
              <a16:creationId xmlns:a16="http://schemas.microsoft.com/office/drawing/2014/main" id="{13B0356C-C2FC-49CD-8B03-7DFFEC7CEAF0}"/>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8392" name="AutoShape 3" descr="Bomba De Vacío De 2 Etapas  5 Cfm Motor De 1/2hp Entrada 1/4">
          <a:extLst>
            <a:ext uri="{FF2B5EF4-FFF2-40B4-BE49-F238E27FC236}">
              <a16:creationId xmlns:a16="http://schemas.microsoft.com/office/drawing/2014/main" id="{1CCA0541-43B2-4CA1-99A7-D8500777224A}"/>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8393" name="AutoShape 3" descr="Bomba De Vacío De 2 Etapas  5 Cfm Motor De 1/2hp Entrada 1/4">
          <a:extLst>
            <a:ext uri="{FF2B5EF4-FFF2-40B4-BE49-F238E27FC236}">
              <a16:creationId xmlns:a16="http://schemas.microsoft.com/office/drawing/2014/main" id="{9B5F4A76-F8CD-4CA1-A3EB-4F7B34539372}"/>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8394" name="AutoShape 3" descr="Bomba De Vacío De 2 Etapas  5 Cfm Motor De 1/2hp Entrada 1/4">
          <a:extLst>
            <a:ext uri="{FF2B5EF4-FFF2-40B4-BE49-F238E27FC236}">
              <a16:creationId xmlns:a16="http://schemas.microsoft.com/office/drawing/2014/main" id="{64AEA72B-F469-454D-9BAE-30D6B36D1FF4}"/>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8395" name="AutoShape 3" descr="Bomba De Vacío De 2 Etapas  5 Cfm Motor De 1/2hp Entrada 1/4">
          <a:extLst>
            <a:ext uri="{FF2B5EF4-FFF2-40B4-BE49-F238E27FC236}">
              <a16:creationId xmlns:a16="http://schemas.microsoft.com/office/drawing/2014/main" id="{BAD275C6-BE39-4DC8-9376-AF45A53C1668}"/>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8396" name="AutoShape 3" descr="Bomba De Vacío De 2 Etapas  5 Cfm Motor De 1/2hp Entrada 1/4">
          <a:extLst>
            <a:ext uri="{FF2B5EF4-FFF2-40B4-BE49-F238E27FC236}">
              <a16:creationId xmlns:a16="http://schemas.microsoft.com/office/drawing/2014/main" id="{14AA12A7-D5F6-4537-A713-001D1C231BE5}"/>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8397" name="AutoShape 3" descr="Bomba De Vacío De 2 Etapas  5 Cfm Motor De 1/2hp Entrada 1/4">
          <a:extLst>
            <a:ext uri="{FF2B5EF4-FFF2-40B4-BE49-F238E27FC236}">
              <a16:creationId xmlns:a16="http://schemas.microsoft.com/office/drawing/2014/main" id="{B6EDF7AF-CAA3-4C31-954F-704E543BEB25}"/>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8398" name="AutoShape 3" descr="Bomba De Vacío De 2 Etapas  5 Cfm Motor De 1/2hp Entrada 1/4">
          <a:extLst>
            <a:ext uri="{FF2B5EF4-FFF2-40B4-BE49-F238E27FC236}">
              <a16:creationId xmlns:a16="http://schemas.microsoft.com/office/drawing/2014/main" id="{69B1549D-9EE7-4244-8A69-72882D46DBE9}"/>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8399" name="AutoShape 3" descr="Bomba De Vacío De 2 Etapas  5 Cfm Motor De 1/2hp Entrada 1/4">
          <a:extLst>
            <a:ext uri="{FF2B5EF4-FFF2-40B4-BE49-F238E27FC236}">
              <a16:creationId xmlns:a16="http://schemas.microsoft.com/office/drawing/2014/main" id="{199A86FE-4C39-48BB-ADCB-4F120DE71D21}"/>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8400" name="AutoShape 3" descr="Bomba De Vacío De 2 Etapas  5 Cfm Motor De 1/2hp Entrada 1/4">
          <a:extLst>
            <a:ext uri="{FF2B5EF4-FFF2-40B4-BE49-F238E27FC236}">
              <a16:creationId xmlns:a16="http://schemas.microsoft.com/office/drawing/2014/main" id="{52259E22-DF9B-4E0A-AF32-350DA973BCC5}"/>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8401" name="AutoShape 3" descr="Bomba De Vacío De 2 Etapas  5 Cfm Motor De 1/2hp Entrada 1/4">
          <a:extLst>
            <a:ext uri="{FF2B5EF4-FFF2-40B4-BE49-F238E27FC236}">
              <a16:creationId xmlns:a16="http://schemas.microsoft.com/office/drawing/2014/main" id="{6B94106D-A8B5-41C6-BBE0-BB8E6CC9B0B4}"/>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8402" name="AutoShape 3" descr="Bomba De Vacío De 2 Etapas  5 Cfm Motor De 1/2hp Entrada 1/4">
          <a:extLst>
            <a:ext uri="{FF2B5EF4-FFF2-40B4-BE49-F238E27FC236}">
              <a16:creationId xmlns:a16="http://schemas.microsoft.com/office/drawing/2014/main" id="{EE4E17F4-D84F-4549-BBDA-17F266B0A269}"/>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8403" name="AutoShape 3" descr="Bomba De Vacío De 2 Etapas  5 Cfm Motor De 1/2hp Entrada 1/4">
          <a:extLst>
            <a:ext uri="{FF2B5EF4-FFF2-40B4-BE49-F238E27FC236}">
              <a16:creationId xmlns:a16="http://schemas.microsoft.com/office/drawing/2014/main" id="{FEC4DE08-667C-4315-8315-C92CC80FCB7A}"/>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8404" name="AutoShape 3" descr="Bomba De Vacío De 2 Etapas  5 Cfm Motor De 1/2hp Entrada 1/4">
          <a:extLst>
            <a:ext uri="{FF2B5EF4-FFF2-40B4-BE49-F238E27FC236}">
              <a16:creationId xmlns:a16="http://schemas.microsoft.com/office/drawing/2014/main" id="{76E64084-A4C4-41B6-9210-CE438B13F4A6}"/>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8405" name="AutoShape 3" descr="Bomba De Vacío De 2 Etapas  5 Cfm Motor De 1/2hp Entrada 1/4">
          <a:extLst>
            <a:ext uri="{FF2B5EF4-FFF2-40B4-BE49-F238E27FC236}">
              <a16:creationId xmlns:a16="http://schemas.microsoft.com/office/drawing/2014/main" id="{6432C9CC-AA24-4450-9F01-8C9A83F22C80}"/>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8406" name="AutoShape 3" descr="Bomba De Vacío De 2 Etapas  5 Cfm Motor De 1/2hp Entrada 1/4">
          <a:extLst>
            <a:ext uri="{FF2B5EF4-FFF2-40B4-BE49-F238E27FC236}">
              <a16:creationId xmlns:a16="http://schemas.microsoft.com/office/drawing/2014/main" id="{80030003-33AB-4A90-9B0F-4DB651B8C37B}"/>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8407" name="AutoShape 3" descr="Bomba De Vacío De 2 Etapas  5 Cfm Motor De 1/2hp Entrada 1/4">
          <a:extLst>
            <a:ext uri="{FF2B5EF4-FFF2-40B4-BE49-F238E27FC236}">
              <a16:creationId xmlns:a16="http://schemas.microsoft.com/office/drawing/2014/main" id="{438B71D3-32AE-4DDD-8736-FFC35AFCA11A}"/>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8408" name="AutoShape 3" descr="Bomba De Vacío De 2 Etapas  5 Cfm Motor De 1/2hp Entrada 1/4">
          <a:extLst>
            <a:ext uri="{FF2B5EF4-FFF2-40B4-BE49-F238E27FC236}">
              <a16:creationId xmlns:a16="http://schemas.microsoft.com/office/drawing/2014/main" id="{89B2CDC5-2C5C-48CB-9D89-9976833C0E01}"/>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8409" name="AutoShape 3" descr="Bomba De Vacío De 2 Etapas  5 Cfm Motor De 1/2hp Entrada 1/4">
          <a:extLst>
            <a:ext uri="{FF2B5EF4-FFF2-40B4-BE49-F238E27FC236}">
              <a16:creationId xmlns:a16="http://schemas.microsoft.com/office/drawing/2014/main" id="{0EB5B0AC-B054-4ACE-BA1A-5D1E4788DE78}"/>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8410" name="AutoShape 3" descr="Bomba De Vacío De 2 Etapas  5 Cfm Motor De 1/2hp Entrada 1/4">
          <a:extLst>
            <a:ext uri="{FF2B5EF4-FFF2-40B4-BE49-F238E27FC236}">
              <a16:creationId xmlns:a16="http://schemas.microsoft.com/office/drawing/2014/main" id="{F3C97CA7-9E64-4ECD-BB70-38AC2C61E389}"/>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8411" name="AutoShape 3" descr="Bomba De Vacío De 2 Etapas  5 Cfm Motor De 1/2hp Entrada 1/4">
          <a:extLst>
            <a:ext uri="{FF2B5EF4-FFF2-40B4-BE49-F238E27FC236}">
              <a16:creationId xmlns:a16="http://schemas.microsoft.com/office/drawing/2014/main" id="{1A838C76-616E-461B-81E3-156AC964816D}"/>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8412" name="AutoShape 3" descr="Bomba De Vacío De 2 Etapas  5 Cfm Motor De 1/2hp Entrada 1/4">
          <a:extLst>
            <a:ext uri="{FF2B5EF4-FFF2-40B4-BE49-F238E27FC236}">
              <a16:creationId xmlns:a16="http://schemas.microsoft.com/office/drawing/2014/main" id="{1064EC6D-07A9-4CCF-9614-A7E1EB6BE1BC}"/>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8413" name="AutoShape 3" descr="Bomba De Vacío De 2 Etapas  5 Cfm Motor De 1/2hp Entrada 1/4">
          <a:extLst>
            <a:ext uri="{FF2B5EF4-FFF2-40B4-BE49-F238E27FC236}">
              <a16:creationId xmlns:a16="http://schemas.microsoft.com/office/drawing/2014/main" id="{87555AF7-62A2-4047-9365-3654849359FD}"/>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8414" name="AutoShape 3" descr="Bomba De Vacío De 2 Etapas  5 Cfm Motor De 1/2hp Entrada 1/4">
          <a:extLst>
            <a:ext uri="{FF2B5EF4-FFF2-40B4-BE49-F238E27FC236}">
              <a16:creationId xmlns:a16="http://schemas.microsoft.com/office/drawing/2014/main" id="{20E4EC8A-CE3B-4E22-BCC4-4882570D546F}"/>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8415" name="AutoShape 3" descr="Bomba De Vacío De 2 Etapas  5 Cfm Motor De 1/2hp Entrada 1/4">
          <a:extLst>
            <a:ext uri="{FF2B5EF4-FFF2-40B4-BE49-F238E27FC236}">
              <a16:creationId xmlns:a16="http://schemas.microsoft.com/office/drawing/2014/main" id="{C650E212-C867-4FEC-8E68-93A5ED519848}"/>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8416" name="AutoShape 3" descr="Bomba De Vacío De 2 Etapas  5 Cfm Motor De 1/2hp Entrada 1/4">
          <a:extLst>
            <a:ext uri="{FF2B5EF4-FFF2-40B4-BE49-F238E27FC236}">
              <a16:creationId xmlns:a16="http://schemas.microsoft.com/office/drawing/2014/main" id="{4AD8D7D6-C80B-4A4F-9A94-A9D891445056}"/>
            </a:ext>
          </a:extLst>
        </xdr:cNvPr>
        <xdr:cNvSpPr>
          <a:spLocks noChangeAspect="1" noChangeArrowheads="1"/>
        </xdr:cNvSpPr>
      </xdr:nvSpPr>
      <xdr:spPr bwMode="auto">
        <a:xfrm>
          <a:off x="40181389" y="235937778"/>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176389</xdr:colOff>
      <xdr:row>92</xdr:row>
      <xdr:rowOff>917222</xdr:rowOff>
    </xdr:from>
    <xdr:to>
      <xdr:col>2</xdr:col>
      <xdr:colOff>8078611</xdr:colOff>
      <xdr:row>92</xdr:row>
      <xdr:rowOff>917222</xdr:rowOff>
    </xdr:to>
    <xdr:cxnSp macro="">
      <xdr:nvCxnSpPr>
        <xdr:cNvPr id="8418" name="Conector recto 8417">
          <a:extLst>
            <a:ext uri="{FF2B5EF4-FFF2-40B4-BE49-F238E27FC236}">
              <a16:creationId xmlns:a16="http://schemas.microsoft.com/office/drawing/2014/main" id="{0525A3E5-F03B-76B1-315A-C23F631562A0}"/>
            </a:ext>
          </a:extLst>
        </xdr:cNvPr>
        <xdr:cNvCxnSpPr/>
      </xdr:nvCxnSpPr>
      <xdr:spPr>
        <a:xfrm flipV="1">
          <a:off x="176389" y="303565278"/>
          <a:ext cx="11606389" cy="0"/>
        </a:xfrm>
        <a:prstGeom prst="line">
          <a:avLst/>
        </a:prstGeom>
        <a:ln>
          <a:solidFill>
            <a:sysClr val="windowText" lastClr="000000"/>
          </a:solidFill>
        </a:ln>
      </xdr:spPr>
      <xdr:style>
        <a:lnRef idx="3">
          <a:schemeClr val="dk1"/>
        </a:lnRef>
        <a:fillRef idx="0">
          <a:schemeClr val="dk1"/>
        </a:fillRef>
        <a:effectRef idx="2">
          <a:schemeClr val="dk1"/>
        </a:effectRef>
        <a:fontRef idx="minor">
          <a:schemeClr val="tx1"/>
        </a:fontRef>
      </xdr:style>
    </xdr:cxnSp>
    <xdr:clientData/>
  </xdr:twoCellAnchor>
  <xdr:oneCellAnchor>
    <xdr:from>
      <xdr:col>8</xdr:col>
      <xdr:colOff>0</xdr:colOff>
      <xdr:row>20</xdr:row>
      <xdr:rowOff>0</xdr:rowOff>
    </xdr:from>
    <xdr:ext cx="304800" cy="288925"/>
    <xdr:sp macro="" textlink="">
      <xdr:nvSpPr>
        <xdr:cNvPr id="55" name="AutoShape 3" descr="Bomba De Vacío De 2 Etapas  5 Cfm Motor De 1/2hp Entrada 1/4">
          <a:extLst>
            <a:ext uri="{FF2B5EF4-FFF2-40B4-BE49-F238E27FC236}">
              <a16:creationId xmlns:a16="http://schemas.microsoft.com/office/drawing/2014/main" id="{8E31F2F6-7CE1-499C-9DD1-BB770772E46F}"/>
            </a:ext>
          </a:extLst>
        </xdr:cNvPr>
        <xdr:cNvSpPr>
          <a:spLocks noChangeAspect="1" noChangeArrowheads="1"/>
        </xdr:cNvSpPr>
      </xdr:nvSpPr>
      <xdr:spPr bwMode="auto">
        <a:xfrm>
          <a:off x="34766250" y="37496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xdr:row>
      <xdr:rowOff>0</xdr:rowOff>
    </xdr:from>
    <xdr:ext cx="304800" cy="288925"/>
    <xdr:sp macro="" textlink="">
      <xdr:nvSpPr>
        <xdr:cNvPr id="56" name="AutoShape 3" descr="Bomba De Vacío De 2 Etapas  5 Cfm Motor De 1/2hp Entrada 1/4">
          <a:extLst>
            <a:ext uri="{FF2B5EF4-FFF2-40B4-BE49-F238E27FC236}">
              <a16:creationId xmlns:a16="http://schemas.microsoft.com/office/drawing/2014/main" id="{81D023A8-4321-4AFA-BC38-B687B00E9533}"/>
            </a:ext>
          </a:extLst>
        </xdr:cNvPr>
        <xdr:cNvSpPr>
          <a:spLocks noChangeAspect="1" noChangeArrowheads="1"/>
        </xdr:cNvSpPr>
      </xdr:nvSpPr>
      <xdr:spPr bwMode="auto">
        <a:xfrm>
          <a:off x="34766250" y="5241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xdr:row>
      <xdr:rowOff>0</xdr:rowOff>
    </xdr:from>
    <xdr:ext cx="304800" cy="288925"/>
    <xdr:sp macro="" textlink="">
      <xdr:nvSpPr>
        <xdr:cNvPr id="57" name="AutoShape 3" descr="Bomba De Vacío De 2 Etapas  5 Cfm Motor De 1/2hp Entrada 1/4">
          <a:extLst>
            <a:ext uri="{FF2B5EF4-FFF2-40B4-BE49-F238E27FC236}">
              <a16:creationId xmlns:a16="http://schemas.microsoft.com/office/drawing/2014/main" id="{C4A8D9BC-29A6-48FF-8D08-F51E30E8DE1E}"/>
            </a:ext>
          </a:extLst>
        </xdr:cNvPr>
        <xdr:cNvSpPr>
          <a:spLocks noChangeAspect="1" noChangeArrowheads="1"/>
        </xdr:cNvSpPr>
      </xdr:nvSpPr>
      <xdr:spPr bwMode="auto">
        <a:xfrm>
          <a:off x="34766250" y="47212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xdr:row>
      <xdr:rowOff>0</xdr:rowOff>
    </xdr:from>
    <xdr:ext cx="304800" cy="288925"/>
    <xdr:sp macro="" textlink="">
      <xdr:nvSpPr>
        <xdr:cNvPr id="58" name="AutoShape 3" descr="Bomba De Vacío De 2 Etapas  5 Cfm Motor De 1/2hp Entrada 1/4">
          <a:extLst>
            <a:ext uri="{FF2B5EF4-FFF2-40B4-BE49-F238E27FC236}">
              <a16:creationId xmlns:a16="http://schemas.microsoft.com/office/drawing/2014/main" id="{5BE7E950-EA2B-42E0-B58F-C5E9E013E1D2}"/>
            </a:ext>
          </a:extLst>
        </xdr:cNvPr>
        <xdr:cNvSpPr>
          <a:spLocks noChangeAspect="1" noChangeArrowheads="1"/>
        </xdr:cNvSpPr>
      </xdr:nvSpPr>
      <xdr:spPr bwMode="auto">
        <a:xfrm>
          <a:off x="34766250" y="47212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xdr:row>
      <xdr:rowOff>0</xdr:rowOff>
    </xdr:from>
    <xdr:ext cx="304800" cy="288925"/>
    <xdr:sp macro="" textlink="">
      <xdr:nvSpPr>
        <xdr:cNvPr id="8654" name="AutoShape 3" descr="Bomba De Vacío De 2 Etapas  5 Cfm Motor De 1/2hp Entrada 1/4">
          <a:extLst>
            <a:ext uri="{FF2B5EF4-FFF2-40B4-BE49-F238E27FC236}">
              <a16:creationId xmlns:a16="http://schemas.microsoft.com/office/drawing/2014/main" id="{49326670-234B-4941-B081-6DA7A7BE952A}"/>
            </a:ext>
          </a:extLst>
        </xdr:cNvPr>
        <xdr:cNvSpPr>
          <a:spLocks noChangeAspect="1" noChangeArrowheads="1"/>
        </xdr:cNvSpPr>
      </xdr:nvSpPr>
      <xdr:spPr bwMode="auto">
        <a:xfrm>
          <a:off x="34766250" y="68040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xdr:row>
      <xdr:rowOff>0</xdr:rowOff>
    </xdr:from>
    <xdr:ext cx="304800" cy="288925"/>
    <xdr:sp macro="" textlink="">
      <xdr:nvSpPr>
        <xdr:cNvPr id="8655" name="AutoShape 3" descr="Bomba De Vacío De 2 Etapas  5 Cfm Motor De 1/2hp Entrada 1/4">
          <a:extLst>
            <a:ext uri="{FF2B5EF4-FFF2-40B4-BE49-F238E27FC236}">
              <a16:creationId xmlns:a16="http://schemas.microsoft.com/office/drawing/2014/main" id="{3E8D57AF-E0FB-458F-8EBD-13589C0D610E}"/>
            </a:ext>
          </a:extLst>
        </xdr:cNvPr>
        <xdr:cNvSpPr>
          <a:spLocks noChangeAspect="1" noChangeArrowheads="1"/>
        </xdr:cNvSpPr>
      </xdr:nvSpPr>
      <xdr:spPr bwMode="auto">
        <a:xfrm>
          <a:off x="34766250" y="68040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0</xdr:rowOff>
    </xdr:from>
    <xdr:ext cx="304800" cy="288925"/>
    <xdr:sp macro="" textlink="">
      <xdr:nvSpPr>
        <xdr:cNvPr id="8656" name="AutoShape 3" descr="Bomba De Vacío De 2 Etapas  5 Cfm Motor De 1/2hp Entrada 1/4">
          <a:extLst>
            <a:ext uri="{FF2B5EF4-FFF2-40B4-BE49-F238E27FC236}">
              <a16:creationId xmlns:a16="http://schemas.microsoft.com/office/drawing/2014/main" id="{2F4A8543-9D00-4595-AE63-97AFAB9D3A57}"/>
            </a:ext>
          </a:extLst>
        </xdr:cNvPr>
        <xdr:cNvSpPr>
          <a:spLocks noChangeAspect="1" noChangeArrowheads="1"/>
        </xdr:cNvSpPr>
      </xdr:nvSpPr>
      <xdr:spPr bwMode="auto">
        <a:xfrm>
          <a:off x="34766250" y="73247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0</xdr:rowOff>
    </xdr:from>
    <xdr:ext cx="304800" cy="288925"/>
    <xdr:sp macro="" textlink="">
      <xdr:nvSpPr>
        <xdr:cNvPr id="8657" name="AutoShape 3" descr="Bomba De Vacío De 2 Etapas  5 Cfm Motor De 1/2hp Entrada 1/4">
          <a:extLst>
            <a:ext uri="{FF2B5EF4-FFF2-40B4-BE49-F238E27FC236}">
              <a16:creationId xmlns:a16="http://schemas.microsoft.com/office/drawing/2014/main" id="{805A9E36-E50F-4016-A6A9-3987D4326045}"/>
            </a:ext>
          </a:extLst>
        </xdr:cNvPr>
        <xdr:cNvSpPr>
          <a:spLocks noChangeAspect="1" noChangeArrowheads="1"/>
        </xdr:cNvSpPr>
      </xdr:nvSpPr>
      <xdr:spPr bwMode="auto">
        <a:xfrm>
          <a:off x="34766250" y="73247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0</xdr:rowOff>
    </xdr:from>
    <xdr:ext cx="304800" cy="288925"/>
    <xdr:sp macro="" textlink="">
      <xdr:nvSpPr>
        <xdr:cNvPr id="8658" name="AutoShape 3" descr="Bomba De Vacío De 2 Etapas  5 Cfm Motor De 1/2hp Entrada 1/4">
          <a:extLst>
            <a:ext uri="{FF2B5EF4-FFF2-40B4-BE49-F238E27FC236}">
              <a16:creationId xmlns:a16="http://schemas.microsoft.com/office/drawing/2014/main" id="{07ED43F4-B3D8-44DF-A941-D76E19FC862D}"/>
            </a:ext>
          </a:extLst>
        </xdr:cNvPr>
        <xdr:cNvSpPr>
          <a:spLocks noChangeAspect="1" noChangeArrowheads="1"/>
        </xdr:cNvSpPr>
      </xdr:nvSpPr>
      <xdr:spPr bwMode="auto">
        <a:xfrm>
          <a:off x="34766250" y="73247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0</xdr:rowOff>
    </xdr:from>
    <xdr:ext cx="304800" cy="288925"/>
    <xdr:sp macro="" textlink="">
      <xdr:nvSpPr>
        <xdr:cNvPr id="8659" name="AutoShape 3" descr="Bomba De Vacío De 2 Etapas  5 Cfm Motor De 1/2hp Entrada 1/4">
          <a:extLst>
            <a:ext uri="{FF2B5EF4-FFF2-40B4-BE49-F238E27FC236}">
              <a16:creationId xmlns:a16="http://schemas.microsoft.com/office/drawing/2014/main" id="{3456D30B-BA1F-492E-9AFE-D9EC419B65C4}"/>
            </a:ext>
          </a:extLst>
        </xdr:cNvPr>
        <xdr:cNvSpPr>
          <a:spLocks noChangeAspect="1" noChangeArrowheads="1"/>
        </xdr:cNvSpPr>
      </xdr:nvSpPr>
      <xdr:spPr bwMode="auto">
        <a:xfrm>
          <a:off x="34766250" y="73247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0</xdr:rowOff>
    </xdr:from>
    <xdr:ext cx="304800" cy="288925"/>
    <xdr:sp macro="" textlink="">
      <xdr:nvSpPr>
        <xdr:cNvPr id="8660" name="AutoShape 3" descr="Bomba De Vacío De 2 Etapas  5 Cfm Motor De 1/2hp Entrada 1/4">
          <a:extLst>
            <a:ext uri="{FF2B5EF4-FFF2-40B4-BE49-F238E27FC236}">
              <a16:creationId xmlns:a16="http://schemas.microsoft.com/office/drawing/2014/main" id="{C09A8955-570B-4A14-A67B-DBE8CE2E62E2}"/>
            </a:ext>
          </a:extLst>
        </xdr:cNvPr>
        <xdr:cNvSpPr>
          <a:spLocks noChangeAspect="1" noChangeArrowheads="1"/>
        </xdr:cNvSpPr>
      </xdr:nvSpPr>
      <xdr:spPr bwMode="auto">
        <a:xfrm>
          <a:off x="34766250" y="73247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0</xdr:rowOff>
    </xdr:from>
    <xdr:ext cx="304800" cy="288925"/>
    <xdr:sp macro="" textlink="">
      <xdr:nvSpPr>
        <xdr:cNvPr id="8661" name="AutoShape 3" descr="Bomba De Vacío De 2 Etapas  5 Cfm Motor De 1/2hp Entrada 1/4">
          <a:extLst>
            <a:ext uri="{FF2B5EF4-FFF2-40B4-BE49-F238E27FC236}">
              <a16:creationId xmlns:a16="http://schemas.microsoft.com/office/drawing/2014/main" id="{9FC4DFC4-18BD-4100-9E7F-7B9E3C82C916}"/>
            </a:ext>
          </a:extLst>
        </xdr:cNvPr>
        <xdr:cNvSpPr>
          <a:spLocks noChangeAspect="1" noChangeArrowheads="1"/>
        </xdr:cNvSpPr>
      </xdr:nvSpPr>
      <xdr:spPr bwMode="auto">
        <a:xfrm>
          <a:off x="34766250" y="73247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662" name="AutoShape 3" descr="Bomba De Vacío De 2 Etapas  5 Cfm Motor De 1/2hp Entrada 1/4">
          <a:extLst>
            <a:ext uri="{FF2B5EF4-FFF2-40B4-BE49-F238E27FC236}">
              <a16:creationId xmlns:a16="http://schemas.microsoft.com/office/drawing/2014/main" id="{4285A1FB-8CD7-4D46-83B1-156485B6F0E4}"/>
            </a:ext>
          </a:extLst>
        </xdr:cNvPr>
        <xdr:cNvSpPr>
          <a:spLocks noChangeAspect="1" noChangeArrowheads="1"/>
        </xdr:cNvSpPr>
      </xdr:nvSpPr>
      <xdr:spPr bwMode="auto">
        <a:xfrm>
          <a:off x="34766250" y="78454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663" name="AutoShape 3" descr="Bomba De Vacío De 2 Etapas  5 Cfm Motor De 1/2hp Entrada 1/4">
          <a:extLst>
            <a:ext uri="{FF2B5EF4-FFF2-40B4-BE49-F238E27FC236}">
              <a16:creationId xmlns:a16="http://schemas.microsoft.com/office/drawing/2014/main" id="{59C01C94-A0A1-4C9B-BDE6-ACD558953E3A}"/>
            </a:ext>
          </a:extLst>
        </xdr:cNvPr>
        <xdr:cNvSpPr>
          <a:spLocks noChangeAspect="1" noChangeArrowheads="1"/>
        </xdr:cNvSpPr>
      </xdr:nvSpPr>
      <xdr:spPr bwMode="auto">
        <a:xfrm>
          <a:off x="34766250" y="78454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664" name="AutoShape 3" descr="Bomba De Vacío De 2 Etapas  5 Cfm Motor De 1/2hp Entrada 1/4">
          <a:extLst>
            <a:ext uri="{FF2B5EF4-FFF2-40B4-BE49-F238E27FC236}">
              <a16:creationId xmlns:a16="http://schemas.microsoft.com/office/drawing/2014/main" id="{C0E288AC-28DB-4E5A-993C-6ED1D8B166E4}"/>
            </a:ext>
          </a:extLst>
        </xdr:cNvPr>
        <xdr:cNvSpPr>
          <a:spLocks noChangeAspect="1" noChangeArrowheads="1"/>
        </xdr:cNvSpPr>
      </xdr:nvSpPr>
      <xdr:spPr bwMode="auto">
        <a:xfrm>
          <a:off x="34766250" y="78454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665" name="AutoShape 3" descr="Bomba De Vacío De 2 Etapas  5 Cfm Motor De 1/2hp Entrada 1/4">
          <a:extLst>
            <a:ext uri="{FF2B5EF4-FFF2-40B4-BE49-F238E27FC236}">
              <a16:creationId xmlns:a16="http://schemas.microsoft.com/office/drawing/2014/main" id="{03CB5880-7159-4376-82E7-7D01BB97F805}"/>
            </a:ext>
          </a:extLst>
        </xdr:cNvPr>
        <xdr:cNvSpPr>
          <a:spLocks noChangeAspect="1" noChangeArrowheads="1"/>
        </xdr:cNvSpPr>
      </xdr:nvSpPr>
      <xdr:spPr bwMode="auto">
        <a:xfrm>
          <a:off x="34766250" y="78454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666" name="AutoShape 3" descr="Bomba De Vacío De 2 Etapas  5 Cfm Motor De 1/2hp Entrada 1/4">
          <a:extLst>
            <a:ext uri="{FF2B5EF4-FFF2-40B4-BE49-F238E27FC236}">
              <a16:creationId xmlns:a16="http://schemas.microsoft.com/office/drawing/2014/main" id="{8CE52272-713E-4B33-988F-C5DFA5AF6B1C}"/>
            </a:ext>
          </a:extLst>
        </xdr:cNvPr>
        <xdr:cNvSpPr>
          <a:spLocks noChangeAspect="1" noChangeArrowheads="1"/>
        </xdr:cNvSpPr>
      </xdr:nvSpPr>
      <xdr:spPr bwMode="auto">
        <a:xfrm>
          <a:off x="34766250" y="78454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667" name="AutoShape 3" descr="Bomba De Vacío De 2 Etapas  5 Cfm Motor De 1/2hp Entrada 1/4">
          <a:extLst>
            <a:ext uri="{FF2B5EF4-FFF2-40B4-BE49-F238E27FC236}">
              <a16:creationId xmlns:a16="http://schemas.microsoft.com/office/drawing/2014/main" id="{F242A155-F4D6-453F-91EF-5E0C7D8EE980}"/>
            </a:ext>
          </a:extLst>
        </xdr:cNvPr>
        <xdr:cNvSpPr>
          <a:spLocks noChangeAspect="1" noChangeArrowheads="1"/>
        </xdr:cNvSpPr>
      </xdr:nvSpPr>
      <xdr:spPr bwMode="auto">
        <a:xfrm>
          <a:off x="34766250" y="78454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668" name="AutoShape 3" descr="Bomba De Vacío De 2 Etapas  5 Cfm Motor De 1/2hp Entrada 1/4">
          <a:extLst>
            <a:ext uri="{FF2B5EF4-FFF2-40B4-BE49-F238E27FC236}">
              <a16:creationId xmlns:a16="http://schemas.microsoft.com/office/drawing/2014/main" id="{5205D476-F570-4822-8B8F-A46B28E6031B}"/>
            </a:ext>
          </a:extLst>
        </xdr:cNvPr>
        <xdr:cNvSpPr>
          <a:spLocks noChangeAspect="1" noChangeArrowheads="1"/>
        </xdr:cNvSpPr>
      </xdr:nvSpPr>
      <xdr:spPr bwMode="auto">
        <a:xfrm>
          <a:off x="34766250" y="78454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669" name="AutoShape 3" descr="Bomba De Vacío De 2 Etapas  5 Cfm Motor De 1/2hp Entrada 1/4">
          <a:extLst>
            <a:ext uri="{FF2B5EF4-FFF2-40B4-BE49-F238E27FC236}">
              <a16:creationId xmlns:a16="http://schemas.microsoft.com/office/drawing/2014/main" id="{FA8EE9E2-9781-46F1-B8A8-CCACAD24E17A}"/>
            </a:ext>
          </a:extLst>
        </xdr:cNvPr>
        <xdr:cNvSpPr>
          <a:spLocks noChangeAspect="1" noChangeArrowheads="1"/>
        </xdr:cNvSpPr>
      </xdr:nvSpPr>
      <xdr:spPr bwMode="auto">
        <a:xfrm>
          <a:off x="34766250" y="78454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670" name="AutoShape 3" descr="Bomba De Vacío De 2 Etapas  5 Cfm Motor De 1/2hp Entrada 1/4">
          <a:extLst>
            <a:ext uri="{FF2B5EF4-FFF2-40B4-BE49-F238E27FC236}">
              <a16:creationId xmlns:a16="http://schemas.microsoft.com/office/drawing/2014/main" id="{0B114141-C6D3-4422-A508-11B914613F01}"/>
            </a:ext>
          </a:extLst>
        </xdr:cNvPr>
        <xdr:cNvSpPr>
          <a:spLocks noChangeAspect="1" noChangeArrowheads="1"/>
        </xdr:cNvSpPr>
      </xdr:nvSpPr>
      <xdr:spPr bwMode="auto">
        <a:xfrm>
          <a:off x="34766250" y="78454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671" name="AutoShape 3" descr="Bomba De Vacío De 2 Etapas  5 Cfm Motor De 1/2hp Entrada 1/4">
          <a:extLst>
            <a:ext uri="{FF2B5EF4-FFF2-40B4-BE49-F238E27FC236}">
              <a16:creationId xmlns:a16="http://schemas.microsoft.com/office/drawing/2014/main" id="{96078D9E-AA59-46CF-A4E9-161FF349F795}"/>
            </a:ext>
          </a:extLst>
        </xdr:cNvPr>
        <xdr:cNvSpPr>
          <a:spLocks noChangeAspect="1" noChangeArrowheads="1"/>
        </xdr:cNvSpPr>
      </xdr:nvSpPr>
      <xdr:spPr bwMode="auto">
        <a:xfrm>
          <a:off x="34766250" y="78454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672" name="AutoShape 3" descr="Bomba De Vacío De 2 Etapas  5 Cfm Motor De 1/2hp Entrada 1/4">
          <a:extLst>
            <a:ext uri="{FF2B5EF4-FFF2-40B4-BE49-F238E27FC236}">
              <a16:creationId xmlns:a16="http://schemas.microsoft.com/office/drawing/2014/main" id="{86793498-79EF-424A-9523-BF073FCED984}"/>
            </a:ext>
          </a:extLst>
        </xdr:cNvPr>
        <xdr:cNvSpPr>
          <a:spLocks noChangeAspect="1" noChangeArrowheads="1"/>
        </xdr:cNvSpPr>
      </xdr:nvSpPr>
      <xdr:spPr bwMode="auto">
        <a:xfrm>
          <a:off x="34766250" y="78454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0</xdr:rowOff>
    </xdr:from>
    <xdr:ext cx="304800" cy="288925"/>
    <xdr:sp macro="" textlink="">
      <xdr:nvSpPr>
        <xdr:cNvPr id="8673" name="AutoShape 3" descr="Bomba De Vacío De 2 Etapas  5 Cfm Motor De 1/2hp Entrada 1/4">
          <a:extLst>
            <a:ext uri="{FF2B5EF4-FFF2-40B4-BE49-F238E27FC236}">
              <a16:creationId xmlns:a16="http://schemas.microsoft.com/office/drawing/2014/main" id="{0CE6B767-B214-4575-BAB6-D33DAD288746}"/>
            </a:ext>
          </a:extLst>
        </xdr:cNvPr>
        <xdr:cNvSpPr>
          <a:spLocks noChangeAspect="1" noChangeArrowheads="1"/>
        </xdr:cNvSpPr>
      </xdr:nvSpPr>
      <xdr:spPr bwMode="auto">
        <a:xfrm>
          <a:off x="34766250" y="78454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74" name="AutoShape 3" descr="Bomba De Vacío De 2 Etapas  5 Cfm Motor De 1/2hp Entrada 1/4">
          <a:extLst>
            <a:ext uri="{FF2B5EF4-FFF2-40B4-BE49-F238E27FC236}">
              <a16:creationId xmlns:a16="http://schemas.microsoft.com/office/drawing/2014/main" id="{7C57B478-A1FE-4D30-BAC1-AA9D1E7A5128}"/>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75" name="AutoShape 3" descr="Bomba De Vacío De 2 Etapas  5 Cfm Motor De 1/2hp Entrada 1/4">
          <a:extLst>
            <a:ext uri="{FF2B5EF4-FFF2-40B4-BE49-F238E27FC236}">
              <a16:creationId xmlns:a16="http://schemas.microsoft.com/office/drawing/2014/main" id="{4C89D5D3-CA40-4EB0-BCAC-FCA8BD2EF9BD}"/>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76" name="AutoShape 3" descr="Bomba De Vacío De 2 Etapas  5 Cfm Motor De 1/2hp Entrada 1/4">
          <a:extLst>
            <a:ext uri="{FF2B5EF4-FFF2-40B4-BE49-F238E27FC236}">
              <a16:creationId xmlns:a16="http://schemas.microsoft.com/office/drawing/2014/main" id="{2CED0B46-ED03-407D-B9FE-123971409E1D}"/>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77" name="AutoShape 3" descr="Bomba De Vacío De 2 Etapas  5 Cfm Motor De 1/2hp Entrada 1/4">
          <a:extLst>
            <a:ext uri="{FF2B5EF4-FFF2-40B4-BE49-F238E27FC236}">
              <a16:creationId xmlns:a16="http://schemas.microsoft.com/office/drawing/2014/main" id="{11D1BB33-5B2B-4489-8392-C735373FE86A}"/>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78" name="AutoShape 3" descr="Bomba De Vacío De 2 Etapas  5 Cfm Motor De 1/2hp Entrada 1/4">
          <a:extLst>
            <a:ext uri="{FF2B5EF4-FFF2-40B4-BE49-F238E27FC236}">
              <a16:creationId xmlns:a16="http://schemas.microsoft.com/office/drawing/2014/main" id="{AE500ADA-DA14-47D1-8A6A-3AA328DA2789}"/>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79" name="AutoShape 3" descr="Bomba De Vacío De 2 Etapas  5 Cfm Motor De 1/2hp Entrada 1/4">
          <a:extLst>
            <a:ext uri="{FF2B5EF4-FFF2-40B4-BE49-F238E27FC236}">
              <a16:creationId xmlns:a16="http://schemas.microsoft.com/office/drawing/2014/main" id="{5642A8FD-4E69-4198-A6EC-89BEB05B19D5}"/>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80" name="AutoShape 3" descr="Bomba De Vacío De 2 Etapas  5 Cfm Motor De 1/2hp Entrada 1/4">
          <a:extLst>
            <a:ext uri="{FF2B5EF4-FFF2-40B4-BE49-F238E27FC236}">
              <a16:creationId xmlns:a16="http://schemas.microsoft.com/office/drawing/2014/main" id="{CAF418D9-EF1B-4A70-BC5C-06F98B8CF37C}"/>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81" name="AutoShape 3" descr="Bomba De Vacío De 2 Etapas  5 Cfm Motor De 1/2hp Entrada 1/4">
          <a:extLst>
            <a:ext uri="{FF2B5EF4-FFF2-40B4-BE49-F238E27FC236}">
              <a16:creationId xmlns:a16="http://schemas.microsoft.com/office/drawing/2014/main" id="{B430AC07-E03A-4755-8B38-B4B3818F300B}"/>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82" name="AutoShape 3" descr="Bomba De Vacío De 2 Etapas  5 Cfm Motor De 1/2hp Entrada 1/4">
          <a:extLst>
            <a:ext uri="{FF2B5EF4-FFF2-40B4-BE49-F238E27FC236}">
              <a16:creationId xmlns:a16="http://schemas.microsoft.com/office/drawing/2014/main" id="{22558EF9-4BD6-4A7F-B9AD-399E9766AAB1}"/>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83" name="AutoShape 3" descr="Bomba De Vacío De 2 Etapas  5 Cfm Motor De 1/2hp Entrada 1/4">
          <a:extLst>
            <a:ext uri="{FF2B5EF4-FFF2-40B4-BE49-F238E27FC236}">
              <a16:creationId xmlns:a16="http://schemas.microsoft.com/office/drawing/2014/main" id="{6F102AF5-F9C3-4EE1-B802-66264C8848D6}"/>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84" name="AutoShape 3" descr="Bomba De Vacío De 2 Etapas  5 Cfm Motor De 1/2hp Entrada 1/4">
          <a:extLst>
            <a:ext uri="{FF2B5EF4-FFF2-40B4-BE49-F238E27FC236}">
              <a16:creationId xmlns:a16="http://schemas.microsoft.com/office/drawing/2014/main" id="{255FF4F7-32CB-41A1-90BE-D0F1D359CEA1}"/>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85" name="AutoShape 3" descr="Bomba De Vacío De 2 Etapas  5 Cfm Motor De 1/2hp Entrada 1/4">
          <a:extLst>
            <a:ext uri="{FF2B5EF4-FFF2-40B4-BE49-F238E27FC236}">
              <a16:creationId xmlns:a16="http://schemas.microsoft.com/office/drawing/2014/main" id="{F53597AB-429F-4CF3-A345-7BF163E03963}"/>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86" name="AutoShape 3" descr="Bomba De Vacío De 2 Etapas  5 Cfm Motor De 1/2hp Entrada 1/4">
          <a:extLst>
            <a:ext uri="{FF2B5EF4-FFF2-40B4-BE49-F238E27FC236}">
              <a16:creationId xmlns:a16="http://schemas.microsoft.com/office/drawing/2014/main" id="{56BEB7E9-301E-461A-ABD9-06097F087E67}"/>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87" name="AutoShape 3" descr="Bomba De Vacío De 2 Etapas  5 Cfm Motor De 1/2hp Entrada 1/4">
          <a:extLst>
            <a:ext uri="{FF2B5EF4-FFF2-40B4-BE49-F238E27FC236}">
              <a16:creationId xmlns:a16="http://schemas.microsoft.com/office/drawing/2014/main" id="{02F8CD02-EEB9-4690-B069-F8CFD6A07E81}"/>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88" name="AutoShape 3" descr="Bomba De Vacío De 2 Etapas  5 Cfm Motor De 1/2hp Entrada 1/4">
          <a:extLst>
            <a:ext uri="{FF2B5EF4-FFF2-40B4-BE49-F238E27FC236}">
              <a16:creationId xmlns:a16="http://schemas.microsoft.com/office/drawing/2014/main" id="{B09706F0-EC5C-43EB-B2D7-0A40B82B09D3}"/>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89" name="AutoShape 3" descr="Bomba De Vacío De 2 Etapas  5 Cfm Motor De 1/2hp Entrada 1/4">
          <a:extLst>
            <a:ext uri="{FF2B5EF4-FFF2-40B4-BE49-F238E27FC236}">
              <a16:creationId xmlns:a16="http://schemas.microsoft.com/office/drawing/2014/main" id="{FD8E9BBA-6CBB-4174-BC1B-0E1839E612FA}"/>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90" name="AutoShape 3" descr="Bomba De Vacío De 2 Etapas  5 Cfm Motor De 1/2hp Entrada 1/4">
          <a:extLst>
            <a:ext uri="{FF2B5EF4-FFF2-40B4-BE49-F238E27FC236}">
              <a16:creationId xmlns:a16="http://schemas.microsoft.com/office/drawing/2014/main" id="{000A6ECA-CC1C-4230-B77B-06025302BFD4}"/>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0</xdr:rowOff>
    </xdr:from>
    <xdr:ext cx="304800" cy="288925"/>
    <xdr:sp macro="" textlink="">
      <xdr:nvSpPr>
        <xdr:cNvPr id="8691" name="AutoShape 3" descr="Bomba De Vacío De 2 Etapas  5 Cfm Motor De 1/2hp Entrada 1/4">
          <a:extLst>
            <a:ext uri="{FF2B5EF4-FFF2-40B4-BE49-F238E27FC236}">
              <a16:creationId xmlns:a16="http://schemas.microsoft.com/office/drawing/2014/main" id="{8B696E17-1EF3-4553-91B7-759584780981}"/>
            </a:ext>
          </a:extLst>
        </xdr:cNvPr>
        <xdr:cNvSpPr>
          <a:spLocks noChangeAspect="1" noChangeArrowheads="1"/>
        </xdr:cNvSpPr>
      </xdr:nvSpPr>
      <xdr:spPr bwMode="auto">
        <a:xfrm>
          <a:off x="34766250" y="82296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692" name="AutoShape 3" descr="Bomba De Vacío De 2 Etapas  5 Cfm Motor De 1/2hp Entrada 1/4">
          <a:extLst>
            <a:ext uri="{FF2B5EF4-FFF2-40B4-BE49-F238E27FC236}">
              <a16:creationId xmlns:a16="http://schemas.microsoft.com/office/drawing/2014/main" id="{53BF96FC-D495-4D78-906F-66127D17C7E5}"/>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693" name="AutoShape 3" descr="Bomba De Vacío De 2 Etapas  5 Cfm Motor De 1/2hp Entrada 1/4">
          <a:extLst>
            <a:ext uri="{FF2B5EF4-FFF2-40B4-BE49-F238E27FC236}">
              <a16:creationId xmlns:a16="http://schemas.microsoft.com/office/drawing/2014/main" id="{F23FECD4-E585-4B78-83F9-C539B7210D6D}"/>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694" name="AutoShape 3" descr="Bomba De Vacío De 2 Etapas  5 Cfm Motor De 1/2hp Entrada 1/4">
          <a:extLst>
            <a:ext uri="{FF2B5EF4-FFF2-40B4-BE49-F238E27FC236}">
              <a16:creationId xmlns:a16="http://schemas.microsoft.com/office/drawing/2014/main" id="{1984BD97-D483-4FC2-88B3-22E1B1FAE064}"/>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695" name="AutoShape 3" descr="Bomba De Vacío De 2 Etapas  5 Cfm Motor De 1/2hp Entrada 1/4">
          <a:extLst>
            <a:ext uri="{FF2B5EF4-FFF2-40B4-BE49-F238E27FC236}">
              <a16:creationId xmlns:a16="http://schemas.microsoft.com/office/drawing/2014/main" id="{E84269DE-06EA-4054-B5CB-388CCCD6D7DC}"/>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696" name="AutoShape 3" descr="Bomba De Vacío De 2 Etapas  5 Cfm Motor De 1/2hp Entrada 1/4">
          <a:extLst>
            <a:ext uri="{FF2B5EF4-FFF2-40B4-BE49-F238E27FC236}">
              <a16:creationId xmlns:a16="http://schemas.microsoft.com/office/drawing/2014/main" id="{966A0D0D-A216-45DA-90A4-ECB85D465CA5}"/>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697" name="AutoShape 3" descr="Bomba De Vacío De 2 Etapas  5 Cfm Motor De 1/2hp Entrada 1/4">
          <a:extLst>
            <a:ext uri="{FF2B5EF4-FFF2-40B4-BE49-F238E27FC236}">
              <a16:creationId xmlns:a16="http://schemas.microsoft.com/office/drawing/2014/main" id="{C38FE4A1-9E21-4C0D-830F-204AA2075958}"/>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698" name="AutoShape 3" descr="Bomba De Vacío De 2 Etapas  5 Cfm Motor De 1/2hp Entrada 1/4">
          <a:extLst>
            <a:ext uri="{FF2B5EF4-FFF2-40B4-BE49-F238E27FC236}">
              <a16:creationId xmlns:a16="http://schemas.microsoft.com/office/drawing/2014/main" id="{25187440-EC4D-4BCA-B981-3038920F25A6}"/>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699" name="AutoShape 3" descr="Bomba De Vacío De 2 Etapas  5 Cfm Motor De 1/2hp Entrada 1/4">
          <a:extLst>
            <a:ext uri="{FF2B5EF4-FFF2-40B4-BE49-F238E27FC236}">
              <a16:creationId xmlns:a16="http://schemas.microsoft.com/office/drawing/2014/main" id="{1047F793-8592-4583-8EA2-CFDEE59976B9}"/>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700" name="AutoShape 3" descr="Bomba De Vacío De 2 Etapas  5 Cfm Motor De 1/2hp Entrada 1/4">
          <a:extLst>
            <a:ext uri="{FF2B5EF4-FFF2-40B4-BE49-F238E27FC236}">
              <a16:creationId xmlns:a16="http://schemas.microsoft.com/office/drawing/2014/main" id="{5C5C04AD-2A70-4621-8958-DA66C4F4843D}"/>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701" name="AutoShape 3" descr="Bomba De Vacío De 2 Etapas  5 Cfm Motor De 1/2hp Entrada 1/4">
          <a:extLst>
            <a:ext uri="{FF2B5EF4-FFF2-40B4-BE49-F238E27FC236}">
              <a16:creationId xmlns:a16="http://schemas.microsoft.com/office/drawing/2014/main" id="{368D93C5-FF5F-4481-A96F-6A08F0E8C1DD}"/>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702" name="AutoShape 3" descr="Bomba De Vacío De 2 Etapas  5 Cfm Motor De 1/2hp Entrada 1/4">
          <a:extLst>
            <a:ext uri="{FF2B5EF4-FFF2-40B4-BE49-F238E27FC236}">
              <a16:creationId xmlns:a16="http://schemas.microsoft.com/office/drawing/2014/main" id="{4C90D543-1C27-43AB-B387-2979CA45E8A7}"/>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703" name="AutoShape 3" descr="Bomba De Vacío De 2 Etapas  5 Cfm Motor De 1/2hp Entrada 1/4">
          <a:extLst>
            <a:ext uri="{FF2B5EF4-FFF2-40B4-BE49-F238E27FC236}">
              <a16:creationId xmlns:a16="http://schemas.microsoft.com/office/drawing/2014/main" id="{8B09FAA5-6698-4580-96C6-4B61032CED33}"/>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704" name="AutoShape 3" descr="Bomba De Vacío De 2 Etapas  5 Cfm Motor De 1/2hp Entrada 1/4">
          <a:extLst>
            <a:ext uri="{FF2B5EF4-FFF2-40B4-BE49-F238E27FC236}">
              <a16:creationId xmlns:a16="http://schemas.microsoft.com/office/drawing/2014/main" id="{A515FBB0-197E-48DB-BDB8-AAE68D3F4241}"/>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705" name="AutoShape 3" descr="Bomba De Vacío De 2 Etapas  5 Cfm Motor De 1/2hp Entrada 1/4">
          <a:extLst>
            <a:ext uri="{FF2B5EF4-FFF2-40B4-BE49-F238E27FC236}">
              <a16:creationId xmlns:a16="http://schemas.microsoft.com/office/drawing/2014/main" id="{CC0C1EB5-7726-4CBA-A2CB-F8B6B875531F}"/>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706" name="AutoShape 3" descr="Bomba De Vacío De 2 Etapas  5 Cfm Motor De 1/2hp Entrada 1/4">
          <a:extLst>
            <a:ext uri="{FF2B5EF4-FFF2-40B4-BE49-F238E27FC236}">
              <a16:creationId xmlns:a16="http://schemas.microsoft.com/office/drawing/2014/main" id="{A11207C9-18E2-4C01-B187-C5E8C82A0B23}"/>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707" name="AutoShape 3" descr="Bomba De Vacío De 2 Etapas  5 Cfm Motor De 1/2hp Entrada 1/4">
          <a:extLst>
            <a:ext uri="{FF2B5EF4-FFF2-40B4-BE49-F238E27FC236}">
              <a16:creationId xmlns:a16="http://schemas.microsoft.com/office/drawing/2014/main" id="{DE8B96BB-E8F4-4DC1-BECD-56391F5DB20C}"/>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708" name="AutoShape 3" descr="Bomba De Vacío De 2 Etapas  5 Cfm Motor De 1/2hp Entrada 1/4">
          <a:extLst>
            <a:ext uri="{FF2B5EF4-FFF2-40B4-BE49-F238E27FC236}">
              <a16:creationId xmlns:a16="http://schemas.microsoft.com/office/drawing/2014/main" id="{C78187FD-2290-4995-B812-F34252BE4720}"/>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709" name="AutoShape 3" descr="Bomba De Vacío De 2 Etapas  5 Cfm Motor De 1/2hp Entrada 1/4">
          <a:extLst>
            <a:ext uri="{FF2B5EF4-FFF2-40B4-BE49-F238E27FC236}">
              <a16:creationId xmlns:a16="http://schemas.microsoft.com/office/drawing/2014/main" id="{4A753573-0127-4AF5-BBFE-F911E91DA546}"/>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710" name="AutoShape 3" descr="Bomba De Vacío De 2 Etapas  5 Cfm Motor De 1/2hp Entrada 1/4">
          <a:extLst>
            <a:ext uri="{FF2B5EF4-FFF2-40B4-BE49-F238E27FC236}">
              <a16:creationId xmlns:a16="http://schemas.microsoft.com/office/drawing/2014/main" id="{2EF49882-4E92-41FB-BED7-B157B299E4F8}"/>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xdr:row>
      <xdr:rowOff>0</xdr:rowOff>
    </xdr:from>
    <xdr:ext cx="304800" cy="288925"/>
    <xdr:sp macro="" textlink="">
      <xdr:nvSpPr>
        <xdr:cNvPr id="8711" name="AutoShape 3" descr="Bomba De Vacío De 2 Etapas  5 Cfm Motor De 1/2hp Entrada 1/4">
          <a:extLst>
            <a:ext uri="{FF2B5EF4-FFF2-40B4-BE49-F238E27FC236}">
              <a16:creationId xmlns:a16="http://schemas.microsoft.com/office/drawing/2014/main" id="{5D0FD9F6-C90B-4023-8E3B-2B6B37829568}"/>
            </a:ext>
          </a:extLst>
        </xdr:cNvPr>
        <xdr:cNvSpPr>
          <a:spLocks noChangeAspect="1" noChangeArrowheads="1"/>
        </xdr:cNvSpPr>
      </xdr:nvSpPr>
      <xdr:spPr bwMode="auto">
        <a:xfrm>
          <a:off x="34766250" y="87503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12" name="AutoShape 3" descr="Bomba De Vacío De 2 Etapas  5 Cfm Motor De 1/2hp Entrada 1/4">
          <a:extLst>
            <a:ext uri="{FF2B5EF4-FFF2-40B4-BE49-F238E27FC236}">
              <a16:creationId xmlns:a16="http://schemas.microsoft.com/office/drawing/2014/main" id="{4908C25D-67D2-40B5-9D37-7771E85C46E9}"/>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13" name="AutoShape 3" descr="Bomba De Vacío De 2 Etapas  5 Cfm Motor De 1/2hp Entrada 1/4">
          <a:extLst>
            <a:ext uri="{FF2B5EF4-FFF2-40B4-BE49-F238E27FC236}">
              <a16:creationId xmlns:a16="http://schemas.microsoft.com/office/drawing/2014/main" id="{8A7AD494-F572-40D3-81D2-3A2058305B3E}"/>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14" name="AutoShape 3" descr="Bomba De Vacío De 2 Etapas  5 Cfm Motor De 1/2hp Entrada 1/4">
          <a:extLst>
            <a:ext uri="{FF2B5EF4-FFF2-40B4-BE49-F238E27FC236}">
              <a16:creationId xmlns:a16="http://schemas.microsoft.com/office/drawing/2014/main" id="{D072AD2A-0D4F-4E56-93B5-E801045EA942}"/>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15" name="AutoShape 3" descr="Bomba De Vacío De 2 Etapas  5 Cfm Motor De 1/2hp Entrada 1/4">
          <a:extLst>
            <a:ext uri="{FF2B5EF4-FFF2-40B4-BE49-F238E27FC236}">
              <a16:creationId xmlns:a16="http://schemas.microsoft.com/office/drawing/2014/main" id="{5E9FF5A1-A099-48A8-9A34-4951A0D542C7}"/>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16" name="AutoShape 3" descr="Bomba De Vacío De 2 Etapas  5 Cfm Motor De 1/2hp Entrada 1/4">
          <a:extLst>
            <a:ext uri="{FF2B5EF4-FFF2-40B4-BE49-F238E27FC236}">
              <a16:creationId xmlns:a16="http://schemas.microsoft.com/office/drawing/2014/main" id="{891ECF5D-EDF6-4EE2-ADD2-E79A5E8089D9}"/>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17" name="AutoShape 3" descr="Bomba De Vacío De 2 Etapas  5 Cfm Motor De 1/2hp Entrada 1/4">
          <a:extLst>
            <a:ext uri="{FF2B5EF4-FFF2-40B4-BE49-F238E27FC236}">
              <a16:creationId xmlns:a16="http://schemas.microsoft.com/office/drawing/2014/main" id="{4D49131C-B53F-4AC1-88D3-D0BEEAD0C4F8}"/>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18" name="AutoShape 3" descr="Bomba De Vacío De 2 Etapas  5 Cfm Motor De 1/2hp Entrada 1/4">
          <a:extLst>
            <a:ext uri="{FF2B5EF4-FFF2-40B4-BE49-F238E27FC236}">
              <a16:creationId xmlns:a16="http://schemas.microsoft.com/office/drawing/2014/main" id="{A2F3FE70-05F2-4675-BEA4-EC4B8211EB34}"/>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19" name="AutoShape 3" descr="Bomba De Vacío De 2 Etapas  5 Cfm Motor De 1/2hp Entrada 1/4">
          <a:extLst>
            <a:ext uri="{FF2B5EF4-FFF2-40B4-BE49-F238E27FC236}">
              <a16:creationId xmlns:a16="http://schemas.microsoft.com/office/drawing/2014/main" id="{E1D1AE0B-418A-4D0B-AAD1-DE3454CB6103}"/>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20" name="AutoShape 3" descr="Bomba De Vacío De 2 Etapas  5 Cfm Motor De 1/2hp Entrada 1/4">
          <a:extLst>
            <a:ext uri="{FF2B5EF4-FFF2-40B4-BE49-F238E27FC236}">
              <a16:creationId xmlns:a16="http://schemas.microsoft.com/office/drawing/2014/main" id="{EEF3A905-241A-4536-9E84-A1036747D38F}"/>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21" name="AutoShape 3" descr="Bomba De Vacío De 2 Etapas  5 Cfm Motor De 1/2hp Entrada 1/4">
          <a:extLst>
            <a:ext uri="{FF2B5EF4-FFF2-40B4-BE49-F238E27FC236}">
              <a16:creationId xmlns:a16="http://schemas.microsoft.com/office/drawing/2014/main" id="{B433F43D-9F74-4C7C-9218-4514A807B201}"/>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22" name="AutoShape 3" descr="Bomba De Vacío De 2 Etapas  5 Cfm Motor De 1/2hp Entrada 1/4">
          <a:extLst>
            <a:ext uri="{FF2B5EF4-FFF2-40B4-BE49-F238E27FC236}">
              <a16:creationId xmlns:a16="http://schemas.microsoft.com/office/drawing/2014/main" id="{4B331F16-4858-43A0-9CF8-A8D1EA82C896}"/>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23" name="AutoShape 3" descr="Bomba De Vacío De 2 Etapas  5 Cfm Motor De 1/2hp Entrada 1/4">
          <a:extLst>
            <a:ext uri="{FF2B5EF4-FFF2-40B4-BE49-F238E27FC236}">
              <a16:creationId xmlns:a16="http://schemas.microsoft.com/office/drawing/2014/main" id="{68B68398-D4C9-43E1-9C64-B77AB4EF3D04}"/>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24" name="AutoShape 3" descr="Bomba De Vacío De 2 Etapas  5 Cfm Motor De 1/2hp Entrada 1/4">
          <a:extLst>
            <a:ext uri="{FF2B5EF4-FFF2-40B4-BE49-F238E27FC236}">
              <a16:creationId xmlns:a16="http://schemas.microsoft.com/office/drawing/2014/main" id="{280B028C-A253-4253-B50C-EDF6540A4F81}"/>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25" name="AutoShape 3" descr="Bomba De Vacío De 2 Etapas  5 Cfm Motor De 1/2hp Entrada 1/4">
          <a:extLst>
            <a:ext uri="{FF2B5EF4-FFF2-40B4-BE49-F238E27FC236}">
              <a16:creationId xmlns:a16="http://schemas.microsoft.com/office/drawing/2014/main" id="{6799F6BE-6348-4568-A12F-2ED7C7B4BAB1}"/>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26" name="AutoShape 3" descr="Bomba De Vacío De 2 Etapas  5 Cfm Motor De 1/2hp Entrada 1/4">
          <a:extLst>
            <a:ext uri="{FF2B5EF4-FFF2-40B4-BE49-F238E27FC236}">
              <a16:creationId xmlns:a16="http://schemas.microsoft.com/office/drawing/2014/main" id="{4D61AAED-F93F-4771-80BB-73CFB5CB365D}"/>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27" name="AutoShape 3" descr="Bomba De Vacío De 2 Etapas  5 Cfm Motor De 1/2hp Entrada 1/4">
          <a:extLst>
            <a:ext uri="{FF2B5EF4-FFF2-40B4-BE49-F238E27FC236}">
              <a16:creationId xmlns:a16="http://schemas.microsoft.com/office/drawing/2014/main" id="{3A28456C-F3A3-4160-9E71-3EDBA958A77C}"/>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28" name="AutoShape 3" descr="Bomba De Vacío De 2 Etapas  5 Cfm Motor De 1/2hp Entrada 1/4">
          <a:extLst>
            <a:ext uri="{FF2B5EF4-FFF2-40B4-BE49-F238E27FC236}">
              <a16:creationId xmlns:a16="http://schemas.microsoft.com/office/drawing/2014/main" id="{0646B1A9-36F3-4939-8083-F0293A4B8672}"/>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29" name="AutoShape 3" descr="Bomba De Vacío De 2 Etapas  5 Cfm Motor De 1/2hp Entrada 1/4">
          <a:extLst>
            <a:ext uri="{FF2B5EF4-FFF2-40B4-BE49-F238E27FC236}">
              <a16:creationId xmlns:a16="http://schemas.microsoft.com/office/drawing/2014/main" id="{83DEFA4F-AEBF-42C6-83C3-672D6D944DAA}"/>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30" name="AutoShape 3" descr="Bomba De Vacío De 2 Etapas  5 Cfm Motor De 1/2hp Entrada 1/4">
          <a:extLst>
            <a:ext uri="{FF2B5EF4-FFF2-40B4-BE49-F238E27FC236}">
              <a16:creationId xmlns:a16="http://schemas.microsoft.com/office/drawing/2014/main" id="{4C104714-636E-4ECD-925F-3DA79C3271AB}"/>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31" name="AutoShape 3" descr="Bomba De Vacío De 2 Etapas  5 Cfm Motor De 1/2hp Entrada 1/4">
          <a:extLst>
            <a:ext uri="{FF2B5EF4-FFF2-40B4-BE49-F238E27FC236}">
              <a16:creationId xmlns:a16="http://schemas.microsoft.com/office/drawing/2014/main" id="{B5A9B53B-3F58-4094-A20D-DD5C047533B1}"/>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32" name="AutoShape 3" descr="Bomba De Vacío De 2 Etapas  5 Cfm Motor De 1/2hp Entrada 1/4">
          <a:extLst>
            <a:ext uri="{FF2B5EF4-FFF2-40B4-BE49-F238E27FC236}">
              <a16:creationId xmlns:a16="http://schemas.microsoft.com/office/drawing/2014/main" id="{640F51C0-EE24-42C1-A4AC-8F1C2195AFF2}"/>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33" name="AutoShape 3" descr="Bomba De Vacío De 2 Etapas  5 Cfm Motor De 1/2hp Entrada 1/4">
          <a:extLst>
            <a:ext uri="{FF2B5EF4-FFF2-40B4-BE49-F238E27FC236}">
              <a16:creationId xmlns:a16="http://schemas.microsoft.com/office/drawing/2014/main" id="{F5D115D1-4F6B-4B81-9E4E-05EB4DC546BF}"/>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34" name="AutoShape 3" descr="Bomba De Vacío De 2 Etapas  5 Cfm Motor De 1/2hp Entrada 1/4">
          <a:extLst>
            <a:ext uri="{FF2B5EF4-FFF2-40B4-BE49-F238E27FC236}">
              <a16:creationId xmlns:a16="http://schemas.microsoft.com/office/drawing/2014/main" id="{25C7BCDC-096B-4AAA-B6A8-9C73800A0E5A}"/>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35" name="AutoShape 3" descr="Bomba De Vacío De 2 Etapas  5 Cfm Motor De 1/2hp Entrada 1/4">
          <a:extLst>
            <a:ext uri="{FF2B5EF4-FFF2-40B4-BE49-F238E27FC236}">
              <a16:creationId xmlns:a16="http://schemas.microsoft.com/office/drawing/2014/main" id="{C2FA990E-CBFF-48B4-9997-2DC3A893908B}"/>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36" name="AutoShape 3" descr="Bomba De Vacío De 2 Etapas  5 Cfm Motor De 1/2hp Entrada 1/4">
          <a:extLst>
            <a:ext uri="{FF2B5EF4-FFF2-40B4-BE49-F238E27FC236}">
              <a16:creationId xmlns:a16="http://schemas.microsoft.com/office/drawing/2014/main" id="{E5141797-3EB4-4803-994F-C1FF54D5FF53}"/>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30</xdr:row>
      <xdr:rowOff>0</xdr:rowOff>
    </xdr:from>
    <xdr:ext cx="304800" cy="288925"/>
    <xdr:sp macro="" textlink="">
      <xdr:nvSpPr>
        <xdr:cNvPr id="8737" name="AutoShape 3" descr="Bomba De Vacío De 2 Etapas  5 Cfm Motor De 1/2hp Entrada 1/4">
          <a:extLst>
            <a:ext uri="{FF2B5EF4-FFF2-40B4-BE49-F238E27FC236}">
              <a16:creationId xmlns:a16="http://schemas.microsoft.com/office/drawing/2014/main" id="{AA8AA24C-8598-4107-B1F7-6C336B5A8371}"/>
            </a:ext>
          </a:extLst>
        </xdr:cNvPr>
        <xdr:cNvSpPr>
          <a:spLocks noChangeAspect="1" noChangeArrowheads="1"/>
        </xdr:cNvSpPr>
      </xdr:nvSpPr>
      <xdr:spPr bwMode="auto">
        <a:xfrm>
          <a:off x="34766250" y="927100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38" name="AutoShape 3" descr="Bomba De Vacío De 2 Etapas  5 Cfm Motor De 1/2hp Entrada 1/4">
          <a:extLst>
            <a:ext uri="{FF2B5EF4-FFF2-40B4-BE49-F238E27FC236}">
              <a16:creationId xmlns:a16="http://schemas.microsoft.com/office/drawing/2014/main" id="{4BE034DF-AD00-4738-BBE7-B949796F9017}"/>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39" name="AutoShape 3" descr="Bomba De Vacío De 2 Etapas  5 Cfm Motor De 1/2hp Entrada 1/4">
          <a:extLst>
            <a:ext uri="{FF2B5EF4-FFF2-40B4-BE49-F238E27FC236}">
              <a16:creationId xmlns:a16="http://schemas.microsoft.com/office/drawing/2014/main" id="{26CE55D4-1410-4E81-87B4-CC2B6EDFA01A}"/>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40" name="AutoShape 3" descr="Bomba De Vacío De 2 Etapas  5 Cfm Motor De 1/2hp Entrada 1/4">
          <a:extLst>
            <a:ext uri="{FF2B5EF4-FFF2-40B4-BE49-F238E27FC236}">
              <a16:creationId xmlns:a16="http://schemas.microsoft.com/office/drawing/2014/main" id="{66D22AB6-3431-47B9-91F4-074598AE7598}"/>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41" name="AutoShape 3" descr="Bomba De Vacío De 2 Etapas  5 Cfm Motor De 1/2hp Entrada 1/4">
          <a:extLst>
            <a:ext uri="{FF2B5EF4-FFF2-40B4-BE49-F238E27FC236}">
              <a16:creationId xmlns:a16="http://schemas.microsoft.com/office/drawing/2014/main" id="{8B788A31-72E7-49BF-AC12-6F04CA9DE330}"/>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42" name="AutoShape 3" descr="Bomba De Vacío De 2 Etapas  5 Cfm Motor De 1/2hp Entrada 1/4">
          <a:extLst>
            <a:ext uri="{FF2B5EF4-FFF2-40B4-BE49-F238E27FC236}">
              <a16:creationId xmlns:a16="http://schemas.microsoft.com/office/drawing/2014/main" id="{92115D88-3561-4D0C-BBC0-0823E96A7BFF}"/>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43" name="AutoShape 3" descr="Bomba De Vacío De 2 Etapas  5 Cfm Motor De 1/2hp Entrada 1/4">
          <a:extLst>
            <a:ext uri="{FF2B5EF4-FFF2-40B4-BE49-F238E27FC236}">
              <a16:creationId xmlns:a16="http://schemas.microsoft.com/office/drawing/2014/main" id="{3E37EB8C-F3C7-4B43-84A1-9CFACAB8CC6D}"/>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44" name="AutoShape 3" descr="Bomba De Vacío De 2 Etapas  5 Cfm Motor De 1/2hp Entrada 1/4">
          <a:extLst>
            <a:ext uri="{FF2B5EF4-FFF2-40B4-BE49-F238E27FC236}">
              <a16:creationId xmlns:a16="http://schemas.microsoft.com/office/drawing/2014/main" id="{B836ECE2-F924-4721-8810-1C0A22D9DB66}"/>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45" name="AutoShape 3" descr="Bomba De Vacío De 2 Etapas  5 Cfm Motor De 1/2hp Entrada 1/4">
          <a:extLst>
            <a:ext uri="{FF2B5EF4-FFF2-40B4-BE49-F238E27FC236}">
              <a16:creationId xmlns:a16="http://schemas.microsoft.com/office/drawing/2014/main" id="{22845A34-1B18-48ED-8A08-7B7CC4B1DA40}"/>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46" name="AutoShape 3" descr="Bomba De Vacío De 2 Etapas  5 Cfm Motor De 1/2hp Entrada 1/4">
          <a:extLst>
            <a:ext uri="{FF2B5EF4-FFF2-40B4-BE49-F238E27FC236}">
              <a16:creationId xmlns:a16="http://schemas.microsoft.com/office/drawing/2014/main" id="{FCA417AC-B23B-4B8B-9FD4-08CCD2152A9A}"/>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47" name="AutoShape 3" descr="Bomba De Vacío De 2 Etapas  5 Cfm Motor De 1/2hp Entrada 1/4">
          <a:extLst>
            <a:ext uri="{FF2B5EF4-FFF2-40B4-BE49-F238E27FC236}">
              <a16:creationId xmlns:a16="http://schemas.microsoft.com/office/drawing/2014/main" id="{A8D0F1C7-1916-4072-B386-89B78FB3EFA2}"/>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48" name="AutoShape 3" descr="Bomba De Vacío De 2 Etapas  5 Cfm Motor De 1/2hp Entrada 1/4">
          <a:extLst>
            <a:ext uri="{FF2B5EF4-FFF2-40B4-BE49-F238E27FC236}">
              <a16:creationId xmlns:a16="http://schemas.microsoft.com/office/drawing/2014/main" id="{A1BD2626-7050-4B29-BA09-4B89EEAF506D}"/>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49" name="AutoShape 3" descr="Bomba De Vacío De 2 Etapas  5 Cfm Motor De 1/2hp Entrada 1/4">
          <a:extLst>
            <a:ext uri="{FF2B5EF4-FFF2-40B4-BE49-F238E27FC236}">
              <a16:creationId xmlns:a16="http://schemas.microsoft.com/office/drawing/2014/main" id="{B674C298-9C8B-4DBA-8465-900CF193A122}"/>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50" name="AutoShape 3" descr="Bomba De Vacío De 2 Etapas  5 Cfm Motor De 1/2hp Entrada 1/4">
          <a:extLst>
            <a:ext uri="{FF2B5EF4-FFF2-40B4-BE49-F238E27FC236}">
              <a16:creationId xmlns:a16="http://schemas.microsoft.com/office/drawing/2014/main" id="{05963DAB-F452-4295-8386-46D3E1300E70}"/>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51" name="AutoShape 3" descr="Bomba De Vacío De 2 Etapas  5 Cfm Motor De 1/2hp Entrada 1/4">
          <a:extLst>
            <a:ext uri="{FF2B5EF4-FFF2-40B4-BE49-F238E27FC236}">
              <a16:creationId xmlns:a16="http://schemas.microsoft.com/office/drawing/2014/main" id="{69D9A7ED-4A81-4BEA-A1D9-4AC0922446A4}"/>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52" name="AutoShape 3" descr="Bomba De Vacío De 2 Etapas  5 Cfm Motor De 1/2hp Entrada 1/4">
          <a:extLst>
            <a:ext uri="{FF2B5EF4-FFF2-40B4-BE49-F238E27FC236}">
              <a16:creationId xmlns:a16="http://schemas.microsoft.com/office/drawing/2014/main" id="{AFE9FCCA-5A6F-4BBF-A735-EBEB84DB27E3}"/>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53" name="AutoShape 3" descr="Bomba De Vacío De 2 Etapas  5 Cfm Motor De 1/2hp Entrada 1/4">
          <a:extLst>
            <a:ext uri="{FF2B5EF4-FFF2-40B4-BE49-F238E27FC236}">
              <a16:creationId xmlns:a16="http://schemas.microsoft.com/office/drawing/2014/main" id="{948F0869-2F47-4305-8D8B-7D612FC326D7}"/>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54" name="AutoShape 3" descr="Bomba De Vacío De 2 Etapas  5 Cfm Motor De 1/2hp Entrada 1/4">
          <a:extLst>
            <a:ext uri="{FF2B5EF4-FFF2-40B4-BE49-F238E27FC236}">
              <a16:creationId xmlns:a16="http://schemas.microsoft.com/office/drawing/2014/main" id="{975D094F-8442-41A1-891D-9A223E8C038F}"/>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55" name="AutoShape 3" descr="Bomba De Vacío De 2 Etapas  5 Cfm Motor De 1/2hp Entrada 1/4">
          <a:extLst>
            <a:ext uri="{FF2B5EF4-FFF2-40B4-BE49-F238E27FC236}">
              <a16:creationId xmlns:a16="http://schemas.microsoft.com/office/drawing/2014/main" id="{4BF3B0AF-2CFF-40A8-BD4D-11790276D4F6}"/>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56" name="AutoShape 3" descr="Bomba De Vacío De 2 Etapas  5 Cfm Motor De 1/2hp Entrada 1/4">
          <a:extLst>
            <a:ext uri="{FF2B5EF4-FFF2-40B4-BE49-F238E27FC236}">
              <a16:creationId xmlns:a16="http://schemas.microsoft.com/office/drawing/2014/main" id="{3C4C51FA-853A-4146-A388-6ADDA720E4BC}"/>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57" name="AutoShape 3" descr="Bomba De Vacío De 2 Etapas  5 Cfm Motor De 1/2hp Entrada 1/4">
          <a:extLst>
            <a:ext uri="{FF2B5EF4-FFF2-40B4-BE49-F238E27FC236}">
              <a16:creationId xmlns:a16="http://schemas.microsoft.com/office/drawing/2014/main" id="{88F7B9D2-35DD-4D11-B8DD-70929038DC2B}"/>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58" name="AutoShape 3" descr="Bomba De Vacío De 2 Etapas  5 Cfm Motor De 1/2hp Entrada 1/4">
          <a:extLst>
            <a:ext uri="{FF2B5EF4-FFF2-40B4-BE49-F238E27FC236}">
              <a16:creationId xmlns:a16="http://schemas.microsoft.com/office/drawing/2014/main" id="{CE664DD5-F3D6-43DB-8D14-1F37E528F4A4}"/>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59" name="AutoShape 3" descr="Bomba De Vacío De 2 Etapas  5 Cfm Motor De 1/2hp Entrada 1/4">
          <a:extLst>
            <a:ext uri="{FF2B5EF4-FFF2-40B4-BE49-F238E27FC236}">
              <a16:creationId xmlns:a16="http://schemas.microsoft.com/office/drawing/2014/main" id="{6D7BF2D7-7CFD-4A84-82AA-91E7E082019C}"/>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60" name="AutoShape 3" descr="Bomba De Vacío De 2 Etapas  5 Cfm Motor De 1/2hp Entrada 1/4">
          <a:extLst>
            <a:ext uri="{FF2B5EF4-FFF2-40B4-BE49-F238E27FC236}">
              <a16:creationId xmlns:a16="http://schemas.microsoft.com/office/drawing/2014/main" id="{A2BECB80-774D-4E9D-9D35-E110CC8A07F1}"/>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61" name="AutoShape 3" descr="Bomba De Vacío De 2 Etapas  5 Cfm Motor De 1/2hp Entrada 1/4">
          <a:extLst>
            <a:ext uri="{FF2B5EF4-FFF2-40B4-BE49-F238E27FC236}">
              <a16:creationId xmlns:a16="http://schemas.microsoft.com/office/drawing/2014/main" id="{E113B035-FD55-482A-AFB9-6419F14AF3E1}"/>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62" name="AutoShape 3" descr="Bomba De Vacío De 2 Etapas  5 Cfm Motor De 1/2hp Entrada 1/4">
          <a:extLst>
            <a:ext uri="{FF2B5EF4-FFF2-40B4-BE49-F238E27FC236}">
              <a16:creationId xmlns:a16="http://schemas.microsoft.com/office/drawing/2014/main" id="{6B7AD859-4BC5-4016-9A53-24C4668845F1}"/>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63" name="AutoShape 3" descr="Bomba De Vacío De 2 Etapas  5 Cfm Motor De 1/2hp Entrada 1/4">
          <a:extLst>
            <a:ext uri="{FF2B5EF4-FFF2-40B4-BE49-F238E27FC236}">
              <a16:creationId xmlns:a16="http://schemas.microsoft.com/office/drawing/2014/main" id="{80D2FEC0-11E4-4431-BF03-F81E9181E095}"/>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64" name="AutoShape 3" descr="Bomba De Vacío De 2 Etapas  5 Cfm Motor De 1/2hp Entrada 1/4">
          <a:extLst>
            <a:ext uri="{FF2B5EF4-FFF2-40B4-BE49-F238E27FC236}">
              <a16:creationId xmlns:a16="http://schemas.microsoft.com/office/drawing/2014/main" id="{4C8110CA-1DED-42CB-891D-BE7CF518F0F9}"/>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65" name="AutoShape 3" descr="Bomba De Vacío De 2 Etapas  5 Cfm Motor De 1/2hp Entrada 1/4">
          <a:extLst>
            <a:ext uri="{FF2B5EF4-FFF2-40B4-BE49-F238E27FC236}">
              <a16:creationId xmlns:a16="http://schemas.microsoft.com/office/drawing/2014/main" id="{D69F257E-D8E1-4282-849F-A93517F5F4DC}"/>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66" name="AutoShape 3" descr="Bomba De Vacío De 2 Etapas  5 Cfm Motor De 1/2hp Entrada 1/4">
          <a:extLst>
            <a:ext uri="{FF2B5EF4-FFF2-40B4-BE49-F238E27FC236}">
              <a16:creationId xmlns:a16="http://schemas.microsoft.com/office/drawing/2014/main" id="{75B35AF4-539E-44E0-925E-103DE5FC2BC8}"/>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31</xdr:row>
      <xdr:rowOff>0</xdr:rowOff>
    </xdr:from>
    <xdr:ext cx="304800" cy="288925"/>
    <xdr:sp macro="" textlink="">
      <xdr:nvSpPr>
        <xdr:cNvPr id="8767" name="AutoShape 3" descr="Bomba De Vacío De 2 Etapas  5 Cfm Motor De 1/2hp Entrada 1/4">
          <a:extLst>
            <a:ext uri="{FF2B5EF4-FFF2-40B4-BE49-F238E27FC236}">
              <a16:creationId xmlns:a16="http://schemas.microsoft.com/office/drawing/2014/main" id="{F17A2A24-8023-4840-93F8-2985E693FE26}"/>
            </a:ext>
          </a:extLst>
        </xdr:cNvPr>
        <xdr:cNvSpPr>
          <a:spLocks noChangeAspect="1" noChangeArrowheads="1"/>
        </xdr:cNvSpPr>
      </xdr:nvSpPr>
      <xdr:spPr bwMode="auto">
        <a:xfrm>
          <a:off x="34766250" y="97726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68" name="AutoShape 3" descr="Bomba De Vacío De 2 Etapas  5 Cfm Motor De 1/2hp Entrada 1/4">
          <a:extLst>
            <a:ext uri="{FF2B5EF4-FFF2-40B4-BE49-F238E27FC236}">
              <a16:creationId xmlns:a16="http://schemas.microsoft.com/office/drawing/2014/main" id="{8BF0FF01-3A0A-4342-AAC9-D5EB28BB0A78}"/>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69" name="AutoShape 3" descr="Bomba De Vacío De 2 Etapas  5 Cfm Motor De 1/2hp Entrada 1/4">
          <a:extLst>
            <a:ext uri="{FF2B5EF4-FFF2-40B4-BE49-F238E27FC236}">
              <a16:creationId xmlns:a16="http://schemas.microsoft.com/office/drawing/2014/main" id="{7760C5EF-BD1E-4133-8C37-2EE8D750555D}"/>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70" name="AutoShape 3" descr="Bomba De Vacío De 2 Etapas  5 Cfm Motor De 1/2hp Entrada 1/4">
          <a:extLst>
            <a:ext uri="{FF2B5EF4-FFF2-40B4-BE49-F238E27FC236}">
              <a16:creationId xmlns:a16="http://schemas.microsoft.com/office/drawing/2014/main" id="{E0557FCB-8EB0-4524-8056-F7397D32FB4F}"/>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71" name="AutoShape 3" descr="Bomba De Vacío De 2 Etapas  5 Cfm Motor De 1/2hp Entrada 1/4">
          <a:extLst>
            <a:ext uri="{FF2B5EF4-FFF2-40B4-BE49-F238E27FC236}">
              <a16:creationId xmlns:a16="http://schemas.microsoft.com/office/drawing/2014/main" id="{F41F4FCD-7EAE-470F-BF95-FE64DC302325}"/>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72" name="AutoShape 3" descr="Bomba De Vacío De 2 Etapas  5 Cfm Motor De 1/2hp Entrada 1/4">
          <a:extLst>
            <a:ext uri="{FF2B5EF4-FFF2-40B4-BE49-F238E27FC236}">
              <a16:creationId xmlns:a16="http://schemas.microsoft.com/office/drawing/2014/main" id="{FDC2633B-5C98-425F-9E5B-A983E8D390E4}"/>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73" name="AutoShape 3" descr="Bomba De Vacío De 2 Etapas  5 Cfm Motor De 1/2hp Entrada 1/4">
          <a:extLst>
            <a:ext uri="{FF2B5EF4-FFF2-40B4-BE49-F238E27FC236}">
              <a16:creationId xmlns:a16="http://schemas.microsoft.com/office/drawing/2014/main" id="{AB879643-088D-4B42-9101-D035492E9EED}"/>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74" name="AutoShape 3" descr="Bomba De Vacío De 2 Etapas  5 Cfm Motor De 1/2hp Entrada 1/4">
          <a:extLst>
            <a:ext uri="{FF2B5EF4-FFF2-40B4-BE49-F238E27FC236}">
              <a16:creationId xmlns:a16="http://schemas.microsoft.com/office/drawing/2014/main" id="{A4D2B352-BF4B-46D8-889C-2CDE658AA0CA}"/>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75" name="AutoShape 3" descr="Bomba De Vacío De 2 Etapas  5 Cfm Motor De 1/2hp Entrada 1/4">
          <a:extLst>
            <a:ext uri="{FF2B5EF4-FFF2-40B4-BE49-F238E27FC236}">
              <a16:creationId xmlns:a16="http://schemas.microsoft.com/office/drawing/2014/main" id="{709619B9-F0E5-4250-B3F1-3894FE21FB20}"/>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76" name="AutoShape 3" descr="Bomba De Vacío De 2 Etapas  5 Cfm Motor De 1/2hp Entrada 1/4">
          <a:extLst>
            <a:ext uri="{FF2B5EF4-FFF2-40B4-BE49-F238E27FC236}">
              <a16:creationId xmlns:a16="http://schemas.microsoft.com/office/drawing/2014/main" id="{3B4BB965-A845-4BB1-8ABC-D4C150A5A602}"/>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77" name="AutoShape 3" descr="Bomba De Vacío De 2 Etapas  5 Cfm Motor De 1/2hp Entrada 1/4">
          <a:extLst>
            <a:ext uri="{FF2B5EF4-FFF2-40B4-BE49-F238E27FC236}">
              <a16:creationId xmlns:a16="http://schemas.microsoft.com/office/drawing/2014/main" id="{10CC602F-D199-4950-8EC7-9534B8F372EF}"/>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78" name="AutoShape 3" descr="Bomba De Vacío De 2 Etapas  5 Cfm Motor De 1/2hp Entrada 1/4">
          <a:extLst>
            <a:ext uri="{FF2B5EF4-FFF2-40B4-BE49-F238E27FC236}">
              <a16:creationId xmlns:a16="http://schemas.microsoft.com/office/drawing/2014/main" id="{C40045C3-8CD5-4258-9850-D851C9A9FCBC}"/>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79" name="AutoShape 3" descr="Bomba De Vacío De 2 Etapas  5 Cfm Motor De 1/2hp Entrada 1/4">
          <a:extLst>
            <a:ext uri="{FF2B5EF4-FFF2-40B4-BE49-F238E27FC236}">
              <a16:creationId xmlns:a16="http://schemas.microsoft.com/office/drawing/2014/main" id="{AB4BE194-6525-4A1E-AFBF-DC17D4CFB407}"/>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80" name="AutoShape 3" descr="Bomba De Vacío De 2 Etapas  5 Cfm Motor De 1/2hp Entrada 1/4">
          <a:extLst>
            <a:ext uri="{FF2B5EF4-FFF2-40B4-BE49-F238E27FC236}">
              <a16:creationId xmlns:a16="http://schemas.microsoft.com/office/drawing/2014/main" id="{D93A4BA0-0E93-4772-A925-5AF36C12D977}"/>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81" name="AutoShape 3" descr="Bomba De Vacío De 2 Etapas  5 Cfm Motor De 1/2hp Entrada 1/4">
          <a:extLst>
            <a:ext uri="{FF2B5EF4-FFF2-40B4-BE49-F238E27FC236}">
              <a16:creationId xmlns:a16="http://schemas.microsoft.com/office/drawing/2014/main" id="{DD99A623-8740-476C-A1CD-1876B1C56FD3}"/>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82" name="AutoShape 3" descr="Bomba De Vacío De 2 Etapas  5 Cfm Motor De 1/2hp Entrada 1/4">
          <a:extLst>
            <a:ext uri="{FF2B5EF4-FFF2-40B4-BE49-F238E27FC236}">
              <a16:creationId xmlns:a16="http://schemas.microsoft.com/office/drawing/2014/main" id="{6F9E7CC3-AC2C-4124-8695-EAAA133555DD}"/>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83" name="AutoShape 3" descr="Bomba De Vacío De 2 Etapas  5 Cfm Motor De 1/2hp Entrada 1/4">
          <a:extLst>
            <a:ext uri="{FF2B5EF4-FFF2-40B4-BE49-F238E27FC236}">
              <a16:creationId xmlns:a16="http://schemas.microsoft.com/office/drawing/2014/main" id="{90363A8C-1AB2-4EAA-BC87-618C9332DF34}"/>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84" name="AutoShape 3" descr="Bomba De Vacío De 2 Etapas  5 Cfm Motor De 1/2hp Entrada 1/4">
          <a:extLst>
            <a:ext uri="{FF2B5EF4-FFF2-40B4-BE49-F238E27FC236}">
              <a16:creationId xmlns:a16="http://schemas.microsoft.com/office/drawing/2014/main" id="{0B901A8B-BD12-4943-BF13-F35F4760FC92}"/>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85" name="AutoShape 3" descr="Bomba De Vacío De 2 Etapas  5 Cfm Motor De 1/2hp Entrada 1/4">
          <a:extLst>
            <a:ext uri="{FF2B5EF4-FFF2-40B4-BE49-F238E27FC236}">
              <a16:creationId xmlns:a16="http://schemas.microsoft.com/office/drawing/2014/main" id="{1974904C-E31D-49FE-BFB8-E3BBAC7B7399}"/>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86" name="AutoShape 3" descr="Bomba De Vacío De 2 Etapas  5 Cfm Motor De 1/2hp Entrada 1/4">
          <a:extLst>
            <a:ext uri="{FF2B5EF4-FFF2-40B4-BE49-F238E27FC236}">
              <a16:creationId xmlns:a16="http://schemas.microsoft.com/office/drawing/2014/main" id="{BCB574DF-524E-4DF4-ABF2-5CAE70647331}"/>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87" name="AutoShape 3" descr="Bomba De Vacío De 2 Etapas  5 Cfm Motor De 1/2hp Entrada 1/4">
          <a:extLst>
            <a:ext uri="{FF2B5EF4-FFF2-40B4-BE49-F238E27FC236}">
              <a16:creationId xmlns:a16="http://schemas.microsoft.com/office/drawing/2014/main" id="{B9C2C1A3-E9AF-4D23-BE32-C7A498F95828}"/>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88" name="AutoShape 3" descr="Bomba De Vacío De 2 Etapas  5 Cfm Motor De 1/2hp Entrada 1/4">
          <a:extLst>
            <a:ext uri="{FF2B5EF4-FFF2-40B4-BE49-F238E27FC236}">
              <a16:creationId xmlns:a16="http://schemas.microsoft.com/office/drawing/2014/main" id="{AD1948C7-B5F8-4B08-B30E-047303A0E720}"/>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89" name="AutoShape 3" descr="Bomba De Vacío De 2 Etapas  5 Cfm Motor De 1/2hp Entrada 1/4">
          <a:extLst>
            <a:ext uri="{FF2B5EF4-FFF2-40B4-BE49-F238E27FC236}">
              <a16:creationId xmlns:a16="http://schemas.microsoft.com/office/drawing/2014/main" id="{CF16389E-65CD-4139-859A-F030B496859D}"/>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90" name="AutoShape 3" descr="Bomba De Vacío De 2 Etapas  5 Cfm Motor De 1/2hp Entrada 1/4">
          <a:extLst>
            <a:ext uri="{FF2B5EF4-FFF2-40B4-BE49-F238E27FC236}">
              <a16:creationId xmlns:a16="http://schemas.microsoft.com/office/drawing/2014/main" id="{4F0C5B3F-5040-47B8-8EB4-D909E0328DF0}"/>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91" name="AutoShape 3" descr="Bomba De Vacío De 2 Etapas  5 Cfm Motor De 1/2hp Entrada 1/4">
          <a:extLst>
            <a:ext uri="{FF2B5EF4-FFF2-40B4-BE49-F238E27FC236}">
              <a16:creationId xmlns:a16="http://schemas.microsoft.com/office/drawing/2014/main" id="{54E65160-07D0-4735-97EA-2EB228CB62C9}"/>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92" name="AutoShape 3" descr="Bomba De Vacío De 2 Etapas  5 Cfm Motor De 1/2hp Entrada 1/4">
          <a:extLst>
            <a:ext uri="{FF2B5EF4-FFF2-40B4-BE49-F238E27FC236}">
              <a16:creationId xmlns:a16="http://schemas.microsoft.com/office/drawing/2014/main" id="{7F5EBB77-FC04-4A4A-9FB6-A3FD04363635}"/>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93" name="AutoShape 3" descr="Bomba De Vacío De 2 Etapas  5 Cfm Motor De 1/2hp Entrada 1/4">
          <a:extLst>
            <a:ext uri="{FF2B5EF4-FFF2-40B4-BE49-F238E27FC236}">
              <a16:creationId xmlns:a16="http://schemas.microsoft.com/office/drawing/2014/main" id="{60296D4B-0D07-4362-9EA2-84DF295FFB69}"/>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94" name="AutoShape 3" descr="Bomba De Vacío De 2 Etapas  5 Cfm Motor De 1/2hp Entrada 1/4">
          <a:extLst>
            <a:ext uri="{FF2B5EF4-FFF2-40B4-BE49-F238E27FC236}">
              <a16:creationId xmlns:a16="http://schemas.microsoft.com/office/drawing/2014/main" id="{0DA2AD5B-9641-418F-851C-DB947D63C97C}"/>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95" name="AutoShape 3" descr="Bomba De Vacío De 2 Etapas  5 Cfm Motor De 1/2hp Entrada 1/4">
          <a:extLst>
            <a:ext uri="{FF2B5EF4-FFF2-40B4-BE49-F238E27FC236}">
              <a16:creationId xmlns:a16="http://schemas.microsoft.com/office/drawing/2014/main" id="{68AF7BB1-A349-4FA5-BCC1-A78AAAD9DB21}"/>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96" name="AutoShape 3" descr="Bomba De Vacío De 2 Etapas  5 Cfm Motor De 1/2hp Entrada 1/4">
          <a:extLst>
            <a:ext uri="{FF2B5EF4-FFF2-40B4-BE49-F238E27FC236}">
              <a16:creationId xmlns:a16="http://schemas.microsoft.com/office/drawing/2014/main" id="{0FB619E9-8326-49B2-9CB6-8577E33B42A8}"/>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97" name="AutoShape 3" descr="Bomba De Vacío De 2 Etapas  5 Cfm Motor De 1/2hp Entrada 1/4">
          <a:extLst>
            <a:ext uri="{FF2B5EF4-FFF2-40B4-BE49-F238E27FC236}">
              <a16:creationId xmlns:a16="http://schemas.microsoft.com/office/drawing/2014/main" id="{D80A9338-44E3-4942-A212-D9C16D790419}"/>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98" name="AutoShape 3" descr="Bomba De Vacío De 2 Etapas  5 Cfm Motor De 1/2hp Entrada 1/4">
          <a:extLst>
            <a:ext uri="{FF2B5EF4-FFF2-40B4-BE49-F238E27FC236}">
              <a16:creationId xmlns:a16="http://schemas.microsoft.com/office/drawing/2014/main" id="{4141A75B-9D37-4A66-9184-80867897A8DE}"/>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799" name="AutoShape 3" descr="Bomba De Vacío De 2 Etapas  5 Cfm Motor De 1/2hp Entrada 1/4">
          <a:extLst>
            <a:ext uri="{FF2B5EF4-FFF2-40B4-BE49-F238E27FC236}">
              <a16:creationId xmlns:a16="http://schemas.microsoft.com/office/drawing/2014/main" id="{E5D1ECE9-A986-42BF-8505-C7A62189B22D}"/>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800" name="AutoShape 3" descr="Bomba De Vacío De 2 Etapas  5 Cfm Motor De 1/2hp Entrada 1/4">
          <a:extLst>
            <a:ext uri="{FF2B5EF4-FFF2-40B4-BE49-F238E27FC236}">
              <a16:creationId xmlns:a16="http://schemas.microsoft.com/office/drawing/2014/main" id="{8C6C882A-7758-42AD-9BF8-1E5FA598555E}"/>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801" name="AutoShape 3" descr="Bomba De Vacío De 2 Etapas  5 Cfm Motor De 1/2hp Entrada 1/4">
          <a:extLst>
            <a:ext uri="{FF2B5EF4-FFF2-40B4-BE49-F238E27FC236}">
              <a16:creationId xmlns:a16="http://schemas.microsoft.com/office/drawing/2014/main" id="{755AE088-AA14-490F-AD72-39577D79AA3B}"/>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802" name="AutoShape 3" descr="Bomba De Vacío De 2 Etapas  5 Cfm Motor De 1/2hp Entrada 1/4">
          <a:extLst>
            <a:ext uri="{FF2B5EF4-FFF2-40B4-BE49-F238E27FC236}">
              <a16:creationId xmlns:a16="http://schemas.microsoft.com/office/drawing/2014/main" id="{B642F198-70EA-4B07-B20B-20898565F227}"/>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32</xdr:row>
      <xdr:rowOff>0</xdr:rowOff>
    </xdr:from>
    <xdr:ext cx="304800" cy="288925"/>
    <xdr:sp macro="" textlink="">
      <xdr:nvSpPr>
        <xdr:cNvPr id="8803" name="AutoShape 3" descr="Bomba De Vacío De 2 Etapas  5 Cfm Motor De 1/2hp Entrada 1/4">
          <a:extLst>
            <a:ext uri="{FF2B5EF4-FFF2-40B4-BE49-F238E27FC236}">
              <a16:creationId xmlns:a16="http://schemas.microsoft.com/office/drawing/2014/main" id="{5403E682-4860-4C49-8BE6-FF61F4970026}"/>
            </a:ext>
          </a:extLst>
        </xdr:cNvPr>
        <xdr:cNvSpPr>
          <a:spLocks noChangeAspect="1" noChangeArrowheads="1"/>
        </xdr:cNvSpPr>
      </xdr:nvSpPr>
      <xdr:spPr bwMode="auto">
        <a:xfrm>
          <a:off x="34766250" y="101155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04" name="AutoShape 3" descr="Bomba De Vacío De 2 Etapas  5 Cfm Motor De 1/2hp Entrada 1/4">
          <a:extLst>
            <a:ext uri="{FF2B5EF4-FFF2-40B4-BE49-F238E27FC236}">
              <a16:creationId xmlns:a16="http://schemas.microsoft.com/office/drawing/2014/main" id="{3D59BD5F-72A3-4611-8E7F-FA0907A722DF}"/>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05" name="AutoShape 3" descr="Bomba De Vacío De 2 Etapas  5 Cfm Motor De 1/2hp Entrada 1/4">
          <a:extLst>
            <a:ext uri="{FF2B5EF4-FFF2-40B4-BE49-F238E27FC236}">
              <a16:creationId xmlns:a16="http://schemas.microsoft.com/office/drawing/2014/main" id="{419D78C9-E0C0-40F1-84F3-3BC4D63B119F}"/>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06" name="AutoShape 3" descr="Bomba De Vacío De 2 Etapas  5 Cfm Motor De 1/2hp Entrada 1/4">
          <a:extLst>
            <a:ext uri="{FF2B5EF4-FFF2-40B4-BE49-F238E27FC236}">
              <a16:creationId xmlns:a16="http://schemas.microsoft.com/office/drawing/2014/main" id="{9713995F-5B9B-4A58-BEEA-1A8618218808}"/>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07" name="AutoShape 3" descr="Bomba De Vacío De 2 Etapas  5 Cfm Motor De 1/2hp Entrada 1/4">
          <a:extLst>
            <a:ext uri="{FF2B5EF4-FFF2-40B4-BE49-F238E27FC236}">
              <a16:creationId xmlns:a16="http://schemas.microsoft.com/office/drawing/2014/main" id="{476C1648-6D83-4F9B-8099-6085E025C947}"/>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08" name="AutoShape 3" descr="Bomba De Vacío De 2 Etapas  5 Cfm Motor De 1/2hp Entrada 1/4">
          <a:extLst>
            <a:ext uri="{FF2B5EF4-FFF2-40B4-BE49-F238E27FC236}">
              <a16:creationId xmlns:a16="http://schemas.microsoft.com/office/drawing/2014/main" id="{2F4FED32-0E5B-4F99-9663-C995A0FE1854}"/>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09" name="AutoShape 3" descr="Bomba De Vacío De 2 Etapas  5 Cfm Motor De 1/2hp Entrada 1/4">
          <a:extLst>
            <a:ext uri="{FF2B5EF4-FFF2-40B4-BE49-F238E27FC236}">
              <a16:creationId xmlns:a16="http://schemas.microsoft.com/office/drawing/2014/main" id="{E71F6580-1E89-4B44-9588-27EB9D300F89}"/>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10" name="AutoShape 3" descr="Bomba De Vacío De 2 Etapas  5 Cfm Motor De 1/2hp Entrada 1/4">
          <a:extLst>
            <a:ext uri="{FF2B5EF4-FFF2-40B4-BE49-F238E27FC236}">
              <a16:creationId xmlns:a16="http://schemas.microsoft.com/office/drawing/2014/main" id="{9C060BC1-2854-4932-AF42-FF5E5BFE4863}"/>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11" name="AutoShape 3" descr="Bomba De Vacío De 2 Etapas  5 Cfm Motor De 1/2hp Entrada 1/4">
          <a:extLst>
            <a:ext uri="{FF2B5EF4-FFF2-40B4-BE49-F238E27FC236}">
              <a16:creationId xmlns:a16="http://schemas.microsoft.com/office/drawing/2014/main" id="{2526D938-87DF-4264-A44A-783B7FFA58A5}"/>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12" name="AutoShape 3" descr="Bomba De Vacío De 2 Etapas  5 Cfm Motor De 1/2hp Entrada 1/4">
          <a:extLst>
            <a:ext uri="{FF2B5EF4-FFF2-40B4-BE49-F238E27FC236}">
              <a16:creationId xmlns:a16="http://schemas.microsoft.com/office/drawing/2014/main" id="{517A78E0-96CD-4A63-AC94-940DC3687608}"/>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13" name="AutoShape 3" descr="Bomba De Vacío De 2 Etapas  5 Cfm Motor De 1/2hp Entrada 1/4">
          <a:extLst>
            <a:ext uri="{FF2B5EF4-FFF2-40B4-BE49-F238E27FC236}">
              <a16:creationId xmlns:a16="http://schemas.microsoft.com/office/drawing/2014/main" id="{E21CF641-4D0D-4640-B9F3-E0BC949D85EE}"/>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14" name="AutoShape 3" descr="Bomba De Vacío De 2 Etapas  5 Cfm Motor De 1/2hp Entrada 1/4">
          <a:extLst>
            <a:ext uri="{FF2B5EF4-FFF2-40B4-BE49-F238E27FC236}">
              <a16:creationId xmlns:a16="http://schemas.microsoft.com/office/drawing/2014/main" id="{C55085AA-1470-4984-9E1A-44FE062D8B8D}"/>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15" name="AutoShape 3" descr="Bomba De Vacío De 2 Etapas  5 Cfm Motor De 1/2hp Entrada 1/4">
          <a:extLst>
            <a:ext uri="{FF2B5EF4-FFF2-40B4-BE49-F238E27FC236}">
              <a16:creationId xmlns:a16="http://schemas.microsoft.com/office/drawing/2014/main" id="{5EC3EE4B-A79D-4A0D-8C30-13D3CB5A8A31}"/>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16" name="AutoShape 3" descr="Bomba De Vacío De 2 Etapas  5 Cfm Motor De 1/2hp Entrada 1/4">
          <a:extLst>
            <a:ext uri="{FF2B5EF4-FFF2-40B4-BE49-F238E27FC236}">
              <a16:creationId xmlns:a16="http://schemas.microsoft.com/office/drawing/2014/main" id="{12162453-F628-41A8-B41E-DBD0B44DEAD3}"/>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17" name="AutoShape 3" descr="Bomba De Vacío De 2 Etapas  5 Cfm Motor De 1/2hp Entrada 1/4">
          <a:extLst>
            <a:ext uri="{FF2B5EF4-FFF2-40B4-BE49-F238E27FC236}">
              <a16:creationId xmlns:a16="http://schemas.microsoft.com/office/drawing/2014/main" id="{3AD6F011-EEFB-4DA3-A0B4-D8BA8BD3A147}"/>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18" name="AutoShape 3" descr="Bomba De Vacío De 2 Etapas  5 Cfm Motor De 1/2hp Entrada 1/4">
          <a:extLst>
            <a:ext uri="{FF2B5EF4-FFF2-40B4-BE49-F238E27FC236}">
              <a16:creationId xmlns:a16="http://schemas.microsoft.com/office/drawing/2014/main" id="{4CB42FB6-05FB-44E3-A830-B32F6B8BAB93}"/>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19" name="AutoShape 3" descr="Bomba De Vacío De 2 Etapas  5 Cfm Motor De 1/2hp Entrada 1/4">
          <a:extLst>
            <a:ext uri="{FF2B5EF4-FFF2-40B4-BE49-F238E27FC236}">
              <a16:creationId xmlns:a16="http://schemas.microsoft.com/office/drawing/2014/main" id="{54D0E9BC-8966-4550-9AF4-061CF1F62FF7}"/>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20" name="AutoShape 3" descr="Bomba De Vacío De 2 Etapas  5 Cfm Motor De 1/2hp Entrada 1/4">
          <a:extLst>
            <a:ext uri="{FF2B5EF4-FFF2-40B4-BE49-F238E27FC236}">
              <a16:creationId xmlns:a16="http://schemas.microsoft.com/office/drawing/2014/main" id="{D30B7C2E-98EE-45F3-8C8C-F15AAF10EFFB}"/>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21" name="AutoShape 3" descr="Bomba De Vacío De 2 Etapas  5 Cfm Motor De 1/2hp Entrada 1/4">
          <a:extLst>
            <a:ext uri="{FF2B5EF4-FFF2-40B4-BE49-F238E27FC236}">
              <a16:creationId xmlns:a16="http://schemas.microsoft.com/office/drawing/2014/main" id="{C1CA20AE-6401-43A5-BAE5-9BD468313080}"/>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22" name="AutoShape 3" descr="Bomba De Vacío De 2 Etapas  5 Cfm Motor De 1/2hp Entrada 1/4">
          <a:extLst>
            <a:ext uri="{FF2B5EF4-FFF2-40B4-BE49-F238E27FC236}">
              <a16:creationId xmlns:a16="http://schemas.microsoft.com/office/drawing/2014/main" id="{5C3C2623-1A95-468E-9135-F9B41C959550}"/>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23" name="AutoShape 3" descr="Bomba De Vacío De 2 Etapas  5 Cfm Motor De 1/2hp Entrada 1/4">
          <a:extLst>
            <a:ext uri="{FF2B5EF4-FFF2-40B4-BE49-F238E27FC236}">
              <a16:creationId xmlns:a16="http://schemas.microsoft.com/office/drawing/2014/main" id="{6AF4E7E3-F299-4A80-A262-E32ADF6915B4}"/>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24" name="AutoShape 3" descr="Bomba De Vacío De 2 Etapas  5 Cfm Motor De 1/2hp Entrada 1/4">
          <a:extLst>
            <a:ext uri="{FF2B5EF4-FFF2-40B4-BE49-F238E27FC236}">
              <a16:creationId xmlns:a16="http://schemas.microsoft.com/office/drawing/2014/main" id="{E8EE2492-2EE1-4C48-BE81-EA8B718E1D63}"/>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25" name="AutoShape 3" descr="Bomba De Vacío De 2 Etapas  5 Cfm Motor De 1/2hp Entrada 1/4">
          <a:extLst>
            <a:ext uri="{FF2B5EF4-FFF2-40B4-BE49-F238E27FC236}">
              <a16:creationId xmlns:a16="http://schemas.microsoft.com/office/drawing/2014/main" id="{3BD004BD-9658-4969-85D6-01118D261C75}"/>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26" name="AutoShape 3" descr="Bomba De Vacío De 2 Etapas  5 Cfm Motor De 1/2hp Entrada 1/4">
          <a:extLst>
            <a:ext uri="{FF2B5EF4-FFF2-40B4-BE49-F238E27FC236}">
              <a16:creationId xmlns:a16="http://schemas.microsoft.com/office/drawing/2014/main" id="{C39282DD-E64C-40BE-A86C-9ED043609249}"/>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27" name="AutoShape 3" descr="Bomba De Vacío De 2 Etapas  5 Cfm Motor De 1/2hp Entrada 1/4">
          <a:extLst>
            <a:ext uri="{FF2B5EF4-FFF2-40B4-BE49-F238E27FC236}">
              <a16:creationId xmlns:a16="http://schemas.microsoft.com/office/drawing/2014/main" id="{4E2BAB49-5F78-4F2C-88BB-799AFBB1FFAE}"/>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28" name="AutoShape 3" descr="Bomba De Vacío De 2 Etapas  5 Cfm Motor De 1/2hp Entrada 1/4">
          <a:extLst>
            <a:ext uri="{FF2B5EF4-FFF2-40B4-BE49-F238E27FC236}">
              <a16:creationId xmlns:a16="http://schemas.microsoft.com/office/drawing/2014/main" id="{C2ADF476-3659-4C17-9A21-A01ABADBB180}"/>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29" name="AutoShape 3" descr="Bomba De Vacío De 2 Etapas  5 Cfm Motor De 1/2hp Entrada 1/4">
          <a:extLst>
            <a:ext uri="{FF2B5EF4-FFF2-40B4-BE49-F238E27FC236}">
              <a16:creationId xmlns:a16="http://schemas.microsoft.com/office/drawing/2014/main" id="{BD40A6C6-DEC8-47ED-A77F-5E622BEA12A3}"/>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30" name="AutoShape 3" descr="Bomba De Vacío De 2 Etapas  5 Cfm Motor De 1/2hp Entrada 1/4">
          <a:extLst>
            <a:ext uri="{FF2B5EF4-FFF2-40B4-BE49-F238E27FC236}">
              <a16:creationId xmlns:a16="http://schemas.microsoft.com/office/drawing/2014/main" id="{BF70FB5C-C706-49B9-BDDB-5E8AEEB6793D}"/>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31" name="AutoShape 3" descr="Bomba De Vacío De 2 Etapas  5 Cfm Motor De 1/2hp Entrada 1/4">
          <a:extLst>
            <a:ext uri="{FF2B5EF4-FFF2-40B4-BE49-F238E27FC236}">
              <a16:creationId xmlns:a16="http://schemas.microsoft.com/office/drawing/2014/main" id="{4002F6AE-3890-4221-970D-5C0B31766997}"/>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32" name="AutoShape 3" descr="Bomba De Vacío De 2 Etapas  5 Cfm Motor De 1/2hp Entrada 1/4">
          <a:extLst>
            <a:ext uri="{FF2B5EF4-FFF2-40B4-BE49-F238E27FC236}">
              <a16:creationId xmlns:a16="http://schemas.microsoft.com/office/drawing/2014/main" id="{3D81710A-A9A6-442E-9CB1-C657E704F8BC}"/>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33" name="AutoShape 3" descr="Bomba De Vacío De 2 Etapas  5 Cfm Motor De 1/2hp Entrada 1/4">
          <a:extLst>
            <a:ext uri="{FF2B5EF4-FFF2-40B4-BE49-F238E27FC236}">
              <a16:creationId xmlns:a16="http://schemas.microsoft.com/office/drawing/2014/main" id="{76CE00BA-9DE4-4634-94B7-4884F802F084}"/>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34" name="AutoShape 3" descr="Bomba De Vacío De 2 Etapas  5 Cfm Motor De 1/2hp Entrada 1/4">
          <a:extLst>
            <a:ext uri="{FF2B5EF4-FFF2-40B4-BE49-F238E27FC236}">
              <a16:creationId xmlns:a16="http://schemas.microsoft.com/office/drawing/2014/main" id="{5AE02DD6-4B6C-4A47-A028-D10A65488120}"/>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35" name="AutoShape 3" descr="Bomba De Vacío De 2 Etapas  5 Cfm Motor De 1/2hp Entrada 1/4">
          <a:extLst>
            <a:ext uri="{FF2B5EF4-FFF2-40B4-BE49-F238E27FC236}">
              <a16:creationId xmlns:a16="http://schemas.microsoft.com/office/drawing/2014/main" id="{B11F6A11-C001-4240-90AD-C76F5E8D112F}"/>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36" name="AutoShape 3" descr="Bomba De Vacío De 2 Etapas  5 Cfm Motor De 1/2hp Entrada 1/4">
          <a:extLst>
            <a:ext uri="{FF2B5EF4-FFF2-40B4-BE49-F238E27FC236}">
              <a16:creationId xmlns:a16="http://schemas.microsoft.com/office/drawing/2014/main" id="{F851EE6E-5376-4B04-941E-F71939F7B6F3}"/>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37" name="AutoShape 3" descr="Bomba De Vacío De 2 Etapas  5 Cfm Motor De 1/2hp Entrada 1/4">
          <a:extLst>
            <a:ext uri="{FF2B5EF4-FFF2-40B4-BE49-F238E27FC236}">
              <a16:creationId xmlns:a16="http://schemas.microsoft.com/office/drawing/2014/main" id="{DFCC92E3-BF83-491C-BAC8-4112600F8DD4}"/>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38" name="AutoShape 3" descr="Bomba De Vacío De 2 Etapas  5 Cfm Motor De 1/2hp Entrada 1/4">
          <a:extLst>
            <a:ext uri="{FF2B5EF4-FFF2-40B4-BE49-F238E27FC236}">
              <a16:creationId xmlns:a16="http://schemas.microsoft.com/office/drawing/2014/main" id="{988C8DBC-1DD7-4245-B828-24AC4CF036EC}"/>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39" name="AutoShape 3" descr="Bomba De Vacío De 2 Etapas  5 Cfm Motor De 1/2hp Entrada 1/4">
          <a:extLst>
            <a:ext uri="{FF2B5EF4-FFF2-40B4-BE49-F238E27FC236}">
              <a16:creationId xmlns:a16="http://schemas.microsoft.com/office/drawing/2014/main" id="{EF002335-9DB6-4A78-A726-C2CB6142681A}"/>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40" name="AutoShape 3" descr="Bomba De Vacío De 2 Etapas  5 Cfm Motor De 1/2hp Entrada 1/4">
          <a:extLst>
            <a:ext uri="{FF2B5EF4-FFF2-40B4-BE49-F238E27FC236}">
              <a16:creationId xmlns:a16="http://schemas.microsoft.com/office/drawing/2014/main" id="{492FD300-BCB5-4347-BF12-76EFC2A68C17}"/>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33</xdr:row>
      <xdr:rowOff>0</xdr:rowOff>
    </xdr:from>
    <xdr:ext cx="304800" cy="288925"/>
    <xdr:sp macro="" textlink="">
      <xdr:nvSpPr>
        <xdr:cNvPr id="8841" name="AutoShape 3" descr="Bomba De Vacío De 2 Etapas  5 Cfm Motor De 1/2hp Entrada 1/4">
          <a:extLst>
            <a:ext uri="{FF2B5EF4-FFF2-40B4-BE49-F238E27FC236}">
              <a16:creationId xmlns:a16="http://schemas.microsoft.com/office/drawing/2014/main" id="{7F66D474-7145-4C36-A05F-9C29B29D7AE1}"/>
            </a:ext>
          </a:extLst>
        </xdr:cNvPr>
        <xdr:cNvSpPr>
          <a:spLocks noChangeAspect="1" noChangeArrowheads="1"/>
        </xdr:cNvSpPr>
      </xdr:nvSpPr>
      <xdr:spPr bwMode="auto">
        <a:xfrm>
          <a:off x="34766250" y="10636250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42" name="AutoShape 3" descr="Bomba De Vacío De 2 Etapas  5 Cfm Motor De 1/2hp Entrada 1/4">
          <a:extLst>
            <a:ext uri="{FF2B5EF4-FFF2-40B4-BE49-F238E27FC236}">
              <a16:creationId xmlns:a16="http://schemas.microsoft.com/office/drawing/2014/main" id="{F0F168D7-F432-4F3E-82D2-6DC1615C4461}"/>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43" name="AutoShape 3" descr="Bomba De Vacío De 2 Etapas  5 Cfm Motor De 1/2hp Entrada 1/4">
          <a:extLst>
            <a:ext uri="{FF2B5EF4-FFF2-40B4-BE49-F238E27FC236}">
              <a16:creationId xmlns:a16="http://schemas.microsoft.com/office/drawing/2014/main" id="{3AC12E97-06FC-41FD-93BA-B06CB83FCB17}"/>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44" name="AutoShape 3" descr="Bomba De Vacío De 2 Etapas  5 Cfm Motor De 1/2hp Entrada 1/4">
          <a:extLst>
            <a:ext uri="{FF2B5EF4-FFF2-40B4-BE49-F238E27FC236}">
              <a16:creationId xmlns:a16="http://schemas.microsoft.com/office/drawing/2014/main" id="{976C1864-580E-40C2-B92A-72B10898C88A}"/>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45" name="AutoShape 3" descr="Bomba De Vacío De 2 Etapas  5 Cfm Motor De 1/2hp Entrada 1/4">
          <a:extLst>
            <a:ext uri="{FF2B5EF4-FFF2-40B4-BE49-F238E27FC236}">
              <a16:creationId xmlns:a16="http://schemas.microsoft.com/office/drawing/2014/main" id="{9E637C48-55BA-4B92-87A0-5873112C8395}"/>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46" name="AutoShape 3" descr="Bomba De Vacío De 2 Etapas  5 Cfm Motor De 1/2hp Entrada 1/4">
          <a:extLst>
            <a:ext uri="{FF2B5EF4-FFF2-40B4-BE49-F238E27FC236}">
              <a16:creationId xmlns:a16="http://schemas.microsoft.com/office/drawing/2014/main" id="{D9B4C6D7-D89B-4EB8-889C-2251475734E6}"/>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47" name="AutoShape 3" descr="Bomba De Vacío De 2 Etapas  5 Cfm Motor De 1/2hp Entrada 1/4">
          <a:extLst>
            <a:ext uri="{FF2B5EF4-FFF2-40B4-BE49-F238E27FC236}">
              <a16:creationId xmlns:a16="http://schemas.microsoft.com/office/drawing/2014/main" id="{2F287ED9-7E52-48BD-A228-2B949788AD27}"/>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48" name="AutoShape 3" descr="Bomba De Vacío De 2 Etapas  5 Cfm Motor De 1/2hp Entrada 1/4">
          <a:extLst>
            <a:ext uri="{FF2B5EF4-FFF2-40B4-BE49-F238E27FC236}">
              <a16:creationId xmlns:a16="http://schemas.microsoft.com/office/drawing/2014/main" id="{5BC68A1D-6E04-4EC0-9257-6279AE2CE738}"/>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49" name="AutoShape 3" descr="Bomba De Vacío De 2 Etapas  5 Cfm Motor De 1/2hp Entrada 1/4">
          <a:extLst>
            <a:ext uri="{FF2B5EF4-FFF2-40B4-BE49-F238E27FC236}">
              <a16:creationId xmlns:a16="http://schemas.microsoft.com/office/drawing/2014/main" id="{0CD4E643-3D06-40B3-B1EE-372E71248B12}"/>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50" name="AutoShape 3" descr="Bomba De Vacío De 2 Etapas  5 Cfm Motor De 1/2hp Entrada 1/4">
          <a:extLst>
            <a:ext uri="{FF2B5EF4-FFF2-40B4-BE49-F238E27FC236}">
              <a16:creationId xmlns:a16="http://schemas.microsoft.com/office/drawing/2014/main" id="{8DA73A28-6259-4EBF-A07B-E25CFF4822A6}"/>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51" name="AutoShape 3" descr="Bomba De Vacío De 2 Etapas  5 Cfm Motor De 1/2hp Entrada 1/4">
          <a:extLst>
            <a:ext uri="{FF2B5EF4-FFF2-40B4-BE49-F238E27FC236}">
              <a16:creationId xmlns:a16="http://schemas.microsoft.com/office/drawing/2014/main" id="{BC431EDD-872A-449F-83C2-CE62A8378728}"/>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52" name="AutoShape 3" descr="Bomba De Vacío De 2 Etapas  5 Cfm Motor De 1/2hp Entrada 1/4">
          <a:extLst>
            <a:ext uri="{FF2B5EF4-FFF2-40B4-BE49-F238E27FC236}">
              <a16:creationId xmlns:a16="http://schemas.microsoft.com/office/drawing/2014/main" id="{28C04AF4-B3F8-4CC0-B43A-3BE39FFF2D50}"/>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53" name="AutoShape 3" descr="Bomba De Vacío De 2 Etapas  5 Cfm Motor De 1/2hp Entrada 1/4">
          <a:extLst>
            <a:ext uri="{FF2B5EF4-FFF2-40B4-BE49-F238E27FC236}">
              <a16:creationId xmlns:a16="http://schemas.microsoft.com/office/drawing/2014/main" id="{F820C1A2-5856-41FE-806E-0C415D7BDC59}"/>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54" name="AutoShape 3" descr="Bomba De Vacío De 2 Etapas  5 Cfm Motor De 1/2hp Entrada 1/4">
          <a:extLst>
            <a:ext uri="{FF2B5EF4-FFF2-40B4-BE49-F238E27FC236}">
              <a16:creationId xmlns:a16="http://schemas.microsoft.com/office/drawing/2014/main" id="{E24C0B88-C2B0-4E31-9350-54A312F00173}"/>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55" name="AutoShape 3" descr="Bomba De Vacío De 2 Etapas  5 Cfm Motor De 1/2hp Entrada 1/4">
          <a:extLst>
            <a:ext uri="{FF2B5EF4-FFF2-40B4-BE49-F238E27FC236}">
              <a16:creationId xmlns:a16="http://schemas.microsoft.com/office/drawing/2014/main" id="{5C8F51F7-6030-4F34-A596-3202641FCC66}"/>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56" name="AutoShape 3" descr="Bomba De Vacío De 2 Etapas  5 Cfm Motor De 1/2hp Entrada 1/4">
          <a:extLst>
            <a:ext uri="{FF2B5EF4-FFF2-40B4-BE49-F238E27FC236}">
              <a16:creationId xmlns:a16="http://schemas.microsoft.com/office/drawing/2014/main" id="{2049FCA4-83DE-40A0-9E88-BCF50D0D5EB9}"/>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57" name="AutoShape 3" descr="Bomba De Vacío De 2 Etapas  5 Cfm Motor De 1/2hp Entrada 1/4">
          <a:extLst>
            <a:ext uri="{FF2B5EF4-FFF2-40B4-BE49-F238E27FC236}">
              <a16:creationId xmlns:a16="http://schemas.microsoft.com/office/drawing/2014/main" id="{B0BD9B70-6D2B-4816-A87A-37400716BDA0}"/>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58" name="AutoShape 3" descr="Bomba De Vacío De 2 Etapas  5 Cfm Motor De 1/2hp Entrada 1/4">
          <a:extLst>
            <a:ext uri="{FF2B5EF4-FFF2-40B4-BE49-F238E27FC236}">
              <a16:creationId xmlns:a16="http://schemas.microsoft.com/office/drawing/2014/main" id="{49383D4C-4B0B-421B-AB0B-B41329474EBF}"/>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59" name="AutoShape 3" descr="Bomba De Vacío De 2 Etapas  5 Cfm Motor De 1/2hp Entrada 1/4">
          <a:extLst>
            <a:ext uri="{FF2B5EF4-FFF2-40B4-BE49-F238E27FC236}">
              <a16:creationId xmlns:a16="http://schemas.microsoft.com/office/drawing/2014/main" id="{57E3A8AD-B698-4BBA-9A45-40CF19D8663B}"/>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60" name="AutoShape 3" descr="Bomba De Vacío De 2 Etapas  5 Cfm Motor De 1/2hp Entrada 1/4">
          <a:extLst>
            <a:ext uri="{FF2B5EF4-FFF2-40B4-BE49-F238E27FC236}">
              <a16:creationId xmlns:a16="http://schemas.microsoft.com/office/drawing/2014/main" id="{82C0F294-94C7-428F-BDBD-60D7FCC3FD1D}"/>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61" name="AutoShape 3" descr="Bomba De Vacío De 2 Etapas  5 Cfm Motor De 1/2hp Entrada 1/4">
          <a:extLst>
            <a:ext uri="{FF2B5EF4-FFF2-40B4-BE49-F238E27FC236}">
              <a16:creationId xmlns:a16="http://schemas.microsoft.com/office/drawing/2014/main" id="{912F6F58-D05E-4E55-A5BD-67D7248473A8}"/>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62" name="AutoShape 3" descr="Bomba De Vacío De 2 Etapas  5 Cfm Motor De 1/2hp Entrada 1/4">
          <a:extLst>
            <a:ext uri="{FF2B5EF4-FFF2-40B4-BE49-F238E27FC236}">
              <a16:creationId xmlns:a16="http://schemas.microsoft.com/office/drawing/2014/main" id="{47F66D24-F1FB-463C-B122-A03F096A03D0}"/>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63" name="AutoShape 3" descr="Bomba De Vacío De 2 Etapas  5 Cfm Motor De 1/2hp Entrada 1/4">
          <a:extLst>
            <a:ext uri="{FF2B5EF4-FFF2-40B4-BE49-F238E27FC236}">
              <a16:creationId xmlns:a16="http://schemas.microsoft.com/office/drawing/2014/main" id="{01ECCF01-2672-4123-AAF4-4792A0826F70}"/>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64" name="AutoShape 3" descr="Bomba De Vacío De 2 Etapas  5 Cfm Motor De 1/2hp Entrada 1/4">
          <a:extLst>
            <a:ext uri="{FF2B5EF4-FFF2-40B4-BE49-F238E27FC236}">
              <a16:creationId xmlns:a16="http://schemas.microsoft.com/office/drawing/2014/main" id="{5AC29097-03D1-47DB-A0D1-456F3690DCB9}"/>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65" name="AutoShape 3" descr="Bomba De Vacío De 2 Etapas  5 Cfm Motor De 1/2hp Entrada 1/4">
          <a:extLst>
            <a:ext uri="{FF2B5EF4-FFF2-40B4-BE49-F238E27FC236}">
              <a16:creationId xmlns:a16="http://schemas.microsoft.com/office/drawing/2014/main" id="{01656BD6-35EE-4D24-8AEE-00C31FB6CC87}"/>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66" name="AutoShape 3" descr="Bomba De Vacío De 2 Etapas  5 Cfm Motor De 1/2hp Entrada 1/4">
          <a:extLst>
            <a:ext uri="{FF2B5EF4-FFF2-40B4-BE49-F238E27FC236}">
              <a16:creationId xmlns:a16="http://schemas.microsoft.com/office/drawing/2014/main" id="{58B61378-5E9D-449B-AE5C-FAE70177B3DB}"/>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67" name="AutoShape 3" descr="Bomba De Vacío De 2 Etapas  5 Cfm Motor De 1/2hp Entrada 1/4">
          <a:extLst>
            <a:ext uri="{FF2B5EF4-FFF2-40B4-BE49-F238E27FC236}">
              <a16:creationId xmlns:a16="http://schemas.microsoft.com/office/drawing/2014/main" id="{5F97F7A8-BA2C-458C-8ED6-EBCE4E2C3E61}"/>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68" name="AutoShape 3" descr="Bomba De Vacío De 2 Etapas  5 Cfm Motor De 1/2hp Entrada 1/4">
          <a:extLst>
            <a:ext uri="{FF2B5EF4-FFF2-40B4-BE49-F238E27FC236}">
              <a16:creationId xmlns:a16="http://schemas.microsoft.com/office/drawing/2014/main" id="{607D411C-FBF8-4BBA-ACFC-85A74951B0F7}"/>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69" name="AutoShape 3" descr="Bomba De Vacío De 2 Etapas  5 Cfm Motor De 1/2hp Entrada 1/4">
          <a:extLst>
            <a:ext uri="{FF2B5EF4-FFF2-40B4-BE49-F238E27FC236}">
              <a16:creationId xmlns:a16="http://schemas.microsoft.com/office/drawing/2014/main" id="{905D77CB-9A0D-42C5-BC43-72C77F277A4E}"/>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70" name="AutoShape 3" descr="Bomba De Vacío De 2 Etapas  5 Cfm Motor De 1/2hp Entrada 1/4">
          <a:extLst>
            <a:ext uri="{FF2B5EF4-FFF2-40B4-BE49-F238E27FC236}">
              <a16:creationId xmlns:a16="http://schemas.microsoft.com/office/drawing/2014/main" id="{615CDD35-D09B-401A-BB0A-CE4869EDC23C}"/>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71" name="AutoShape 3" descr="Bomba De Vacío De 2 Etapas  5 Cfm Motor De 1/2hp Entrada 1/4">
          <a:extLst>
            <a:ext uri="{FF2B5EF4-FFF2-40B4-BE49-F238E27FC236}">
              <a16:creationId xmlns:a16="http://schemas.microsoft.com/office/drawing/2014/main" id="{CDEA675C-4256-4D4D-A53A-FCE7C5A0F2CE}"/>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72" name="AutoShape 3" descr="Bomba De Vacío De 2 Etapas  5 Cfm Motor De 1/2hp Entrada 1/4">
          <a:extLst>
            <a:ext uri="{FF2B5EF4-FFF2-40B4-BE49-F238E27FC236}">
              <a16:creationId xmlns:a16="http://schemas.microsoft.com/office/drawing/2014/main" id="{F1ADA7A0-9DCF-42F8-86F6-1C67C7597E38}"/>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73" name="AutoShape 3" descr="Bomba De Vacío De 2 Etapas  5 Cfm Motor De 1/2hp Entrada 1/4">
          <a:extLst>
            <a:ext uri="{FF2B5EF4-FFF2-40B4-BE49-F238E27FC236}">
              <a16:creationId xmlns:a16="http://schemas.microsoft.com/office/drawing/2014/main" id="{45AFE631-8E95-48F0-BD6A-28F5499118A7}"/>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74" name="AutoShape 3" descr="Bomba De Vacío De 2 Etapas  5 Cfm Motor De 1/2hp Entrada 1/4">
          <a:extLst>
            <a:ext uri="{FF2B5EF4-FFF2-40B4-BE49-F238E27FC236}">
              <a16:creationId xmlns:a16="http://schemas.microsoft.com/office/drawing/2014/main" id="{89C03434-75E1-4DA6-BF5B-396C70AA1FCD}"/>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75" name="AutoShape 3" descr="Bomba De Vacío De 2 Etapas  5 Cfm Motor De 1/2hp Entrada 1/4">
          <a:extLst>
            <a:ext uri="{FF2B5EF4-FFF2-40B4-BE49-F238E27FC236}">
              <a16:creationId xmlns:a16="http://schemas.microsoft.com/office/drawing/2014/main" id="{64D09846-E20E-4497-A6A8-7601C99C2A80}"/>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76" name="AutoShape 3" descr="Bomba De Vacío De 2 Etapas  5 Cfm Motor De 1/2hp Entrada 1/4">
          <a:extLst>
            <a:ext uri="{FF2B5EF4-FFF2-40B4-BE49-F238E27FC236}">
              <a16:creationId xmlns:a16="http://schemas.microsoft.com/office/drawing/2014/main" id="{DB249989-0938-4415-BED8-B3FB315E18BB}"/>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77" name="AutoShape 3" descr="Bomba De Vacío De 2 Etapas  5 Cfm Motor De 1/2hp Entrada 1/4">
          <a:extLst>
            <a:ext uri="{FF2B5EF4-FFF2-40B4-BE49-F238E27FC236}">
              <a16:creationId xmlns:a16="http://schemas.microsoft.com/office/drawing/2014/main" id="{9031280A-0CFE-4E46-93A8-03A3E874D913}"/>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78" name="AutoShape 3" descr="Bomba De Vacío De 2 Etapas  5 Cfm Motor De 1/2hp Entrada 1/4">
          <a:extLst>
            <a:ext uri="{FF2B5EF4-FFF2-40B4-BE49-F238E27FC236}">
              <a16:creationId xmlns:a16="http://schemas.microsoft.com/office/drawing/2014/main" id="{525016B5-7B3B-4264-86BE-D66A2A6FD260}"/>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79" name="AutoShape 3" descr="Bomba De Vacío De 2 Etapas  5 Cfm Motor De 1/2hp Entrada 1/4">
          <a:extLst>
            <a:ext uri="{FF2B5EF4-FFF2-40B4-BE49-F238E27FC236}">
              <a16:creationId xmlns:a16="http://schemas.microsoft.com/office/drawing/2014/main" id="{5699F474-4AE8-45E4-960D-782E2C66A244}"/>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80" name="AutoShape 3" descr="Bomba De Vacío De 2 Etapas  5 Cfm Motor De 1/2hp Entrada 1/4">
          <a:extLst>
            <a:ext uri="{FF2B5EF4-FFF2-40B4-BE49-F238E27FC236}">
              <a16:creationId xmlns:a16="http://schemas.microsoft.com/office/drawing/2014/main" id="{D4D113D3-D263-4B60-9D52-7E029121A9C0}"/>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81" name="AutoShape 3" descr="Bomba De Vacío De 2 Etapas  5 Cfm Motor De 1/2hp Entrada 1/4">
          <a:extLst>
            <a:ext uri="{FF2B5EF4-FFF2-40B4-BE49-F238E27FC236}">
              <a16:creationId xmlns:a16="http://schemas.microsoft.com/office/drawing/2014/main" id="{0A5DF4CC-131D-4564-9C71-C5A998BDF341}"/>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82" name="AutoShape 3" descr="Bomba De Vacío De 2 Etapas  5 Cfm Motor De 1/2hp Entrada 1/4">
          <a:extLst>
            <a:ext uri="{FF2B5EF4-FFF2-40B4-BE49-F238E27FC236}">
              <a16:creationId xmlns:a16="http://schemas.microsoft.com/office/drawing/2014/main" id="{45E5F1C3-7DAD-438D-A950-B71B3BF607C2}"/>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34</xdr:row>
      <xdr:rowOff>0</xdr:rowOff>
    </xdr:from>
    <xdr:ext cx="304800" cy="288925"/>
    <xdr:sp macro="" textlink="">
      <xdr:nvSpPr>
        <xdr:cNvPr id="8883" name="AutoShape 3" descr="Bomba De Vacío De 2 Etapas  5 Cfm Motor De 1/2hp Entrada 1/4">
          <a:extLst>
            <a:ext uri="{FF2B5EF4-FFF2-40B4-BE49-F238E27FC236}">
              <a16:creationId xmlns:a16="http://schemas.microsoft.com/office/drawing/2014/main" id="{4BFD1F17-D4A9-44BA-984C-CFDD68883069}"/>
            </a:ext>
          </a:extLst>
        </xdr:cNvPr>
        <xdr:cNvSpPr>
          <a:spLocks noChangeAspect="1" noChangeArrowheads="1"/>
        </xdr:cNvSpPr>
      </xdr:nvSpPr>
      <xdr:spPr bwMode="auto">
        <a:xfrm>
          <a:off x="34766250" y="1108392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84" name="AutoShape 3" descr="Bomba De Vacío De 2 Etapas  5 Cfm Motor De 1/2hp Entrada 1/4">
          <a:extLst>
            <a:ext uri="{FF2B5EF4-FFF2-40B4-BE49-F238E27FC236}">
              <a16:creationId xmlns:a16="http://schemas.microsoft.com/office/drawing/2014/main" id="{DCC88E19-9B15-4957-AB73-B8AE993C0DB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85" name="AutoShape 3" descr="Bomba De Vacío De 2 Etapas  5 Cfm Motor De 1/2hp Entrada 1/4">
          <a:extLst>
            <a:ext uri="{FF2B5EF4-FFF2-40B4-BE49-F238E27FC236}">
              <a16:creationId xmlns:a16="http://schemas.microsoft.com/office/drawing/2014/main" id="{24B22CFD-CBC1-40F5-8894-1D76EFC3098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86" name="AutoShape 3" descr="Bomba De Vacío De 2 Etapas  5 Cfm Motor De 1/2hp Entrada 1/4">
          <a:extLst>
            <a:ext uri="{FF2B5EF4-FFF2-40B4-BE49-F238E27FC236}">
              <a16:creationId xmlns:a16="http://schemas.microsoft.com/office/drawing/2014/main" id="{88DCF65E-11F3-4056-9F56-1402CE5077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87" name="AutoShape 3" descr="Bomba De Vacío De 2 Etapas  5 Cfm Motor De 1/2hp Entrada 1/4">
          <a:extLst>
            <a:ext uri="{FF2B5EF4-FFF2-40B4-BE49-F238E27FC236}">
              <a16:creationId xmlns:a16="http://schemas.microsoft.com/office/drawing/2014/main" id="{B783DBF7-B76A-4954-9577-217B69C5FCB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88" name="AutoShape 3" descr="Bomba De Vacío De 2 Etapas  5 Cfm Motor De 1/2hp Entrada 1/4">
          <a:extLst>
            <a:ext uri="{FF2B5EF4-FFF2-40B4-BE49-F238E27FC236}">
              <a16:creationId xmlns:a16="http://schemas.microsoft.com/office/drawing/2014/main" id="{21931C48-67AF-4138-AB45-FB4C92757BB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89" name="AutoShape 3" descr="Bomba De Vacío De 2 Etapas  5 Cfm Motor De 1/2hp Entrada 1/4">
          <a:extLst>
            <a:ext uri="{FF2B5EF4-FFF2-40B4-BE49-F238E27FC236}">
              <a16:creationId xmlns:a16="http://schemas.microsoft.com/office/drawing/2014/main" id="{ABDF3721-0EB9-40B0-8085-281F5BF6B99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90" name="AutoShape 3" descr="Bomba De Vacío De 2 Etapas  5 Cfm Motor De 1/2hp Entrada 1/4">
          <a:extLst>
            <a:ext uri="{FF2B5EF4-FFF2-40B4-BE49-F238E27FC236}">
              <a16:creationId xmlns:a16="http://schemas.microsoft.com/office/drawing/2014/main" id="{C844B7D2-3317-4CFC-8BFC-65C1A704F6D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91" name="AutoShape 3" descr="Bomba De Vacío De 2 Etapas  5 Cfm Motor De 1/2hp Entrada 1/4">
          <a:extLst>
            <a:ext uri="{FF2B5EF4-FFF2-40B4-BE49-F238E27FC236}">
              <a16:creationId xmlns:a16="http://schemas.microsoft.com/office/drawing/2014/main" id="{38496E2F-DC4C-4B69-8D6C-458A6C944F5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92" name="AutoShape 3" descr="Bomba De Vacío De 2 Etapas  5 Cfm Motor De 1/2hp Entrada 1/4">
          <a:extLst>
            <a:ext uri="{FF2B5EF4-FFF2-40B4-BE49-F238E27FC236}">
              <a16:creationId xmlns:a16="http://schemas.microsoft.com/office/drawing/2014/main" id="{5AA1125F-5785-47BC-986A-C3EF3ED936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93" name="AutoShape 3" descr="Bomba De Vacío De 2 Etapas  5 Cfm Motor De 1/2hp Entrada 1/4">
          <a:extLst>
            <a:ext uri="{FF2B5EF4-FFF2-40B4-BE49-F238E27FC236}">
              <a16:creationId xmlns:a16="http://schemas.microsoft.com/office/drawing/2014/main" id="{8568965E-2469-4DAF-8057-FDFEECC9F2F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94" name="AutoShape 3" descr="Bomba De Vacío De 2 Etapas  5 Cfm Motor De 1/2hp Entrada 1/4">
          <a:extLst>
            <a:ext uri="{FF2B5EF4-FFF2-40B4-BE49-F238E27FC236}">
              <a16:creationId xmlns:a16="http://schemas.microsoft.com/office/drawing/2014/main" id="{4A7EC27D-074C-4E3E-BBA3-79CE297BDEC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95" name="AutoShape 3" descr="Bomba De Vacío De 2 Etapas  5 Cfm Motor De 1/2hp Entrada 1/4">
          <a:extLst>
            <a:ext uri="{FF2B5EF4-FFF2-40B4-BE49-F238E27FC236}">
              <a16:creationId xmlns:a16="http://schemas.microsoft.com/office/drawing/2014/main" id="{36C0968B-55CA-4466-AAAE-19B837D5EA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96" name="AutoShape 3" descr="Bomba De Vacío De 2 Etapas  5 Cfm Motor De 1/2hp Entrada 1/4">
          <a:extLst>
            <a:ext uri="{FF2B5EF4-FFF2-40B4-BE49-F238E27FC236}">
              <a16:creationId xmlns:a16="http://schemas.microsoft.com/office/drawing/2014/main" id="{EE643634-661A-4BE3-B5ED-41BB1D5E571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97" name="AutoShape 3" descr="Bomba De Vacío De 2 Etapas  5 Cfm Motor De 1/2hp Entrada 1/4">
          <a:extLst>
            <a:ext uri="{FF2B5EF4-FFF2-40B4-BE49-F238E27FC236}">
              <a16:creationId xmlns:a16="http://schemas.microsoft.com/office/drawing/2014/main" id="{FF0B0F69-9D15-429F-AFAD-7999575C170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98" name="AutoShape 3" descr="Bomba De Vacío De 2 Etapas  5 Cfm Motor De 1/2hp Entrada 1/4">
          <a:extLst>
            <a:ext uri="{FF2B5EF4-FFF2-40B4-BE49-F238E27FC236}">
              <a16:creationId xmlns:a16="http://schemas.microsoft.com/office/drawing/2014/main" id="{B8DE531F-3333-4B21-A486-85FE3E24479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899" name="AutoShape 3" descr="Bomba De Vacío De 2 Etapas  5 Cfm Motor De 1/2hp Entrada 1/4">
          <a:extLst>
            <a:ext uri="{FF2B5EF4-FFF2-40B4-BE49-F238E27FC236}">
              <a16:creationId xmlns:a16="http://schemas.microsoft.com/office/drawing/2014/main" id="{A786E7A6-856E-44A1-AE0D-DCCDC6FBAE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00" name="AutoShape 3" descr="Bomba De Vacío De 2 Etapas  5 Cfm Motor De 1/2hp Entrada 1/4">
          <a:extLst>
            <a:ext uri="{FF2B5EF4-FFF2-40B4-BE49-F238E27FC236}">
              <a16:creationId xmlns:a16="http://schemas.microsoft.com/office/drawing/2014/main" id="{E050224E-7AD3-4167-9FA9-56F72877B5E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01" name="AutoShape 3" descr="Bomba De Vacío De 2 Etapas  5 Cfm Motor De 1/2hp Entrada 1/4">
          <a:extLst>
            <a:ext uri="{FF2B5EF4-FFF2-40B4-BE49-F238E27FC236}">
              <a16:creationId xmlns:a16="http://schemas.microsoft.com/office/drawing/2014/main" id="{153DE297-1D92-49B7-92A1-540B01593B5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02" name="AutoShape 3" descr="Bomba De Vacío De 2 Etapas  5 Cfm Motor De 1/2hp Entrada 1/4">
          <a:extLst>
            <a:ext uri="{FF2B5EF4-FFF2-40B4-BE49-F238E27FC236}">
              <a16:creationId xmlns:a16="http://schemas.microsoft.com/office/drawing/2014/main" id="{D574CE44-2A8B-4DDB-9568-D6680C09275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03" name="AutoShape 3" descr="Bomba De Vacío De 2 Etapas  5 Cfm Motor De 1/2hp Entrada 1/4">
          <a:extLst>
            <a:ext uri="{FF2B5EF4-FFF2-40B4-BE49-F238E27FC236}">
              <a16:creationId xmlns:a16="http://schemas.microsoft.com/office/drawing/2014/main" id="{99FA37A5-2FDD-48EB-A78A-FB3DD0DAAD5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04" name="AutoShape 3" descr="Bomba De Vacío De 2 Etapas  5 Cfm Motor De 1/2hp Entrada 1/4">
          <a:extLst>
            <a:ext uri="{FF2B5EF4-FFF2-40B4-BE49-F238E27FC236}">
              <a16:creationId xmlns:a16="http://schemas.microsoft.com/office/drawing/2014/main" id="{2E251DE1-E47E-4A88-9AA5-9C8D1FE3ED3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05" name="AutoShape 3" descr="Bomba De Vacío De 2 Etapas  5 Cfm Motor De 1/2hp Entrada 1/4">
          <a:extLst>
            <a:ext uri="{FF2B5EF4-FFF2-40B4-BE49-F238E27FC236}">
              <a16:creationId xmlns:a16="http://schemas.microsoft.com/office/drawing/2014/main" id="{34EFE026-A239-4744-BBE9-E4EA0F33214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06" name="AutoShape 3" descr="Bomba De Vacío De 2 Etapas  5 Cfm Motor De 1/2hp Entrada 1/4">
          <a:extLst>
            <a:ext uri="{FF2B5EF4-FFF2-40B4-BE49-F238E27FC236}">
              <a16:creationId xmlns:a16="http://schemas.microsoft.com/office/drawing/2014/main" id="{65B00BBB-7417-45F2-9E5A-AC671D6F20A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07" name="AutoShape 3" descr="Bomba De Vacío De 2 Etapas  5 Cfm Motor De 1/2hp Entrada 1/4">
          <a:extLst>
            <a:ext uri="{FF2B5EF4-FFF2-40B4-BE49-F238E27FC236}">
              <a16:creationId xmlns:a16="http://schemas.microsoft.com/office/drawing/2014/main" id="{8A902435-9AEB-4D50-B332-6B75ABE6FED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08" name="AutoShape 3" descr="Bomba De Vacío De 2 Etapas  5 Cfm Motor De 1/2hp Entrada 1/4">
          <a:extLst>
            <a:ext uri="{FF2B5EF4-FFF2-40B4-BE49-F238E27FC236}">
              <a16:creationId xmlns:a16="http://schemas.microsoft.com/office/drawing/2014/main" id="{83C69A9B-78F7-4D59-82E5-BDA9EE1C2B9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09" name="AutoShape 3" descr="Bomba De Vacío De 2 Etapas  5 Cfm Motor De 1/2hp Entrada 1/4">
          <a:extLst>
            <a:ext uri="{FF2B5EF4-FFF2-40B4-BE49-F238E27FC236}">
              <a16:creationId xmlns:a16="http://schemas.microsoft.com/office/drawing/2014/main" id="{103C4150-D3D6-4E81-836E-BF0E5E1C7FD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10" name="AutoShape 3" descr="Bomba De Vacío De 2 Etapas  5 Cfm Motor De 1/2hp Entrada 1/4">
          <a:extLst>
            <a:ext uri="{FF2B5EF4-FFF2-40B4-BE49-F238E27FC236}">
              <a16:creationId xmlns:a16="http://schemas.microsoft.com/office/drawing/2014/main" id="{3D8E9AC8-02BD-41E5-8D77-51039A1A507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11" name="AutoShape 3" descr="Bomba De Vacío De 2 Etapas  5 Cfm Motor De 1/2hp Entrada 1/4">
          <a:extLst>
            <a:ext uri="{FF2B5EF4-FFF2-40B4-BE49-F238E27FC236}">
              <a16:creationId xmlns:a16="http://schemas.microsoft.com/office/drawing/2014/main" id="{BDDEB38D-4781-4EAA-8874-12057177EA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12" name="AutoShape 3" descr="Bomba De Vacío De 2 Etapas  5 Cfm Motor De 1/2hp Entrada 1/4">
          <a:extLst>
            <a:ext uri="{FF2B5EF4-FFF2-40B4-BE49-F238E27FC236}">
              <a16:creationId xmlns:a16="http://schemas.microsoft.com/office/drawing/2014/main" id="{A3A77C0A-1EDD-4072-82BE-88F95CC3C3D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13" name="AutoShape 3" descr="Bomba De Vacío De 2 Etapas  5 Cfm Motor De 1/2hp Entrada 1/4">
          <a:extLst>
            <a:ext uri="{FF2B5EF4-FFF2-40B4-BE49-F238E27FC236}">
              <a16:creationId xmlns:a16="http://schemas.microsoft.com/office/drawing/2014/main" id="{7B94212A-027D-4FDF-8EF0-6AD8D579F9F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14" name="AutoShape 3" descr="Bomba De Vacío De 2 Etapas  5 Cfm Motor De 1/2hp Entrada 1/4">
          <a:extLst>
            <a:ext uri="{FF2B5EF4-FFF2-40B4-BE49-F238E27FC236}">
              <a16:creationId xmlns:a16="http://schemas.microsoft.com/office/drawing/2014/main" id="{C891ADC3-BF26-4689-84A2-8B25EE62AF7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15" name="AutoShape 3" descr="Bomba De Vacío De 2 Etapas  5 Cfm Motor De 1/2hp Entrada 1/4">
          <a:extLst>
            <a:ext uri="{FF2B5EF4-FFF2-40B4-BE49-F238E27FC236}">
              <a16:creationId xmlns:a16="http://schemas.microsoft.com/office/drawing/2014/main" id="{983DB0AB-C5A7-4BF9-9A16-1066705259D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16" name="AutoShape 3" descr="Bomba De Vacío De 2 Etapas  5 Cfm Motor De 1/2hp Entrada 1/4">
          <a:extLst>
            <a:ext uri="{FF2B5EF4-FFF2-40B4-BE49-F238E27FC236}">
              <a16:creationId xmlns:a16="http://schemas.microsoft.com/office/drawing/2014/main" id="{65D18A37-8548-4A9D-9C1D-8E9AF97B0E7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17" name="AutoShape 3" descr="Bomba De Vacío De 2 Etapas  5 Cfm Motor De 1/2hp Entrada 1/4">
          <a:extLst>
            <a:ext uri="{FF2B5EF4-FFF2-40B4-BE49-F238E27FC236}">
              <a16:creationId xmlns:a16="http://schemas.microsoft.com/office/drawing/2014/main" id="{C33BFBB7-9CA0-4A00-8D9C-03D4E89118A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18" name="AutoShape 3" descr="Bomba De Vacío De 2 Etapas  5 Cfm Motor De 1/2hp Entrada 1/4">
          <a:extLst>
            <a:ext uri="{FF2B5EF4-FFF2-40B4-BE49-F238E27FC236}">
              <a16:creationId xmlns:a16="http://schemas.microsoft.com/office/drawing/2014/main" id="{2D11FF62-37F1-4D2F-80C4-22B83BBD238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19" name="AutoShape 3" descr="Bomba De Vacío De 2 Etapas  5 Cfm Motor De 1/2hp Entrada 1/4">
          <a:extLst>
            <a:ext uri="{FF2B5EF4-FFF2-40B4-BE49-F238E27FC236}">
              <a16:creationId xmlns:a16="http://schemas.microsoft.com/office/drawing/2014/main" id="{9F419082-8E80-4F7A-853C-C63F260CFAA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20" name="AutoShape 3" descr="Bomba De Vacío De 2 Etapas  5 Cfm Motor De 1/2hp Entrada 1/4">
          <a:extLst>
            <a:ext uri="{FF2B5EF4-FFF2-40B4-BE49-F238E27FC236}">
              <a16:creationId xmlns:a16="http://schemas.microsoft.com/office/drawing/2014/main" id="{5B696367-F0CF-4F1E-AABD-824B9DA5CDC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21" name="AutoShape 3" descr="Bomba De Vacío De 2 Etapas  5 Cfm Motor De 1/2hp Entrada 1/4">
          <a:extLst>
            <a:ext uri="{FF2B5EF4-FFF2-40B4-BE49-F238E27FC236}">
              <a16:creationId xmlns:a16="http://schemas.microsoft.com/office/drawing/2014/main" id="{BC6E51C4-4955-4257-B594-F70514302D7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22" name="AutoShape 3" descr="Bomba De Vacío De 2 Etapas  5 Cfm Motor De 1/2hp Entrada 1/4">
          <a:extLst>
            <a:ext uri="{FF2B5EF4-FFF2-40B4-BE49-F238E27FC236}">
              <a16:creationId xmlns:a16="http://schemas.microsoft.com/office/drawing/2014/main" id="{6C313624-0557-4CFD-8AEF-A9EDB87C651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23" name="AutoShape 3" descr="Bomba De Vacío De 2 Etapas  5 Cfm Motor De 1/2hp Entrada 1/4">
          <a:extLst>
            <a:ext uri="{FF2B5EF4-FFF2-40B4-BE49-F238E27FC236}">
              <a16:creationId xmlns:a16="http://schemas.microsoft.com/office/drawing/2014/main" id="{A85BEE28-ADD9-41EB-AA78-AC954224CD1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24" name="AutoShape 3" descr="Bomba De Vacío De 2 Etapas  5 Cfm Motor De 1/2hp Entrada 1/4">
          <a:extLst>
            <a:ext uri="{FF2B5EF4-FFF2-40B4-BE49-F238E27FC236}">
              <a16:creationId xmlns:a16="http://schemas.microsoft.com/office/drawing/2014/main" id="{22F235B0-1954-41CB-9BE7-61C847A5BD4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25" name="AutoShape 3" descr="Bomba De Vacío De 2 Etapas  5 Cfm Motor De 1/2hp Entrada 1/4">
          <a:extLst>
            <a:ext uri="{FF2B5EF4-FFF2-40B4-BE49-F238E27FC236}">
              <a16:creationId xmlns:a16="http://schemas.microsoft.com/office/drawing/2014/main" id="{2EB88B14-094A-477D-8D40-391CF7EB33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26" name="AutoShape 3" descr="Bomba De Vacío De 2 Etapas  5 Cfm Motor De 1/2hp Entrada 1/4">
          <a:extLst>
            <a:ext uri="{FF2B5EF4-FFF2-40B4-BE49-F238E27FC236}">
              <a16:creationId xmlns:a16="http://schemas.microsoft.com/office/drawing/2014/main" id="{A38E9441-EFEF-451B-95C2-AB65B5FD727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0</xdr:rowOff>
    </xdr:from>
    <xdr:ext cx="304800" cy="288925"/>
    <xdr:sp macro="" textlink="">
      <xdr:nvSpPr>
        <xdr:cNvPr id="8927" name="AutoShape 3" descr="Bomba De Vacío De 2 Etapas  5 Cfm Motor De 1/2hp Entrada 1/4">
          <a:extLst>
            <a:ext uri="{FF2B5EF4-FFF2-40B4-BE49-F238E27FC236}">
              <a16:creationId xmlns:a16="http://schemas.microsoft.com/office/drawing/2014/main" id="{1643E81A-CF9A-4CDD-B0C0-A1C9E88DB44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28" name="AutoShape 3" descr="Bomba De Vacío De 2 Etapas  5 Cfm Motor De 1/2hp Entrada 1/4">
          <a:extLst>
            <a:ext uri="{FF2B5EF4-FFF2-40B4-BE49-F238E27FC236}">
              <a16:creationId xmlns:a16="http://schemas.microsoft.com/office/drawing/2014/main" id="{75E5777C-9176-4895-8A04-75DFC40A1CC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29" name="AutoShape 3" descr="Bomba De Vacío De 2 Etapas  5 Cfm Motor De 1/2hp Entrada 1/4">
          <a:extLst>
            <a:ext uri="{FF2B5EF4-FFF2-40B4-BE49-F238E27FC236}">
              <a16:creationId xmlns:a16="http://schemas.microsoft.com/office/drawing/2014/main" id="{FC15120A-CD49-4E82-AFEF-EECA7AB0990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30" name="AutoShape 3" descr="Bomba De Vacío De 2 Etapas  5 Cfm Motor De 1/2hp Entrada 1/4">
          <a:extLst>
            <a:ext uri="{FF2B5EF4-FFF2-40B4-BE49-F238E27FC236}">
              <a16:creationId xmlns:a16="http://schemas.microsoft.com/office/drawing/2014/main" id="{DE366384-3B2F-47DB-B5EB-BD80583305F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31" name="AutoShape 3" descr="Bomba De Vacío De 2 Etapas  5 Cfm Motor De 1/2hp Entrada 1/4">
          <a:extLst>
            <a:ext uri="{FF2B5EF4-FFF2-40B4-BE49-F238E27FC236}">
              <a16:creationId xmlns:a16="http://schemas.microsoft.com/office/drawing/2014/main" id="{27830BBC-2AD2-470C-B430-DE330CC2819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32" name="AutoShape 3" descr="Bomba De Vacío De 2 Etapas  5 Cfm Motor De 1/2hp Entrada 1/4">
          <a:extLst>
            <a:ext uri="{FF2B5EF4-FFF2-40B4-BE49-F238E27FC236}">
              <a16:creationId xmlns:a16="http://schemas.microsoft.com/office/drawing/2014/main" id="{0ECF455E-6196-4F12-B997-BED77510C4A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33" name="AutoShape 3" descr="Bomba De Vacío De 2 Etapas  5 Cfm Motor De 1/2hp Entrada 1/4">
          <a:extLst>
            <a:ext uri="{FF2B5EF4-FFF2-40B4-BE49-F238E27FC236}">
              <a16:creationId xmlns:a16="http://schemas.microsoft.com/office/drawing/2014/main" id="{0246B2E5-6884-44AB-9C8C-39FDB3EE2CC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34" name="AutoShape 3" descr="Bomba De Vacío De 2 Etapas  5 Cfm Motor De 1/2hp Entrada 1/4">
          <a:extLst>
            <a:ext uri="{FF2B5EF4-FFF2-40B4-BE49-F238E27FC236}">
              <a16:creationId xmlns:a16="http://schemas.microsoft.com/office/drawing/2014/main" id="{B1973976-45F2-40B5-8BFF-9EFD145700B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35" name="AutoShape 3" descr="Bomba De Vacío De 2 Etapas  5 Cfm Motor De 1/2hp Entrada 1/4">
          <a:extLst>
            <a:ext uri="{FF2B5EF4-FFF2-40B4-BE49-F238E27FC236}">
              <a16:creationId xmlns:a16="http://schemas.microsoft.com/office/drawing/2014/main" id="{DC220CDA-C171-4D2D-BC0F-A7B52E27FAE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36" name="AutoShape 3" descr="Bomba De Vacío De 2 Etapas  5 Cfm Motor De 1/2hp Entrada 1/4">
          <a:extLst>
            <a:ext uri="{FF2B5EF4-FFF2-40B4-BE49-F238E27FC236}">
              <a16:creationId xmlns:a16="http://schemas.microsoft.com/office/drawing/2014/main" id="{8EE9219C-C8D9-441F-BB9B-87AF69088BA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37" name="AutoShape 3" descr="Bomba De Vacío De 2 Etapas  5 Cfm Motor De 1/2hp Entrada 1/4">
          <a:extLst>
            <a:ext uri="{FF2B5EF4-FFF2-40B4-BE49-F238E27FC236}">
              <a16:creationId xmlns:a16="http://schemas.microsoft.com/office/drawing/2014/main" id="{283CAEA1-B4CE-4215-AF14-9E57EE86331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38" name="AutoShape 3" descr="Bomba De Vacío De 2 Etapas  5 Cfm Motor De 1/2hp Entrada 1/4">
          <a:extLst>
            <a:ext uri="{FF2B5EF4-FFF2-40B4-BE49-F238E27FC236}">
              <a16:creationId xmlns:a16="http://schemas.microsoft.com/office/drawing/2014/main" id="{00243B80-416B-4A67-A2C8-580FE64FBF1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39" name="AutoShape 3" descr="Bomba De Vacío De 2 Etapas  5 Cfm Motor De 1/2hp Entrada 1/4">
          <a:extLst>
            <a:ext uri="{FF2B5EF4-FFF2-40B4-BE49-F238E27FC236}">
              <a16:creationId xmlns:a16="http://schemas.microsoft.com/office/drawing/2014/main" id="{942B41DA-E4F9-45CA-8A8C-BBD6639C730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40" name="AutoShape 3" descr="Bomba De Vacío De 2 Etapas  5 Cfm Motor De 1/2hp Entrada 1/4">
          <a:extLst>
            <a:ext uri="{FF2B5EF4-FFF2-40B4-BE49-F238E27FC236}">
              <a16:creationId xmlns:a16="http://schemas.microsoft.com/office/drawing/2014/main" id="{49608C94-BAD0-40A2-A46F-B5FED0D2847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41" name="AutoShape 3" descr="Bomba De Vacío De 2 Etapas  5 Cfm Motor De 1/2hp Entrada 1/4">
          <a:extLst>
            <a:ext uri="{FF2B5EF4-FFF2-40B4-BE49-F238E27FC236}">
              <a16:creationId xmlns:a16="http://schemas.microsoft.com/office/drawing/2014/main" id="{BA018199-15D8-4E75-B92F-F92DE69551B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42" name="AutoShape 3" descr="Bomba De Vacío De 2 Etapas  5 Cfm Motor De 1/2hp Entrada 1/4">
          <a:extLst>
            <a:ext uri="{FF2B5EF4-FFF2-40B4-BE49-F238E27FC236}">
              <a16:creationId xmlns:a16="http://schemas.microsoft.com/office/drawing/2014/main" id="{CB597289-1420-494C-9C3A-82265B66201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43" name="AutoShape 3" descr="Bomba De Vacío De 2 Etapas  5 Cfm Motor De 1/2hp Entrada 1/4">
          <a:extLst>
            <a:ext uri="{FF2B5EF4-FFF2-40B4-BE49-F238E27FC236}">
              <a16:creationId xmlns:a16="http://schemas.microsoft.com/office/drawing/2014/main" id="{AFDEED4E-8B16-457E-B419-22A54007596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44" name="AutoShape 3" descr="Bomba De Vacío De 2 Etapas  5 Cfm Motor De 1/2hp Entrada 1/4">
          <a:extLst>
            <a:ext uri="{FF2B5EF4-FFF2-40B4-BE49-F238E27FC236}">
              <a16:creationId xmlns:a16="http://schemas.microsoft.com/office/drawing/2014/main" id="{7F97616F-424A-4086-A31A-E6A39A407C5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45" name="AutoShape 3" descr="Bomba De Vacío De 2 Etapas  5 Cfm Motor De 1/2hp Entrada 1/4">
          <a:extLst>
            <a:ext uri="{FF2B5EF4-FFF2-40B4-BE49-F238E27FC236}">
              <a16:creationId xmlns:a16="http://schemas.microsoft.com/office/drawing/2014/main" id="{555185F8-F4D5-4E67-8687-801E104333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46" name="AutoShape 3" descr="Bomba De Vacío De 2 Etapas  5 Cfm Motor De 1/2hp Entrada 1/4">
          <a:extLst>
            <a:ext uri="{FF2B5EF4-FFF2-40B4-BE49-F238E27FC236}">
              <a16:creationId xmlns:a16="http://schemas.microsoft.com/office/drawing/2014/main" id="{6AEDECBF-8B9D-4920-BC39-CC37FC78BBE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47" name="AutoShape 3" descr="Bomba De Vacío De 2 Etapas  5 Cfm Motor De 1/2hp Entrada 1/4">
          <a:extLst>
            <a:ext uri="{FF2B5EF4-FFF2-40B4-BE49-F238E27FC236}">
              <a16:creationId xmlns:a16="http://schemas.microsoft.com/office/drawing/2014/main" id="{30EA59D7-8C04-45D0-88C9-E56F69731A1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48" name="AutoShape 3" descr="Bomba De Vacío De 2 Etapas  5 Cfm Motor De 1/2hp Entrada 1/4">
          <a:extLst>
            <a:ext uri="{FF2B5EF4-FFF2-40B4-BE49-F238E27FC236}">
              <a16:creationId xmlns:a16="http://schemas.microsoft.com/office/drawing/2014/main" id="{1338C2F4-4C7E-4AC9-B7CC-202C5E1B61F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49" name="AutoShape 3" descr="Bomba De Vacío De 2 Etapas  5 Cfm Motor De 1/2hp Entrada 1/4">
          <a:extLst>
            <a:ext uri="{FF2B5EF4-FFF2-40B4-BE49-F238E27FC236}">
              <a16:creationId xmlns:a16="http://schemas.microsoft.com/office/drawing/2014/main" id="{5B8950FB-FDFE-4D64-BCB8-2743778EE8F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50" name="AutoShape 3" descr="Bomba De Vacío De 2 Etapas  5 Cfm Motor De 1/2hp Entrada 1/4">
          <a:extLst>
            <a:ext uri="{FF2B5EF4-FFF2-40B4-BE49-F238E27FC236}">
              <a16:creationId xmlns:a16="http://schemas.microsoft.com/office/drawing/2014/main" id="{6153DDF4-F2CB-4DE9-8874-55EBD7646C4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51" name="AutoShape 3" descr="Bomba De Vacío De 2 Etapas  5 Cfm Motor De 1/2hp Entrada 1/4">
          <a:extLst>
            <a:ext uri="{FF2B5EF4-FFF2-40B4-BE49-F238E27FC236}">
              <a16:creationId xmlns:a16="http://schemas.microsoft.com/office/drawing/2014/main" id="{14501176-23A0-4C3F-BE25-ABF9C01F466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52" name="AutoShape 3" descr="Bomba De Vacío De 2 Etapas  5 Cfm Motor De 1/2hp Entrada 1/4">
          <a:extLst>
            <a:ext uri="{FF2B5EF4-FFF2-40B4-BE49-F238E27FC236}">
              <a16:creationId xmlns:a16="http://schemas.microsoft.com/office/drawing/2014/main" id="{F0FF4130-A0EC-40CE-9BFC-645C1DC1F23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53" name="AutoShape 3" descr="Bomba De Vacío De 2 Etapas  5 Cfm Motor De 1/2hp Entrada 1/4">
          <a:extLst>
            <a:ext uri="{FF2B5EF4-FFF2-40B4-BE49-F238E27FC236}">
              <a16:creationId xmlns:a16="http://schemas.microsoft.com/office/drawing/2014/main" id="{52FF8893-0F88-4451-92A1-879F25867ED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54" name="AutoShape 3" descr="Bomba De Vacío De 2 Etapas  5 Cfm Motor De 1/2hp Entrada 1/4">
          <a:extLst>
            <a:ext uri="{FF2B5EF4-FFF2-40B4-BE49-F238E27FC236}">
              <a16:creationId xmlns:a16="http://schemas.microsoft.com/office/drawing/2014/main" id="{83C18D90-6E5B-442B-8B50-57BA2AE554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55" name="AutoShape 3" descr="Bomba De Vacío De 2 Etapas  5 Cfm Motor De 1/2hp Entrada 1/4">
          <a:extLst>
            <a:ext uri="{FF2B5EF4-FFF2-40B4-BE49-F238E27FC236}">
              <a16:creationId xmlns:a16="http://schemas.microsoft.com/office/drawing/2014/main" id="{68BC16C9-D3FA-4DD7-B0E1-709195F000E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56" name="AutoShape 3" descr="Bomba De Vacío De 2 Etapas  5 Cfm Motor De 1/2hp Entrada 1/4">
          <a:extLst>
            <a:ext uri="{FF2B5EF4-FFF2-40B4-BE49-F238E27FC236}">
              <a16:creationId xmlns:a16="http://schemas.microsoft.com/office/drawing/2014/main" id="{C497AF80-A755-455C-B84C-E1CB3D1D5D8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57" name="AutoShape 3" descr="Bomba De Vacío De 2 Etapas  5 Cfm Motor De 1/2hp Entrada 1/4">
          <a:extLst>
            <a:ext uri="{FF2B5EF4-FFF2-40B4-BE49-F238E27FC236}">
              <a16:creationId xmlns:a16="http://schemas.microsoft.com/office/drawing/2014/main" id="{DBDE8F08-4B73-44B9-A2D3-C794CBD74CC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58" name="AutoShape 3" descr="Bomba De Vacío De 2 Etapas  5 Cfm Motor De 1/2hp Entrada 1/4">
          <a:extLst>
            <a:ext uri="{FF2B5EF4-FFF2-40B4-BE49-F238E27FC236}">
              <a16:creationId xmlns:a16="http://schemas.microsoft.com/office/drawing/2014/main" id="{44EDA46D-9AF6-4182-B869-F1EB4F69FAB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59" name="AutoShape 3" descr="Bomba De Vacío De 2 Etapas  5 Cfm Motor De 1/2hp Entrada 1/4">
          <a:extLst>
            <a:ext uri="{FF2B5EF4-FFF2-40B4-BE49-F238E27FC236}">
              <a16:creationId xmlns:a16="http://schemas.microsoft.com/office/drawing/2014/main" id="{0FF5CC5A-4926-4006-80BD-63189544B4E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60" name="AutoShape 3" descr="Bomba De Vacío De 2 Etapas  5 Cfm Motor De 1/2hp Entrada 1/4">
          <a:extLst>
            <a:ext uri="{FF2B5EF4-FFF2-40B4-BE49-F238E27FC236}">
              <a16:creationId xmlns:a16="http://schemas.microsoft.com/office/drawing/2014/main" id="{3996C737-B727-4CF8-A2F5-7996A49B6C9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61" name="AutoShape 3" descr="Bomba De Vacío De 2 Etapas  5 Cfm Motor De 1/2hp Entrada 1/4">
          <a:extLst>
            <a:ext uri="{FF2B5EF4-FFF2-40B4-BE49-F238E27FC236}">
              <a16:creationId xmlns:a16="http://schemas.microsoft.com/office/drawing/2014/main" id="{851509A8-E9C5-48F4-BA6A-8D6597760B7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62" name="AutoShape 3" descr="Bomba De Vacío De 2 Etapas  5 Cfm Motor De 1/2hp Entrada 1/4">
          <a:extLst>
            <a:ext uri="{FF2B5EF4-FFF2-40B4-BE49-F238E27FC236}">
              <a16:creationId xmlns:a16="http://schemas.microsoft.com/office/drawing/2014/main" id="{D7DCBD79-4C99-4BC9-B4CD-50FE2908F8C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63" name="AutoShape 3" descr="Bomba De Vacío De 2 Etapas  5 Cfm Motor De 1/2hp Entrada 1/4">
          <a:extLst>
            <a:ext uri="{FF2B5EF4-FFF2-40B4-BE49-F238E27FC236}">
              <a16:creationId xmlns:a16="http://schemas.microsoft.com/office/drawing/2014/main" id="{42858526-7614-4524-B512-4A813706E79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64" name="AutoShape 3" descr="Bomba De Vacío De 2 Etapas  5 Cfm Motor De 1/2hp Entrada 1/4">
          <a:extLst>
            <a:ext uri="{FF2B5EF4-FFF2-40B4-BE49-F238E27FC236}">
              <a16:creationId xmlns:a16="http://schemas.microsoft.com/office/drawing/2014/main" id="{794B2091-9FE8-4BFC-A4B1-2A7C257D130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65" name="AutoShape 3" descr="Bomba De Vacío De 2 Etapas  5 Cfm Motor De 1/2hp Entrada 1/4">
          <a:extLst>
            <a:ext uri="{FF2B5EF4-FFF2-40B4-BE49-F238E27FC236}">
              <a16:creationId xmlns:a16="http://schemas.microsoft.com/office/drawing/2014/main" id="{91C0DE8A-73E4-4907-AA34-81EC2E22362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66" name="AutoShape 3" descr="Bomba De Vacío De 2 Etapas  5 Cfm Motor De 1/2hp Entrada 1/4">
          <a:extLst>
            <a:ext uri="{FF2B5EF4-FFF2-40B4-BE49-F238E27FC236}">
              <a16:creationId xmlns:a16="http://schemas.microsoft.com/office/drawing/2014/main" id="{7D9C5C95-C43C-46B8-952A-613F9C82AF5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67" name="AutoShape 3" descr="Bomba De Vacío De 2 Etapas  5 Cfm Motor De 1/2hp Entrada 1/4">
          <a:extLst>
            <a:ext uri="{FF2B5EF4-FFF2-40B4-BE49-F238E27FC236}">
              <a16:creationId xmlns:a16="http://schemas.microsoft.com/office/drawing/2014/main" id="{2B40389C-EABF-4D51-99DF-B0D6DA530C2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68" name="AutoShape 3" descr="Bomba De Vacío De 2 Etapas  5 Cfm Motor De 1/2hp Entrada 1/4">
          <a:extLst>
            <a:ext uri="{FF2B5EF4-FFF2-40B4-BE49-F238E27FC236}">
              <a16:creationId xmlns:a16="http://schemas.microsoft.com/office/drawing/2014/main" id="{346E0FA1-0CF2-43FB-97EE-2997E555092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69" name="AutoShape 3" descr="Bomba De Vacío De 2 Etapas  5 Cfm Motor De 1/2hp Entrada 1/4">
          <a:extLst>
            <a:ext uri="{FF2B5EF4-FFF2-40B4-BE49-F238E27FC236}">
              <a16:creationId xmlns:a16="http://schemas.microsoft.com/office/drawing/2014/main" id="{9DE892DE-3A73-49E3-8BE9-268CC1FFDF6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70" name="AutoShape 3" descr="Bomba De Vacío De 2 Etapas  5 Cfm Motor De 1/2hp Entrada 1/4">
          <a:extLst>
            <a:ext uri="{FF2B5EF4-FFF2-40B4-BE49-F238E27FC236}">
              <a16:creationId xmlns:a16="http://schemas.microsoft.com/office/drawing/2014/main" id="{D239A00B-21D5-4114-A7F6-0DE851A01D2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0</xdr:rowOff>
    </xdr:from>
    <xdr:ext cx="304800" cy="288925"/>
    <xdr:sp macro="" textlink="">
      <xdr:nvSpPr>
        <xdr:cNvPr id="8971" name="AutoShape 3" descr="Bomba De Vacío De 2 Etapas  5 Cfm Motor De 1/2hp Entrada 1/4">
          <a:extLst>
            <a:ext uri="{FF2B5EF4-FFF2-40B4-BE49-F238E27FC236}">
              <a16:creationId xmlns:a16="http://schemas.microsoft.com/office/drawing/2014/main" id="{626092D9-0C70-4DB8-AC8A-B37018165B2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72" name="AutoShape 3" descr="Bomba De Vacío De 2 Etapas  5 Cfm Motor De 1/2hp Entrada 1/4">
          <a:extLst>
            <a:ext uri="{FF2B5EF4-FFF2-40B4-BE49-F238E27FC236}">
              <a16:creationId xmlns:a16="http://schemas.microsoft.com/office/drawing/2014/main" id="{F6984AF5-5779-4B0F-8400-9EB798B24E2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73" name="AutoShape 3" descr="Bomba De Vacío De 2 Etapas  5 Cfm Motor De 1/2hp Entrada 1/4">
          <a:extLst>
            <a:ext uri="{FF2B5EF4-FFF2-40B4-BE49-F238E27FC236}">
              <a16:creationId xmlns:a16="http://schemas.microsoft.com/office/drawing/2014/main" id="{40A21D8D-E8A2-4BD7-BF30-DD560733399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74" name="AutoShape 3" descr="Bomba De Vacío De 2 Etapas  5 Cfm Motor De 1/2hp Entrada 1/4">
          <a:extLst>
            <a:ext uri="{FF2B5EF4-FFF2-40B4-BE49-F238E27FC236}">
              <a16:creationId xmlns:a16="http://schemas.microsoft.com/office/drawing/2014/main" id="{7DDBE03D-972E-43B3-8365-C56BFDCB99F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75" name="AutoShape 3" descr="Bomba De Vacío De 2 Etapas  5 Cfm Motor De 1/2hp Entrada 1/4">
          <a:extLst>
            <a:ext uri="{FF2B5EF4-FFF2-40B4-BE49-F238E27FC236}">
              <a16:creationId xmlns:a16="http://schemas.microsoft.com/office/drawing/2014/main" id="{216F7AB7-CF89-44D7-A8E9-CA8680DEB62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76" name="AutoShape 3" descr="Bomba De Vacío De 2 Etapas  5 Cfm Motor De 1/2hp Entrada 1/4">
          <a:extLst>
            <a:ext uri="{FF2B5EF4-FFF2-40B4-BE49-F238E27FC236}">
              <a16:creationId xmlns:a16="http://schemas.microsoft.com/office/drawing/2014/main" id="{8D1308F4-DBD5-4753-A0FF-2851112BD7F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77" name="AutoShape 3" descr="Bomba De Vacío De 2 Etapas  5 Cfm Motor De 1/2hp Entrada 1/4">
          <a:extLst>
            <a:ext uri="{FF2B5EF4-FFF2-40B4-BE49-F238E27FC236}">
              <a16:creationId xmlns:a16="http://schemas.microsoft.com/office/drawing/2014/main" id="{94240C4D-075F-444B-80BF-97E7597F9A1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78" name="AutoShape 3" descr="Bomba De Vacío De 2 Etapas  5 Cfm Motor De 1/2hp Entrada 1/4">
          <a:extLst>
            <a:ext uri="{FF2B5EF4-FFF2-40B4-BE49-F238E27FC236}">
              <a16:creationId xmlns:a16="http://schemas.microsoft.com/office/drawing/2014/main" id="{11D0E6D5-44EE-4652-B237-79A0B13300D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79" name="AutoShape 3" descr="Bomba De Vacío De 2 Etapas  5 Cfm Motor De 1/2hp Entrada 1/4">
          <a:extLst>
            <a:ext uri="{FF2B5EF4-FFF2-40B4-BE49-F238E27FC236}">
              <a16:creationId xmlns:a16="http://schemas.microsoft.com/office/drawing/2014/main" id="{5436D17C-1C2C-47A1-850A-04F3AE38B8A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80" name="AutoShape 3" descr="Bomba De Vacío De 2 Etapas  5 Cfm Motor De 1/2hp Entrada 1/4">
          <a:extLst>
            <a:ext uri="{FF2B5EF4-FFF2-40B4-BE49-F238E27FC236}">
              <a16:creationId xmlns:a16="http://schemas.microsoft.com/office/drawing/2014/main" id="{010D7706-64D8-4FEF-9D12-795B8D2AA31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81" name="AutoShape 3" descr="Bomba De Vacío De 2 Etapas  5 Cfm Motor De 1/2hp Entrada 1/4">
          <a:extLst>
            <a:ext uri="{FF2B5EF4-FFF2-40B4-BE49-F238E27FC236}">
              <a16:creationId xmlns:a16="http://schemas.microsoft.com/office/drawing/2014/main" id="{96313B85-2417-46E2-8587-50385F1A2F3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82" name="AutoShape 3" descr="Bomba De Vacío De 2 Etapas  5 Cfm Motor De 1/2hp Entrada 1/4">
          <a:extLst>
            <a:ext uri="{FF2B5EF4-FFF2-40B4-BE49-F238E27FC236}">
              <a16:creationId xmlns:a16="http://schemas.microsoft.com/office/drawing/2014/main" id="{CDEA6CD6-A739-4F42-9773-8EEA893DEB2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83" name="AutoShape 3" descr="Bomba De Vacío De 2 Etapas  5 Cfm Motor De 1/2hp Entrada 1/4">
          <a:extLst>
            <a:ext uri="{FF2B5EF4-FFF2-40B4-BE49-F238E27FC236}">
              <a16:creationId xmlns:a16="http://schemas.microsoft.com/office/drawing/2014/main" id="{8CDA62B4-B80D-4F90-9BEA-E43DB46F4EC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84" name="AutoShape 3" descr="Bomba De Vacío De 2 Etapas  5 Cfm Motor De 1/2hp Entrada 1/4">
          <a:extLst>
            <a:ext uri="{FF2B5EF4-FFF2-40B4-BE49-F238E27FC236}">
              <a16:creationId xmlns:a16="http://schemas.microsoft.com/office/drawing/2014/main" id="{19C32EB9-6CE8-44B3-A5EA-D52FF30C331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85" name="AutoShape 3" descr="Bomba De Vacío De 2 Etapas  5 Cfm Motor De 1/2hp Entrada 1/4">
          <a:extLst>
            <a:ext uri="{FF2B5EF4-FFF2-40B4-BE49-F238E27FC236}">
              <a16:creationId xmlns:a16="http://schemas.microsoft.com/office/drawing/2014/main" id="{4EBB15FC-DF27-4031-88C3-65455C90A24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86" name="AutoShape 3" descr="Bomba De Vacío De 2 Etapas  5 Cfm Motor De 1/2hp Entrada 1/4">
          <a:extLst>
            <a:ext uri="{FF2B5EF4-FFF2-40B4-BE49-F238E27FC236}">
              <a16:creationId xmlns:a16="http://schemas.microsoft.com/office/drawing/2014/main" id="{C3A20F5E-22B2-4C35-BD1D-72E339380D0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87" name="AutoShape 3" descr="Bomba De Vacío De 2 Etapas  5 Cfm Motor De 1/2hp Entrada 1/4">
          <a:extLst>
            <a:ext uri="{FF2B5EF4-FFF2-40B4-BE49-F238E27FC236}">
              <a16:creationId xmlns:a16="http://schemas.microsoft.com/office/drawing/2014/main" id="{2A4B7BFA-5624-4B61-9052-570E62806A4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88" name="AutoShape 3" descr="Bomba De Vacío De 2 Etapas  5 Cfm Motor De 1/2hp Entrada 1/4">
          <a:extLst>
            <a:ext uri="{FF2B5EF4-FFF2-40B4-BE49-F238E27FC236}">
              <a16:creationId xmlns:a16="http://schemas.microsoft.com/office/drawing/2014/main" id="{3DE33996-D8AC-4259-91AF-C15822FBAD1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89" name="AutoShape 3" descr="Bomba De Vacío De 2 Etapas  5 Cfm Motor De 1/2hp Entrada 1/4">
          <a:extLst>
            <a:ext uri="{FF2B5EF4-FFF2-40B4-BE49-F238E27FC236}">
              <a16:creationId xmlns:a16="http://schemas.microsoft.com/office/drawing/2014/main" id="{C39E43F8-7AA5-4951-B194-F2CA21F006C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90" name="AutoShape 3" descr="Bomba De Vacío De 2 Etapas  5 Cfm Motor De 1/2hp Entrada 1/4">
          <a:extLst>
            <a:ext uri="{FF2B5EF4-FFF2-40B4-BE49-F238E27FC236}">
              <a16:creationId xmlns:a16="http://schemas.microsoft.com/office/drawing/2014/main" id="{FF32034D-AE7E-48D8-84C5-EDFD8979688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91" name="AutoShape 3" descr="Bomba De Vacío De 2 Etapas  5 Cfm Motor De 1/2hp Entrada 1/4">
          <a:extLst>
            <a:ext uri="{FF2B5EF4-FFF2-40B4-BE49-F238E27FC236}">
              <a16:creationId xmlns:a16="http://schemas.microsoft.com/office/drawing/2014/main" id="{993B4334-EC5E-475D-9577-614922205D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92" name="AutoShape 3" descr="Bomba De Vacío De 2 Etapas  5 Cfm Motor De 1/2hp Entrada 1/4">
          <a:extLst>
            <a:ext uri="{FF2B5EF4-FFF2-40B4-BE49-F238E27FC236}">
              <a16:creationId xmlns:a16="http://schemas.microsoft.com/office/drawing/2014/main" id="{E559DE20-0BA0-4594-B0E1-E77B8345737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93" name="AutoShape 3" descr="Bomba De Vacío De 2 Etapas  5 Cfm Motor De 1/2hp Entrada 1/4">
          <a:extLst>
            <a:ext uri="{FF2B5EF4-FFF2-40B4-BE49-F238E27FC236}">
              <a16:creationId xmlns:a16="http://schemas.microsoft.com/office/drawing/2014/main" id="{09316D49-540A-487D-B10C-B98880996A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94" name="AutoShape 3" descr="Bomba De Vacío De 2 Etapas  5 Cfm Motor De 1/2hp Entrada 1/4">
          <a:extLst>
            <a:ext uri="{FF2B5EF4-FFF2-40B4-BE49-F238E27FC236}">
              <a16:creationId xmlns:a16="http://schemas.microsoft.com/office/drawing/2014/main" id="{48DCEE36-5208-400D-BE48-A34B6E56820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95" name="AutoShape 3" descr="Bomba De Vacío De 2 Etapas  5 Cfm Motor De 1/2hp Entrada 1/4">
          <a:extLst>
            <a:ext uri="{FF2B5EF4-FFF2-40B4-BE49-F238E27FC236}">
              <a16:creationId xmlns:a16="http://schemas.microsoft.com/office/drawing/2014/main" id="{2FCBA84E-8998-408A-81A0-003591D00A9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96" name="AutoShape 3" descr="Bomba De Vacío De 2 Etapas  5 Cfm Motor De 1/2hp Entrada 1/4">
          <a:extLst>
            <a:ext uri="{FF2B5EF4-FFF2-40B4-BE49-F238E27FC236}">
              <a16:creationId xmlns:a16="http://schemas.microsoft.com/office/drawing/2014/main" id="{C900FF59-56B1-4B77-9A15-E0F286FC892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97" name="AutoShape 3" descr="Bomba De Vacío De 2 Etapas  5 Cfm Motor De 1/2hp Entrada 1/4">
          <a:extLst>
            <a:ext uri="{FF2B5EF4-FFF2-40B4-BE49-F238E27FC236}">
              <a16:creationId xmlns:a16="http://schemas.microsoft.com/office/drawing/2014/main" id="{31AD2BB1-E0B0-4C0B-BE31-2CF99A2158F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98" name="AutoShape 3" descr="Bomba De Vacío De 2 Etapas  5 Cfm Motor De 1/2hp Entrada 1/4">
          <a:extLst>
            <a:ext uri="{FF2B5EF4-FFF2-40B4-BE49-F238E27FC236}">
              <a16:creationId xmlns:a16="http://schemas.microsoft.com/office/drawing/2014/main" id="{461CD397-CADB-479E-B900-960F8699267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8999" name="AutoShape 3" descr="Bomba De Vacío De 2 Etapas  5 Cfm Motor De 1/2hp Entrada 1/4">
          <a:extLst>
            <a:ext uri="{FF2B5EF4-FFF2-40B4-BE49-F238E27FC236}">
              <a16:creationId xmlns:a16="http://schemas.microsoft.com/office/drawing/2014/main" id="{E60C010A-DBAA-47FB-9A40-8373DB187FE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00" name="AutoShape 3" descr="Bomba De Vacío De 2 Etapas  5 Cfm Motor De 1/2hp Entrada 1/4">
          <a:extLst>
            <a:ext uri="{FF2B5EF4-FFF2-40B4-BE49-F238E27FC236}">
              <a16:creationId xmlns:a16="http://schemas.microsoft.com/office/drawing/2014/main" id="{4170D8D0-6045-4478-9E8A-DB5BA20D3D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01" name="AutoShape 3" descr="Bomba De Vacío De 2 Etapas  5 Cfm Motor De 1/2hp Entrada 1/4">
          <a:extLst>
            <a:ext uri="{FF2B5EF4-FFF2-40B4-BE49-F238E27FC236}">
              <a16:creationId xmlns:a16="http://schemas.microsoft.com/office/drawing/2014/main" id="{E6A97CBB-4D5D-4711-8089-FC8D027410D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02" name="AutoShape 3" descr="Bomba De Vacío De 2 Etapas  5 Cfm Motor De 1/2hp Entrada 1/4">
          <a:extLst>
            <a:ext uri="{FF2B5EF4-FFF2-40B4-BE49-F238E27FC236}">
              <a16:creationId xmlns:a16="http://schemas.microsoft.com/office/drawing/2014/main" id="{6BEC67E5-75AC-4B84-AF09-51B2CE5DA56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03" name="AutoShape 3" descr="Bomba De Vacío De 2 Etapas  5 Cfm Motor De 1/2hp Entrada 1/4">
          <a:extLst>
            <a:ext uri="{FF2B5EF4-FFF2-40B4-BE49-F238E27FC236}">
              <a16:creationId xmlns:a16="http://schemas.microsoft.com/office/drawing/2014/main" id="{9BBD6F26-07B0-4E61-8C95-61F92A4077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04" name="AutoShape 3" descr="Bomba De Vacío De 2 Etapas  5 Cfm Motor De 1/2hp Entrada 1/4">
          <a:extLst>
            <a:ext uri="{FF2B5EF4-FFF2-40B4-BE49-F238E27FC236}">
              <a16:creationId xmlns:a16="http://schemas.microsoft.com/office/drawing/2014/main" id="{83AECFEE-92B7-410A-94DF-A4A0452A6CB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05" name="AutoShape 3" descr="Bomba De Vacío De 2 Etapas  5 Cfm Motor De 1/2hp Entrada 1/4">
          <a:extLst>
            <a:ext uri="{FF2B5EF4-FFF2-40B4-BE49-F238E27FC236}">
              <a16:creationId xmlns:a16="http://schemas.microsoft.com/office/drawing/2014/main" id="{366AB79B-0470-44E3-958A-F475EFD1C9A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06" name="AutoShape 3" descr="Bomba De Vacío De 2 Etapas  5 Cfm Motor De 1/2hp Entrada 1/4">
          <a:extLst>
            <a:ext uri="{FF2B5EF4-FFF2-40B4-BE49-F238E27FC236}">
              <a16:creationId xmlns:a16="http://schemas.microsoft.com/office/drawing/2014/main" id="{D5200FF9-67EC-43A2-89A5-416E7989DE6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07" name="AutoShape 3" descr="Bomba De Vacío De 2 Etapas  5 Cfm Motor De 1/2hp Entrada 1/4">
          <a:extLst>
            <a:ext uri="{FF2B5EF4-FFF2-40B4-BE49-F238E27FC236}">
              <a16:creationId xmlns:a16="http://schemas.microsoft.com/office/drawing/2014/main" id="{A179831A-2173-40FF-804F-387ADF7BD2E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08" name="AutoShape 3" descr="Bomba De Vacío De 2 Etapas  5 Cfm Motor De 1/2hp Entrada 1/4">
          <a:extLst>
            <a:ext uri="{FF2B5EF4-FFF2-40B4-BE49-F238E27FC236}">
              <a16:creationId xmlns:a16="http://schemas.microsoft.com/office/drawing/2014/main" id="{38A56647-FBD7-4C46-8082-BC0E6437310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09" name="AutoShape 3" descr="Bomba De Vacío De 2 Etapas  5 Cfm Motor De 1/2hp Entrada 1/4">
          <a:extLst>
            <a:ext uri="{FF2B5EF4-FFF2-40B4-BE49-F238E27FC236}">
              <a16:creationId xmlns:a16="http://schemas.microsoft.com/office/drawing/2014/main" id="{293C1BF4-9ED1-4D32-A6C7-74966A5EC16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10" name="AutoShape 3" descr="Bomba De Vacío De 2 Etapas  5 Cfm Motor De 1/2hp Entrada 1/4">
          <a:extLst>
            <a:ext uri="{FF2B5EF4-FFF2-40B4-BE49-F238E27FC236}">
              <a16:creationId xmlns:a16="http://schemas.microsoft.com/office/drawing/2014/main" id="{79E1ED54-BF8F-46D6-B2FE-8CB1048E458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11" name="AutoShape 3" descr="Bomba De Vacío De 2 Etapas  5 Cfm Motor De 1/2hp Entrada 1/4">
          <a:extLst>
            <a:ext uri="{FF2B5EF4-FFF2-40B4-BE49-F238E27FC236}">
              <a16:creationId xmlns:a16="http://schemas.microsoft.com/office/drawing/2014/main" id="{5D1B6A95-C25A-4F13-A4F3-34FDF95781A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12" name="AutoShape 3" descr="Bomba De Vacío De 2 Etapas  5 Cfm Motor De 1/2hp Entrada 1/4">
          <a:extLst>
            <a:ext uri="{FF2B5EF4-FFF2-40B4-BE49-F238E27FC236}">
              <a16:creationId xmlns:a16="http://schemas.microsoft.com/office/drawing/2014/main" id="{B0C8A279-680A-40BF-AE5E-8F660A00A2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13" name="AutoShape 3" descr="Bomba De Vacío De 2 Etapas  5 Cfm Motor De 1/2hp Entrada 1/4">
          <a:extLst>
            <a:ext uri="{FF2B5EF4-FFF2-40B4-BE49-F238E27FC236}">
              <a16:creationId xmlns:a16="http://schemas.microsoft.com/office/drawing/2014/main" id="{6E01C1FF-7BC9-4216-9147-634B4E78886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14" name="AutoShape 3" descr="Bomba De Vacío De 2 Etapas  5 Cfm Motor De 1/2hp Entrada 1/4">
          <a:extLst>
            <a:ext uri="{FF2B5EF4-FFF2-40B4-BE49-F238E27FC236}">
              <a16:creationId xmlns:a16="http://schemas.microsoft.com/office/drawing/2014/main" id="{8EDD3AC9-931C-41F7-9B3C-595E7269A0D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0</xdr:rowOff>
    </xdr:from>
    <xdr:ext cx="304800" cy="288925"/>
    <xdr:sp macro="" textlink="">
      <xdr:nvSpPr>
        <xdr:cNvPr id="9015" name="AutoShape 3" descr="Bomba De Vacío De 2 Etapas  5 Cfm Motor De 1/2hp Entrada 1/4">
          <a:extLst>
            <a:ext uri="{FF2B5EF4-FFF2-40B4-BE49-F238E27FC236}">
              <a16:creationId xmlns:a16="http://schemas.microsoft.com/office/drawing/2014/main" id="{E2D38216-37E9-4D81-A5CC-00F87AA6DB6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16" name="AutoShape 3" descr="Bomba De Vacío De 2 Etapas  5 Cfm Motor De 1/2hp Entrada 1/4">
          <a:extLst>
            <a:ext uri="{FF2B5EF4-FFF2-40B4-BE49-F238E27FC236}">
              <a16:creationId xmlns:a16="http://schemas.microsoft.com/office/drawing/2014/main" id="{1A3C2600-AB79-428E-9445-BFC560DE5D0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17" name="AutoShape 3" descr="Bomba De Vacío De 2 Etapas  5 Cfm Motor De 1/2hp Entrada 1/4">
          <a:extLst>
            <a:ext uri="{FF2B5EF4-FFF2-40B4-BE49-F238E27FC236}">
              <a16:creationId xmlns:a16="http://schemas.microsoft.com/office/drawing/2014/main" id="{BFAC12EF-F275-4121-8963-853F5235EBA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18" name="AutoShape 3" descr="Bomba De Vacío De 2 Etapas  5 Cfm Motor De 1/2hp Entrada 1/4">
          <a:extLst>
            <a:ext uri="{FF2B5EF4-FFF2-40B4-BE49-F238E27FC236}">
              <a16:creationId xmlns:a16="http://schemas.microsoft.com/office/drawing/2014/main" id="{FD87E5F4-D5C3-49C1-831D-B2FBD31880B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19" name="AutoShape 3" descr="Bomba De Vacío De 2 Etapas  5 Cfm Motor De 1/2hp Entrada 1/4">
          <a:extLst>
            <a:ext uri="{FF2B5EF4-FFF2-40B4-BE49-F238E27FC236}">
              <a16:creationId xmlns:a16="http://schemas.microsoft.com/office/drawing/2014/main" id="{2160B0CC-E9B9-4BCA-89E5-A0C19D72582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20" name="AutoShape 3" descr="Bomba De Vacío De 2 Etapas  5 Cfm Motor De 1/2hp Entrada 1/4">
          <a:extLst>
            <a:ext uri="{FF2B5EF4-FFF2-40B4-BE49-F238E27FC236}">
              <a16:creationId xmlns:a16="http://schemas.microsoft.com/office/drawing/2014/main" id="{C6A5B3E4-8553-4902-A0EC-E04536A3F6F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21" name="AutoShape 3" descr="Bomba De Vacío De 2 Etapas  5 Cfm Motor De 1/2hp Entrada 1/4">
          <a:extLst>
            <a:ext uri="{FF2B5EF4-FFF2-40B4-BE49-F238E27FC236}">
              <a16:creationId xmlns:a16="http://schemas.microsoft.com/office/drawing/2014/main" id="{965F551C-C09A-4D17-9350-F92FCB0B2FB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22" name="AutoShape 3" descr="Bomba De Vacío De 2 Etapas  5 Cfm Motor De 1/2hp Entrada 1/4">
          <a:extLst>
            <a:ext uri="{FF2B5EF4-FFF2-40B4-BE49-F238E27FC236}">
              <a16:creationId xmlns:a16="http://schemas.microsoft.com/office/drawing/2014/main" id="{8F4DB116-8A3E-4208-A68A-388CDF69BF4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23" name="AutoShape 3" descr="Bomba De Vacío De 2 Etapas  5 Cfm Motor De 1/2hp Entrada 1/4">
          <a:extLst>
            <a:ext uri="{FF2B5EF4-FFF2-40B4-BE49-F238E27FC236}">
              <a16:creationId xmlns:a16="http://schemas.microsoft.com/office/drawing/2014/main" id="{AFD0018A-16BF-426D-9CF1-D026A609105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24" name="AutoShape 3" descr="Bomba De Vacío De 2 Etapas  5 Cfm Motor De 1/2hp Entrada 1/4">
          <a:extLst>
            <a:ext uri="{FF2B5EF4-FFF2-40B4-BE49-F238E27FC236}">
              <a16:creationId xmlns:a16="http://schemas.microsoft.com/office/drawing/2014/main" id="{5CB94B85-0CE3-42EA-A03E-2A011B75FF3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25" name="AutoShape 3" descr="Bomba De Vacío De 2 Etapas  5 Cfm Motor De 1/2hp Entrada 1/4">
          <a:extLst>
            <a:ext uri="{FF2B5EF4-FFF2-40B4-BE49-F238E27FC236}">
              <a16:creationId xmlns:a16="http://schemas.microsoft.com/office/drawing/2014/main" id="{CBB1909A-2C56-4D36-A9EE-93721A3EFAC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26" name="AutoShape 3" descr="Bomba De Vacío De 2 Etapas  5 Cfm Motor De 1/2hp Entrada 1/4">
          <a:extLst>
            <a:ext uri="{FF2B5EF4-FFF2-40B4-BE49-F238E27FC236}">
              <a16:creationId xmlns:a16="http://schemas.microsoft.com/office/drawing/2014/main" id="{AE233430-9998-42FC-9135-8459992DD6D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27" name="AutoShape 3" descr="Bomba De Vacío De 2 Etapas  5 Cfm Motor De 1/2hp Entrada 1/4">
          <a:extLst>
            <a:ext uri="{FF2B5EF4-FFF2-40B4-BE49-F238E27FC236}">
              <a16:creationId xmlns:a16="http://schemas.microsoft.com/office/drawing/2014/main" id="{59CCB081-4C4F-4127-AD72-9F0C0FB6DA3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28" name="AutoShape 3" descr="Bomba De Vacío De 2 Etapas  5 Cfm Motor De 1/2hp Entrada 1/4">
          <a:extLst>
            <a:ext uri="{FF2B5EF4-FFF2-40B4-BE49-F238E27FC236}">
              <a16:creationId xmlns:a16="http://schemas.microsoft.com/office/drawing/2014/main" id="{6351E0B9-88FE-45BE-8677-17DA37E66E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29" name="AutoShape 3" descr="Bomba De Vacío De 2 Etapas  5 Cfm Motor De 1/2hp Entrada 1/4">
          <a:extLst>
            <a:ext uri="{FF2B5EF4-FFF2-40B4-BE49-F238E27FC236}">
              <a16:creationId xmlns:a16="http://schemas.microsoft.com/office/drawing/2014/main" id="{0B955A4B-76F9-4E1B-B433-6CB9976FE39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30" name="AutoShape 3" descr="Bomba De Vacío De 2 Etapas  5 Cfm Motor De 1/2hp Entrada 1/4">
          <a:extLst>
            <a:ext uri="{FF2B5EF4-FFF2-40B4-BE49-F238E27FC236}">
              <a16:creationId xmlns:a16="http://schemas.microsoft.com/office/drawing/2014/main" id="{F8EFC025-07FD-4279-9A1B-7CDCFC3A623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31" name="AutoShape 3" descr="Bomba De Vacío De 2 Etapas  5 Cfm Motor De 1/2hp Entrada 1/4">
          <a:extLst>
            <a:ext uri="{FF2B5EF4-FFF2-40B4-BE49-F238E27FC236}">
              <a16:creationId xmlns:a16="http://schemas.microsoft.com/office/drawing/2014/main" id="{8EDFEB60-622D-4236-8264-8643BAA1975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32" name="AutoShape 3" descr="Bomba De Vacío De 2 Etapas  5 Cfm Motor De 1/2hp Entrada 1/4">
          <a:extLst>
            <a:ext uri="{FF2B5EF4-FFF2-40B4-BE49-F238E27FC236}">
              <a16:creationId xmlns:a16="http://schemas.microsoft.com/office/drawing/2014/main" id="{BAB2EBFA-6DDE-489F-BC70-E14D71DC5F9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33" name="AutoShape 3" descr="Bomba De Vacío De 2 Etapas  5 Cfm Motor De 1/2hp Entrada 1/4">
          <a:extLst>
            <a:ext uri="{FF2B5EF4-FFF2-40B4-BE49-F238E27FC236}">
              <a16:creationId xmlns:a16="http://schemas.microsoft.com/office/drawing/2014/main" id="{FB5584F0-D0D1-4068-91E7-A0CEF549C83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34" name="AutoShape 3" descr="Bomba De Vacío De 2 Etapas  5 Cfm Motor De 1/2hp Entrada 1/4">
          <a:extLst>
            <a:ext uri="{FF2B5EF4-FFF2-40B4-BE49-F238E27FC236}">
              <a16:creationId xmlns:a16="http://schemas.microsoft.com/office/drawing/2014/main" id="{BA45CED7-4959-4925-8DB7-74C6AC73FD0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35" name="AutoShape 3" descr="Bomba De Vacío De 2 Etapas  5 Cfm Motor De 1/2hp Entrada 1/4">
          <a:extLst>
            <a:ext uri="{FF2B5EF4-FFF2-40B4-BE49-F238E27FC236}">
              <a16:creationId xmlns:a16="http://schemas.microsoft.com/office/drawing/2014/main" id="{5E128ED1-6703-40EB-9A17-38B97911B35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36" name="AutoShape 3" descr="Bomba De Vacío De 2 Etapas  5 Cfm Motor De 1/2hp Entrada 1/4">
          <a:extLst>
            <a:ext uri="{FF2B5EF4-FFF2-40B4-BE49-F238E27FC236}">
              <a16:creationId xmlns:a16="http://schemas.microsoft.com/office/drawing/2014/main" id="{E2ADAB76-4AB4-4B03-8348-0A1F543FD37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37" name="AutoShape 3" descr="Bomba De Vacío De 2 Etapas  5 Cfm Motor De 1/2hp Entrada 1/4">
          <a:extLst>
            <a:ext uri="{FF2B5EF4-FFF2-40B4-BE49-F238E27FC236}">
              <a16:creationId xmlns:a16="http://schemas.microsoft.com/office/drawing/2014/main" id="{804055B9-6630-4242-A4F8-3CE4DFF5A8D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38" name="AutoShape 3" descr="Bomba De Vacío De 2 Etapas  5 Cfm Motor De 1/2hp Entrada 1/4">
          <a:extLst>
            <a:ext uri="{FF2B5EF4-FFF2-40B4-BE49-F238E27FC236}">
              <a16:creationId xmlns:a16="http://schemas.microsoft.com/office/drawing/2014/main" id="{0B4F1ADD-2ADE-49B1-9250-D596DCD9E43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39" name="AutoShape 3" descr="Bomba De Vacío De 2 Etapas  5 Cfm Motor De 1/2hp Entrada 1/4">
          <a:extLst>
            <a:ext uri="{FF2B5EF4-FFF2-40B4-BE49-F238E27FC236}">
              <a16:creationId xmlns:a16="http://schemas.microsoft.com/office/drawing/2014/main" id="{A6958361-0CE0-4410-B46B-D34BD60A1C6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40" name="AutoShape 3" descr="Bomba De Vacío De 2 Etapas  5 Cfm Motor De 1/2hp Entrada 1/4">
          <a:extLst>
            <a:ext uri="{FF2B5EF4-FFF2-40B4-BE49-F238E27FC236}">
              <a16:creationId xmlns:a16="http://schemas.microsoft.com/office/drawing/2014/main" id="{A245A5F8-7187-4F29-A950-ECC48B94374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41" name="AutoShape 3" descr="Bomba De Vacío De 2 Etapas  5 Cfm Motor De 1/2hp Entrada 1/4">
          <a:extLst>
            <a:ext uri="{FF2B5EF4-FFF2-40B4-BE49-F238E27FC236}">
              <a16:creationId xmlns:a16="http://schemas.microsoft.com/office/drawing/2014/main" id="{00C49064-7F46-4009-8F68-FBDC276D3DD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42" name="AutoShape 3" descr="Bomba De Vacío De 2 Etapas  5 Cfm Motor De 1/2hp Entrada 1/4">
          <a:extLst>
            <a:ext uri="{FF2B5EF4-FFF2-40B4-BE49-F238E27FC236}">
              <a16:creationId xmlns:a16="http://schemas.microsoft.com/office/drawing/2014/main" id="{80EE576C-898D-4142-B297-6350F702EC0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43" name="AutoShape 3" descr="Bomba De Vacío De 2 Etapas  5 Cfm Motor De 1/2hp Entrada 1/4">
          <a:extLst>
            <a:ext uri="{FF2B5EF4-FFF2-40B4-BE49-F238E27FC236}">
              <a16:creationId xmlns:a16="http://schemas.microsoft.com/office/drawing/2014/main" id="{D414621A-C237-4E9C-A8AE-261644954A2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44" name="AutoShape 3" descr="Bomba De Vacío De 2 Etapas  5 Cfm Motor De 1/2hp Entrada 1/4">
          <a:extLst>
            <a:ext uri="{FF2B5EF4-FFF2-40B4-BE49-F238E27FC236}">
              <a16:creationId xmlns:a16="http://schemas.microsoft.com/office/drawing/2014/main" id="{480A283B-9431-499E-A43A-ED2153AE005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45" name="AutoShape 3" descr="Bomba De Vacío De 2 Etapas  5 Cfm Motor De 1/2hp Entrada 1/4">
          <a:extLst>
            <a:ext uri="{FF2B5EF4-FFF2-40B4-BE49-F238E27FC236}">
              <a16:creationId xmlns:a16="http://schemas.microsoft.com/office/drawing/2014/main" id="{25EF21CC-B06B-470E-A551-47F77F597A2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46" name="AutoShape 3" descr="Bomba De Vacío De 2 Etapas  5 Cfm Motor De 1/2hp Entrada 1/4">
          <a:extLst>
            <a:ext uri="{FF2B5EF4-FFF2-40B4-BE49-F238E27FC236}">
              <a16:creationId xmlns:a16="http://schemas.microsoft.com/office/drawing/2014/main" id="{FFA4D67C-DBC6-44A3-AA8D-D50137B545B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47" name="AutoShape 3" descr="Bomba De Vacío De 2 Etapas  5 Cfm Motor De 1/2hp Entrada 1/4">
          <a:extLst>
            <a:ext uri="{FF2B5EF4-FFF2-40B4-BE49-F238E27FC236}">
              <a16:creationId xmlns:a16="http://schemas.microsoft.com/office/drawing/2014/main" id="{5768EE7E-FEF2-4DD0-823A-4DDC88B0788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48" name="AutoShape 3" descr="Bomba De Vacío De 2 Etapas  5 Cfm Motor De 1/2hp Entrada 1/4">
          <a:extLst>
            <a:ext uri="{FF2B5EF4-FFF2-40B4-BE49-F238E27FC236}">
              <a16:creationId xmlns:a16="http://schemas.microsoft.com/office/drawing/2014/main" id="{36E82C81-0C9A-4F29-B208-D2088A2773B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49" name="AutoShape 3" descr="Bomba De Vacío De 2 Etapas  5 Cfm Motor De 1/2hp Entrada 1/4">
          <a:extLst>
            <a:ext uri="{FF2B5EF4-FFF2-40B4-BE49-F238E27FC236}">
              <a16:creationId xmlns:a16="http://schemas.microsoft.com/office/drawing/2014/main" id="{CBFA8915-934B-424E-B3E1-3F17B326CE2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50" name="AutoShape 3" descr="Bomba De Vacío De 2 Etapas  5 Cfm Motor De 1/2hp Entrada 1/4">
          <a:extLst>
            <a:ext uri="{FF2B5EF4-FFF2-40B4-BE49-F238E27FC236}">
              <a16:creationId xmlns:a16="http://schemas.microsoft.com/office/drawing/2014/main" id="{49D0C36D-D5BA-4628-AEE8-F6353F71BD3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51" name="AutoShape 3" descr="Bomba De Vacío De 2 Etapas  5 Cfm Motor De 1/2hp Entrada 1/4">
          <a:extLst>
            <a:ext uri="{FF2B5EF4-FFF2-40B4-BE49-F238E27FC236}">
              <a16:creationId xmlns:a16="http://schemas.microsoft.com/office/drawing/2014/main" id="{3C058D9C-4798-4E1F-884F-81E9903AC39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52" name="AutoShape 3" descr="Bomba De Vacío De 2 Etapas  5 Cfm Motor De 1/2hp Entrada 1/4">
          <a:extLst>
            <a:ext uri="{FF2B5EF4-FFF2-40B4-BE49-F238E27FC236}">
              <a16:creationId xmlns:a16="http://schemas.microsoft.com/office/drawing/2014/main" id="{D653875F-6156-4CD2-91D0-7FBD90FA523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53" name="AutoShape 3" descr="Bomba De Vacío De 2 Etapas  5 Cfm Motor De 1/2hp Entrada 1/4">
          <a:extLst>
            <a:ext uri="{FF2B5EF4-FFF2-40B4-BE49-F238E27FC236}">
              <a16:creationId xmlns:a16="http://schemas.microsoft.com/office/drawing/2014/main" id="{A272C906-17EF-45C6-80D3-5A3A8EAD41C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54" name="AutoShape 3" descr="Bomba De Vacío De 2 Etapas  5 Cfm Motor De 1/2hp Entrada 1/4">
          <a:extLst>
            <a:ext uri="{FF2B5EF4-FFF2-40B4-BE49-F238E27FC236}">
              <a16:creationId xmlns:a16="http://schemas.microsoft.com/office/drawing/2014/main" id="{8B3222B9-9FED-486F-A797-299BBF598AA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55" name="AutoShape 3" descr="Bomba De Vacío De 2 Etapas  5 Cfm Motor De 1/2hp Entrada 1/4">
          <a:extLst>
            <a:ext uri="{FF2B5EF4-FFF2-40B4-BE49-F238E27FC236}">
              <a16:creationId xmlns:a16="http://schemas.microsoft.com/office/drawing/2014/main" id="{6E8F9847-75BE-4EDC-A3E6-BDE93AEE405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56" name="AutoShape 3" descr="Bomba De Vacío De 2 Etapas  5 Cfm Motor De 1/2hp Entrada 1/4">
          <a:extLst>
            <a:ext uri="{FF2B5EF4-FFF2-40B4-BE49-F238E27FC236}">
              <a16:creationId xmlns:a16="http://schemas.microsoft.com/office/drawing/2014/main" id="{BD46D641-FA9C-4FB9-AD1A-99F30D4857D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57" name="AutoShape 3" descr="Bomba De Vacío De 2 Etapas  5 Cfm Motor De 1/2hp Entrada 1/4">
          <a:extLst>
            <a:ext uri="{FF2B5EF4-FFF2-40B4-BE49-F238E27FC236}">
              <a16:creationId xmlns:a16="http://schemas.microsoft.com/office/drawing/2014/main" id="{D8512C44-AE20-4418-BE42-BC82848CE8A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58" name="AutoShape 3" descr="Bomba De Vacío De 2 Etapas  5 Cfm Motor De 1/2hp Entrada 1/4">
          <a:extLst>
            <a:ext uri="{FF2B5EF4-FFF2-40B4-BE49-F238E27FC236}">
              <a16:creationId xmlns:a16="http://schemas.microsoft.com/office/drawing/2014/main" id="{E7997F84-642F-4A9E-A8F0-6E0411F2184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38</xdr:row>
      <xdr:rowOff>0</xdr:rowOff>
    </xdr:from>
    <xdr:ext cx="304800" cy="288925"/>
    <xdr:sp macro="" textlink="">
      <xdr:nvSpPr>
        <xdr:cNvPr id="9059" name="AutoShape 3" descr="Bomba De Vacío De 2 Etapas  5 Cfm Motor De 1/2hp Entrada 1/4">
          <a:extLst>
            <a:ext uri="{FF2B5EF4-FFF2-40B4-BE49-F238E27FC236}">
              <a16:creationId xmlns:a16="http://schemas.microsoft.com/office/drawing/2014/main" id="{66E021A6-23B5-46C3-BA29-DC91DAFEC5F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60" name="AutoShape 3" descr="Bomba De Vacío De 2 Etapas  5 Cfm Motor De 1/2hp Entrada 1/4">
          <a:extLst>
            <a:ext uri="{FF2B5EF4-FFF2-40B4-BE49-F238E27FC236}">
              <a16:creationId xmlns:a16="http://schemas.microsoft.com/office/drawing/2014/main" id="{EA004248-D89A-4EB9-B422-6344817E3ED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61" name="AutoShape 3" descr="Bomba De Vacío De 2 Etapas  5 Cfm Motor De 1/2hp Entrada 1/4">
          <a:extLst>
            <a:ext uri="{FF2B5EF4-FFF2-40B4-BE49-F238E27FC236}">
              <a16:creationId xmlns:a16="http://schemas.microsoft.com/office/drawing/2014/main" id="{CACA57BE-2721-4DAD-8481-51035E79FC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62" name="AutoShape 3" descr="Bomba De Vacío De 2 Etapas  5 Cfm Motor De 1/2hp Entrada 1/4">
          <a:extLst>
            <a:ext uri="{FF2B5EF4-FFF2-40B4-BE49-F238E27FC236}">
              <a16:creationId xmlns:a16="http://schemas.microsoft.com/office/drawing/2014/main" id="{31EC31D9-FE67-433F-BA65-2D3F29D8BA9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63" name="AutoShape 3" descr="Bomba De Vacío De 2 Etapas  5 Cfm Motor De 1/2hp Entrada 1/4">
          <a:extLst>
            <a:ext uri="{FF2B5EF4-FFF2-40B4-BE49-F238E27FC236}">
              <a16:creationId xmlns:a16="http://schemas.microsoft.com/office/drawing/2014/main" id="{69F15E1E-AFF5-47B1-90D6-6B0BF493FA6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64" name="AutoShape 3" descr="Bomba De Vacío De 2 Etapas  5 Cfm Motor De 1/2hp Entrada 1/4">
          <a:extLst>
            <a:ext uri="{FF2B5EF4-FFF2-40B4-BE49-F238E27FC236}">
              <a16:creationId xmlns:a16="http://schemas.microsoft.com/office/drawing/2014/main" id="{0FA5B32C-D705-47CB-81DB-6D2AC94C03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65" name="AutoShape 3" descr="Bomba De Vacío De 2 Etapas  5 Cfm Motor De 1/2hp Entrada 1/4">
          <a:extLst>
            <a:ext uri="{FF2B5EF4-FFF2-40B4-BE49-F238E27FC236}">
              <a16:creationId xmlns:a16="http://schemas.microsoft.com/office/drawing/2014/main" id="{3451489B-504C-4C2A-93EB-7AAE11A77F8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66" name="AutoShape 3" descr="Bomba De Vacío De 2 Etapas  5 Cfm Motor De 1/2hp Entrada 1/4">
          <a:extLst>
            <a:ext uri="{FF2B5EF4-FFF2-40B4-BE49-F238E27FC236}">
              <a16:creationId xmlns:a16="http://schemas.microsoft.com/office/drawing/2014/main" id="{44C01068-27B1-4BD3-83E0-B8EB1D4C297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67" name="AutoShape 3" descr="Bomba De Vacío De 2 Etapas  5 Cfm Motor De 1/2hp Entrada 1/4">
          <a:extLst>
            <a:ext uri="{FF2B5EF4-FFF2-40B4-BE49-F238E27FC236}">
              <a16:creationId xmlns:a16="http://schemas.microsoft.com/office/drawing/2014/main" id="{CC5D0640-E11F-4702-AF73-DD7102A36FE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68" name="AutoShape 3" descr="Bomba De Vacío De 2 Etapas  5 Cfm Motor De 1/2hp Entrada 1/4">
          <a:extLst>
            <a:ext uri="{FF2B5EF4-FFF2-40B4-BE49-F238E27FC236}">
              <a16:creationId xmlns:a16="http://schemas.microsoft.com/office/drawing/2014/main" id="{FAF5EED7-DE51-46A6-8782-25B4D3B5D74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69" name="AutoShape 3" descr="Bomba De Vacío De 2 Etapas  5 Cfm Motor De 1/2hp Entrada 1/4">
          <a:extLst>
            <a:ext uri="{FF2B5EF4-FFF2-40B4-BE49-F238E27FC236}">
              <a16:creationId xmlns:a16="http://schemas.microsoft.com/office/drawing/2014/main" id="{3F36839A-03E0-40EA-848C-A4F987EF228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70" name="AutoShape 3" descr="Bomba De Vacío De 2 Etapas  5 Cfm Motor De 1/2hp Entrada 1/4">
          <a:extLst>
            <a:ext uri="{FF2B5EF4-FFF2-40B4-BE49-F238E27FC236}">
              <a16:creationId xmlns:a16="http://schemas.microsoft.com/office/drawing/2014/main" id="{2DC867A8-6E5F-4936-B342-C8B677DB40C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71" name="AutoShape 3" descr="Bomba De Vacío De 2 Etapas  5 Cfm Motor De 1/2hp Entrada 1/4">
          <a:extLst>
            <a:ext uri="{FF2B5EF4-FFF2-40B4-BE49-F238E27FC236}">
              <a16:creationId xmlns:a16="http://schemas.microsoft.com/office/drawing/2014/main" id="{A7629F5A-FC67-4E06-91D3-8D2ED196D97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72" name="AutoShape 3" descr="Bomba De Vacío De 2 Etapas  5 Cfm Motor De 1/2hp Entrada 1/4">
          <a:extLst>
            <a:ext uri="{FF2B5EF4-FFF2-40B4-BE49-F238E27FC236}">
              <a16:creationId xmlns:a16="http://schemas.microsoft.com/office/drawing/2014/main" id="{16715776-4C5C-4F1F-AFA7-410396F6E82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73" name="AutoShape 3" descr="Bomba De Vacío De 2 Etapas  5 Cfm Motor De 1/2hp Entrada 1/4">
          <a:extLst>
            <a:ext uri="{FF2B5EF4-FFF2-40B4-BE49-F238E27FC236}">
              <a16:creationId xmlns:a16="http://schemas.microsoft.com/office/drawing/2014/main" id="{A1F07093-B40F-4A0F-8F0A-883C1600AA8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74" name="AutoShape 3" descr="Bomba De Vacío De 2 Etapas  5 Cfm Motor De 1/2hp Entrada 1/4">
          <a:extLst>
            <a:ext uri="{FF2B5EF4-FFF2-40B4-BE49-F238E27FC236}">
              <a16:creationId xmlns:a16="http://schemas.microsoft.com/office/drawing/2014/main" id="{DF336B30-2982-4F17-9D79-EF803B3C301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75" name="AutoShape 3" descr="Bomba De Vacío De 2 Etapas  5 Cfm Motor De 1/2hp Entrada 1/4">
          <a:extLst>
            <a:ext uri="{FF2B5EF4-FFF2-40B4-BE49-F238E27FC236}">
              <a16:creationId xmlns:a16="http://schemas.microsoft.com/office/drawing/2014/main" id="{7D5001BE-76F3-4F86-B540-2B112889181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76" name="AutoShape 3" descr="Bomba De Vacío De 2 Etapas  5 Cfm Motor De 1/2hp Entrada 1/4">
          <a:extLst>
            <a:ext uri="{FF2B5EF4-FFF2-40B4-BE49-F238E27FC236}">
              <a16:creationId xmlns:a16="http://schemas.microsoft.com/office/drawing/2014/main" id="{A80EB027-27FA-49F1-98D7-F73BCAEB29B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77" name="AutoShape 3" descr="Bomba De Vacío De 2 Etapas  5 Cfm Motor De 1/2hp Entrada 1/4">
          <a:extLst>
            <a:ext uri="{FF2B5EF4-FFF2-40B4-BE49-F238E27FC236}">
              <a16:creationId xmlns:a16="http://schemas.microsoft.com/office/drawing/2014/main" id="{23DBA05F-AC67-4434-808E-ABA69AACFBA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78" name="AutoShape 3" descr="Bomba De Vacío De 2 Etapas  5 Cfm Motor De 1/2hp Entrada 1/4">
          <a:extLst>
            <a:ext uri="{FF2B5EF4-FFF2-40B4-BE49-F238E27FC236}">
              <a16:creationId xmlns:a16="http://schemas.microsoft.com/office/drawing/2014/main" id="{FCB21558-0C5D-4DF7-9BC1-ECA98E73A8A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79" name="AutoShape 3" descr="Bomba De Vacío De 2 Etapas  5 Cfm Motor De 1/2hp Entrada 1/4">
          <a:extLst>
            <a:ext uri="{FF2B5EF4-FFF2-40B4-BE49-F238E27FC236}">
              <a16:creationId xmlns:a16="http://schemas.microsoft.com/office/drawing/2014/main" id="{DF0294FE-A35D-4C22-B0EB-5EC421E9735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80" name="AutoShape 3" descr="Bomba De Vacío De 2 Etapas  5 Cfm Motor De 1/2hp Entrada 1/4">
          <a:extLst>
            <a:ext uri="{FF2B5EF4-FFF2-40B4-BE49-F238E27FC236}">
              <a16:creationId xmlns:a16="http://schemas.microsoft.com/office/drawing/2014/main" id="{58874EC1-1992-4138-9B41-641AA4A4C01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81" name="AutoShape 3" descr="Bomba De Vacío De 2 Etapas  5 Cfm Motor De 1/2hp Entrada 1/4">
          <a:extLst>
            <a:ext uri="{FF2B5EF4-FFF2-40B4-BE49-F238E27FC236}">
              <a16:creationId xmlns:a16="http://schemas.microsoft.com/office/drawing/2014/main" id="{1D87EAE5-53A9-40FE-9442-0D1D3C135B1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82" name="AutoShape 3" descr="Bomba De Vacío De 2 Etapas  5 Cfm Motor De 1/2hp Entrada 1/4">
          <a:extLst>
            <a:ext uri="{FF2B5EF4-FFF2-40B4-BE49-F238E27FC236}">
              <a16:creationId xmlns:a16="http://schemas.microsoft.com/office/drawing/2014/main" id="{6A82B038-5D06-4FC3-AA80-A7398700F69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83" name="AutoShape 3" descr="Bomba De Vacío De 2 Etapas  5 Cfm Motor De 1/2hp Entrada 1/4">
          <a:extLst>
            <a:ext uri="{FF2B5EF4-FFF2-40B4-BE49-F238E27FC236}">
              <a16:creationId xmlns:a16="http://schemas.microsoft.com/office/drawing/2014/main" id="{D68722ED-B114-45BE-BF19-1518120401D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84" name="AutoShape 3" descr="Bomba De Vacío De 2 Etapas  5 Cfm Motor De 1/2hp Entrada 1/4">
          <a:extLst>
            <a:ext uri="{FF2B5EF4-FFF2-40B4-BE49-F238E27FC236}">
              <a16:creationId xmlns:a16="http://schemas.microsoft.com/office/drawing/2014/main" id="{2C3322FE-DB6F-48A4-A326-5F695A630EC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85" name="AutoShape 3" descr="Bomba De Vacío De 2 Etapas  5 Cfm Motor De 1/2hp Entrada 1/4">
          <a:extLst>
            <a:ext uri="{FF2B5EF4-FFF2-40B4-BE49-F238E27FC236}">
              <a16:creationId xmlns:a16="http://schemas.microsoft.com/office/drawing/2014/main" id="{DA9D90F7-FCAB-4DC5-8362-E1001399645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86" name="AutoShape 3" descr="Bomba De Vacío De 2 Etapas  5 Cfm Motor De 1/2hp Entrada 1/4">
          <a:extLst>
            <a:ext uri="{FF2B5EF4-FFF2-40B4-BE49-F238E27FC236}">
              <a16:creationId xmlns:a16="http://schemas.microsoft.com/office/drawing/2014/main" id="{5C2518C8-6767-4DC0-B7FB-8FFE20B8EC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87" name="AutoShape 3" descr="Bomba De Vacío De 2 Etapas  5 Cfm Motor De 1/2hp Entrada 1/4">
          <a:extLst>
            <a:ext uri="{FF2B5EF4-FFF2-40B4-BE49-F238E27FC236}">
              <a16:creationId xmlns:a16="http://schemas.microsoft.com/office/drawing/2014/main" id="{1C7FB53C-ABB9-4679-81E6-7B8E37A4DB9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88" name="AutoShape 3" descr="Bomba De Vacío De 2 Etapas  5 Cfm Motor De 1/2hp Entrada 1/4">
          <a:extLst>
            <a:ext uri="{FF2B5EF4-FFF2-40B4-BE49-F238E27FC236}">
              <a16:creationId xmlns:a16="http://schemas.microsoft.com/office/drawing/2014/main" id="{AE279B8C-F824-4DDD-9281-3C2383009F3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89" name="AutoShape 3" descr="Bomba De Vacío De 2 Etapas  5 Cfm Motor De 1/2hp Entrada 1/4">
          <a:extLst>
            <a:ext uri="{FF2B5EF4-FFF2-40B4-BE49-F238E27FC236}">
              <a16:creationId xmlns:a16="http://schemas.microsoft.com/office/drawing/2014/main" id="{5DBC5E86-4765-4F55-AB2A-7B73CE1241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90" name="AutoShape 3" descr="Bomba De Vacío De 2 Etapas  5 Cfm Motor De 1/2hp Entrada 1/4">
          <a:extLst>
            <a:ext uri="{FF2B5EF4-FFF2-40B4-BE49-F238E27FC236}">
              <a16:creationId xmlns:a16="http://schemas.microsoft.com/office/drawing/2014/main" id="{13A42330-5466-4EF1-8F95-1D08EAAEE21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91" name="AutoShape 3" descr="Bomba De Vacío De 2 Etapas  5 Cfm Motor De 1/2hp Entrada 1/4">
          <a:extLst>
            <a:ext uri="{FF2B5EF4-FFF2-40B4-BE49-F238E27FC236}">
              <a16:creationId xmlns:a16="http://schemas.microsoft.com/office/drawing/2014/main" id="{D4AA92DA-3C97-4B83-9B2B-B888587502E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92" name="AutoShape 3" descr="Bomba De Vacío De 2 Etapas  5 Cfm Motor De 1/2hp Entrada 1/4">
          <a:extLst>
            <a:ext uri="{FF2B5EF4-FFF2-40B4-BE49-F238E27FC236}">
              <a16:creationId xmlns:a16="http://schemas.microsoft.com/office/drawing/2014/main" id="{CC56CFC4-42FC-42F5-A56C-A6BA43824C9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93" name="AutoShape 3" descr="Bomba De Vacío De 2 Etapas  5 Cfm Motor De 1/2hp Entrada 1/4">
          <a:extLst>
            <a:ext uri="{FF2B5EF4-FFF2-40B4-BE49-F238E27FC236}">
              <a16:creationId xmlns:a16="http://schemas.microsoft.com/office/drawing/2014/main" id="{E4D94711-1EC1-48F6-BDC7-EA037A63456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94" name="AutoShape 3" descr="Bomba De Vacío De 2 Etapas  5 Cfm Motor De 1/2hp Entrada 1/4">
          <a:extLst>
            <a:ext uri="{FF2B5EF4-FFF2-40B4-BE49-F238E27FC236}">
              <a16:creationId xmlns:a16="http://schemas.microsoft.com/office/drawing/2014/main" id="{9EF5CCCD-F261-4667-B9DC-423ACFD6F03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95" name="AutoShape 3" descr="Bomba De Vacío De 2 Etapas  5 Cfm Motor De 1/2hp Entrada 1/4">
          <a:extLst>
            <a:ext uri="{FF2B5EF4-FFF2-40B4-BE49-F238E27FC236}">
              <a16:creationId xmlns:a16="http://schemas.microsoft.com/office/drawing/2014/main" id="{80E26B0A-56ED-4898-B084-CAB716B56F6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96" name="AutoShape 3" descr="Bomba De Vacío De 2 Etapas  5 Cfm Motor De 1/2hp Entrada 1/4">
          <a:extLst>
            <a:ext uri="{FF2B5EF4-FFF2-40B4-BE49-F238E27FC236}">
              <a16:creationId xmlns:a16="http://schemas.microsoft.com/office/drawing/2014/main" id="{13D6E979-A768-43F8-BA2C-C39B9C5252D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97" name="AutoShape 3" descr="Bomba De Vacío De 2 Etapas  5 Cfm Motor De 1/2hp Entrada 1/4">
          <a:extLst>
            <a:ext uri="{FF2B5EF4-FFF2-40B4-BE49-F238E27FC236}">
              <a16:creationId xmlns:a16="http://schemas.microsoft.com/office/drawing/2014/main" id="{C5BDAD9E-5CA7-4D82-BDEA-0951A998C75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98" name="AutoShape 3" descr="Bomba De Vacío De 2 Etapas  5 Cfm Motor De 1/2hp Entrada 1/4">
          <a:extLst>
            <a:ext uri="{FF2B5EF4-FFF2-40B4-BE49-F238E27FC236}">
              <a16:creationId xmlns:a16="http://schemas.microsoft.com/office/drawing/2014/main" id="{203E6433-F919-4C43-A6A5-306C55331E7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099" name="AutoShape 3" descr="Bomba De Vacío De 2 Etapas  5 Cfm Motor De 1/2hp Entrada 1/4">
          <a:extLst>
            <a:ext uri="{FF2B5EF4-FFF2-40B4-BE49-F238E27FC236}">
              <a16:creationId xmlns:a16="http://schemas.microsoft.com/office/drawing/2014/main" id="{E7B1C979-A38C-47E3-8236-9453B7F3234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100" name="AutoShape 3" descr="Bomba De Vacío De 2 Etapas  5 Cfm Motor De 1/2hp Entrada 1/4">
          <a:extLst>
            <a:ext uri="{FF2B5EF4-FFF2-40B4-BE49-F238E27FC236}">
              <a16:creationId xmlns:a16="http://schemas.microsoft.com/office/drawing/2014/main" id="{E13D5F13-D519-4C62-AD2E-B65C83328E6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101" name="AutoShape 3" descr="Bomba De Vacío De 2 Etapas  5 Cfm Motor De 1/2hp Entrada 1/4">
          <a:extLst>
            <a:ext uri="{FF2B5EF4-FFF2-40B4-BE49-F238E27FC236}">
              <a16:creationId xmlns:a16="http://schemas.microsoft.com/office/drawing/2014/main" id="{FF6FB8A2-8D28-4D52-A3D6-5A133654A76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102" name="AutoShape 3" descr="Bomba De Vacío De 2 Etapas  5 Cfm Motor De 1/2hp Entrada 1/4">
          <a:extLst>
            <a:ext uri="{FF2B5EF4-FFF2-40B4-BE49-F238E27FC236}">
              <a16:creationId xmlns:a16="http://schemas.microsoft.com/office/drawing/2014/main" id="{FFBD918D-F4EE-4A6B-89EB-06DBD161454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39</xdr:row>
      <xdr:rowOff>0</xdr:rowOff>
    </xdr:from>
    <xdr:ext cx="304800" cy="288925"/>
    <xdr:sp macro="" textlink="">
      <xdr:nvSpPr>
        <xdr:cNvPr id="9103" name="AutoShape 3" descr="Bomba De Vacío De 2 Etapas  5 Cfm Motor De 1/2hp Entrada 1/4">
          <a:extLst>
            <a:ext uri="{FF2B5EF4-FFF2-40B4-BE49-F238E27FC236}">
              <a16:creationId xmlns:a16="http://schemas.microsoft.com/office/drawing/2014/main" id="{A9771A03-089F-4E5F-82BC-42469399BC7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04" name="AutoShape 3" descr="Bomba De Vacío De 2 Etapas  5 Cfm Motor De 1/2hp Entrada 1/4">
          <a:extLst>
            <a:ext uri="{FF2B5EF4-FFF2-40B4-BE49-F238E27FC236}">
              <a16:creationId xmlns:a16="http://schemas.microsoft.com/office/drawing/2014/main" id="{E482B7E4-DF11-489E-92F1-4DE7168DBB0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05" name="AutoShape 3" descr="Bomba De Vacío De 2 Etapas  5 Cfm Motor De 1/2hp Entrada 1/4">
          <a:extLst>
            <a:ext uri="{FF2B5EF4-FFF2-40B4-BE49-F238E27FC236}">
              <a16:creationId xmlns:a16="http://schemas.microsoft.com/office/drawing/2014/main" id="{CAEB331F-6D6C-473A-AEF1-484EDA5CEFD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06" name="AutoShape 3" descr="Bomba De Vacío De 2 Etapas  5 Cfm Motor De 1/2hp Entrada 1/4">
          <a:extLst>
            <a:ext uri="{FF2B5EF4-FFF2-40B4-BE49-F238E27FC236}">
              <a16:creationId xmlns:a16="http://schemas.microsoft.com/office/drawing/2014/main" id="{D89F9CF7-C1FB-4D6A-BCC5-7C573E9D16D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07" name="AutoShape 3" descr="Bomba De Vacío De 2 Etapas  5 Cfm Motor De 1/2hp Entrada 1/4">
          <a:extLst>
            <a:ext uri="{FF2B5EF4-FFF2-40B4-BE49-F238E27FC236}">
              <a16:creationId xmlns:a16="http://schemas.microsoft.com/office/drawing/2014/main" id="{2D176AF4-963B-4190-8A3A-2BE87504B4F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08" name="AutoShape 3" descr="Bomba De Vacío De 2 Etapas  5 Cfm Motor De 1/2hp Entrada 1/4">
          <a:extLst>
            <a:ext uri="{FF2B5EF4-FFF2-40B4-BE49-F238E27FC236}">
              <a16:creationId xmlns:a16="http://schemas.microsoft.com/office/drawing/2014/main" id="{E3D45B32-1FEA-4091-BE40-5E8443A19D7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09" name="AutoShape 3" descr="Bomba De Vacío De 2 Etapas  5 Cfm Motor De 1/2hp Entrada 1/4">
          <a:extLst>
            <a:ext uri="{FF2B5EF4-FFF2-40B4-BE49-F238E27FC236}">
              <a16:creationId xmlns:a16="http://schemas.microsoft.com/office/drawing/2014/main" id="{D341B8D8-3EA8-431C-926F-ABBF4A389CB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10" name="AutoShape 3" descr="Bomba De Vacío De 2 Etapas  5 Cfm Motor De 1/2hp Entrada 1/4">
          <a:extLst>
            <a:ext uri="{FF2B5EF4-FFF2-40B4-BE49-F238E27FC236}">
              <a16:creationId xmlns:a16="http://schemas.microsoft.com/office/drawing/2014/main" id="{299929C8-8345-4523-AB8B-F16A28205F6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11" name="AutoShape 3" descr="Bomba De Vacío De 2 Etapas  5 Cfm Motor De 1/2hp Entrada 1/4">
          <a:extLst>
            <a:ext uri="{FF2B5EF4-FFF2-40B4-BE49-F238E27FC236}">
              <a16:creationId xmlns:a16="http://schemas.microsoft.com/office/drawing/2014/main" id="{7EF25619-3980-46B0-A6E1-9758D93B2A7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12" name="AutoShape 3" descr="Bomba De Vacío De 2 Etapas  5 Cfm Motor De 1/2hp Entrada 1/4">
          <a:extLst>
            <a:ext uri="{FF2B5EF4-FFF2-40B4-BE49-F238E27FC236}">
              <a16:creationId xmlns:a16="http://schemas.microsoft.com/office/drawing/2014/main" id="{CF4E7535-8855-41DC-9177-E8D7914D399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13" name="AutoShape 3" descr="Bomba De Vacío De 2 Etapas  5 Cfm Motor De 1/2hp Entrada 1/4">
          <a:extLst>
            <a:ext uri="{FF2B5EF4-FFF2-40B4-BE49-F238E27FC236}">
              <a16:creationId xmlns:a16="http://schemas.microsoft.com/office/drawing/2014/main" id="{6967F90D-6BBE-4B2F-994F-E632ECCD45B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14" name="AutoShape 3" descr="Bomba De Vacío De 2 Etapas  5 Cfm Motor De 1/2hp Entrada 1/4">
          <a:extLst>
            <a:ext uri="{FF2B5EF4-FFF2-40B4-BE49-F238E27FC236}">
              <a16:creationId xmlns:a16="http://schemas.microsoft.com/office/drawing/2014/main" id="{138CB9D7-B320-4901-BE31-48286083F17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15" name="AutoShape 3" descr="Bomba De Vacío De 2 Etapas  5 Cfm Motor De 1/2hp Entrada 1/4">
          <a:extLst>
            <a:ext uri="{FF2B5EF4-FFF2-40B4-BE49-F238E27FC236}">
              <a16:creationId xmlns:a16="http://schemas.microsoft.com/office/drawing/2014/main" id="{C7BF87D5-E3F4-4626-8D49-7749D683B3A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16" name="AutoShape 3" descr="Bomba De Vacío De 2 Etapas  5 Cfm Motor De 1/2hp Entrada 1/4">
          <a:extLst>
            <a:ext uri="{FF2B5EF4-FFF2-40B4-BE49-F238E27FC236}">
              <a16:creationId xmlns:a16="http://schemas.microsoft.com/office/drawing/2014/main" id="{05AF775C-3E70-4337-BFBC-2AB37BD5880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17" name="AutoShape 3" descr="Bomba De Vacío De 2 Etapas  5 Cfm Motor De 1/2hp Entrada 1/4">
          <a:extLst>
            <a:ext uri="{FF2B5EF4-FFF2-40B4-BE49-F238E27FC236}">
              <a16:creationId xmlns:a16="http://schemas.microsoft.com/office/drawing/2014/main" id="{96253240-9593-45CD-8681-09A2D1754E7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18" name="AutoShape 3" descr="Bomba De Vacío De 2 Etapas  5 Cfm Motor De 1/2hp Entrada 1/4">
          <a:extLst>
            <a:ext uri="{FF2B5EF4-FFF2-40B4-BE49-F238E27FC236}">
              <a16:creationId xmlns:a16="http://schemas.microsoft.com/office/drawing/2014/main" id="{0B4FDE8B-8673-4B45-820B-B7600485AF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19" name="AutoShape 3" descr="Bomba De Vacío De 2 Etapas  5 Cfm Motor De 1/2hp Entrada 1/4">
          <a:extLst>
            <a:ext uri="{FF2B5EF4-FFF2-40B4-BE49-F238E27FC236}">
              <a16:creationId xmlns:a16="http://schemas.microsoft.com/office/drawing/2014/main" id="{2923589A-8812-4F66-88DA-B5EEA0A84ED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20" name="AutoShape 3" descr="Bomba De Vacío De 2 Etapas  5 Cfm Motor De 1/2hp Entrada 1/4">
          <a:extLst>
            <a:ext uri="{FF2B5EF4-FFF2-40B4-BE49-F238E27FC236}">
              <a16:creationId xmlns:a16="http://schemas.microsoft.com/office/drawing/2014/main" id="{A86EF670-2081-4261-87A7-2AF792B07CF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21" name="AutoShape 3" descr="Bomba De Vacío De 2 Etapas  5 Cfm Motor De 1/2hp Entrada 1/4">
          <a:extLst>
            <a:ext uri="{FF2B5EF4-FFF2-40B4-BE49-F238E27FC236}">
              <a16:creationId xmlns:a16="http://schemas.microsoft.com/office/drawing/2014/main" id="{5CAC6D4F-CE6E-4C24-BB97-179CDF223EF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22" name="AutoShape 3" descr="Bomba De Vacío De 2 Etapas  5 Cfm Motor De 1/2hp Entrada 1/4">
          <a:extLst>
            <a:ext uri="{FF2B5EF4-FFF2-40B4-BE49-F238E27FC236}">
              <a16:creationId xmlns:a16="http://schemas.microsoft.com/office/drawing/2014/main" id="{5373BADB-85AC-4060-9050-7AFE7CBF573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23" name="AutoShape 3" descr="Bomba De Vacío De 2 Etapas  5 Cfm Motor De 1/2hp Entrada 1/4">
          <a:extLst>
            <a:ext uri="{FF2B5EF4-FFF2-40B4-BE49-F238E27FC236}">
              <a16:creationId xmlns:a16="http://schemas.microsoft.com/office/drawing/2014/main" id="{31BC6CFE-573F-402B-9778-31D5CF4D261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24" name="AutoShape 3" descr="Bomba De Vacío De 2 Etapas  5 Cfm Motor De 1/2hp Entrada 1/4">
          <a:extLst>
            <a:ext uri="{FF2B5EF4-FFF2-40B4-BE49-F238E27FC236}">
              <a16:creationId xmlns:a16="http://schemas.microsoft.com/office/drawing/2014/main" id="{2EAD7387-FA29-4D10-9CC3-94BF1BF60CA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25" name="AutoShape 3" descr="Bomba De Vacío De 2 Etapas  5 Cfm Motor De 1/2hp Entrada 1/4">
          <a:extLst>
            <a:ext uri="{FF2B5EF4-FFF2-40B4-BE49-F238E27FC236}">
              <a16:creationId xmlns:a16="http://schemas.microsoft.com/office/drawing/2014/main" id="{B9D3F11F-8035-49FE-A9B3-9069DB2CC17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26" name="AutoShape 3" descr="Bomba De Vacío De 2 Etapas  5 Cfm Motor De 1/2hp Entrada 1/4">
          <a:extLst>
            <a:ext uri="{FF2B5EF4-FFF2-40B4-BE49-F238E27FC236}">
              <a16:creationId xmlns:a16="http://schemas.microsoft.com/office/drawing/2014/main" id="{38F35D65-96CB-4BB6-BF16-D9F5ED7C314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27" name="AutoShape 3" descr="Bomba De Vacío De 2 Etapas  5 Cfm Motor De 1/2hp Entrada 1/4">
          <a:extLst>
            <a:ext uri="{FF2B5EF4-FFF2-40B4-BE49-F238E27FC236}">
              <a16:creationId xmlns:a16="http://schemas.microsoft.com/office/drawing/2014/main" id="{5C96FBED-08B5-494F-9803-DAA17026408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28" name="AutoShape 3" descr="Bomba De Vacío De 2 Etapas  5 Cfm Motor De 1/2hp Entrada 1/4">
          <a:extLst>
            <a:ext uri="{FF2B5EF4-FFF2-40B4-BE49-F238E27FC236}">
              <a16:creationId xmlns:a16="http://schemas.microsoft.com/office/drawing/2014/main" id="{479CCDCC-1B69-4B0D-9B95-5ADC1C981CE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29" name="AutoShape 3" descr="Bomba De Vacío De 2 Etapas  5 Cfm Motor De 1/2hp Entrada 1/4">
          <a:extLst>
            <a:ext uri="{FF2B5EF4-FFF2-40B4-BE49-F238E27FC236}">
              <a16:creationId xmlns:a16="http://schemas.microsoft.com/office/drawing/2014/main" id="{1C831A3A-9598-4C7A-86D6-D387C458186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30" name="AutoShape 3" descr="Bomba De Vacío De 2 Etapas  5 Cfm Motor De 1/2hp Entrada 1/4">
          <a:extLst>
            <a:ext uri="{FF2B5EF4-FFF2-40B4-BE49-F238E27FC236}">
              <a16:creationId xmlns:a16="http://schemas.microsoft.com/office/drawing/2014/main" id="{D0072135-DECD-48BC-AFAE-DB6024B98DD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31" name="AutoShape 3" descr="Bomba De Vacío De 2 Etapas  5 Cfm Motor De 1/2hp Entrada 1/4">
          <a:extLst>
            <a:ext uri="{FF2B5EF4-FFF2-40B4-BE49-F238E27FC236}">
              <a16:creationId xmlns:a16="http://schemas.microsoft.com/office/drawing/2014/main" id="{D79EC23E-9865-4685-B531-42C141E4591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32" name="AutoShape 3" descr="Bomba De Vacío De 2 Etapas  5 Cfm Motor De 1/2hp Entrada 1/4">
          <a:extLst>
            <a:ext uri="{FF2B5EF4-FFF2-40B4-BE49-F238E27FC236}">
              <a16:creationId xmlns:a16="http://schemas.microsoft.com/office/drawing/2014/main" id="{41B1F3D9-4FD3-4EC4-BF45-4A832EC4424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33" name="AutoShape 3" descr="Bomba De Vacío De 2 Etapas  5 Cfm Motor De 1/2hp Entrada 1/4">
          <a:extLst>
            <a:ext uri="{FF2B5EF4-FFF2-40B4-BE49-F238E27FC236}">
              <a16:creationId xmlns:a16="http://schemas.microsoft.com/office/drawing/2014/main" id="{36639A9D-C676-4236-B8F0-08986138C30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34" name="AutoShape 3" descr="Bomba De Vacío De 2 Etapas  5 Cfm Motor De 1/2hp Entrada 1/4">
          <a:extLst>
            <a:ext uri="{FF2B5EF4-FFF2-40B4-BE49-F238E27FC236}">
              <a16:creationId xmlns:a16="http://schemas.microsoft.com/office/drawing/2014/main" id="{2F27E663-875E-4E66-A36C-D0F83324EE3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35" name="AutoShape 3" descr="Bomba De Vacío De 2 Etapas  5 Cfm Motor De 1/2hp Entrada 1/4">
          <a:extLst>
            <a:ext uri="{FF2B5EF4-FFF2-40B4-BE49-F238E27FC236}">
              <a16:creationId xmlns:a16="http://schemas.microsoft.com/office/drawing/2014/main" id="{691574CF-AD7E-443F-BCA3-EDFF7CCA4D9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36" name="AutoShape 3" descr="Bomba De Vacío De 2 Etapas  5 Cfm Motor De 1/2hp Entrada 1/4">
          <a:extLst>
            <a:ext uri="{FF2B5EF4-FFF2-40B4-BE49-F238E27FC236}">
              <a16:creationId xmlns:a16="http://schemas.microsoft.com/office/drawing/2014/main" id="{B2FDB81D-E7BC-47C7-9B3D-16023CC1D0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37" name="AutoShape 3" descr="Bomba De Vacío De 2 Etapas  5 Cfm Motor De 1/2hp Entrada 1/4">
          <a:extLst>
            <a:ext uri="{FF2B5EF4-FFF2-40B4-BE49-F238E27FC236}">
              <a16:creationId xmlns:a16="http://schemas.microsoft.com/office/drawing/2014/main" id="{111342FD-F76B-447B-81D0-486B32538CC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38" name="AutoShape 3" descr="Bomba De Vacío De 2 Etapas  5 Cfm Motor De 1/2hp Entrada 1/4">
          <a:extLst>
            <a:ext uri="{FF2B5EF4-FFF2-40B4-BE49-F238E27FC236}">
              <a16:creationId xmlns:a16="http://schemas.microsoft.com/office/drawing/2014/main" id="{BD9580C2-47E2-4ACD-AEE6-1B05BB84BEB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39" name="AutoShape 3" descr="Bomba De Vacío De 2 Etapas  5 Cfm Motor De 1/2hp Entrada 1/4">
          <a:extLst>
            <a:ext uri="{FF2B5EF4-FFF2-40B4-BE49-F238E27FC236}">
              <a16:creationId xmlns:a16="http://schemas.microsoft.com/office/drawing/2014/main" id="{FC58239C-5814-47F5-BD10-836E7D4D9AE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40" name="AutoShape 3" descr="Bomba De Vacío De 2 Etapas  5 Cfm Motor De 1/2hp Entrada 1/4">
          <a:extLst>
            <a:ext uri="{FF2B5EF4-FFF2-40B4-BE49-F238E27FC236}">
              <a16:creationId xmlns:a16="http://schemas.microsoft.com/office/drawing/2014/main" id="{631334FD-22B3-4F16-B0B7-0B1314C97D5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41" name="AutoShape 3" descr="Bomba De Vacío De 2 Etapas  5 Cfm Motor De 1/2hp Entrada 1/4">
          <a:extLst>
            <a:ext uri="{FF2B5EF4-FFF2-40B4-BE49-F238E27FC236}">
              <a16:creationId xmlns:a16="http://schemas.microsoft.com/office/drawing/2014/main" id="{CBE1CED9-B2D5-4D33-B38A-3142F3C34D8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42" name="AutoShape 3" descr="Bomba De Vacío De 2 Etapas  5 Cfm Motor De 1/2hp Entrada 1/4">
          <a:extLst>
            <a:ext uri="{FF2B5EF4-FFF2-40B4-BE49-F238E27FC236}">
              <a16:creationId xmlns:a16="http://schemas.microsoft.com/office/drawing/2014/main" id="{F70B94EA-7A5A-467A-92F0-C3B3A0422F8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43" name="AutoShape 3" descr="Bomba De Vacío De 2 Etapas  5 Cfm Motor De 1/2hp Entrada 1/4">
          <a:extLst>
            <a:ext uri="{FF2B5EF4-FFF2-40B4-BE49-F238E27FC236}">
              <a16:creationId xmlns:a16="http://schemas.microsoft.com/office/drawing/2014/main" id="{A855A87A-C5C8-4C2E-A541-700E720DA5E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44" name="AutoShape 3" descr="Bomba De Vacío De 2 Etapas  5 Cfm Motor De 1/2hp Entrada 1/4">
          <a:extLst>
            <a:ext uri="{FF2B5EF4-FFF2-40B4-BE49-F238E27FC236}">
              <a16:creationId xmlns:a16="http://schemas.microsoft.com/office/drawing/2014/main" id="{43CB7E9D-6073-49DF-B0F2-BD00980D801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45" name="AutoShape 3" descr="Bomba De Vacío De 2 Etapas  5 Cfm Motor De 1/2hp Entrada 1/4">
          <a:extLst>
            <a:ext uri="{FF2B5EF4-FFF2-40B4-BE49-F238E27FC236}">
              <a16:creationId xmlns:a16="http://schemas.microsoft.com/office/drawing/2014/main" id="{61ADD0EC-10D3-408E-8E52-662B24F5BF9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46" name="AutoShape 3" descr="Bomba De Vacío De 2 Etapas  5 Cfm Motor De 1/2hp Entrada 1/4">
          <a:extLst>
            <a:ext uri="{FF2B5EF4-FFF2-40B4-BE49-F238E27FC236}">
              <a16:creationId xmlns:a16="http://schemas.microsoft.com/office/drawing/2014/main" id="{133EC5C7-4002-492A-9EA8-8F33C6FA4FA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47" name="AutoShape 3" descr="Bomba De Vacío De 2 Etapas  5 Cfm Motor De 1/2hp Entrada 1/4">
          <a:extLst>
            <a:ext uri="{FF2B5EF4-FFF2-40B4-BE49-F238E27FC236}">
              <a16:creationId xmlns:a16="http://schemas.microsoft.com/office/drawing/2014/main" id="{A603A7CA-B439-4206-A3F0-97EB9ED7E07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48" name="AutoShape 3" descr="Bomba De Vacío De 2 Etapas  5 Cfm Motor De 1/2hp Entrada 1/4">
          <a:extLst>
            <a:ext uri="{FF2B5EF4-FFF2-40B4-BE49-F238E27FC236}">
              <a16:creationId xmlns:a16="http://schemas.microsoft.com/office/drawing/2014/main" id="{688A0057-9858-44FF-91B7-B39E0D57A86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49" name="AutoShape 3" descr="Bomba De Vacío De 2 Etapas  5 Cfm Motor De 1/2hp Entrada 1/4">
          <a:extLst>
            <a:ext uri="{FF2B5EF4-FFF2-40B4-BE49-F238E27FC236}">
              <a16:creationId xmlns:a16="http://schemas.microsoft.com/office/drawing/2014/main" id="{1D1F6DAF-7A28-4144-8D48-310EDE97D1F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50" name="AutoShape 3" descr="Bomba De Vacío De 2 Etapas  5 Cfm Motor De 1/2hp Entrada 1/4">
          <a:extLst>
            <a:ext uri="{FF2B5EF4-FFF2-40B4-BE49-F238E27FC236}">
              <a16:creationId xmlns:a16="http://schemas.microsoft.com/office/drawing/2014/main" id="{B0E9B12F-47E6-43F4-B720-63A7913DC9B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51" name="AutoShape 3" descr="Bomba De Vacío De 2 Etapas  5 Cfm Motor De 1/2hp Entrada 1/4">
          <a:extLst>
            <a:ext uri="{FF2B5EF4-FFF2-40B4-BE49-F238E27FC236}">
              <a16:creationId xmlns:a16="http://schemas.microsoft.com/office/drawing/2014/main" id="{873669A4-8617-4129-AC8E-FF2BF5D65EC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52" name="AutoShape 3" descr="Bomba De Vacío De 2 Etapas  5 Cfm Motor De 1/2hp Entrada 1/4">
          <a:extLst>
            <a:ext uri="{FF2B5EF4-FFF2-40B4-BE49-F238E27FC236}">
              <a16:creationId xmlns:a16="http://schemas.microsoft.com/office/drawing/2014/main" id="{A4AAE7AD-448B-40D1-AE86-5169A94B04D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53" name="AutoShape 3" descr="Bomba De Vacío De 2 Etapas  5 Cfm Motor De 1/2hp Entrada 1/4">
          <a:extLst>
            <a:ext uri="{FF2B5EF4-FFF2-40B4-BE49-F238E27FC236}">
              <a16:creationId xmlns:a16="http://schemas.microsoft.com/office/drawing/2014/main" id="{AEE2D556-4C72-4814-A8D3-4D2F7673EB9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54" name="AutoShape 3" descr="Bomba De Vacío De 2 Etapas  5 Cfm Motor De 1/2hp Entrada 1/4">
          <a:extLst>
            <a:ext uri="{FF2B5EF4-FFF2-40B4-BE49-F238E27FC236}">
              <a16:creationId xmlns:a16="http://schemas.microsoft.com/office/drawing/2014/main" id="{219EA7B3-E4EC-4FCF-B4E1-7F7ADE9C359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55" name="AutoShape 3" descr="Bomba De Vacío De 2 Etapas  5 Cfm Motor De 1/2hp Entrada 1/4">
          <a:extLst>
            <a:ext uri="{FF2B5EF4-FFF2-40B4-BE49-F238E27FC236}">
              <a16:creationId xmlns:a16="http://schemas.microsoft.com/office/drawing/2014/main" id="{40D90B8F-A5ED-4EED-A83D-21808E54909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56" name="AutoShape 3" descr="Bomba De Vacío De 2 Etapas  5 Cfm Motor De 1/2hp Entrada 1/4">
          <a:extLst>
            <a:ext uri="{FF2B5EF4-FFF2-40B4-BE49-F238E27FC236}">
              <a16:creationId xmlns:a16="http://schemas.microsoft.com/office/drawing/2014/main" id="{0CF10027-1D20-426C-B082-9F01A15F97C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57" name="AutoShape 3" descr="Bomba De Vacío De 2 Etapas  5 Cfm Motor De 1/2hp Entrada 1/4">
          <a:extLst>
            <a:ext uri="{FF2B5EF4-FFF2-40B4-BE49-F238E27FC236}">
              <a16:creationId xmlns:a16="http://schemas.microsoft.com/office/drawing/2014/main" id="{C463D1B4-3DC4-4CC3-BD34-8340B18022D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58" name="AutoShape 3" descr="Bomba De Vacío De 2 Etapas  5 Cfm Motor De 1/2hp Entrada 1/4">
          <a:extLst>
            <a:ext uri="{FF2B5EF4-FFF2-40B4-BE49-F238E27FC236}">
              <a16:creationId xmlns:a16="http://schemas.microsoft.com/office/drawing/2014/main" id="{95F992B1-651E-4FFA-81CD-34DD2ED72D2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59" name="AutoShape 3" descr="Bomba De Vacío De 2 Etapas  5 Cfm Motor De 1/2hp Entrada 1/4">
          <a:extLst>
            <a:ext uri="{FF2B5EF4-FFF2-40B4-BE49-F238E27FC236}">
              <a16:creationId xmlns:a16="http://schemas.microsoft.com/office/drawing/2014/main" id="{B412CD64-5586-4809-982D-E9EE2BA3117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60" name="AutoShape 3" descr="Bomba De Vacío De 2 Etapas  5 Cfm Motor De 1/2hp Entrada 1/4">
          <a:extLst>
            <a:ext uri="{FF2B5EF4-FFF2-40B4-BE49-F238E27FC236}">
              <a16:creationId xmlns:a16="http://schemas.microsoft.com/office/drawing/2014/main" id="{129E83F2-7AC6-4DFE-8E7A-82022BC8F1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61" name="AutoShape 3" descr="Bomba De Vacío De 2 Etapas  5 Cfm Motor De 1/2hp Entrada 1/4">
          <a:extLst>
            <a:ext uri="{FF2B5EF4-FFF2-40B4-BE49-F238E27FC236}">
              <a16:creationId xmlns:a16="http://schemas.microsoft.com/office/drawing/2014/main" id="{E164E236-21AA-40E2-9D08-8409C6BE897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62" name="AutoShape 3" descr="Bomba De Vacío De 2 Etapas  5 Cfm Motor De 1/2hp Entrada 1/4">
          <a:extLst>
            <a:ext uri="{FF2B5EF4-FFF2-40B4-BE49-F238E27FC236}">
              <a16:creationId xmlns:a16="http://schemas.microsoft.com/office/drawing/2014/main" id="{4F186883-F2E0-450C-9BA4-D7F9190FC82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63" name="AutoShape 3" descr="Bomba De Vacío De 2 Etapas  5 Cfm Motor De 1/2hp Entrada 1/4">
          <a:extLst>
            <a:ext uri="{FF2B5EF4-FFF2-40B4-BE49-F238E27FC236}">
              <a16:creationId xmlns:a16="http://schemas.microsoft.com/office/drawing/2014/main" id="{ABECBDFB-B26E-4AD3-9322-42F9EA15122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64" name="AutoShape 3" descr="Bomba De Vacío De 2 Etapas  5 Cfm Motor De 1/2hp Entrada 1/4">
          <a:extLst>
            <a:ext uri="{FF2B5EF4-FFF2-40B4-BE49-F238E27FC236}">
              <a16:creationId xmlns:a16="http://schemas.microsoft.com/office/drawing/2014/main" id="{578314E9-9A21-422F-A20D-0D21B27ABA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65" name="AutoShape 3" descr="Bomba De Vacío De 2 Etapas  5 Cfm Motor De 1/2hp Entrada 1/4">
          <a:extLst>
            <a:ext uri="{FF2B5EF4-FFF2-40B4-BE49-F238E27FC236}">
              <a16:creationId xmlns:a16="http://schemas.microsoft.com/office/drawing/2014/main" id="{FC4B92C5-A5AD-4FCB-98C7-BA85BC90AEF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66" name="AutoShape 3" descr="Bomba De Vacío De 2 Etapas  5 Cfm Motor De 1/2hp Entrada 1/4">
          <a:extLst>
            <a:ext uri="{FF2B5EF4-FFF2-40B4-BE49-F238E27FC236}">
              <a16:creationId xmlns:a16="http://schemas.microsoft.com/office/drawing/2014/main" id="{70F4BBC3-610A-43ED-80FE-BF4377668DE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67" name="AutoShape 3" descr="Bomba De Vacío De 2 Etapas  5 Cfm Motor De 1/2hp Entrada 1/4">
          <a:extLst>
            <a:ext uri="{FF2B5EF4-FFF2-40B4-BE49-F238E27FC236}">
              <a16:creationId xmlns:a16="http://schemas.microsoft.com/office/drawing/2014/main" id="{3941354A-0625-433B-AAE6-79673FBD3ED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68" name="AutoShape 3" descr="Bomba De Vacío De 2 Etapas  5 Cfm Motor De 1/2hp Entrada 1/4">
          <a:extLst>
            <a:ext uri="{FF2B5EF4-FFF2-40B4-BE49-F238E27FC236}">
              <a16:creationId xmlns:a16="http://schemas.microsoft.com/office/drawing/2014/main" id="{E0E27FD4-66C7-459F-88EF-4A3B32881EA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69" name="AutoShape 3" descr="Bomba De Vacío De 2 Etapas  5 Cfm Motor De 1/2hp Entrada 1/4">
          <a:extLst>
            <a:ext uri="{FF2B5EF4-FFF2-40B4-BE49-F238E27FC236}">
              <a16:creationId xmlns:a16="http://schemas.microsoft.com/office/drawing/2014/main" id="{B77DDC00-12BD-4550-A033-3903DAE2D16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70" name="AutoShape 3" descr="Bomba De Vacío De 2 Etapas  5 Cfm Motor De 1/2hp Entrada 1/4">
          <a:extLst>
            <a:ext uri="{FF2B5EF4-FFF2-40B4-BE49-F238E27FC236}">
              <a16:creationId xmlns:a16="http://schemas.microsoft.com/office/drawing/2014/main" id="{3A9F2F4B-6E29-40AE-B9FA-35321CB0B6F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71" name="AutoShape 3" descr="Bomba De Vacío De 2 Etapas  5 Cfm Motor De 1/2hp Entrada 1/4">
          <a:extLst>
            <a:ext uri="{FF2B5EF4-FFF2-40B4-BE49-F238E27FC236}">
              <a16:creationId xmlns:a16="http://schemas.microsoft.com/office/drawing/2014/main" id="{17809A02-410D-4640-B8A6-8DF641F7591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72" name="AutoShape 3" descr="Bomba De Vacío De 2 Etapas  5 Cfm Motor De 1/2hp Entrada 1/4">
          <a:extLst>
            <a:ext uri="{FF2B5EF4-FFF2-40B4-BE49-F238E27FC236}">
              <a16:creationId xmlns:a16="http://schemas.microsoft.com/office/drawing/2014/main" id="{8050220C-3548-4144-8ACD-72ED9C6A18D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73" name="AutoShape 3" descr="Bomba De Vacío De 2 Etapas  5 Cfm Motor De 1/2hp Entrada 1/4">
          <a:extLst>
            <a:ext uri="{FF2B5EF4-FFF2-40B4-BE49-F238E27FC236}">
              <a16:creationId xmlns:a16="http://schemas.microsoft.com/office/drawing/2014/main" id="{109565DC-B5FE-45E1-9713-938B97B509E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74" name="AutoShape 3" descr="Bomba De Vacío De 2 Etapas  5 Cfm Motor De 1/2hp Entrada 1/4">
          <a:extLst>
            <a:ext uri="{FF2B5EF4-FFF2-40B4-BE49-F238E27FC236}">
              <a16:creationId xmlns:a16="http://schemas.microsoft.com/office/drawing/2014/main" id="{B3A7A7F1-F49E-4BE6-86E8-44295B5E3D8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75" name="AutoShape 3" descr="Bomba De Vacío De 2 Etapas  5 Cfm Motor De 1/2hp Entrada 1/4">
          <a:extLst>
            <a:ext uri="{FF2B5EF4-FFF2-40B4-BE49-F238E27FC236}">
              <a16:creationId xmlns:a16="http://schemas.microsoft.com/office/drawing/2014/main" id="{CEEB12D3-C71A-43FD-AF23-F5301B16080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76" name="AutoShape 3" descr="Bomba De Vacío De 2 Etapas  5 Cfm Motor De 1/2hp Entrada 1/4">
          <a:extLst>
            <a:ext uri="{FF2B5EF4-FFF2-40B4-BE49-F238E27FC236}">
              <a16:creationId xmlns:a16="http://schemas.microsoft.com/office/drawing/2014/main" id="{A039CAFB-6039-45B3-BF00-B7D88BC613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77" name="AutoShape 3" descr="Bomba De Vacío De 2 Etapas  5 Cfm Motor De 1/2hp Entrada 1/4">
          <a:extLst>
            <a:ext uri="{FF2B5EF4-FFF2-40B4-BE49-F238E27FC236}">
              <a16:creationId xmlns:a16="http://schemas.microsoft.com/office/drawing/2014/main" id="{C42E7109-1579-4DFF-932D-E5AB7A024E4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78" name="AutoShape 3" descr="Bomba De Vacío De 2 Etapas  5 Cfm Motor De 1/2hp Entrada 1/4">
          <a:extLst>
            <a:ext uri="{FF2B5EF4-FFF2-40B4-BE49-F238E27FC236}">
              <a16:creationId xmlns:a16="http://schemas.microsoft.com/office/drawing/2014/main" id="{B18614B1-3578-49EE-AA21-C5B29E464D3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79" name="AutoShape 3" descr="Bomba De Vacío De 2 Etapas  5 Cfm Motor De 1/2hp Entrada 1/4">
          <a:extLst>
            <a:ext uri="{FF2B5EF4-FFF2-40B4-BE49-F238E27FC236}">
              <a16:creationId xmlns:a16="http://schemas.microsoft.com/office/drawing/2014/main" id="{C90BAE17-B2FC-4DF2-BEA1-743F1E32A39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80" name="AutoShape 3" descr="Bomba De Vacío De 2 Etapas  5 Cfm Motor De 1/2hp Entrada 1/4">
          <a:extLst>
            <a:ext uri="{FF2B5EF4-FFF2-40B4-BE49-F238E27FC236}">
              <a16:creationId xmlns:a16="http://schemas.microsoft.com/office/drawing/2014/main" id="{213CB2F1-7F2A-47C6-BDB9-4D3A665AD4C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81" name="AutoShape 3" descr="Bomba De Vacío De 2 Etapas  5 Cfm Motor De 1/2hp Entrada 1/4">
          <a:extLst>
            <a:ext uri="{FF2B5EF4-FFF2-40B4-BE49-F238E27FC236}">
              <a16:creationId xmlns:a16="http://schemas.microsoft.com/office/drawing/2014/main" id="{68DF5924-815B-482D-80F5-78E5BF7DF64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82" name="AutoShape 3" descr="Bomba De Vacío De 2 Etapas  5 Cfm Motor De 1/2hp Entrada 1/4">
          <a:extLst>
            <a:ext uri="{FF2B5EF4-FFF2-40B4-BE49-F238E27FC236}">
              <a16:creationId xmlns:a16="http://schemas.microsoft.com/office/drawing/2014/main" id="{C983AD15-9E5B-4F6F-8942-58D7E2CF9FB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83" name="AutoShape 3" descr="Bomba De Vacío De 2 Etapas  5 Cfm Motor De 1/2hp Entrada 1/4">
          <a:extLst>
            <a:ext uri="{FF2B5EF4-FFF2-40B4-BE49-F238E27FC236}">
              <a16:creationId xmlns:a16="http://schemas.microsoft.com/office/drawing/2014/main" id="{AACF88EF-565C-484B-88AC-AF8A11767F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84" name="AutoShape 3" descr="Bomba De Vacío De 2 Etapas  5 Cfm Motor De 1/2hp Entrada 1/4">
          <a:extLst>
            <a:ext uri="{FF2B5EF4-FFF2-40B4-BE49-F238E27FC236}">
              <a16:creationId xmlns:a16="http://schemas.microsoft.com/office/drawing/2014/main" id="{E1049E50-6390-47BD-9380-91EBC765C92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85" name="AutoShape 3" descr="Bomba De Vacío De 2 Etapas  5 Cfm Motor De 1/2hp Entrada 1/4">
          <a:extLst>
            <a:ext uri="{FF2B5EF4-FFF2-40B4-BE49-F238E27FC236}">
              <a16:creationId xmlns:a16="http://schemas.microsoft.com/office/drawing/2014/main" id="{5956AF57-6AD3-400C-93C9-A187EA4EA6E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86" name="AutoShape 3" descr="Bomba De Vacío De 2 Etapas  5 Cfm Motor De 1/2hp Entrada 1/4">
          <a:extLst>
            <a:ext uri="{FF2B5EF4-FFF2-40B4-BE49-F238E27FC236}">
              <a16:creationId xmlns:a16="http://schemas.microsoft.com/office/drawing/2014/main" id="{FE359EE3-1120-4C38-9EFA-7B508F04891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87" name="AutoShape 3" descr="Bomba De Vacío De 2 Etapas  5 Cfm Motor De 1/2hp Entrada 1/4">
          <a:extLst>
            <a:ext uri="{FF2B5EF4-FFF2-40B4-BE49-F238E27FC236}">
              <a16:creationId xmlns:a16="http://schemas.microsoft.com/office/drawing/2014/main" id="{EB751D7D-B0AE-428F-9D53-D653290FCDC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88" name="AutoShape 3" descr="Bomba De Vacío De 2 Etapas  5 Cfm Motor De 1/2hp Entrada 1/4">
          <a:extLst>
            <a:ext uri="{FF2B5EF4-FFF2-40B4-BE49-F238E27FC236}">
              <a16:creationId xmlns:a16="http://schemas.microsoft.com/office/drawing/2014/main" id="{118DEBC6-FE9E-4CF8-8296-7FB91830542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89" name="AutoShape 3" descr="Bomba De Vacío De 2 Etapas  5 Cfm Motor De 1/2hp Entrada 1/4">
          <a:extLst>
            <a:ext uri="{FF2B5EF4-FFF2-40B4-BE49-F238E27FC236}">
              <a16:creationId xmlns:a16="http://schemas.microsoft.com/office/drawing/2014/main" id="{81A621DD-2305-46CA-86F8-6AF68AB7EA1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90" name="AutoShape 3" descr="Bomba De Vacío De 2 Etapas  5 Cfm Motor De 1/2hp Entrada 1/4">
          <a:extLst>
            <a:ext uri="{FF2B5EF4-FFF2-40B4-BE49-F238E27FC236}">
              <a16:creationId xmlns:a16="http://schemas.microsoft.com/office/drawing/2014/main" id="{2D2E766F-8524-46CE-9631-2082423BFF3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91" name="AutoShape 3" descr="Bomba De Vacío De 2 Etapas  5 Cfm Motor De 1/2hp Entrada 1/4">
          <a:extLst>
            <a:ext uri="{FF2B5EF4-FFF2-40B4-BE49-F238E27FC236}">
              <a16:creationId xmlns:a16="http://schemas.microsoft.com/office/drawing/2014/main" id="{41F9989D-F859-4333-A87A-D443B124E7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92" name="AutoShape 3" descr="Bomba De Vacío De 2 Etapas  5 Cfm Motor De 1/2hp Entrada 1/4">
          <a:extLst>
            <a:ext uri="{FF2B5EF4-FFF2-40B4-BE49-F238E27FC236}">
              <a16:creationId xmlns:a16="http://schemas.microsoft.com/office/drawing/2014/main" id="{47D505EA-42A8-40E5-B44B-117DD8D215A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93" name="AutoShape 3" descr="Bomba De Vacío De 2 Etapas  5 Cfm Motor De 1/2hp Entrada 1/4">
          <a:extLst>
            <a:ext uri="{FF2B5EF4-FFF2-40B4-BE49-F238E27FC236}">
              <a16:creationId xmlns:a16="http://schemas.microsoft.com/office/drawing/2014/main" id="{DC91A07F-191F-4385-9786-C3BA14D046D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94" name="AutoShape 3" descr="Bomba De Vacío De 2 Etapas  5 Cfm Motor De 1/2hp Entrada 1/4">
          <a:extLst>
            <a:ext uri="{FF2B5EF4-FFF2-40B4-BE49-F238E27FC236}">
              <a16:creationId xmlns:a16="http://schemas.microsoft.com/office/drawing/2014/main" id="{FB1EC7F4-D90B-466A-B06D-D69E27B9976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95" name="AutoShape 3" descr="Bomba De Vacío De 2 Etapas  5 Cfm Motor De 1/2hp Entrada 1/4">
          <a:extLst>
            <a:ext uri="{FF2B5EF4-FFF2-40B4-BE49-F238E27FC236}">
              <a16:creationId xmlns:a16="http://schemas.microsoft.com/office/drawing/2014/main" id="{144AF9ED-EA25-43A5-A819-EFD3CFCF147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96" name="AutoShape 3" descr="Bomba De Vacío De 2 Etapas  5 Cfm Motor De 1/2hp Entrada 1/4">
          <a:extLst>
            <a:ext uri="{FF2B5EF4-FFF2-40B4-BE49-F238E27FC236}">
              <a16:creationId xmlns:a16="http://schemas.microsoft.com/office/drawing/2014/main" id="{1611781E-DA66-4A98-B927-7DF18CEC04E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97" name="AutoShape 3" descr="Bomba De Vacío De 2 Etapas  5 Cfm Motor De 1/2hp Entrada 1/4">
          <a:extLst>
            <a:ext uri="{FF2B5EF4-FFF2-40B4-BE49-F238E27FC236}">
              <a16:creationId xmlns:a16="http://schemas.microsoft.com/office/drawing/2014/main" id="{04DFD592-9CEB-4974-9EE5-A22378F23D3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98" name="AutoShape 3" descr="Bomba De Vacío De 2 Etapas  5 Cfm Motor De 1/2hp Entrada 1/4">
          <a:extLst>
            <a:ext uri="{FF2B5EF4-FFF2-40B4-BE49-F238E27FC236}">
              <a16:creationId xmlns:a16="http://schemas.microsoft.com/office/drawing/2014/main" id="{B4C5C26F-86AB-4F50-A493-49F3F22ACE4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199" name="AutoShape 3" descr="Bomba De Vacío De 2 Etapas  5 Cfm Motor De 1/2hp Entrada 1/4">
          <a:extLst>
            <a:ext uri="{FF2B5EF4-FFF2-40B4-BE49-F238E27FC236}">
              <a16:creationId xmlns:a16="http://schemas.microsoft.com/office/drawing/2014/main" id="{95CD1825-37CE-410C-8FE9-CC91FEEAE95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00" name="AutoShape 3" descr="Bomba De Vacío De 2 Etapas  5 Cfm Motor De 1/2hp Entrada 1/4">
          <a:extLst>
            <a:ext uri="{FF2B5EF4-FFF2-40B4-BE49-F238E27FC236}">
              <a16:creationId xmlns:a16="http://schemas.microsoft.com/office/drawing/2014/main" id="{25EBCDB2-482D-4C14-9C00-DE158832C42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01" name="AutoShape 3" descr="Bomba De Vacío De 2 Etapas  5 Cfm Motor De 1/2hp Entrada 1/4">
          <a:extLst>
            <a:ext uri="{FF2B5EF4-FFF2-40B4-BE49-F238E27FC236}">
              <a16:creationId xmlns:a16="http://schemas.microsoft.com/office/drawing/2014/main" id="{383322E7-865F-4455-82CE-761410CE473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02" name="AutoShape 3" descr="Bomba De Vacío De 2 Etapas  5 Cfm Motor De 1/2hp Entrada 1/4">
          <a:extLst>
            <a:ext uri="{FF2B5EF4-FFF2-40B4-BE49-F238E27FC236}">
              <a16:creationId xmlns:a16="http://schemas.microsoft.com/office/drawing/2014/main" id="{CB2DA5B0-F522-4A15-BA0B-165F372D057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03" name="AutoShape 3" descr="Bomba De Vacío De 2 Etapas  5 Cfm Motor De 1/2hp Entrada 1/4">
          <a:extLst>
            <a:ext uri="{FF2B5EF4-FFF2-40B4-BE49-F238E27FC236}">
              <a16:creationId xmlns:a16="http://schemas.microsoft.com/office/drawing/2014/main" id="{E81623AC-86B7-4A4E-9D8B-99C1BBCA405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04" name="AutoShape 3" descr="Bomba De Vacío De 2 Etapas  5 Cfm Motor De 1/2hp Entrada 1/4">
          <a:extLst>
            <a:ext uri="{FF2B5EF4-FFF2-40B4-BE49-F238E27FC236}">
              <a16:creationId xmlns:a16="http://schemas.microsoft.com/office/drawing/2014/main" id="{99AACEB1-6A3C-48EE-8F68-95235CC0BC6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05" name="AutoShape 3" descr="Bomba De Vacío De 2 Etapas  5 Cfm Motor De 1/2hp Entrada 1/4">
          <a:extLst>
            <a:ext uri="{FF2B5EF4-FFF2-40B4-BE49-F238E27FC236}">
              <a16:creationId xmlns:a16="http://schemas.microsoft.com/office/drawing/2014/main" id="{C12B5134-16ED-4A57-A99E-B01B66A9668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06" name="AutoShape 3" descr="Bomba De Vacío De 2 Etapas  5 Cfm Motor De 1/2hp Entrada 1/4">
          <a:extLst>
            <a:ext uri="{FF2B5EF4-FFF2-40B4-BE49-F238E27FC236}">
              <a16:creationId xmlns:a16="http://schemas.microsoft.com/office/drawing/2014/main" id="{599826A8-DE07-482D-83FF-112022F8A5C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07" name="AutoShape 3" descr="Bomba De Vacío De 2 Etapas  5 Cfm Motor De 1/2hp Entrada 1/4">
          <a:extLst>
            <a:ext uri="{FF2B5EF4-FFF2-40B4-BE49-F238E27FC236}">
              <a16:creationId xmlns:a16="http://schemas.microsoft.com/office/drawing/2014/main" id="{E48B28CA-34D1-4546-8408-A0793F743A6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08" name="AutoShape 3" descr="Bomba De Vacío De 2 Etapas  5 Cfm Motor De 1/2hp Entrada 1/4">
          <a:extLst>
            <a:ext uri="{FF2B5EF4-FFF2-40B4-BE49-F238E27FC236}">
              <a16:creationId xmlns:a16="http://schemas.microsoft.com/office/drawing/2014/main" id="{3DCD78E8-48F2-4717-A6E6-035D3CEC227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09" name="AutoShape 3" descr="Bomba De Vacío De 2 Etapas  5 Cfm Motor De 1/2hp Entrada 1/4">
          <a:extLst>
            <a:ext uri="{FF2B5EF4-FFF2-40B4-BE49-F238E27FC236}">
              <a16:creationId xmlns:a16="http://schemas.microsoft.com/office/drawing/2014/main" id="{42F731A1-DC8E-4EAE-B5BE-F0DE248192E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10" name="AutoShape 3" descr="Bomba De Vacío De 2 Etapas  5 Cfm Motor De 1/2hp Entrada 1/4">
          <a:extLst>
            <a:ext uri="{FF2B5EF4-FFF2-40B4-BE49-F238E27FC236}">
              <a16:creationId xmlns:a16="http://schemas.microsoft.com/office/drawing/2014/main" id="{DD486043-A6D9-4CBB-9B58-9A749799E22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11" name="AutoShape 3" descr="Bomba De Vacío De 2 Etapas  5 Cfm Motor De 1/2hp Entrada 1/4">
          <a:extLst>
            <a:ext uri="{FF2B5EF4-FFF2-40B4-BE49-F238E27FC236}">
              <a16:creationId xmlns:a16="http://schemas.microsoft.com/office/drawing/2014/main" id="{DECB9A50-9A41-4710-9E31-D63138B204D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12" name="AutoShape 3" descr="Bomba De Vacío De 2 Etapas  5 Cfm Motor De 1/2hp Entrada 1/4">
          <a:extLst>
            <a:ext uri="{FF2B5EF4-FFF2-40B4-BE49-F238E27FC236}">
              <a16:creationId xmlns:a16="http://schemas.microsoft.com/office/drawing/2014/main" id="{98913E5A-EE1C-441C-9F2F-19EA1F3A2C9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13" name="AutoShape 3" descr="Bomba De Vacío De 2 Etapas  5 Cfm Motor De 1/2hp Entrada 1/4">
          <a:extLst>
            <a:ext uri="{FF2B5EF4-FFF2-40B4-BE49-F238E27FC236}">
              <a16:creationId xmlns:a16="http://schemas.microsoft.com/office/drawing/2014/main" id="{84519283-164A-4B1B-946B-2E3DE2EFD75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14" name="AutoShape 3" descr="Bomba De Vacío De 2 Etapas  5 Cfm Motor De 1/2hp Entrada 1/4">
          <a:extLst>
            <a:ext uri="{FF2B5EF4-FFF2-40B4-BE49-F238E27FC236}">
              <a16:creationId xmlns:a16="http://schemas.microsoft.com/office/drawing/2014/main" id="{7BE30E09-9A1F-4E8C-B52B-B2446871BD3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15" name="AutoShape 3" descr="Bomba De Vacío De 2 Etapas  5 Cfm Motor De 1/2hp Entrada 1/4">
          <a:extLst>
            <a:ext uri="{FF2B5EF4-FFF2-40B4-BE49-F238E27FC236}">
              <a16:creationId xmlns:a16="http://schemas.microsoft.com/office/drawing/2014/main" id="{160988B7-A87B-4CDD-97B2-0F07F0FB744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16" name="AutoShape 3" descr="Bomba De Vacío De 2 Etapas  5 Cfm Motor De 1/2hp Entrada 1/4">
          <a:extLst>
            <a:ext uri="{FF2B5EF4-FFF2-40B4-BE49-F238E27FC236}">
              <a16:creationId xmlns:a16="http://schemas.microsoft.com/office/drawing/2014/main" id="{75EF2606-03E7-4F22-B110-94AF6EFB42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17" name="AutoShape 3" descr="Bomba De Vacío De 2 Etapas  5 Cfm Motor De 1/2hp Entrada 1/4">
          <a:extLst>
            <a:ext uri="{FF2B5EF4-FFF2-40B4-BE49-F238E27FC236}">
              <a16:creationId xmlns:a16="http://schemas.microsoft.com/office/drawing/2014/main" id="{EC7CCCE4-4880-449A-9D82-FB35C2E4ED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18" name="AutoShape 3" descr="Bomba De Vacío De 2 Etapas  5 Cfm Motor De 1/2hp Entrada 1/4">
          <a:extLst>
            <a:ext uri="{FF2B5EF4-FFF2-40B4-BE49-F238E27FC236}">
              <a16:creationId xmlns:a16="http://schemas.microsoft.com/office/drawing/2014/main" id="{E980822C-62CC-4634-81C4-F496A813FE6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19" name="AutoShape 3" descr="Bomba De Vacío De 2 Etapas  5 Cfm Motor De 1/2hp Entrada 1/4">
          <a:extLst>
            <a:ext uri="{FF2B5EF4-FFF2-40B4-BE49-F238E27FC236}">
              <a16:creationId xmlns:a16="http://schemas.microsoft.com/office/drawing/2014/main" id="{2A4E284E-6234-41C8-896A-61D293997ED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20" name="AutoShape 3" descr="Bomba De Vacío De 2 Etapas  5 Cfm Motor De 1/2hp Entrada 1/4">
          <a:extLst>
            <a:ext uri="{FF2B5EF4-FFF2-40B4-BE49-F238E27FC236}">
              <a16:creationId xmlns:a16="http://schemas.microsoft.com/office/drawing/2014/main" id="{0BD8F7D8-4174-4D04-B346-3BD446EA4BE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21" name="AutoShape 3" descr="Bomba De Vacío De 2 Etapas  5 Cfm Motor De 1/2hp Entrada 1/4">
          <a:extLst>
            <a:ext uri="{FF2B5EF4-FFF2-40B4-BE49-F238E27FC236}">
              <a16:creationId xmlns:a16="http://schemas.microsoft.com/office/drawing/2014/main" id="{558F2B29-405C-4C13-BA5A-0EC77C94BA5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22" name="AutoShape 3" descr="Bomba De Vacío De 2 Etapas  5 Cfm Motor De 1/2hp Entrada 1/4">
          <a:extLst>
            <a:ext uri="{FF2B5EF4-FFF2-40B4-BE49-F238E27FC236}">
              <a16:creationId xmlns:a16="http://schemas.microsoft.com/office/drawing/2014/main" id="{9333B863-5F21-4AA1-9C69-745501FCE7F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23" name="AutoShape 3" descr="Bomba De Vacío De 2 Etapas  5 Cfm Motor De 1/2hp Entrada 1/4">
          <a:extLst>
            <a:ext uri="{FF2B5EF4-FFF2-40B4-BE49-F238E27FC236}">
              <a16:creationId xmlns:a16="http://schemas.microsoft.com/office/drawing/2014/main" id="{DCC0D49B-5BBC-4A98-80BC-FDC32B54601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24" name="AutoShape 3" descr="Bomba De Vacío De 2 Etapas  5 Cfm Motor De 1/2hp Entrada 1/4">
          <a:extLst>
            <a:ext uri="{FF2B5EF4-FFF2-40B4-BE49-F238E27FC236}">
              <a16:creationId xmlns:a16="http://schemas.microsoft.com/office/drawing/2014/main" id="{8DB7EEAC-3531-4307-BF10-6D06326DFF6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25" name="AutoShape 3" descr="Bomba De Vacío De 2 Etapas  5 Cfm Motor De 1/2hp Entrada 1/4">
          <a:extLst>
            <a:ext uri="{FF2B5EF4-FFF2-40B4-BE49-F238E27FC236}">
              <a16:creationId xmlns:a16="http://schemas.microsoft.com/office/drawing/2014/main" id="{EAB787AD-5160-4944-9899-C6C61B4007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26" name="AutoShape 3" descr="Bomba De Vacío De 2 Etapas  5 Cfm Motor De 1/2hp Entrada 1/4">
          <a:extLst>
            <a:ext uri="{FF2B5EF4-FFF2-40B4-BE49-F238E27FC236}">
              <a16:creationId xmlns:a16="http://schemas.microsoft.com/office/drawing/2014/main" id="{76AF19C1-7645-45E7-84DB-C47071ED212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27" name="AutoShape 3" descr="Bomba De Vacío De 2 Etapas  5 Cfm Motor De 1/2hp Entrada 1/4">
          <a:extLst>
            <a:ext uri="{FF2B5EF4-FFF2-40B4-BE49-F238E27FC236}">
              <a16:creationId xmlns:a16="http://schemas.microsoft.com/office/drawing/2014/main" id="{73361AAA-F70B-4971-8437-A53CE35ADA8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28" name="AutoShape 3" descr="Bomba De Vacío De 2 Etapas  5 Cfm Motor De 1/2hp Entrada 1/4">
          <a:extLst>
            <a:ext uri="{FF2B5EF4-FFF2-40B4-BE49-F238E27FC236}">
              <a16:creationId xmlns:a16="http://schemas.microsoft.com/office/drawing/2014/main" id="{7171883E-C88A-46F0-A65D-54CC0657A93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29" name="AutoShape 3" descr="Bomba De Vacío De 2 Etapas  5 Cfm Motor De 1/2hp Entrada 1/4">
          <a:extLst>
            <a:ext uri="{FF2B5EF4-FFF2-40B4-BE49-F238E27FC236}">
              <a16:creationId xmlns:a16="http://schemas.microsoft.com/office/drawing/2014/main" id="{50A8C7C5-F093-4004-AFF8-174B0669C0B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30" name="AutoShape 3" descr="Bomba De Vacío De 2 Etapas  5 Cfm Motor De 1/2hp Entrada 1/4">
          <a:extLst>
            <a:ext uri="{FF2B5EF4-FFF2-40B4-BE49-F238E27FC236}">
              <a16:creationId xmlns:a16="http://schemas.microsoft.com/office/drawing/2014/main" id="{B8D0E6B2-38C9-4E71-8A5E-BD092A7328F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31" name="AutoShape 3" descr="Bomba De Vacío De 2 Etapas  5 Cfm Motor De 1/2hp Entrada 1/4">
          <a:extLst>
            <a:ext uri="{FF2B5EF4-FFF2-40B4-BE49-F238E27FC236}">
              <a16:creationId xmlns:a16="http://schemas.microsoft.com/office/drawing/2014/main" id="{A99FB6D4-B1F3-4C79-8A02-64209985F7E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32" name="AutoShape 3" descr="Bomba De Vacío De 2 Etapas  5 Cfm Motor De 1/2hp Entrada 1/4">
          <a:extLst>
            <a:ext uri="{FF2B5EF4-FFF2-40B4-BE49-F238E27FC236}">
              <a16:creationId xmlns:a16="http://schemas.microsoft.com/office/drawing/2014/main" id="{6D0430C9-FAF1-4087-A092-35B7175C8DC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33" name="AutoShape 3" descr="Bomba De Vacío De 2 Etapas  5 Cfm Motor De 1/2hp Entrada 1/4">
          <a:extLst>
            <a:ext uri="{FF2B5EF4-FFF2-40B4-BE49-F238E27FC236}">
              <a16:creationId xmlns:a16="http://schemas.microsoft.com/office/drawing/2014/main" id="{CF627FCD-3058-4FFB-89EC-92943F3BBE7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34" name="AutoShape 3" descr="Bomba De Vacío De 2 Etapas  5 Cfm Motor De 1/2hp Entrada 1/4">
          <a:extLst>
            <a:ext uri="{FF2B5EF4-FFF2-40B4-BE49-F238E27FC236}">
              <a16:creationId xmlns:a16="http://schemas.microsoft.com/office/drawing/2014/main" id="{D675BFFE-086D-4D3B-A18D-948640BAFAF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0</xdr:rowOff>
    </xdr:from>
    <xdr:ext cx="304800" cy="288925"/>
    <xdr:sp macro="" textlink="">
      <xdr:nvSpPr>
        <xdr:cNvPr id="9235" name="AutoShape 3" descr="Bomba De Vacío De 2 Etapas  5 Cfm Motor De 1/2hp Entrada 1/4">
          <a:extLst>
            <a:ext uri="{FF2B5EF4-FFF2-40B4-BE49-F238E27FC236}">
              <a16:creationId xmlns:a16="http://schemas.microsoft.com/office/drawing/2014/main" id="{E61396F8-E382-4CC3-B7CA-94EE080D87A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36" name="AutoShape 3" descr="Bomba De Vacío De 2 Etapas  5 Cfm Motor De 1/2hp Entrada 1/4">
          <a:extLst>
            <a:ext uri="{FF2B5EF4-FFF2-40B4-BE49-F238E27FC236}">
              <a16:creationId xmlns:a16="http://schemas.microsoft.com/office/drawing/2014/main" id="{15978599-E28C-47C4-831A-040A52ECB7E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37" name="AutoShape 3" descr="Bomba De Vacío De 2 Etapas  5 Cfm Motor De 1/2hp Entrada 1/4">
          <a:extLst>
            <a:ext uri="{FF2B5EF4-FFF2-40B4-BE49-F238E27FC236}">
              <a16:creationId xmlns:a16="http://schemas.microsoft.com/office/drawing/2014/main" id="{EF38EF2A-0ACC-4B48-8E26-1FB5F5E3931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38" name="AutoShape 3" descr="Bomba De Vacío De 2 Etapas  5 Cfm Motor De 1/2hp Entrada 1/4">
          <a:extLst>
            <a:ext uri="{FF2B5EF4-FFF2-40B4-BE49-F238E27FC236}">
              <a16:creationId xmlns:a16="http://schemas.microsoft.com/office/drawing/2014/main" id="{D3613A4C-BC41-4BF7-ADAC-4D616F24689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39" name="AutoShape 3" descr="Bomba De Vacío De 2 Etapas  5 Cfm Motor De 1/2hp Entrada 1/4">
          <a:extLst>
            <a:ext uri="{FF2B5EF4-FFF2-40B4-BE49-F238E27FC236}">
              <a16:creationId xmlns:a16="http://schemas.microsoft.com/office/drawing/2014/main" id="{20FFEDA0-13FE-42F1-ABC4-3B5D86DD89D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40" name="AutoShape 3" descr="Bomba De Vacío De 2 Etapas  5 Cfm Motor De 1/2hp Entrada 1/4">
          <a:extLst>
            <a:ext uri="{FF2B5EF4-FFF2-40B4-BE49-F238E27FC236}">
              <a16:creationId xmlns:a16="http://schemas.microsoft.com/office/drawing/2014/main" id="{BC2A4134-22D0-4948-8D24-1F94D7F04D9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41" name="AutoShape 3" descr="Bomba De Vacío De 2 Etapas  5 Cfm Motor De 1/2hp Entrada 1/4">
          <a:extLst>
            <a:ext uri="{FF2B5EF4-FFF2-40B4-BE49-F238E27FC236}">
              <a16:creationId xmlns:a16="http://schemas.microsoft.com/office/drawing/2014/main" id="{3204C6AF-80FE-49C9-80D4-025F0E9D0F0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42" name="AutoShape 3" descr="Bomba De Vacío De 2 Etapas  5 Cfm Motor De 1/2hp Entrada 1/4">
          <a:extLst>
            <a:ext uri="{FF2B5EF4-FFF2-40B4-BE49-F238E27FC236}">
              <a16:creationId xmlns:a16="http://schemas.microsoft.com/office/drawing/2014/main" id="{16A35633-B3EB-4466-BAAF-58FAB7F7286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43" name="AutoShape 3" descr="Bomba De Vacío De 2 Etapas  5 Cfm Motor De 1/2hp Entrada 1/4">
          <a:extLst>
            <a:ext uri="{FF2B5EF4-FFF2-40B4-BE49-F238E27FC236}">
              <a16:creationId xmlns:a16="http://schemas.microsoft.com/office/drawing/2014/main" id="{4A72858E-9B8F-4D2C-9119-69D20079C71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44" name="AutoShape 3" descr="Bomba De Vacío De 2 Etapas  5 Cfm Motor De 1/2hp Entrada 1/4">
          <a:extLst>
            <a:ext uri="{FF2B5EF4-FFF2-40B4-BE49-F238E27FC236}">
              <a16:creationId xmlns:a16="http://schemas.microsoft.com/office/drawing/2014/main" id="{146978F2-DA21-4324-8B79-5FDF7D9D168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45" name="AutoShape 3" descr="Bomba De Vacío De 2 Etapas  5 Cfm Motor De 1/2hp Entrada 1/4">
          <a:extLst>
            <a:ext uri="{FF2B5EF4-FFF2-40B4-BE49-F238E27FC236}">
              <a16:creationId xmlns:a16="http://schemas.microsoft.com/office/drawing/2014/main" id="{07F38B65-4178-44A3-8812-8B5060B1BF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46" name="AutoShape 3" descr="Bomba De Vacío De 2 Etapas  5 Cfm Motor De 1/2hp Entrada 1/4">
          <a:extLst>
            <a:ext uri="{FF2B5EF4-FFF2-40B4-BE49-F238E27FC236}">
              <a16:creationId xmlns:a16="http://schemas.microsoft.com/office/drawing/2014/main" id="{6ED31924-D751-454E-B58A-4703D74328C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47" name="AutoShape 3" descr="Bomba De Vacío De 2 Etapas  5 Cfm Motor De 1/2hp Entrada 1/4">
          <a:extLst>
            <a:ext uri="{FF2B5EF4-FFF2-40B4-BE49-F238E27FC236}">
              <a16:creationId xmlns:a16="http://schemas.microsoft.com/office/drawing/2014/main" id="{2D115883-2923-45B3-858A-C0F6042CD72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48" name="AutoShape 3" descr="Bomba De Vacío De 2 Etapas  5 Cfm Motor De 1/2hp Entrada 1/4">
          <a:extLst>
            <a:ext uri="{FF2B5EF4-FFF2-40B4-BE49-F238E27FC236}">
              <a16:creationId xmlns:a16="http://schemas.microsoft.com/office/drawing/2014/main" id="{CA11F906-3852-41AE-B338-CE4865D8CFB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49" name="AutoShape 3" descr="Bomba De Vacío De 2 Etapas  5 Cfm Motor De 1/2hp Entrada 1/4">
          <a:extLst>
            <a:ext uri="{FF2B5EF4-FFF2-40B4-BE49-F238E27FC236}">
              <a16:creationId xmlns:a16="http://schemas.microsoft.com/office/drawing/2014/main" id="{3323492C-A77D-4AA5-8308-FAF31CB6A9D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50" name="AutoShape 3" descr="Bomba De Vacío De 2 Etapas  5 Cfm Motor De 1/2hp Entrada 1/4">
          <a:extLst>
            <a:ext uri="{FF2B5EF4-FFF2-40B4-BE49-F238E27FC236}">
              <a16:creationId xmlns:a16="http://schemas.microsoft.com/office/drawing/2014/main" id="{0237952C-B055-4D8C-8849-18B69770F87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51" name="AutoShape 3" descr="Bomba De Vacío De 2 Etapas  5 Cfm Motor De 1/2hp Entrada 1/4">
          <a:extLst>
            <a:ext uri="{FF2B5EF4-FFF2-40B4-BE49-F238E27FC236}">
              <a16:creationId xmlns:a16="http://schemas.microsoft.com/office/drawing/2014/main" id="{5E1A327F-910D-4313-A7B6-0570528E92C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52" name="AutoShape 3" descr="Bomba De Vacío De 2 Etapas  5 Cfm Motor De 1/2hp Entrada 1/4">
          <a:extLst>
            <a:ext uri="{FF2B5EF4-FFF2-40B4-BE49-F238E27FC236}">
              <a16:creationId xmlns:a16="http://schemas.microsoft.com/office/drawing/2014/main" id="{CF5F5284-9E24-43E9-A9C0-F6B8BD55105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53" name="AutoShape 3" descr="Bomba De Vacío De 2 Etapas  5 Cfm Motor De 1/2hp Entrada 1/4">
          <a:extLst>
            <a:ext uri="{FF2B5EF4-FFF2-40B4-BE49-F238E27FC236}">
              <a16:creationId xmlns:a16="http://schemas.microsoft.com/office/drawing/2014/main" id="{278D05C5-0635-430D-9C24-E391BDEE9C3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54" name="AutoShape 3" descr="Bomba De Vacío De 2 Etapas  5 Cfm Motor De 1/2hp Entrada 1/4">
          <a:extLst>
            <a:ext uri="{FF2B5EF4-FFF2-40B4-BE49-F238E27FC236}">
              <a16:creationId xmlns:a16="http://schemas.microsoft.com/office/drawing/2014/main" id="{C3DF2A62-784D-4536-A4AB-F9AC4D17EDF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55" name="AutoShape 3" descr="Bomba De Vacío De 2 Etapas  5 Cfm Motor De 1/2hp Entrada 1/4">
          <a:extLst>
            <a:ext uri="{FF2B5EF4-FFF2-40B4-BE49-F238E27FC236}">
              <a16:creationId xmlns:a16="http://schemas.microsoft.com/office/drawing/2014/main" id="{A001E9CD-9585-46B4-B3E0-9854FB91F69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56" name="AutoShape 3" descr="Bomba De Vacío De 2 Etapas  5 Cfm Motor De 1/2hp Entrada 1/4">
          <a:extLst>
            <a:ext uri="{FF2B5EF4-FFF2-40B4-BE49-F238E27FC236}">
              <a16:creationId xmlns:a16="http://schemas.microsoft.com/office/drawing/2014/main" id="{30F3AE70-43A3-4241-9D33-D26A807A7B4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57" name="AutoShape 3" descr="Bomba De Vacío De 2 Etapas  5 Cfm Motor De 1/2hp Entrada 1/4">
          <a:extLst>
            <a:ext uri="{FF2B5EF4-FFF2-40B4-BE49-F238E27FC236}">
              <a16:creationId xmlns:a16="http://schemas.microsoft.com/office/drawing/2014/main" id="{B50AED40-B9F0-497F-9851-6A21DDC49C8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58" name="AutoShape 3" descr="Bomba De Vacío De 2 Etapas  5 Cfm Motor De 1/2hp Entrada 1/4">
          <a:extLst>
            <a:ext uri="{FF2B5EF4-FFF2-40B4-BE49-F238E27FC236}">
              <a16:creationId xmlns:a16="http://schemas.microsoft.com/office/drawing/2014/main" id="{42127440-8F92-4314-9F73-9BD4A22A18A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59" name="AutoShape 3" descr="Bomba De Vacío De 2 Etapas  5 Cfm Motor De 1/2hp Entrada 1/4">
          <a:extLst>
            <a:ext uri="{FF2B5EF4-FFF2-40B4-BE49-F238E27FC236}">
              <a16:creationId xmlns:a16="http://schemas.microsoft.com/office/drawing/2014/main" id="{6BC6F66C-F399-4B03-B06E-6F0066216DB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60" name="AutoShape 3" descr="Bomba De Vacío De 2 Etapas  5 Cfm Motor De 1/2hp Entrada 1/4">
          <a:extLst>
            <a:ext uri="{FF2B5EF4-FFF2-40B4-BE49-F238E27FC236}">
              <a16:creationId xmlns:a16="http://schemas.microsoft.com/office/drawing/2014/main" id="{7FD3C6DF-C080-46BA-B605-C4798A6B595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61" name="AutoShape 3" descr="Bomba De Vacío De 2 Etapas  5 Cfm Motor De 1/2hp Entrada 1/4">
          <a:extLst>
            <a:ext uri="{FF2B5EF4-FFF2-40B4-BE49-F238E27FC236}">
              <a16:creationId xmlns:a16="http://schemas.microsoft.com/office/drawing/2014/main" id="{537AC1EE-14CE-4A08-89BD-65157B2DA90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62" name="AutoShape 3" descr="Bomba De Vacío De 2 Etapas  5 Cfm Motor De 1/2hp Entrada 1/4">
          <a:extLst>
            <a:ext uri="{FF2B5EF4-FFF2-40B4-BE49-F238E27FC236}">
              <a16:creationId xmlns:a16="http://schemas.microsoft.com/office/drawing/2014/main" id="{6074B537-F621-42BC-8C7F-A173551CF55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63" name="AutoShape 3" descr="Bomba De Vacío De 2 Etapas  5 Cfm Motor De 1/2hp Entrada 1/4">
          <a:extLst>
            <a:ext uri="{FF2B5EF4-FFF2-40B4-BE49-F238E27FC236}">
              <a16:creationId xmlns:a16="http://schemas.microsoft.com/office/drawing/2014/main" id="{C2647E35-BE65-47D3-AAB7-71840C926AB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64" name="AutoShape 3" descr="Bomba De Vacío De 2 Etapas  5 Cfm Motor De 1/2hp Entrada 1/4">
          <a:extLst>
            <a:ext uri="{FF2B5EF4-FFF2-40B4-BE49-F238E27FC236}">
              <a16:creationId xmlns:a16="http://schemas.microsoft.com/office/drawing/2014/main" id="{DA6A9277-5FF3-4DF8-9265-514A5CC39FC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65" name="AutoShape 3" descr="Bomba De Vacío De 2 Etapas  5 Cfm Motor De 1/2hp Entrada 1/4">
          <a:extLst>
            <a:ext uri="{FF2B5EF4-FFF2-40B4-BE49-F238E27FC236}">
              <a16:creationId xmlns:a16="http://schemas.microsoft.com/office/drawing/2014/main" id="{D771D66D-B398-46B8-BB47-07C64E1A86C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66" name="AutoShape 3" descr="Bomba De Vacío De 2 Etapas  5 Cfm Motor De 1/2hp Entrada 1/4">
          <a:extLst>
            <a:ext uri="{FF2B5EF4-FFF2-40B4-BE49-F238E27FC236}">
              <a16:creationId xmlns:a16="http://schemas.microsoft.com/office/drawing/2014/main" id="{DCB26116-9B18-462D-AAE5-23081BA01BB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67" name="AutoShape 3" descr="Bomba De Vacío De 2 Etapas  5 Cfm Motor De 1/2hp Entrada 1/4">
          <a:extLst>
            <a:ext uri="{FF2B5EF4-FFF2-40B4-BE49-F238E27FC236}">
              <a16:creationId xmlns:a16="http://schemas.microsoft.com/office/drawing/2014/main" id="{5F3BB780-1C46-4FA5-A099-D4EA94C241B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68" name="AutoShape 3" descr="Bomba De Vacío De 2 Etapas  5 Cfm Motor De 1/2hp Entrada 1/4">
          <a:extLst>
            <a:ext uri="{FF2B5EF4-FFF2-40B4-BE49-F238E27FC236}">
              <a16:creationId xmlns:a16="http://schemas.microsoft.com/office/drawing/2014/main" id="{68AB5FB2-1AAD-4F11-BA1B-22DB486CD82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69" name="AutoShape 3" descr="Bomba De Vacío De 2 Etapas  5 Cfm Motor De 1/2hp Entrada 1/4">
          <a:extLst>
            <a:ext uri="{FF2B5EF4-FFF2-40B4-BE49-F238E27FC236}">
              <a16:creationId xmlns:a16="http://schemas.microsoft.com/office/drawing/2014/main" id="{8919D8BA-0020-4314-8D81-05277B4CED9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70" name="AutoShape 3" descr="Bomba De Vacío De 2 Etapas  5 Cfm Motor De 1/2hp Entrada 1/4">
          <a:extLst>
            <a:ext uri="{FF2B5EF4-FFF2-40B4-BE49-F238E27FC236}">
              <a16:creationId xmlns:a16="http://schemas.microsoft.com/office/drawing/2014/main" id="{B3EE7E1E-8726-4773-9440-30B6A590A8F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71" name="AutoShape 3" descr="Bomba De Vacío De 2 Etapas  5 Cfm Motor De 1/2hp Entrada 1/4">
          <a:extLst>
            <a:ext uri="{FF2B5EF4-FFF2-40B4-BE49-F238E27FC236}">
              <a16:creationId xmlns:a16="http://schemas.microsoft.com/office/drawing/2014/main" id="{85F5B7C1-17B5-4FD4-9A3B-F1189324A77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72" name="AutoShape 3" descr="Bomba De Vacío De 2 Etapas  5 Cfm Motor De 1/2hp Entrada 1/4">
          <a:extLst>
            <a:ext uri="{FF2B5EF4-FFF2-40B4-BE49-F238E27FC236}">
              <a16:creationId xmlns:a16="http://schemas.microsoft.com/office/drawing/2014/main" id="{585E6934-90F2-4BB4-BE95-C961355B50D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73" name="AutoShape 3" descr="Bomba De Vacío De 2 Etapas  5 Cfm Motor De 1/2hp Entrada 1/4">
          <a:extLst>
            <a:ext uri="{FF2B5EF4-FFF2-40B4-BE49-F238E27FC236}">
              <a16:creationId xmlns:a16="http://schemas.microsoft.com/office/drawing/2014/main" id="{CC41D672-1879-4829-9008-CA61BC6FB35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74" name="AutoShape 3" descr="Bomba De Vacío De 2 Etapas  5 Cfm Motor De 1/2hp Entrada 1/4">
          <a:extLst>
            <a:ext uri="{FF2B5EF4-FFF2-40B4-BE49-F238E27FC236}">
              <a16:creationId xmlns:a16="http://schemas.microsoft.com/office/drawing/2014/main" id="{9EF4B07D-CF31-4DC5-8A6B-2560380F20A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75" name="AutoShape 3" descr="Bomba De Vacío De 2 Etapas  5 Cfm Motor De 1/2hp Entrada 1/4">
          <a:extLst>
            <a:ext uri="{FF2B5EF4-FFF2-40B4-BE49-F238E27FC236}">
              <a16:creationId xmlns:a16="http://schemas.microsoft.com/office/drawing/2014/main" id="{498022E9-F154-4AA2-82C2-879F5A4B39A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76" name="AutoShape 3" descr="Bomba De Vacío De 2 Etapas  5 Cfm Motor De 1/2hp Entrada 1/4">
          <a:extLst>
            <a:ext uri="{FF2B5EF4-FFF2-40B4-BE49-F238E27FC236}">
              <a16:creationId xmlns:a16="http://schemas.microsoft.com/office/drawing/2014/main" id="{85E4CCBD-F930-46FC-9CE6-20FF439FC51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77" name="AutoShape 3" descr="Bomba De Vacío De 2 Etapas  5 Cfm Motor De 1/2hp Entrada 1/4">
          <a:extLst>
            <a:ext uri="{FF2B5EF4-FFF2-40B4-BE49-F238E27FC236}">
              <a16:creationId xmlns:a16="http://schemas.microsoft.com/office/drawing/2014/main" id="{47218C86-46D1-4A4E-B9FD-ED73BD4B4C5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78" name="AutoShape 3" descr="Bomba De Vacío De 2 Etapas  5 Cfm Motor De 1/2hp Entrada 1/4">
          <a:extLst>
            <a:ext uri="{FF2B5EF4-FFF2-40B4-BE49-F238E27FC236}">
              <a16:creationId xmlns:a16="http://schemas.microsoft.com/office/drawing/2014/main" id="{D957A634-E953-4330-93CA-4AC9B0B3F5E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41</xdr:row>
      <xdr:rowOff>0</xdr:rowOff>
    </xdr:from>
    <xdr:ext cx="304800" cy="288925"/>
    <xdr:sp macro="" textlink="">
      <xdr:nvSpPr>
        <xdr:cNvPr id="9279" name="AutoShape 3" descr="Bomba De Vacío De 2 Etapas  5 Cfm Motor De 1/2hp Entrada 1/4">
          <a:extLst>
            <a:ext uri="{FF2B5EF4-FFF2-40B4-BE49-F238E27FC236}">
              <a16:creationId xmlns:a16="http://schemas.microsoft.com/office/drawing/2014/main" id="{CD4F883D-A2FB-4A50-804A-E91A999197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80" name="AutoShape 3" descr="Bomba De Vacío De 2 Etapas  5 Cfm Motor De 1/2hp Entrada 1/4">
          <a:extLst>
            <a:ext uri="{FF2B5EF4-FFF2-40B4-BE49-F238E27FC236}">
              <a16:creationId xmlns:a16="http://schemas.microsoft.com/office/drawing/2014/main" id="{FA976FE5-9971-4281-9A30-996A915FEE2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81" name="AutoShape 3" descr="Bomba De Vacío De 2 Etapas  5 Cfm Motor De 1/2hp Entrada 1/4">
          <a:extLst>
            <a:ext uri="{FF2B5EF4-FFF2-40B4-BE49-F238E27FC236}">
              <a16:creationId xmlns:a16="http://schemas.microsoft.com/office/drawing/2014/main" id="{4DC03F50-4926-4DD9-BF51-9832AB6B589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82" name="AutoShape 3" descr="Bomba De Vacío De 2 Etapas  5 Cfm Motor De 1/2hp Entrada 1/4">
          <a:extLst>
            <a:ext uri="{FF2B5EF4-FFF2-40B4-BE49-F238E27FC236}">
              <a16:creationId xmlns:a16="http://schemas.microsoft.com/office/drawing/2014/main" id="{5FA350F0-2DE8-4E2E-BF30-A17D5E0B5BB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83" name="AutoShape 3" descr="Bomba De Vacío De 2 Etapas  5 Cfm Motor De 1/2hp Entrada 1/4">
          <a:extLst>
            <a:ext uri="{FF2B5EF4-FFF2-40B4-BE49-F238E27FC236}">
              <a16:creationId xmlns:a16="http://schemas.microsoft.com/office/drawing/2014/main" id="{F37A4E2A-1BB3-429F-AD3C-98C10002679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84" name="AutoShape 3" descr="Bomba De Vacío De 2 Etapas  5 Cfm Motor De 1/2hp Entrada 1/4">
          <a:extLst>
            <a:ext uri="{FF2B5EF4-FFF2-40B4-BE49-F238E27FC236}">
              <a16:creationId xmlns:a16="http://schemas.microsoft.com/office/drawing/2014/main" id="{33607055-87FF-4DA3-A05B-614CEA5670C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85" name="AutoShape 3" descr="Bomba De Vacío De 2 Etapas  5 Cfm Motor De 1/2hp Entrada 1/4">
          <a:extLst>
            <a:ext uri="{FF2B5EF4-FFF2-40B4-BE49-F238E27FC236}">
              <a16:creationId xmlns:a16="http://schemas.microsoft.com/office/drawing/2014/main" id="{27C86EF0-B50A-41E3-B117-2D3859F4556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86" name="AutoShape 3" descr="Bomba De Vacío De 2 Etapas  5 Cfm Motor De 1/2hp Entrada 1/4">
          <a:extLst>
            <a:ext uri="{FF2B5EF4-FFF2-40B4-BE49-F238E27FC236}">
              <a16:creationId xmlns:a16="http://schemas.microsoft.com/office/drawing/2014/main" id="{0B2F04B2-8CB3-41B3-A3C2-5D1AADB98A0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87" name="AutoShape 3" descr="Bomba De Vacío De 2 Etapas  5 Cfm Motor De 1/2hp Entrada 1/4">
          <a:extLst>
            <a:ext uri="{FF2B5EF4-FFF2-40B4-BE49-F238E27FC236}">
              <a16:creationId xmlns:a16="http://schemas.microsoft.com/office/drawing/2014/main" id="{C1446681-35CC-41CF-B458-62883E2A08D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88" name="AutoShape 3" descr="Bomba De Vacío De 2 Etapas  5 Cfm Motor De 1/2hp Entrada 1/4">
          <a:extLst>
            <a:ext uri="{FF2B5EF4-FFF2-40B4-BE49-F238E27FC236}">
              <a16:creationId xmlns:a16="http://schemas.microsoft.com/office/drawing/2014/main" id="{AEECC30F-693E-4939-9B6A-D7116C6836A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89" name="AutoShape 3" descr="Bomba De Vacío De 2 Etapas  5 Cfm Motor De 1/2hp Entrada 1/4">
          <a:extLst>
            <a:ext uri="{FF2B5EF4-FFF2-40B4-BE49-F238E27FC236}">
              <a16:creationId xmlns:a16="http://schemas.microsoft.com/office/drawing/2014/main" id="{643EA367-B676-4EC7-AC17-22EE56C4036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90" name="AutoShape 3" descr="Bomba De Vacío De 2 Etapas  5 Cfm Motor De 1/2hp Entrada 1/4">
          <a:extLst>
            <a:ext uri="{FF2B5EF4-FFF2-40B4-BE49-F238E27FC236}">
              <a16:creationId xmlns:a16="http://schemas.microsoft.com/office/drawing/2014/main" id="{92485B4E-E148-41D5-90BC-AACED8B6E72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91" name="AutoShape 3" descr="Bomba De Vacío De 2 Etapas  5 Cfm Motor De 1/2hp Entrada 1/4">
          <a:extLst>
            <a:ext uri="{FF2B5EF4-FFF2-40B4-BE49-F238E27FC236}">
              <a16:creationId xmlns:a16="http://schemas.microsoft.com/office/drawing/2014/main" id="{588661F3-8AEF-4A3D-95D0-24F44BA93E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92" name="AutoShape 3" descr="Bomba De Vacío De 2 Etapas  5 Cfm Motor De 1/2hp Entrada 1/4">
          <a:extLst>
            <a:ext uri="{FF2B5EF4-FFF2-40B4-BE49-F238E27FC236}">
              <a16:creationId xmlns:a16="http://schemas.microsoft.com/office/drawing/2014/main" id="{10AA9B2C-8388-4E75-A51D-AB49BA6282C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93" name="AutoShape 3" descr="Bomba De Vacío De 2 Etapas  5 Cfm Motor De 1/2hp Entrada 1/4">
          <a:extLst>
            <a:ext uri="{FF2B5EF4-FFF2-40B4-BE49-F238E27FC236}">
              <a16:creationId xmlns:a16="http://schemas.microsoft.com/office/drawing/2014/main" id="{F8B09DE4-B680-4640-99F2-415190D6C38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94" name="AutoShape 3" descr="Bomba De Vacío De 2 Etapas  5 Cfm Motor De 1/2hp Entrada 1/4">
          <a:extLst>
            <a:ext uri="{FF2B5EF4-FFF2-40B4-BE49-F238E27FC236}">
              <a16:creationId xmlns:a16="http://schemas.microsoft.com/office/drawing/2014/main" id="{C939CB57-743D-4604-A9B8-221E2E32BE5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95" name="AutoShape 3" descr="Bomba De Vacío De 2 Etapas  5 Cfm Motor De 1/2hp Entrada 1/4">
          <a:extLst>
            <a:ext uri="{FF2B5EF4-FFF2-40B4-BE49-F238E27FC236}">
              <a16:creationId xmlns:a16="http://schemas.microsoft.com/office/drawing/2014/main" id="{A223FF04-276B-41F6-A2BC-3F825853CA1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96" name="AutoShape 3" descr="Bomba De Vacío De 2 Etapas  5 Cfm Motor De 1/2hp Entrada 1/4">
          <a:extLst>
            <a:ext uri="{FF2B5EF4-FFF2-40B4-BE49-F238E27FC236}">
              <a16:creationId xmlns:a16="http://schemas.microsoft.com/office/drawing/2014/main" id="{BC46AA82-148D-4192-9812-BC12F147DE4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97" name="AutoShape 3" descr="Bomba De Vacío De 2 Etapas  5 Cfm Motor De 1/2hp Entrada 1/4">
          <a:extLst>
            <a:ext uri="{FF2B5EF4-FFF2-40B4-BE49-F238E27FC236}">
              <a16:creationId xmlns:a16="http://schemas.microsoft.com/office/drawing/2014/main" id="{C465D998-FB0F-47B1-AB9E-BD3B329B234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98" name="AutoShape 3" descr="Bomba De Vacío De 2 Etapas  5 Cfm Motor De 1/2hp Entrada 1/4">
          <a:extLst>
            <a:ext uri="{FF2B5EF4-FFF2-40B4-BE49-F238E27FC236}">
              <a16:creationId xmlns:a16="http://schemas.microsoft.com/office/drawing/2014/main" id="{495E0576-4491-4190-871F-41DB6674497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299" name="AutoShape 3" descr="Bomba De Vacío De 2 Etapas  5 Cfm Motor De 1/2hp Entrada 1/4">
          <a:extLst>
            <a:ext uri="{FF2B5EF4-FFF2-40B4-BE49-F238E27FC236}">
              <a16:creationId xmlns:a16="http://schemas.microsoft.com/office/drawing/2014/main" id="{21E8D661-6465-4DD6-B56E-9B2ADA3554C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00" name="AutoShape 3" descr="Bomba De Vacío De 2 Etapas  5 Cfm Motor De 1/2hp Entrada 1/4">
          <a:extLst>
            <a:ext uri="{FF2B5EF4-FFF2-40B4-BE49-F238E27FC236}">
              <a16:creationId xmlns:a16="http://schemas.microsoft.com/office/drawing/2014/main" id="{1463EC21-2E77-4C6B-8846-A7817C3CB8B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01" name="AutoShape 3" descr="Bomba De Vacío De 2 Etapas  5 Cfm Motor De 1/2hp Entrada 1/4">
          <a:extLst>
            <a:ext uri="{FF2B5EF4-FFF2-40B4-BE49-F238E27FC236}">
              <a16:creationId xmlns:a16="http://schemas.microsoft.com/office/drawing/2014/main" id="{19D694C9-C796-4E70-B2F3-1665C513577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02" name="AutoShape 3" descr="Bomba De Vacío De 2 Etapas  5 Cfm Motor De 1/2hp Entrada 1/4">
          <a:extLst>
            <a:ext uri="{FF2B5EF4-FFF2-40B4-BE49-F238E27FC236}">
              <a16:creationId xmlns:a16="http://schemas.microsoft.com/office/drawing/2014/main" id="{777DAF46-864B-4066-8E76-7E2B8236B6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03" name="AutoShape 3" descr="Bomba De Vacío De 2 Etapas  5 Cfm Motor De 1/2hp Entrada 1/4">
          <a:extLst>
            <a:ext uri="{FF2B5EF4-FFF2-40B4-BE49-F238E27FC236}">
              <a16:creationId xmlns:a16="http://schemas.microsoft.com/office/drawing/2014/main" id="{3D78C568-F8EE-43CA-B474-FA8E5D1A24D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04" name="AutoShape 3" descr="Bomba De Vacío De 2 Etapas  5 Cfm Motor De 1/2hp Entrada 1/4">
          <a:extLst>
            <a:ext uri="{FF2B5EF4-FFF2-40B4-BE49-F238E27FC236}">
              <a16:creationId xmlns:a16="http://schemas.microsoft.com/office/drawing/2014/main" id="{C844DCF9-706F-440B-8A39-5369C6CE12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05" name="AutoShape 3" descr="Bomba De Vacío De 2 Etapas  5 Cfm Motor De 1/2hp Entrada 1/4">
          <a:extLst>
            <a:ext uri="{FF2B5EF4-FFF2-40B4-BE49-F238E27FC236}">
              <a16:creationId xmlns:a16="http://schemas.microsoft.com/office/drawing/2014/main" id="{EA4DA803-1753-4676-B99E-A39B49A97A9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06" name="AutoShape 3" descr="Bomba De Vacío De 2 Etapas  5 Cfm Motor De 1/2hp Entrada 1/4">
          <a:extLst>
            <a:ext uri="{FF2B5EF4-FFF2-40B4-BE49-F238E27FC236}">
              <a16:creationId xmlns:a16="http://schemas.microsoft.com/office/drawing/2014/main" id="{6B1E22C2-A26A-40BB-9A7F-08495D3B4A9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07" name="AutoShape 3" descr="Bomba De Vacío De 2 Etapas  5 Cfm Motor De 1/2hp Entrada 1/4">
          <a:extLst>
            <a:ext uri="{FF2B5EF4-FFF2-40B4-BE49-F238E27FC236}">
              <a16:creationId xmlns:a16="http://schemas.microsoft.com/office/drawing/2014/main" id="{C4287597-DA05-4D70-A30F-21F94FD95DE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08" name="AutoShape 3" descr="Bomba De Vacío De 2 Etapas  5 Cfm Motor De 1/2hp Entrada 1/4">
          <a:extLst>
            <a:ext uri="{FF2B5EF4-FFF2-40B4-BE49-F238E27FC236}">
              <a16:creationId xmlns:a16="http://schemas.microsoft.com/office/drawing/2014/main" id="{A3873FCD-9DCF-40FB-BB61-7452F5DA905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09" name="AutoShape 3" descr="Bomba De Vacío De 2 Etapas  5 Cfm Motor De 1/2hp Entrada 1/4">
          <a:extLst>
            <a:ext uri="{FF2B5EF4-FFF2-40B4-BE49-F238E27FC236}">
              <a16:creationId xmlns:a16="http://schemas.microsoft.com/office/drawing/2014/main" id="{5597BF20-87A1-420B-AEFA-ABC3ED88A35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10" name="AutoShape 3" descr="Bomba De Vacío De 2 Etapas  5 Cfm Motor De 1/2hp Entrada 1/4">
          <a:extLst>
            <a:ext uri="{FF2B5EF4-FFF2-40B4-BE49-F238E27FC236}">
              <a16:creationId xmlns:a16="http://schemas.microsoft.com/office/drawing/2014/main" id="{D43A4FEC-6F6A-4A26-BBA6-F92AC4995EF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11" name="AutoShape 3" descr="Bomba De Vacío De 2 Etapas  5 Cfm Motor De 1/2hp Entrada 1/4">
          <a:extLst>
            <a:ext uri="{FF2B5EF4-FFF2-40B4-BE49-F238E27FC236}">
              <a16:creationId xmlns:a16="http://schemas.microsoft.com/office/drawing/2014/main" id="{CD85F766-650B-4502-9105-1A76F7C5E39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12" name="AutoShape 3" descr="Bomba De Vacío De 2 Etapas  5 Cfm Motor De 1/2hp Entrada 1/4">
          <a:extLst>
            <a:ext uri="{FF2B5EF4-FFF2-40B4-BE49-F238E27FC236}">
              <a16:creationId xmlns:a16="http://schemas.microsoft.com/office/drawing/2014/main" id="{C5A0C55C-9593-48FF-92F8-3A7A1A976C1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13" name="AutoShape 3" descr="Bomba De Vacío De 2 Etapas  5 Cfm Motor De 1/2hp Entrada 1/4">
          <a:extLst>
            <a:ext uri="{FF2B5EF4-FFF2-40B4-BE49-F238E27FC236}">
              <a16:creationId xmlns:a16="http://schemas.microsoft.com/office/drawing/2014/main" id="{1F3AE9A6-6DDF-432F-8D92-BD71356DB6D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14" name="AutoShape 3" descr="Bomba De Vacío De 2 Etapas  5 Cfm Motor De 1/2hp Entrada 1/4">
          <a:extLst>
            <a:ext uri="{FF2B5EF4-FFF2-40B4-BE49-F238E27FC236}">
              <a16:creationId xmlns:a16="http://schemas.microsoft.com/office/drawing/2014/main" id="{F9E54B47-8623-4AC8-8EE3-54C70F1EDEF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15" name="AutoShape 3" descr="Bomba De Vacío De 2 Etapas  5 Cfm Motor De 1/2hp Entrada 1/4">
          <a:extLst>
            <a:ext uri="{FF2B5EF4-FFF2-40B4-BE49-F238E27FC236}">
              <a16:creationId xmlns:a16="http://schemas.microsoft.com/office/drawing/2014/main" id="{28642E2F-1DCD-44CE-87AF-92C7886ADE6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16" name="AutoShape 3" descr="Bomba De Vacío De 2 Etapas  5 Cfm Motor De 1/2hp Entrada 1/4">
          <a:extLst>
            <a:ext uri="{FF2B5EF4-FFF2-40B4-BE49-F238E27FC236}">
              <a16:creationId xmlns:a16="http://schemas.microsoft.com/office/drawing/2014/main" id="{3B29FFEE-19E7-4D1F-8624-9E451CADE44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17" name="AutoShape 3" descr="Bomba De Vacío De 2 Etapas  5 Cfm Motor De 1/2hp Entrada 1/4">
          <a:extLst>
            <a:ext uri="{FF2B5EF4-FFF2-40B4-BE49-F238E27FC236}">
              <a16:creationId xmlns:a16="http://schemas.microsoft.com/office/drawing/2014/main" id="{D0CDAF0C-A87B-4D81-B4BE-277E821A99D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18" name="AutoShape 3" descr="Bomba De Vacío De 2 Etapas  5 Cfm Motor De 1/2hp Entrada 1/4">
          <a:extLst>
            <a:ext uri="{FF2B5EF4-FFF2-40B4-BE49-F238E27FC236}">
              <a16:creationId xmlns:a16="http://schemas.microsoft.com/office/drawing/2014/main" id="{7039F767-0C86-4BFB-8A58-47997EE810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19" name="AutoShape 3" descr="Bomba De Vacío De 2 Etapas  5 Cfm Motor De 1/2hp Entrada 1/4">
          <a:extLst>
            <a:ext uri="{FF2B5EF4-FFF2-40B4-BE49-F238E27FC236}">
              <a16:creationId xmlns:a16="http://schemas.microsoft.com/office/drawing/2014/main" id="{71687F45-611D-422F-BB89-739B809E4A2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20" name="AutoShape 3" descr="Bomba De Vacío De 2 Etapas  5 Cfm Motor De 1/2hp Entrada 1/4">
          <a:extLst>
            <a:ext uri="{FF2B5EF4-FFF2-40B4-BE49-F238E27FC236}">
              <a16:creationId xmlns:a16="http://schemas.microsoft.com/office/drawing/2014/main" id="{CCA067C1-3155-4F46-AA89-05FC894466C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21" name="AutoShape 3" descr="Bomba De Vacío De 2 Etapas  5 Cfm Motor De 1/2hp Entrada 1/4">
          <a:extLst>
            <a:ext uri="{FF2B5EF4-FFF2-40B4-BE49-F238E27FC236}">
              <a16:creationId xmlns:a16="http://schemas.microsoft.com/office/drawing/2014/main" id="{6CB9B6F6-C604-4F74-853E-4F5FD060B86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22" name="AutoShape 3" descr="Bomba De Vacío De 2 Etapas  5 Cfm Motor De 1/2hp Entrada 1/4">
          <a:extLst>
            <a:ext uri="{FF2B5EF4-FFF2-40B4-BE49-F238E27FC236}">
              <a16:creationId xmlns:a16="http://schemas.microsoft.com/office/drawing/2014/main" id="{CC8F9597-638D-4229-9BF8-E2EAFD41772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42</xdr:row>
      <xdr:rowOff>0</xdr:rowOff>
    </xdr:from>
    <xdr:ext cx="304800" cy="288925"/>
    <xdr:sp macro="" textlink="">
      <xdr:nvSpPr>
        <xdr:cNvPr id="9323" name="AutoShape 3" descr="Bomba De Vacío De 2 Etapas  5 Cfm Motor De 1/2hp Entrada 1/4">
          <a:extLst>
            <a:ext uri="{FF2B5EF4-FFF2-40B4-BE49-F238E27FC236}">
              <a16:creationId xmlns:a16="http://schemas.microsoft.com/office/drawing/2014/main" id="{FB042C1D-7CF0-4FA8-852B-D6B4A109BE3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24" name="AutoShape 3" descr="Bomba De Vacío De 2 Etapas  5 Cfm Motor De 1/2hp Entrada 1/4">
          <a:extLst>
            <a:ext uri="{FF2B5EF4-FFF2-40B4-BE49-F238E27FC236}">
              <a16:creationId xmlns:a16="http://schemas.microsoft.com/office/drawing/2014/main" id="{6663ED1F-C4D4-4500-A643-6E25CDE63FA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25" name="AutoShape 3" descr="Bomba De Vacío De 2 Etapas  5 Cfm Motor De 1/2hp Entrada 1/4">
          <a:extLst>
            <a:ext uri="{FF2B5EF4-FFF2-40B4-BE49-F238E27FC236}">
              <a16:creationId xmlns:a16="http://schemas.microsoft.com/office/drawing/2014/main" id="{681CA331-6282-4F44-808E-17EF61F6E38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26" name="AutoShape 3" descr="Bomba De Vacío De 2 Etapas  5 Cfm Motor De 1/2hp Entrada 1/4">
          <a:extLst>
            <a:ext uri="{FF2B5EF4-FFF2-40B4-BE49-F238E27FC236}">
              <a16:creationId xmlns:a16="http://schemas.microsoft.com/office/drawing/2014/main" id="{4126254E-7367-4D21-96CE-F3CA4B42CD7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27" name="AutoShape 3" descr="Bomba De Vacío De 2 Etapas  5 Cfm Motor De 1/2hp Entrada 1/4">
          <a:extLst>
            <a:ext uri="{FF2B5EF4-FFF2-40B4-BE49-F238E27FC236}">
              <a16:creationId xmlns:a16="http://schemas.microsoft.com/office/drawing/2014/main" id="{EF4E8384-EB19-424F-8F3F-E2416CA6E9B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28" name="AutoShape 3" descr="Bomba De Vacío De 2 Etapas  5 Cfm Motor De 1/2hp Entrada 1/4">
          <a:extLst>
            <a:ext uri="{FF2B5EF4-FFF2-40B4-BE49-F238E27FC236}">
              <a16:creationId xmlns:a16="http://schemas.microsoft.com/office/drawing/2014/main" id="{CE9BAD63-39F1-4AD8-A614-640DD53566D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29" name="AutoShape 3" descr="Bomba De Vacío De 2 Etapas  5 Cfm Motor De 1/2hp Entrada 1/4">
          <a:extLst>
            <a:ext uri="{FF2B5EF4-FFF2-40B4-BE49-F238E27FC236}">
              <a16:creationId xmlns:a16="http://schemas.microsoft.com/office/drawing/2014/main" id="{D6D097C3-7F8E-4B40-A1D2-6D6A9306E5E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30" name="AutoShape 3" descr="Bomba De Vacío De 2 Etapas  5 Cfm Motor De 1/2hp Entrada 1/4">
          <a:extLst>
            <a:ext uri="{FF2B5EF4-FFF2-40B4-BE49-F238E27FC236}">
              <a16:creationId xmlns:a16="http://schemas.microsoft.com/office/drawing/2014/main" id="{6E6AC52B-6A17-40D1-A21C-B984BC67A0A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31" name="AutoShape 3" descr="Bomba De Vacío De 2 Etapas  5 Cfm Motor De 1/2hp Entrada 1/4">
          <a:extLst>
            <a:ext uri="{FF2B5EF4-FFF2-40B4-BE49-F238E27FC236}">
              <a16:creationId xmlns:a16="http://schemas.microsoft.com/office/drawing/2014/main" id="{84D65268-F322-4D66-A3E9-D3F70313220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32" name="AutoShape 3" descr="Bomba De Vacío De 2 Etapas  5 Cfm Motor De 1/2hp Entrada 1/4">
          <a:extLst>
            <a:ext uri="{FF2B5EF4-FFF2-40B4-BE49-F238E27FC236}">
              <a16:creationId xmlns:a16="http://schemas.microsoft.com/office/drawing/2014/main" id="{077B7DBE-7513-49C9-9677-857D730EA58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33" name="AutoShape 3" descr="Bomba De Vacío De 2 Etapas  5 Cfm Motor De 1/2hp Entrada 1/4">
          <a:extLst>
            <a:ext uri="{FF2B5EF4-FFF2-40B4-BE49-F238E27FC236}">
              <a16:creationId xmlns:a16="http://schemas.microsoft.com/office/drawing/2014/main" id="{4B123D2F-7C93-4DE6-B96B-96194A97EC0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34" name="AutoShape 3" descr="Bomba De Vacío De 2 Etapas  5 Cfm Motor De 1/2hp Entrada 1/4">
          <a:extLst>
            <a:ext uri="{FF2B5EF4-FFF2-40B4-BE49-F238E27FC236}">
              <a16:creationId xmlns:a16="http://schemas.microsoft.com/office/drawing/2014/main" id="{C0DBD65F-4395-492F-A970-6E809D0B3C6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35" name="AutoShape 3" descr="Bomba De Vacío De 2 Etapas  5 Cfm Motor De 1/2hp Entrada 1/4">
          <a:extLst>
            <a:ext uri="{FF2B5EF4-FFF2-40B4-BE49-F238E27FC236}">
              <a16:creationId xmlns:a16="http://schemas.microsoft.com/office/drawing/2014/main" id="{E3F54381-121E-4FFC-A4B1-11DA4A6B2DD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36" name="AutoShape 3" descr="Bomba De Vacío De 2 Etapas  5 Cfm Motor De 1/2hp Entrada 1/4">
          <a:extLst>
            <a:ext uri="{FF2B5EF4-FFF2-40B4-BE49-F238E27FC236}">
              <a16:creationId xmlns:a16="http://schemas.microsoft.com/office/drawing/2014/main" id="{9304BFF8-3AD2-4A36-A300-BF9032C10AC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37" name="AutoShape 3" descr="Bomba De Vacío De 2 Etapas  5 Cfm Motor De 1/2hp Entrada 1/4">
          <a:extLst>
            <a:ext uri="{FF2B5EF4-FFF2-40B4-BE49-F238E27FC236}">
              <a16:creationId xmlns:a16="http://schemas.microsoft.com/office/drawing/2014/main" id="{5778A4BF-E379-406D-9724-00DB08A3A1F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38" name="AutoShape 3" descr="Bomba De Vacío De 2 Etapas  5 Cfm Motor De 1/2hp Entrada 1/4">
          <a:extLst>
            <a:ext uri="{FF2B5EF4-FFF2-40B4-BE49-F238E27FC236}">
              <a16:creationId xmlns:a16="http://schemas.microsoft.com/office/drawing/2014/main" id="{A53065CE-B536-4329-B66F-8AE9BC62C7E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39" name="AutoShape 3" descr="Bomba De Vacío De 2 Etapas  5 Cfm Motor De 1/2hp Entrada 1/4">
          <a:extLst>
            <a:ext uri="{FF2B5EF4-FFF2-40B4-BE49-F238E27FC236}">
              <a16:creationId xmlns:a16="http://schemas.microsoft.com/office/drawing/2014/main" id="{A4CBB946-7B33-4A2D-962B-58A9F0F189C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40" name="AutoShape 3" descr="Bomba De Vacío De 2 Etapas  5 Cfm Motor De 1/2hp Entrada 1/4">
          <a:extLst>
            <a:ext uri="{FF2B5EF4-FFF2-40B4-BE49-F238E27FC236}">
              <a16:creationId xmlns:a16="http://schemas.microsoft.com/office/drawing/2014/main" id="{D28AA0BC-7BC9-4257-965E-85F7540B097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41" name="AutoShape 3" descr="Bomba De Vacío De 2 Etapas  5 Cfm Motor De 1/2hp Entrada 1/4">
          <a:extLst>
            <a:ext uri="{FF2B5EF4-FFF2-40B4-BE49-F238E27FC236}">
              <a16:creationId xmlns:a16="http://schemas.microsoft.com/office/drawing/2014/main" id="{20690634-63C0-4BE6-A848-2F2E3D37695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42" name="AutoShape 3" descr="Bomba De Vacío De 2 Etapas  5 Cfm Motor De 1/2hp Entrada 1/4">
          <a:extLst>
            <a:ext uri="{FF2B5EF4-FFF2-40B4-BE49-F238E27FC236}">
              <a16:creationId xmlns:a16="http://schemas.microsoft.com/office/drawing/2014/main" id="{30CEB5A9-990E-4989-9CD5-2D088D8AE4A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43" name="AutoShape 3" descr="Bomba De Vacío De 2 Etapas  5 Cfm Motor De 1/2hp Entrada 1/4">
          <a:extLst>
            <a:ext uri="{FF2B5EF4-FFF2-40B4-BE49-F238E27FC236}">
              <a16:creationId xmlns:a16="http://schemas.microsoft.com/office/drawing/2014/main" id="{F03E9BC1-CA79-4C8A-A388-98C392B510E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44" name="AutoShape 3" descr="Bomba De Vacío De 2 Etapas  5 Cfm Motor De 1/2hp Entrada 1/4">
          <a:extLst>
            <a:ext uri="{FF2B5EF4-FFF2-40B4-BE49-F238E27FC236}">
              <a16:creationId xmlns:a16="http://schemas.microsoft.com/office/drawing/2014/main" id="{874F8DFC-E6F2-48E9-9225-4775C3347F4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45" name="AutoShape 3" descr="Bomba De Vacío De 2 Etapas  5 Cfm Motor De 1/2hp Entrada 1/4">
          <a:extLst>
            <a:ext uri="{FF2B5EF4-FFF2-40B4-BE49-F238E27FC236}">
              <a16:creationId xmlns:a16="http://schemas.microsoft.com/office/drawing/2014/main" id="{CD63ABB4-B7E5-44BB-854D-08248AC55E3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46" name="AutoShape 3" descr="Bomba De Vacío De 2 Etapas  5 Cfm Motor De 1/2hp Entrada 1/4">
          <a:extLst>
            <a:ext uri="{FF2B5EF4-FFF2-40B4-BE49-F238E27FC236}">
              <a16:creationId xmlns:a16="http://schemas.microsoft.com/office/drawing/2014/main" id="{4072A6E1-C620-4DAC-9C2C-B5E044B5622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47" name="AutoShape 3" descr="Bomba De Vacío De 2 Etapas  5 Cfm Motor De 1/2hp Entrada 1/4">
          <a:extLst>
            <a:ext uri="{FF2B5EF4-FFF2-40B4-BE49-F238E27FC236}">
              <a16:creationId xmlns:a16="http://schemas.microsoft.com/office/drawing/2014/main" id="{318E9F07-BB12-4B47-9DD9-CDEF38CAFF0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48" name="AutoShape 3" descr="Bomba De Vacío De 2 Etapas  5 Cfm Motor De 1/2hp Entrada 1/4">
          <a:extLst>
            <a:ext uri="{FF2B5EF4-FFF2-40B4-BE49-F238E27FC236}">
              <a16:creationId xmlns:a16="http://schemas.microsoft.com/office/drawing/2014/main" id="{50D67320-A231-481A-AC7B-1DCC3972B74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49" name="AutoShape 3" descr="Bomba De Vacío De 2 Etapas  5 Cfm Motor De 1/2hp Entrada 1/4">
          <a:extLst>
            <a:ext uri="{FF2B5EF4-FFF2-40B4-BE49-F238E27FC236}">
              <a16:creationId xmlns:a16="http://schemas.microsoft.com/office/drawing/2014/main" id="{97F179BA-97A9-40E2-B7FD-5E940F7FF5D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50" name="AutoShape 3" descr="Bomba De Vacío De 2 Etapas  5 Cfm Motor De 1/2hp Entrada 1/4">
          <a:extLst>
            <a:ext uri="{FF2B5EF4-FFF2-40B4-BE49-F238E27FC236}">
              <a16:creationId xmlns:a16="http://schemas.microsoft.com/office/drawing/2014/main" id="{92CA5119-3EA8-47D2-9C94-02B9B52A1DB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51" name="AutoShape 3" descr="Bomba De Vacío De 2 Etapas  5 Cfm Motor De 1/2hp Entrada 1/4">
          <a:extLst>
            <a:ext uri="{FF2B5EF4-FFF2-40B4-BE49-F238E27FC236}">
              <a16:creationId xmlns:a16="http://schemas.microsoft.com/office/drawing/2014/main" id="{8E5291F3-739D-47EB-8133-5410875F477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52" name="AutoShape 3" descr="Bomba De Vacío De 2 Etapas  5 Cfm Motor De 1/2hp Entrada 1/4">
          <a:extLst>
            <a:ext uri="{FF2B5EF4-FFF2-40B4-BE49-F238E27FC236}">
              <a16:creationId xmlns:a16="http://schemas.microsoft.com/office/drawing/2014/main" id="{AB5A73D9-22B1-4336-B039-EEC2412FD88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53" name="AutoShape 3" descr="Bomba De Vacío De 2 Etapas  5 Cfm Motor De 1/2hp Entrada 1/4">
          <a:extLst>
            <a:ext uri="{FF2B5EF4-FFF2-40B4-BE49-F238E27FC236}">
              <a16:creationId xmlns:a16="http://schemas.microsoft.com/office/drawing/2014/main" id="{0D86761F-B880-4273-AC2A-538356640F9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54" name="AutoShape 3" descr="Bomba De Vacío De 2 Etapas  5 Cfm Motor De 1/2hp Entrada 1/4">
          <a:extLst>
            <a:ext uri="{FF2B5EF4-FFF2-40B4-BE49-F238E27FC236}">
              <a16:creationId xmlns:a16="http://schemas.microsoft.com/office/drawing/2014/main" id="{A1A3A3B0-5DCE-4BB3-A949-20EAE554533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55" name="AutoShape 3" descr="Bomba De Vacío De 2 Etapas  5 Cfm Motor De 1/2hp Entrada 1/4">
          <a:extLst>
            <a:ext uri="{FF2B5EF4-FFF2-40B4-BE49-F238E27FC236}">
              <a16:creationId xmlns:a16="http://schemas.microsoft.com/office/drawing/2014/main" id="{1EFDECC7-1898-41DF-8470-0AF68E07B34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56" name="AutoShape 3" descr="Bomba De Vacío De 2 Etapas  5 Cfm Motor De 1/2hp Entrada 1/4">
          <a:extLst>
            <a:ext uri="{FF2B5EF4-FFF2-40B4-BE49-F238E27FC236}">
              <a16:creationId xmlns:a16="http://schemas.microsoft.com/office/drawing/2014/main" id="{5ECC5F2D-49FC-4E16-8BC8-54771E3E7EC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57" name="AutoShape 3" descr="Bomba De Vacío De 2 Etapas  5 Cfm Motor De 1/2hp Entrada 1/4">
          <a:extLst>
            <a:ext uri="{FF2B5EF4-FFF2-40B4-BE49-F238E27FC236}">
              <a16:creationId xmlns:a16="http://schemas.microsoft.com/office/drawing/2014/main" id="{51D61388-9591-49D4-B553-BA556E209EE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58" name="AutoShape 3" descr="Bomba De Vacío De 2 Etapas  5 Cfm Motor De 1/2hp Entrada 1/4">
          <a:extLst>
            <a:ext uri="{FF2B5EF4-FFF2-40B4-BE49-F238E27FC236}">
              <a16:creationId xmlns:a16="http://schemas.microsoft.com/office/drawing/2014/main" id="{03D69890-8F25-41AA-A33C-8F64B411DAB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59" name="AutoShape 3" descr="Bomba De Vacío De 2 Etapas  5 Cfm Motor De 1/2hp Entrada 1/4">
          <a:extLst>
            <a:ext uri="{FF2B5EF4-FFF2-40B4-BE49-F238E27FC236}">
              <a16:creationId xmlns:a16="http://schemas.microsoft.com/office/drawing/2014/main" id="{57C6DE98-AD41-4B24-BF6E-B715E0EC6AF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60" name="AutoShape 3" descr="Bomba De Vacío De 2 Etapas  5 Cfm Motor De 1/2hp Entrada 1/4">
          <a:extLst>
            <a:ext uri="{FF2B5EF4-FFF2-40B4-BE49-F238E27FC236}">
              <a16:creationId xmlns:a16="http://schemas.microsoft.com/office/drawing/2014/main" id="{A74F119E-2FEB-4DF9-850A-24588BA8E43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61" name="AutoShape 3" descr="Bomba De Vacío De 2 Etapas  5 Cfm Motor De 1/2hp Entrada 1/4">
          <a:extLst>
            <a:ext uri="{FF2B5EF4-FFF2-40B4-BE49-F238E27FC236}">
              <a16:creationId xmlns:a16="http://schemas.microsoft.com/office/drawing/2014/main" id="{00D03B29-D335-48C9-88C4-51C018C372E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62" name="AutoShape 3" descr="Bomba De Vacío De 2 Etapas  5 Cfm Motor De 1/2hp Entrada 1/4">
          <a:extLst>
            <a:ext uri="{FF2B5EF4-FFF2-40B4-BE49-F238E27FC236}">
              <a16:creationId xmlns:a16="http://schemas.microsoft.com/office/drawing/2014/main" id="{4391926F-A2D0-4BC2-B6BE-3D9B44592D4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63" name="AutoShape 3" descr="Bomba De Vacío De 2 Etapas  5 Cfm Motor De 1/2hp Entrada 1/4">
          <a:extLst>
            <a:ext uri="{FF2B5EF4-FFF2-40B4-BE49-F238E27FC236}">
              <a16:creationId xmlns:a16="http://schemas.microsoft.com/office/drawing/2014/main" id="{039BD7AA-1D44-4161-A85E-BCC23EF65EF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64" name="AutoShape 3" descr="Bomba De Vacío De 2 Etapas  5 Cfm Motor De 1/2hp Entrada 1/4">
          <a:extLst>
            <a:ext uri="{FF2B5EF4-FFF2-40B4-BE49-F238E27FC236}">
              <a16:creationId xmlns:a16="http://schemas.microsoft.com/office/drawing/2014/main" id="{F10AAE41-7CDF-41D5-B31B-9CA1A15C8BD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65" name="AutoShape 3" descr="Bomba De Vacío De 2 Etapas  5 Cfm Motor De 1/2hp Entrada 1/4">
          <a:extLst>
            <a:ext uri="{FF2B5EF4-FFF2-40B4-BE49-F238E27FC236}">
              <a16:creationId xmlns:a16="http://schemas.microsoft.com/office/drawing/2014/main" id="{6ECDE15A-7C84-4466-9C9D-3A7F8741919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66" name="AutoShape 3" descr="Bomba De Vacío De 2 Etapas  5 Cfm Motor De 1/2hp Entrada 1/4">
          <a:extLst>
            <a:ext uri="{FF2B5EF4-FFF2-40B4-BE49-F238E27FC236}">
              <a16:creationId xmlns:a16="http://schemas.microsoft.com/office/drawing/2014/main" id="{25EFD954-FF33-4D7C-8184-CA9FD266983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43</xdr:row>
      <xdr:rowOff>0</xdr:rowOff>
    </xdr:from>
    <xdr:ext cx="304800" cy="288925"/>
    <xdr:sp macro="" textlink="">
      <xdr:nvSpPr>
        <xdr:cNvPr id="9367" name="AutoShape 3" descr="Bomba De Vacío De 2 Etapas  5 Cfm Motor De 1/2hp Entrada 1/4">
          <a:extLst>
            <a:ext uri="{FF2B5EF4-FFF2-40B4-BE49-F238E27FC236}">
              <a16:creationId xmlns:a16="http://schemas.microsoft.com/office/drawing/2014/main" id="{EFF299F0-C80B-4E84-B3DC-030C704F164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68" name="AutoShape 3" descr="Bomba De Vacío De 2 Etapas  5 Cfm Motor De 1/2hp Entrada 1/4">
          <a:extLst>
            <a:ext uri="{FF2B5EF4-FFF2-40B4-BE49-F238E27FC236}">
              <a16:creationId xmlns:a16="http://schemas.microsoft.com/office/drawing/2014/main" id="{485560D9-E262-4117-AAFE-D00764EEAC4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69" name="AutoShape 3" descr="Bomba De Vacío De 2 Etapas  5 Cfm Motor De 1/2hp Entrada 1/4">
          <a:extLst>
            <a:ext uri="{FF2B5EF4-FFF2-40B4-BE49-F238E27FC236}">
              <a16:creationId xmlns:a16="http://schemas.microsoft.com/office/drawing/2014/main" id="{37E564C9-2611-45FF-A601-E9611159F8E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70" name="AutoShape 3" descr="Bomba De Vacío De 2 Etapas  5 Cfm Motor De 1/2hp Entrada 1/4">
          <a:extLst>
            <a:ext uri="{FF2B5EF4-FFF2-40B4-BE49-F238E27FC236}">
              <a16:creationId xmlns:a16="http://schemas.microsoft.com/office/drawing/2014/main" id="{A4DB08FF-3347-4B82-9D72-5BC0D27196E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71" name="AutoShape 3" descr="Bomba De Vacío De 2 Etapas  5 Cfm Motor De 1/2hp Entrada 1/4">
          <a:extLst>
            <a:ext uri="{FF2B5EF4-FFF2-40B4-BE49-F238E27FC236}">
              <a16:creationId xmlns:a16="http://schemas.microsoft.com/office/drawing/2014/main" id="{840CB4B6-3912-4D1E-A414-50AE4C41FAC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72" name="AutoShape 3" descr="Bomba De Vacío De 2 Etapas  5 Cfm Motor De 1/2hp Entrada 1/4">
          <a:extLst>
            <a:ext uri="{FF2B5EF4-FFF2-40B4-BE49-F238E27FC236}">
              <a16:creationId xmlns:a16="http://schemas.microsoft.com/office/drawing/2014/main" id="{D784C9BD-652A-42E6-B0CA-3BA32D35E76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73" name="AutoShape 3" descr="Bomba De Vacío De 2 Etapas  5 Cfm Motor De 1/2hp Entrada 1/4">
          <a:extLst>
            <a:ext uri="{FF2B5EF4-FFF2-40B4-BE49-F238E27FC236}">
              <a16:creationId xmlns:a16="http://schemas.microsoft.com/office/drawing/2014/main" id="{F3F1636F-C212-44B1-BB61-B5BBCD7A159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74" name="AutoShape 3" descr="Bomba De Vacío De 2 Etapas  5 Cfm Motor De 1/2hp Entrada 1/4">
          <a:extLst>
            <a:ext uri="{FF2B5EF4-FFF2-40B4-BE49-F238E27FC236}">
              <a16:creationId xmlns:a16="http://schemas.microsoft.com/office/drawing/2014/main" id="{73CF6AA7-0428-4181-B65F-845022A1D5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75" name="AutoShape 3" descr="Bomba De Vacío De 2 Etapas  5 Cfm Motor De 1/2hp Entrada 1/4">
          <a:extLst>
            <a:ext uri="{FF2B5EF4-FFF2-40B4-BE49-F238E27FC236}">
              <a16:creationId xmlns:a16="http://schemas.microsoft.com/office/drawing/2014/main" id="{2F4A4304-4938-49A8-919A-499D9286431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76" name="AutoShape 3" descr="Bomba De Vacío De 2 Etapas  5 Cfm Motor De 1/2hp Entrada 1/4">
          <a:extLst>
            <a:ext uri="{FF2B5EF4-FFF2-40B4-BE49-F238E27FC236}">
              <a16:creationId xmlns:a16="http://schemas.microsoft.com/office/drawing/2014/main" id="{0563FEED-55A7-41B4-8B1F-0101EB4836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77" name="AutoShape 3" descr="Bomba De Vacío De 2 Etapas  5 Cfm Motor De 1/2hp Entrada 1/4">
          <a:extLst>
            <a:ext uri="{FF2B5EF4-FFF2-40B4-BE49-F238E27FC236}">
              <a16:creationId xmlns:a16="http://schemas.microsoft.com/office/drawing/2014/main" id="{BFD2735D-1BA8-4C89-8A9E-AE386DE5F83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78" name="AutoShape 3" descr="Bomba De Vacío De 2 Etapas  5 Cfm Motor De 1/2hp Entrada 1/4">
          <a:extLst>
            <a:ext uri="{FF2B5EF4-FFF2-40B4-BE49-F238E27FC236}">
              <a16:creationId xmlns:a16="http://schemas.microsoft.com/office/drawing/2014/main" id="{DD4DDC9E-AA8B-4277-A6CC-05A6899D26F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79" name="AutoShape 3" descr="Bomba De Vacío De 2 Etapas  5 Cfm Motor De 1/2hp Entrada 1/4">
          <a:extLst>
            <a:ext uri="{FF2B5EF4-FFF2-40B4-BE49-F238E27FC236}">
              <a16:creationId xmlns:a16="http://schemas.microsoft.com/office/drawing/2014/main" id="{243C4427-9357-41FA-B30B-70A5D3F0EFC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80" name="AutoShape 3" descr="Bomba De Vacío De 2 Etapas  5 Cfm Motor De 1/2hp Entrada 1/4">
          <a:extLst>
            <a:ext uri="{FF2B5EF4-FFF2-40B4-BE49-F238E27FC236}">
              <a16:creationId xmlns:a16="http://schemas.microsoft.com/office/drawing/2014/main" id="{5BE07704-BEC4-4E2F-AC22-CAE2B78D041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81" name="AutoShape 3" descr="Bomba De Vacío De 2 Etapas  5 Cfm Motor De 1/2hp Entrada 1/4">
          <a:extLst>
            <a:ext uri="{FF2B5EF4-FFF2-40B4-BE49-F238E27FC236}">
              <a16:creationId xmlns:a16="http://schemas.microsoft.com/office/drawing/2014/main" id="{5BDD7C96-5D69-4E9C-8984-E4592CC0853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82" name="AutoShape 3" descr="Bomba De Vacío De 2 Etapas  5 Cfm Motor De 1/2hp Entrada 1/4">
          <a:extLst>
            <a:ext uri="{FF2B5EF4-FFF2-40B4-BE49-F238E27FC236}">
              <a16:creationId xmlns:a16="http://schemas.microsoft.com/office/drawing/2014/main" id="{8B78700E-A0F7-4FB7-8AA0-4CA87F901FF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83" name="AutoShape 3" descr="Bomba De Vacío De 2 Etapas  5 Cfm Motor De 1/2hp Entrada 1/4">
          <a:extLst>
            <a:ext uri="{FF2B5EF4-FFF2-40B4-BE49-F238E27FC236}">
              <a16:creationId xmlns:a16="http://schemas.microsoft.com/office/drawing/2014/main" id="{5A859E8B-3E9C-4FE7-A3E5-C29CB5E5B12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84" name="AutoShape 3" descr="Bomba De Vacío De 2 Etapas  5 Cfm Motor De 1/2hp Entrada 1/4">
          <a:extLst>
            <a:ext uri="{FF2B5EF4-FFF2-40B4-BE49-F238E27FC236}">
              <a16:creationId xmlns:a16="http://schemas.microsoft.com/office/drawing/2014/main" id="{A2D899C9-71AA-48CA-BBB4-A0BFBC2FFD1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85" name="AutoShape 3" descr="Bomba De Vacío De 2 Etapas  5 Cfm Motor De 1/2hp Entrada 1/4">
          <a:extLst>
            <a:ext uri="{FF2B5EF4-FFF2-40B4-BE49-F238E27FC236}">
              <a16:creationId xmlns:a16="http://schemas.microsoft.com/office/drawing/2014/main" id="{72BED03E-B9B8-4692-9CA1-8BF24BB5C0F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86" name="AutoShape 3" descr="Bomba De Vacío De 2 Etapas  5 Cfm Motor De 1/2hp Entrada 1/4">
          <a:extLst>
            <a:ext uri="{FF2B5EF4-FFF2-40B4-BE49-F238E27FC236}">
              <a16:creationId xmlns:a16="http://schemas.microsoft.com/office/drawing/2014/main" id="{79AF1CDE-BC82-4FD8-BECD-403533D11FF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87" name="AutoShape 3" descr="Bomba De Vacío De 2 Etapas  5 Cfm Motor De 1/2hp Entrada 1/4">
          <a:extLst>
            <a:ext uri="{FF2B5EF4-FFF2-40B4-BE49-F238E27FC236}">
              <a16:creationId xmlns:a16="http://schemas.microsoft.com/office/drawing/2014/main" id="{8CFF6300-284D-4B92-9F39-FDCC3459165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88" name="AutoShape 3" descr="Bomba De Vacío De 2 Etapas  5 Cfm Motor De 1/2hp Entrada 1/4">
          <a:extLst>
            <a:ext uri="{FF2B5EF4-FFF2-40B4-BE49-F238E27FC236}">
              <a16:creationId xmlns:a16="http://schemas.microsoft.com/office/drawing/2014/main" id="{C5C9A7BB-7E39-4626-864A-B11F73E82A3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89" name="AutoShape 3" descr="Bomba De Vacío De 2 Etapas  5 Cfm Motor De 1/2hp Entrada 1/4">
          <a:extLst>
            <a:ext uri="{FF2B5EF4-FFF2-40B4-BE49-F238E27FC236}">
              <a16:creationId xmlns:a16="http://schemas.microsoft.com/office/drawing/2014/main" id="{73DFE24A-3420-4E58-A66C-E66774A87F7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90" name="AutoShape 3" descr="Bomba De Vacío De 2 Etapas  5 Cfm Motor De 1/2hp Entrada 1/4">
          <a:extLst>
            <a:ext uri="{FF2B5EF4-FFF2-40B4-BE49-F238E27FC236}">
              <a16:creationId xmlns:a16="http://schemas.microsoft.com/office/drawing/2014/main" id="{AA6B7182-12B1-4E8F-A08F-CE587DC38B6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91" name="AutoShape 3" descr="Bomba De Vacío De 2 Etapas  5 Cfm Motor De 1/2hp Entrada 1/4">
          <a:extLst>
            <a:ext uri="{FF2B5EF4-FFF2-40B4-BE49-F238E27FC236}">
              <a16:creationId xmlns:a16="http://schemas.microsoft.com/office/drawing/2014/main" id="{DC5A801D-D61F-45F7-BBE8-4502C6A98CD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92" name="AutoShape 3" descr="Bomba De Vacío De 2 Etapas  5 Cfm Motor De 1/2hp Entrada 1/4">
          <a:extLst>
            <a:ext uri="{FF2B5EF4-FFF2-40B4-BE49-F238E27FC236}">
              <a16:creationId xmlns:a16="http://schemas.microsoft.com/office/drawing/2014/main" id="{597E7394-557A-427E-9A59-26177A7899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93" name="AutoShape 3" descr="Bomba De Vacío De 2 Etapas  5 Cfm Motor De 1/2hp Entrada 1/4">
          <a:extLst>
            <a:ext uri="{FF2B5EF4-FFF2-40B4-BE49-F238E27FC236}">
              <a16:creationId xmlns:a16="http://schemas.microsoft.com/office/drawing/2014/main" id="{1FDCD40F-0CCB-4AF8-A676-AA50E8F3DA4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94" name="AutoShape 3" descr="Bomba De Vacío De 2 Etapas  5 Cfm Motor De 1/2hp Entrada 1/4">
          <a:extLst>
            <a:ext uri="{FF2B5EF4-FFF2-40B4-BE49-F238E27FC236}">
              <a16:creationId xmlns:a16="http://schemas.microsoft.com/office/drawing/2014/main" id="{855C1D95-8717-4C3E-B34F-A3F88BFD818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95" name="AutoShape 3" descr="Bomba De Vacío De 2 Etapas  5 Cfm Motor De 1/2hp Entrada 1/4">
          <a:extLst>
            <a:ext uri="{FF2B5EF4-FFF2-40B4-BE49-F238E27FC236}">
              <a16:creationId xmlns:a16="http://schemas.microsoft.com/office/drawing/2014/main" id="{525400CA-988D-4092-BB8C-18B51844BD5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96" name="AutoShape 3" descr="Bomba De Vacío De 2 Etapas  5 Cfm Motor De 1/2hp Entrada 1/4">
          <a:extLst>
            <a:ext uri="{FF2B5EF4-FFF2-40B4-BE49-F238E27FC236}">
              <a16:creationId xmlns:a16="http://schemas.microsoft.com/office/drawing/2014/main" id="{290BD41C-3770-4177-8C9B-70D0AC4319C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97" name="AutoShape 3" descr="Bomba De Vacío De 2 Etapas  5 Cfm Motor De 1/2hp Entrada 1/4">
          <a:extLst>
            <a:ext uri="{FF2B5EF4-FFF2-40B4-BE49-F238E27FC236}">
              <a16:creationId xmlns:a16="http://schemas.microsoft.com/office/drawing/2014/main" id="{86E2A45B-6016-4DA6-8229-B5D8C4C27EB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98" name="AutoShape 3" descr="Bomba De Vacío De 2 Etapas  5 Cfm Motor De 1/2hp Entrada 1/4">
          <a:extLst>
            <a:ext uri="{FF2B5EF4-FFF2-40B4-BE49-F238E27FC236}">
              <a16:creationId xmlns:a16="http://schemas.microsoft.com/office/drawing/2014/main" id="{92AD9613-D010-427D-BE76-4405AC332A5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399" name="AutoShape 3" descr="Bomba De Vacío De 2 Etapas  5 Cfm Motor De 1/2hp Entrada 1/4">
          <a:extLst>
            <a:ext uri="{FF2B5EF4-FFF2-40B4-BE49-F238E27FC236}">
              <a16:creationId xmlns:a16="http://schemas.microsoft.com/office/drawing/2014/main" id="{CA85E4A2-7B31-4EFA-8354-9F422A5AEDC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400" name="AutoShape 3" descr="Bomba De Vacío De 2 Etapas  5 Cfm Motor De 1/2hp Entrada 1/4">
          <a:extLst>
            <a:ext uri="{FF2B5EF4-FFF2-40B4-BE49-F238E27FC236}">
              <a16:creationId xmlns:a16="http://schemas.microsoft.com/office/drawing/2014/main" id="{16EA8040-5DC9-4E4B-8E29-E62251DD064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401" name="AutoShape 3" descr="Bomba De Vacío De 2 Etapas  5 Cfm Motor De 1/2hp Entrada 1/4">
          <a:extLst>
            <a:ext uri="{FF2B5EF4-FFF2-40B4-BE49-F238E27FC236}">
              <a16:creationId xmlns:a16="http://schemas.microsoft.com/office/drawing/2014/main" id="{3DDDEFD6-D1A1-4EDA-A70F-1528C2220B7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402" name="AutoShape 3" descr="Bomba De Vacío De 2 Etapas  5 Cfm Motor De 1/2hp Entrada 1/4">
          <a:extLst>
            <a:ext uri="{FF2B5EF4-FFF2-40B4-BE49-F238E27FC236}">
              <a16:creationId xmlns:a16="http://schemas.microsoft.com/office/drawing/2014/main" id="{87E0FF74-74D1-4BC7-AAFA-9776E0F7626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403" name="AutoShape 3" descr="Bomba De Vacío De 2 Etapas  5 Cfm Motor De 1/2hp Entrada 1/4">
          <a:extLst>
            <a:ext uri="{FF2B5EF4-FFF2-40B4-BE49-F238E27FC236}">
              <a16:creationId xmlns:a16="http://schemas.microsoft.com/office/drawing/2014/main" id="{2F0DFDAA-45D1-47A9-9B7D-4F31533546C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404" name="AutoShape 3" descr="Bomba De Vacío De 2 Etapas  5 Cfm Motor De 1/2hp Entrada 1/4">
          <a:extLst>
            <a:ext uri="{FF2B5EF4-FFF2-40B4-BE49-F238E27FC236}">
              <a16:creationId xmlns:a16="http://schemas.microsoft.com/office/drawing/2014/main" id="{FAA0C14D-99F2-4A04-AE93-8BEE0833808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405" name="AutoShape 3" descr="Bomba De Vacío De 2 Etapas  5 Cfm Motor De 1/2hp Entrada 1/4">
          <a:extLst>
            <a:ext uri="{FF2B5EF4-FFF2-40B4-BE49-F238E27FC236}">
              <a16:creationId xmlns:a16="http://schemas.microsoft.com/office/drawing/2014/main" id="{624E052C-2087-4DB7-8744-91003023E9C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406" name="AutoShape 3" descr="Bomba De Vacío De 2 Etapas  5 Cfm Motor De 1/2hp Entrada 1/4">
          <a:extLst>
            <a:ext uri="{FF2B5EF4-FFF2-40B4-BE49-F238E27FC236}">
              <a16:creationId xmlns:a16="http://schemas.microsoft.com/office/drawing/2014/main" id="{E5938045-5FDC-4B8F-8FF2-EBE9CCFF1AF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407" name="AutoShape 3" descr="Bomba De Vacío De 2 Etapas  5 Cfm Motor De 1/2hp Entrada 1/4">
          <a:extLst>
            <a:ext uri="{FF2B5EF4-FFF2-40B4-BE49-F238E27FC236}">
              <a16:creationId xmlns:a16="http://schemas.microsoft.com/office/drawing/2014/main" id="{AEE9F70D-C15A-4D90-AC54-9A21856F0D5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408" name="AutoShape 3" descr="Bomba De Vacío De 2 Etapas  5 Cfm Motor De 1/2hp Entrada 1/4">
          <a:extLst>
            <a:ext uri="{FF2B5EF4-FFF2-40B4-BE49-F238E27FC236}">
              <a16:creationId xmlns:a16="http://schemas.microsoft.com/office/drawing/2014/main" id="{3AF839E2-6EAC-4E44-ABA3-773A4DC8D5E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409" name="AutoShape 3" descr="Bomba De Vacío De 2 Etapas  5 Cfm Motor De 1/2hp Entrada 1/4">
          <a:extLst>
            <a:ext uri="{FF2B5EF4-FFF2-40B4-BE49-F238E27FC236}">
              <a16:creationId xmlns:a16="http://schemas.microsoft.com/office/drawing/2014/main" id="{03C719FB-6B16-4704-8C92-C925022F730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410" name="AutoShape 3" descr="Bomba De Vacío De 2 Etapas  5 Cfm Motor De 1/2hp Entrada 1/4">
          <a:extLst>
            <a:ext uri="{FF2B5EF4-FFF2-40B4-BE49-F238E27FC236}">
              <a16:creationId xmlns:a16="http://schemas.microsoft.com/office/drawing/2014/main" id="{0A385B5E-E5B0-45DB-8E9C-9F3C3753943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44</xdr:row>
      <xdr:rowOff>0</xdr:rowOff>
    </xdr:from>
    <xdr:ext cx="304800" cy="288925"/>
    <xdr:sp macro="" textlink="">
      <xdr:nvSpPr>
        <xdr:cNvPr id="9411" name="AutoShape 3" descr="Bomba De Vacío De 2 Etapas  5 Cfm Motor De 1/2hp Entrada 1/4">
          <a:extLst>
            <a:ext uri="{FF2B5EF4-FFF2-40B4-BE49-F238E27FC236}">
              <a16:creationId xmlns:a16="http://schemas.microsoft.com/office/drawing/2014/main" id="{FEA7AA3B-8A92-4C24-B137-4A2878BB529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12" name="AutoShape 3" descr="Bomba De Vacío De 2 Etapas  5 Cfm Motor De 1/2hp Entrada 1/4">
          <a:extLst>
            <a:ext uri="{FF2B5EF4-FFF2-40B4-BE49-F238E27FC236}">
              <a16:creationId xmlns:a16="http://schemas.microsoft.com/office/drawing/2014/main" id="{D230C3AE-1D86-45E4-8595-3F4064C81CC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13" name="AutoShape 3" descr="Bomba De Vacío De 2 Etapas  5 Cfm Motor De 1/2hp Entrada 1/4">
          <a:extLst>
            <a:ext uri="{FF2B5EF4-FFF2-40B4-BE49-F238E27FC236}">
              <a16:creationId xmlns:a16="http://schemas.microsoft.com/office/drawing/2014/main" id="{DD6E9159-7AD9-4821-BC72-CB04915E36F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14" name="AutoShape 3" descr="Bomba De Vacío De 2 Etapas  5 Cfm Motor De 1/2hp Entrada 1/4">
          <a:extLst>
            <a:ext uri="{FF2B5EF4-FFF2-40B4-BE49-F238E27FC236}">
              <a16:creationId xmlns:a16="http://schemas.microsoft.com/office/drawing/2014/main" id="{CCA35091-236E-4D47-BFF3-173F8A3ABC7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15" name="AutoShape 3" descr="Bomba De Vacío De 2 Etapas  5 Cfm Motor De 1/2hp Entrada 1/4">
          <a:extLst>
            <a:ext uri="{FF2B5EF4-FFF2-40B4-BE49-F238E27FC236}">
              <a16:creationId xmlns:a16="http://schemas.microsoft.com/office/drawing/2014/main" id="{16E6DA78-8E5A-4C7A-88FD-6F8FA53E197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16" name="AutoShape 3" descr="Bomba De Vacío De 2 Etapas  5 Cfm Motor De 1/2hp Entrada 1/4">
          <a:extLst>
            <a:ext uri="{FF2B5EF4-FFF2-40B4-BE49-F238E27FC236}">
              <a16:creationId xmlns:a16="http://schemas.microsoft.com/office/drawing/2014/main" id="{9628F139-A299-46FF-A309-7160EBA5D21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17" name="AutoShape 3" descr="Bomba De Vacío De 2 Etapas  5 Cfm Motor De 1/2hp Entrada 1/4">
          <a:extLst>
            <a:ext uri="{FF2B5EF4-FFF2-40B4-BE49-F238E27FC236}">
              <a16:creationId xmlns:a16="http://schemas.microsoft.com/office/drawing/2014/main" id="{75FBD4B7-791C-4635-95B9-A0C7F7B56F5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18" name="AutoShape 3" descr="Bomba De Vacío De 2 Etapas  5 Cfm Motor De 1/2hp Entrada 1/4">
          <a:extLst>
            <a:ext uri="{FF2B5EF4-FFF2-40B4-BE49-F238E27FC236}">
              <a16:creationId xmlns:a16="http://schemas.microsoft.com/office/drawing/2014/main" id="{4924482D-7187-424B-8D0B-58584F472AB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19" name="AutoShape 3" descr="Bomba De Vacío De 2 Etapas  5 Cfm Motor De 1/2hp Entrada 1/4">
          <a:extLst>
            <a:ext uri="{FF2B5EF4-FFF2-40B4-BE49-F238E27FC236}">
              <a16:creationId xmlns:a16="http://schemas.microsoft.com/office/drawing/2014/main" id="{D409ED52-4F66-4500-9B72-844545A4335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20" name="AutoShape 3" descr="Bomba De Vacío De 2 Etapas  5 Cfm Motor De 1/2hp Entrada 1/4">
          <a:extLst>
            <a:ext uri="{FF2B5EF4-FFF2-40B4-BE49-F238E27FC236}">
              <a16:creationId xmlns:a16="http://schemas.microsoft.com/office/drawing/2014/main" id="{D266AE3C-34FC-4717-B7BB-CFADE4560B5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21" name="AutoShape 3" descr="Bomba De Vacío De 2 Etapas  5 Cfm Motor De 1/2hp Entrada 1/4">
          <a:extLst>
            <a:ext uri="{FF2B5EF4-FFF2-40B4-BE49-F238E27FC236}">
              <a16:creationId xmlns:a16="http://schemas.microsoft.com/office/drawing/2014/main" id="{057A3B9C-528A-4B25-A04A-3FCFF82DB06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22" name="AutoShape 3" descr="Bomba De Vacío De 2 Etapas  5 Cfm Motor De 1/2hp Entrada 1/4">
          <a:extLst>
            <a:ext uri="{FF2B5EF4-FFF2-40B4-BE49-F238E27FC236}">
              <a16:creationId xmlns:a16="http://schemas.microsoft.com/office/drawing/2014/main" id="{DC6748DC-D9CB-46CC-B415-4AB9CFC3F33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23" name="AutoShape 3" descr="Bomba De Vacío De 2 Etapas  5 Cfm Motor De 1/2hp Entrada 1/4">
          <a:extLst>
            <a:ext uri="{FF2B5EF4-FFF2-40B4-BE49-F238E27FC236}">
              <a16:creationId xmlns:a16="http://schemas.microsoft.com/office/drawing/2014/main" id="{87EBCC00-5D9A-4C33-AC3D-4EF32C1E037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24" name="AutoShape 3" descr="Bomba De Vacío De 2 Etapas  5 Cfm Motor De 1/2hp Entrada 1/4">
          <a:extLst>
            <a:ext uri="{FF2B5EF4-FFF2-40B4-BE49-F238E27FC236}">
              <a16:creationId xmlns:a16="http://schemas.microsoft.com/office/drawing/2014/main" id="{3FBA9D65-E743-403E-89AF-AB55314CD88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25" name="AutoShape 3" descr="Bomba De Vacío De 2 Etapas  5 Cfm Motor De 1/2hp Entrada 1/4">
          <a:extLst>
            <a:ext uri="{FF2B5EF4-FFF2-40B4-BE49-F238E27FC236}">
              <a16:creationId xmlns:a16="http://schemas.microsoft.com/office/drawing/2014/main" id="{F816AC54-0E32-409A-96AD-024B6E753A0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26" name="AutoShape 3" descr="Bomba De Vacío De 2 Etapas  5 Cfm Motor De 1/2hp Entrada 1/4">
          <a:extLst>
            <a:ext uri="{FF2B5EF4-FFF2-40B4-BE49-F238E27FC236}">
              <a16:creationId xmlns:a16="http://schemas.microsoft.com/office/drawing/2014/main" id="{30AB353A-3F2C-49D4-B483-D57B645823B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27" name="AutoShape 3" descr="Bomba De Vacío De 2 Etapas  5 Cfm Motor De 1/2hp Entrada 1/4">
          <a:extLst>
            <a:ext uri="{FF2B5EF4-FFF2-40B4-BE49-F238E27FC236}">
              <a16:creationId xmlns:a16="http://schemas.microsoft.com/office/drawing/2014/main" id="{2CE67A6F-0AC5-4001-A1DD-F9260F1F541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28" name="AutoShape 3" descr="Bomba De Vacío De 2 Etapas  5 Cfm Motor De 1/2hp Entrada 1/4">
          <a:extLst>
            <a:ext uri="{FF2B5EF4-FFF2-40B4-BE49-F238E27FC236}">
              <a16:creationId xmlns:a16="http://schemas.microsoft.com/office/drawing/2014/main" id="{52A0AED7-5ED5-4EB2-8857-89499A4DE2A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29" name="AutoShape 3" descr="Bomba De Vacío De 2 Etapas  5 Cfm Motor De 1/2hp Entrada 1/4">
          <a:extLst>
            <a:ext uri="{FF2B5EF4-FFF2-40B4-BE49-F238E27FC236}">
              <a16:creationId xmlns:a16="http://schemas.microsoft.com/office/drawing/2014/main" id="{2D4E9AF2-559A-4F21-8EEC-18272DCFAFC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30" name="AutoShape 3" descr="Bomba De Vacío De 2 Etapas  5 Cfm Motor De 1/2hp Entrada 1/4">
          <a:extLst>
            <a:ext uri="{FF2B5EF4-FFF2-40B4-BE49-F238E27FC236}">
              <a16:creationId xmlns:a16="http://schemas.microsoft.com/office/drawing/2014/main" id="{F8BACA65-7AA3-49B5-9248-68472B21A4B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31" name="AutoShape 3" descr="Bomba De Vacío De 2 Etapas  5 Cfm Motor De 1/2hp Entrada 1/4">
          <a:extLst>
            <a:ext uri="{FF2B5EF4-FFF2-40B4-BE49-F238E27FC236}">
              <a16:creationId xmlns:a16="http://schemas.microsoft.com/office/drawing/2014/main" id="{E90C7603-9394-44BA-B2B8-87DA217B4A7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32" name="AutoShape 3" descr="Bomba De Vacío De 2 Etapas  5 Cfm Motor De 1/2hp Entrada 1/4">
          <a:extLst>
            <a:ext uri="{FF2B5EF4-FFF2-40B4-BE49-F238E27FC236}">
              <a16:creationId xmlns:a16="http://schemas.microsoft.com/office/drawing/2014/main" id="{C16B7C35-5A66-4801-A122-6205D4B9FC1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33" name="AutoShape 3" descr="Bomba De Vacío De 2 Etapas  5 Cfm Motor De 1/2hp Entrada 1/4">
          <a:extLst>
            <a:ext uri="{FF2B5EF4-FFF2-40B4-BE49-F238E27FC236}">
              <a16:creationId xmlns:a16="http://schemas.microsoft.com/office/drawing/2014/main" id="{D928FE55-95D0-40F4-AFBD-D04509CF943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34" name="AutoShape 3" descr="Bomba De Vacío De 2 Etapas  5 Cfm Motor De 1/2hp Entrada 1/4">
          <a:extLst>
            <a:ext uri="{FF2B5EF4-FFF2-40B4-BE49-F238E27FC236}">
              <a16:creationId xmlns:a16="http://schemas.microsoft.com/office/drawing/2014/main" id="{25C30417-4D88-44DB-90A9-AE09566AC1A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35" name="AutoShape 3" descr="Bomba De Vacío De 2 Etapas  5 Cfm Motor De 1/2hp Entrada 1/4">
          <a:extLst>
            <a:ext uri="{FF2B5EF4-FFF2-40B4-BE49-F238E27FC236}">
              <a16:creationId xmlns:a16="http://schemas.microsoft.com/office/drawing/2014/main" id="{B0A576F9-8E1D-4C01-9679-0B7124FE109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36" name="AutoShape 3" descr="Bomba De Vacío De 2 Etapas  5 Cfm Motor De 1/2hp Entrada 1/4">
          <a:extLst>
            <a:ext uri="{FF2B5EF4-FFF2-40B4-BE49-F238E27FC236}">
              <a16:creationId xmlns:a16="http://schemas.microsoft.com/office/drawing/2014/main" id="{0BF0F7AB-199E-4AC5-AAD1-C2841A526AE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37" name="AutoShape 3" descr="Bomba De Vacío De 2 Etapas  5 Cfm Motor De 1/2hp Entrada 1/4">
          <a:extLst>
            <a:ext uri="{FF2B5EF4-FFF2-40B4-BE49-F238E27FC236}">
              <a16:creationId xmlns:a16="http://schemas.microsoft.com/office/drawing/2014/main" id="{4AF395A6-53E4-43C7-8AF9-58DD4725800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38" name="AutoShape 3" descr="Bomba De Vacío De 2 Etapas  5 Cfm Motor De 1/2hp Entrada 1/4">
          <a:extLst>
            <a:ext uri="{FF2B5EF4-FFF2-40B4-BE49-F238E27FC236}">
              <a16:creationId xmlns:a16="http://schemas.microsoft.com/office/drawing/2014/main" id="{786187A6-7429-442F-A538-DB8019AF407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39" name="AutoShape 3" descr="Bomba De Vacío De 2 Etapas  5 Cfm Motor De 1/2hp Entrada 1/4">
          <a:extLst>
            <a:ext uri="{FF2B5EF4-FFF2-40B4-BE49-F238E27FC236}">
              <a16:creationId xmlns:a16="http://schemas.microsoft.com/office/drawing/2014/main" id="{94783967-D7E6-4880-ACE4-D1B02D1C9D5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40" name="AutoShape 3" descr="Bomba De Vacío De 2 Etapas  5 Cfm Motor De 1/2hp Entrada 1/4">
          <a:extLst>
            <a:ext uri="{FF2B5EF4-FFF2-40B4-BE49-F238E27FC236}">
              <a16:creationId xmlns:a16="http://schemas.microsoft.com/office/drawing/2014/main" id="{83BCD069-AD85-4521-B55D-4703AD305B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41" name="AutoShape 3" descr="Bomba De Vacío De 2 Etapas  5 Cfm Motor De 1/2hp Entrada 1/4">
          <a:extLst>
            <a:ext uri="{FF2B5EF4-FFF2-40B4-BE49-F238E27FC236}">
              <a16:creationId xmlns:a16="http://schemas.microsoft.com/office/drawing/2014/main" id="{FB928E38-6C5E-4284-893B-D279897FF5E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42" name="AutoShape 3" descr="Bomba De Vacío De 2 Etapas  5 Cfm Motor De 1/2hp Entrada 1/4">
          <a:extLst>
            <a:ext uri="{FF2B5EF4-FFF2-40B4-BE49-F238E27FC236}">
              <a16:creationId xmlns:a16="http://schemas.microsoft.com/office/drawing/2014/main" id="{E8530F03-DE3A-4C6B-8BE8-E46B77DA7C2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43" name="AutoShape 3" descr="Bomba De Vacío De 2 Etapas  5 Cfm Motor De 1/2hp Entrada 1/4">
          <a:extLst>
            <a:ext uri="{FF2B5EF4-FFF2-40B4-BE49-F238E27FC236}">
              <a16:creationId xmlns:a16="http://schemas.microsoft.com/office/drawing/2014/main" id="{1DFB70C0-D87A-4CDD-8D92-C81FB84984D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44" name="AutoShape 3" descr="Bomba De Vacío De 2 Etapas  5 Cfm Motor De 1/2hp Entrada 1/4">
          <a:extLst>
            <a:ext uri="{FF2B5EF4-FFF2-40B4-BE49-F238E27FC236}">
              <a16:creationId xmlns:a16="http://schemas.microsoft.com/office/drawing/2014/main" id="{92CE4E10-38C9-4701-8F28-E89376C9D51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45" name="AutoShape 3" descr="Bomba De Vacío De 2 Etapas  5 Cfm Motor De 1/2hp Entrada 1/4">
          <a:extLst>
            <a:ext uri="{FF2B5EF4-FFF2-40B4-BE49-F238E27FC236}">
              <a16:creationId xmlns:a16="http://schemas.microsoft.com/office/drawing/2014/main" id="{93EDCD83-2D51-48C9-9D29-89F20CCC255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46" name="AutoShape 3" descr="Bomba De Vacío De 2 Etapas  5 Cfm Motor De 1/2hp Entrada 1/4">
          <a:extLst>
            <a:ext uri="{FF2B5EF4-FFF2-40B4-BE49-F238E27FC236}">
              <a16:creationId xmlns:a16="http://schemas.microsoft.com/office/drawing/2014/main" id="{5E2C9332-B157-4376-BEE6-C3C2BDF6E77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47" name="AutoShape 3" descr="Bomba De Vacío De 2 Etapas  5 Cfm Motor De 1/2hp Entrada 1/4">
          <a:extLst>
            <a:ext uri="{FF2B5EF4-FFF2-40B4-BE49-F238E27FC236}">
              <a16:creationId xmlns:a16="http://schemas.microsoft.com/office/drawing/2014/main" id="{26DE661D-18C2-46D3-A61C-C70B9E28890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48" name="AutoShape 3" descr="Bomba De Vacío De 2 Etapas  5 Cfm Motor De 1/2hp Entrada 1/4">
          <a:extLst>
            <a:ext uri="{FF2B5EF4-FFF2-40B4-BE49-F238E27FC236}">
              <a16:creationId xmlns:a16="http://schemas.microsoft.com/office/drawing/2014/main" id="{E1DDD0D7-0368-4B1B-82FA-A469C317AD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49" name="AutoShape 3" descr="Bomba De Vacío De 2 Etapas  5 Cfm Motor De 1/2hp Entrada 1/4">
          <a:extLst>
            <a:ext uri="{FF2B5EF4-FFF2-40B4-BE49-F238E27FC236}">
              <a16:creationId xmlns:a16="http://schemas.microsoft.com/office/drawing/2014/main" id="{77A66A0B-75BE-4D82-8591-7800BF16DE8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50" name="AutoShape 3" descr="Bomba De Vacío De 2 Etapas  5 Cfm Motor De 1/2hp Entrada 1/4">
          <a:extLst>
            <a:ext uri="{FF2B5EF4-FFF2-40B4-BE49-F238E27FC236}">
              <a16:creationId xmlns:a16="http://schemas.microsoft.com/office/drawing/2014/main" id="{7DFA7DE4-772A-433C-967F-17B78F590EB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51" name="AutoShape 3" descr="Bomba De Vacío De 2 Etapas  5 Cfm Motor De 1/2hp Entrada 1/4">
          <a:extLst>
            <a:ext uri="{FF2B5EF4-FFF2-40B4-BE49-F238E27FC236}">
              <a16:creationId xmlns:a16="http://schemas.microsoft.com/office/drawing/2014/main" id="{D1A23197-8A64-4AAD-9967-CE482185FA0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52" name="AutoShape 3" descr="Bomba De Vacío De 2 Etapas  5 Cfm Motor De 1/2hp Entrada 1/4">
          <a:extLst>
            <a:ext uri="{FF2B5EF4-FFF2-40B4-BE49-F238E27FC236}">
              <a16:creationId xmlns:a16="http://schemas.microsoft.com/office/drawing/2014/main" id="{86683667-3981-4582-992D-F30EAF469EA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53" name="AutoShape 3" descr="Bomba De Vacío De 2 Etapas  5 Cfm Motor De 1/2hp Entrada 1/4">
          <a:extLst>
            <a:ext uri="{FF2B5EF4-FFF2-40B4-BE49-F238E27FC236}">
              <a16:creationId xmlns:a16="http://schemas.microsoft.com/office/drawing/2014/main" id="{097EC8C3-195F-432C-93FF-A65EE50D49E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54" name="AutoShape 3" descr="Bomba De Vacío De 2 Etapas  5 Cfm Motor De 1/2hp Entrada 1/4">
          <a:extLst>
            <a:ext uri="{FF2B5EF4-FFF2-40B4-BE49-F238E27FC236}">
              <a16:creationId xmlns:a16="http://schemas.microsoft.com/office/drawing/2014/main" id="{FFF39027-9A6F-4947-A380-10DC0F5BB00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0</xdr:rowOff>
    </xdr:from>
    <xdr:ext cx="304800" cy="288925"/>
    <xdr:sp macro="" textlink="">
      <xdr:nvSpPr>
        <xdr:cNvPr id="9455" name="AutoShape 3" descr="Bomba De Vacío De 2 Etapas  5 Cfm Motor De 1/2hp Entrada 1/4">
          <a:extLst>
            <a:ext uri="{FF2B5EF4-FFF2-40B4-BE49-F238E27FC236}">
              <a16:creationId xmlns:a16="http://schemas.microsoft.com/office/drawing/2014/main" id="{36E06B0B-536E-4E0D-88A7-C47F1AF3A2D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56" name="AutoShape 3" descr="Bomba De Vacío De 2 Etapas  5 Cfm Motor De 1/2hp Entrada 1/4">
          <a:extLst>
            <a:ext uri="{FF2B5EF4-FFF2-40B4-BE49-F238E27FC236}">
              <a16:creationId xmlns:a16="http://schemas.microsoft.com/office/drawing/2014/main" id="{BE44C377-A6B5-4EFF-969E-B3BDE4F608C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57" name="AutoShape 3" descr="Bomba De Vacío De 2 Etapas  5 Cfm Motor De 1/2hp Entrada 1/4">
          <a:extLst>
            <a:ext uri="{FF2B5EF4-FFF2-40B4-BE49-F238E27FC236}">
              <a16:creationId xmlns:a16="http://schemas.microsoft.com/office/drawing/2014/main" id="{13FCF23D-7EBA-4BED-8E36-32069BC9C9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58" name="AutoShape 3" descr="Bomba De Vacío De 2 Etapas  5 Cfm Motor De 1/2hp Entrada 1/4">
          <a:extLst>
            <a:ext uri="{FF2B5EF4-FFF2-40B4-BE49-F238E27FC236}">
              <a16:creationId xmlns:a16="http://schemas.microsoft.com/office/drawing/2014/main" id="{93AB8EDC-1EE6-4FE2-B690-C5413F8C5A5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59" name="AutoShape 3" descr="Bomba De Vacío De 2 Etapas  5 Cfm Motor De 1/2hp Entrada 1/4">
          <a:extLst>
            <a:ext uri="{FF2B5EF4-FFF2-40B4-BE49-F238E27FC236}">
              <a16:creationId xmlns:a16="http://schemas.microsoft.com/office/drawing/2014/main" id="{9B88E53E-ABE1-45EC-9627-E818B0E4222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60" name="AutoShape 3" descr="Bomba De Vacío De 2 Etapas  5 Cfm Motor De 1/2hp Entrada 1/4">
          <a:extLst>
            <a:ext uri="{FF2B5EF4-FFF2-40B4-BE49-F238E27FC236}">
              <a16:creationId xmlns:a16="http://schemas.microsoft.com/office/drawing/2014/main" id="{E00A2C98-E08B-4194-BD84-A808B6A6B45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61" name="AutoShape 3" descr="Bomba De Vacío De 2 Etapas  5 Cfm Motor De 1/2hp Entrada 1/4">
          <a:extLst>
            <a:ext uri="{FF2B5EF4-FFF2-40B4-BE49-F238E27FC236}">
              <a16:creationId xmlns:a16="http://schemas.microsoft.com/office/drawing/2014/main" id="{61AF7E26-F81B-4E31-A746-AE571055E02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62" name="AutoShape 3" descr="Bomba De Vacío De 2 Etapas  5 Cfm Motor De 1/2hp Entrada 1/4">
          <a:extLst>
            <a:ext uri="{FF2B5EF4-FFF2-40B4-BE49-F238E27FC236}">
              <a16:creationId xmlns:a16="http://schemas.microsoft.com/office/drawing/2014/main" id="{6A483906-F88A-4242-A813-74521240308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63" name="AutoShape 3" descr="Bomba De Vacío De 2 Etapas  5 Cfm Motor De 1/2hp Entrada 1/4">
          <a:extLst>
            <a:ext uri="{FF2B5EF4-FFF2-40B4-BE49-F238E27FC236}">
              <a16:creationId xmlns:a16="http://schemas.microsoft.com/office/drawing/2014/main" id="{0EE6E608-C6D0-48C4-8F9D-C21FD32EFD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64" name="AutoShape 3" descr="Bomba De Vacío De 2 Etapas  5 Cfm Motor De 1/2hp Entrada 1/4">
          <a:extLst>
            <a:ext uri="{FF2B5EF4-FFF2-40B4-BE49-F238E27FC236}">
              <a16:creationId xmlns:a16="http://schemas.microsoft.com/office/drawing/2014/main" id="{A6D4AA5B-4521-4BFD-BBE3-00B35227116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65" name="AutoShape 3" descr="Bomba De Vacío De 2 Etapas  5 Cfm Motor De 1/2hp Entrada 1/4">
          <a:extLst>
            <a:ext uri="{FF2B5EF4-FFF2-40B4-BE49-F238E27FC236}">
              <a16:creationId xmlns:a16="http://schemas.microsoft.com/office/drawing/2014/main" id="{9D8F220A-C345-4AF9-94A8-D219C278694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66" name="AutoShape 3" descr="Bomba De Vacío De 2 Etapas  5 Cfm Motor De 1/2hp Entrada 1/4">
          <a:extLst>
            <a:ext uri="{FF2B5EF4-FFF2-40B4-BE49-F238E27FC236}">
              <a16:creationId xmlns:a16="http://schemas.microsoft.com/office/drawing/2014/main" id="{BF3204BD-632A-4013-8500-12ED0FDA3CB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67" name="AutoShape 3" descr="Bomba De Vacío De 2 Etapas  5 Cfm Motor De 1/2hp Entrada 1/4">
          <a:extLst>
            <a:ext uri="{FF2B5EF4-FFF2-40B4-BE49-F238E27FC236}">
              <a16:creationId xmlns:a16="http://schemas.microsoft.com/office/drawing/2014/main" id="{9B3D0CA9-BEA0-4879-B416-7F4DA80C143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68" name="AutoShape 3" descr="Bomba De Vacío De 2 Etapas  5 Cfm Motor De 1/2hp Entrada 1/4">
          <a:extLst>
            <a:ext uri="{FF2B5EF4-FFF2-40B4-BE49-F238E27FC236}">
              <a16:creationId xmlns:a16="http://schemas.microsoft.com/office/drawing/2014/main" id="{9B373674-AFA8-4D6E-B506-14034090E9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69" name="AutoShape 3" descr="Bomba De Vacío De 2 Etapas  5 Cfm Motor De 1/2hp Entrada 1/4">
          <a:extLst>
            <a:ext uri="{FF2B5EF4-FFF2-40B4-BE49-F238E27FC236}">
              <a16:creationId xmlns:a16="http://schemas.microsoft.com/office/drawing/2014/main" id="{425ED01E-990C-49A9-80E6-5B98E3835FA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70" name="AutoShape 3" descr="Bomba De Vacío De 2 Etapas  5 Cfm Motor De 1/2hp Entrada 1/4">
          <a:extLst>
            <a:ext uri="{FF2B5EF4-FFF2-40B4-BE49-F238E27FC236}">
              <a16:creationId xmlns:a16="http://schemas.microsoft.com/office/drawing/2014/main" id="{D4DE52E2-F6F3-42D8-B17B-E1BA749F1B6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71" name="AutoShape 3" descr="Bomba De Vacío De 2 Etapas  5 Cfm Motor De 1/2hp Entrada 1/4">
          <a:extLst>
            <a:ext uri="{FF2B5EF4-FFF2-40B4-BE49-F238E27FC236}">
              <a16:creationId xmlns:a16="http://schemas.microsoft.com/office/drawing/2014/main" id="{8F75E2E3-F85E-4420-B610-1D8B50BDDD5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72" name="AutoShape 3" descr="Bomba De Vacío De 2 Etapas  5 Cfm Motor De 1/2hp Entrada 1/4">
          <a:extLst>
            <a:ext uri="{FF2B5EF4-FFF2-40B4-BE49-F238E27FC236}">
              <a16:creationId xmlns:a16="http://schemas.microsoft.com/office/drawing/2014/main" id="{1FB4773F-8B27-470A-AAA9-105C69AB7B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73" name="AutoShape 3" descr="Bomba De Vacío De 2 Etapas  5 Cfm Motor De 1/2hp Entrada 1/4">
          <a:extLst>
            <a:ext uri="{FF2B5EF4-FFF2-40B4-BE49-F238E27FC236}">
              <a16:creationId xmlns:a16="http://schemas.microsoft.com/office/drawing/2014/main" id="{1160910A-E677-4D65-B808-6069F20495F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74" name="AutoShape 3" descr="Bomba De Vacío De 2 Etapas  5 Cfm Motor De 1/2hp Entrada 1/4">
          <a:extLst>
            <a:ext uri="{FF2B5EF4-FFF2-40B4-BE49-F238E27FC236}">
              <a16:creationId xmlns:a16="http://schemas.microsoft.com/office/drawing/2014/main" id="{D72266A3-3E4A-4C34-8CAB-14A08728079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75" name="AutoShape 3" descr="Bomba De Vacío De 2 Etapas  5 Cfm Motor De 1/2hp Entrada 1/4">
          <a:extLst>
            <a:ext uri="{FF2B5EF4-FFF2-40B4-BE49-F238E27FC236}">
              <a16:creationId xmlns:a16="http://schemas.microsoft.com/office/drawing/2014/main" id="{CD51BDBC-056A-43F7-9B90-F1CF8DD0CBC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76" name="AutoShape 3" descr="Bomba De Vacío De 2 Etapas  5 Cfm Motor De 1/2hp Entrada 1/4">
          <a:extLst>
            <a:ext uri="{FF2B5EF4-FFF2-40B4-BE49-F238E27FC236}">
              <a16:creationId xmlns:a16="http://schemas.microsoft.com/office/drawing/2014/main" id="{1FF4962B-FFB0-4F49-9AD5-A0DF2F07877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77" name="AutoShape 3" descr="Bomba De Vacío De 2 Etapas  5 Cfm Motor De 1/2hp Entrada 1/4">
          <a:extLst>
            <a:ext uri="{FF2B5EF4-FFF2-40B4-BE49-F238E27FC236}">
              <a16:creationId xmlns:a16="http://schemas.microsoft.com/office/drawing/2014/main" id="{B26AB955-45A1-4C31-ADC4-DB0EBF7D6BE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78" name="AutoShape 3" descr="Bomba De Vacío De 2 Etapas  5 Cfm Motor De 1/2hp Entrada 1/4">
          <a:extLst>
            <a:ext uri="{FF2B5EF4-FFF2-40B4-BE49-F238E27FC236}">
              <a16:creationId xmlns:a16="http://schemas.microsoft.com/office/drawing/2014/main" id="{2F2965EC-0DD2-4B00-8C33-FF36A8D1DB7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79" name="AutoShape 3" descr="Bomba De Vacío De 2 Etapas  5 Cfm Motor De 1/2hp Entrada 1/4">
          <a:extLst>
            <a:ext uri="{FF2B5EF4-FFF2-40B4-BE49-F238E27FC236}">
              <a16:creationId xmlns:a16="http://schemas.microsoft.com/office/drawing/2014/main" id="{FA8AB695-88FA-4585-AB01-882347EA768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80" name="AutoShape 3" descr="Bomba De Vacío De 2 Etapas  5 Cfm Motor De 1/2hp Entrada 1/4">
          <a:extLst>
            <a:ext uri="{FF2B5EF4-FFF2-40B4-BE49-F238E27FC236}">
              <a16:creationId xmlns:a16="http://schemas.microsoft.com/office/drawing/2014/main" id="{1001E5C6-16B0-4D4E-864C-BF41179E370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81" name="AutoShape 3" descr="Bomba De Vacío De 2 Etapas  5 Cfm Motor De 1/2hp Entrada 1/4">
          <a:extLst>
            <a:ext uri="{FF2B5EF4-FFF2-40B4-BE49-F238E27FC236}">
              <a16:creationId xmlns:a16="http://schemas.microsoft.com/office/drawing/2014/main" id="{517087C5-6EDE-4D44-80EF-9BA607A6DE7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82" name="AutoShape 3" descr="Bomba De Vacío De 2 Etapas  5 Cfm Motor De 1/2hp Entrada 1/4">
          <a:extLst>
            <a:ext uri="{FF2B5EF4-FFF2-40B4-BE49-F238E27FC236}">
              <a16:creationId xmlns:a16="http://schemas.microsoft.com/office/drawing/2014/main" id="{F9A65186-5FFD-4833-B920-07C4EDE6D7C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83" name="AutoShape 3" descr="Bomba De Vacío De 2 Etapas  5 Cfm Motor De 1/2hp Entrada 1/4">
          <a:extLst>
            <a:ext uri="{FF2B5EF4-FFF2-40B4-BE49-F238E27FC236}">
              <a16:creationId xmlns:a16="http://schemas.microsoft.com/office/drawing/2014/main" id="{CA512159-6A62-4F7D-A41F-3CA2EEAAF38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84" name="AutoShape 3" descr="Bomba De Vacío De 2 Etapas  5 Cfm Motor De 1/2hp Entrada 1/4">
          <a:extLst>
            <a:ext uri="{FF2B5EF4-FFF2-40B4-BE49-F238E27FC236}">
              <a16:creationId xmlns:a16="http://schemas.microsoft.com/office/drawing/2014/main" id="{AC0C73C0-33EA-42DF-8D5F-E2533010E8C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85" name="AutoShape 3" descr="Bomba De Vacío De 2 Etapas  5 Cfm Motor De 1/2hp Entrada 1/4">
          <a:extLst>
            <a:ext uri="{FF2B5EF4-FFF2-40B4-BE49-F238E27FC236}">
              <a16:creationId xmlns:a16="http://schemas.microsoft.com/office/drawing/2014/main" id="{DEAAA367-C15E-4FAB-9B4F-47CA2353811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86" name="AutoShape 3" descr="Bomba De Vacío De 2 Etapas  5 Cfm Motor De 1/2hp Entrada 1/4">
          <a:extLst>
            <a:ext uri="{FF2B5EF4-FFF2-40B4-BE49-F238E27FC236}">
              <a16:creationId xmlns:a16="http://schemas.microsoft.com/office/drawing/2014/main" id="{30F48E04-F9AC-45B2-8194-F4E90FA7BB4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87" name="AutoShape 3" descr="Bomba De Vacío De 2 Etapas  5 Cfm Motor De 1/2hp Entrada 1/4">
          <a:extLst>
            <a:ext uri="{FF2B5EF4-FFF2-40B4-BE49-F238E27FC236}">
              <a16:creationId xmlns:a16="http://schemas.microsoft.com/office/drawing/2014/main" id="{142A0ED1-B7E1-46D7-960A-CD08ED0E5D1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88" name="AutoShape 3" descr="Bomba De Vacío De 2 Etapas  5 Cfm Motor De 1/2hp Entrada 1/4">
          <a:extLst>
            <a:ext uri="{FF2B5EF4-FFF2-40B4-BE49-F238E27FC236}">
              <a16:creationId xmlns:a16="http://schemas.microsoft.com/office/drawing/2014/main" id="{39C193BB-7FFF-4C15-920E-BD4225F7528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89" name="AutoShape 3" descr="Bomba De Vacío De 2 Etapas  5 Cfm Motor De 1/2hp Entrada 1/4">
          <a:extLst>
            <a:ext uri="{FF2B5EF4-FFF2-40B4-BE49-F238E27FC236}">
              <a16:creationId xmlns:a16="http://schemas.microsoft.com/office/drawing/2014/main" id="{2ABF5FB6-6269-4A8B-858A-F7EF4868CC6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90" name="AutoShape 3" descr="Bomba De Vacío De 2 Etapas  5 Cfm Motor De 1/2hp Entrada 1/4">
          <a:extLst>
            <a:ext uri="{FF2B5EF4-FFF2-40B4-BE49-F238E27FC236}">
              <a16:creationId xmlns:a16="http://schemas.microsoft.com/office/drawing/2014/main" id="{1A84EC74-581F-4815-9F0B-CAC7A72BFE3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91" name="AutoShape 3" descr="Bomba De Vacío De 2 Etapas  5 Cfm Motor De 1/2hp Entrada 1/4">
          <a:extLst>
            <a:ext uri="{FF2B5EF4-FFF2-40B4-BE49-F238E27FC236}">
              <a16:creationId xmlns:a16="http://schemas.microsoft.com/office/drawing/2014/main" id="{DF197E70-FCCB-4116-9BC1-19301B429C7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92" name="AutoShape 3" descr="Bomba De Vacío De 2 Etapas  5 Cfm Motor De 1/2hp Entrada 1/4">
          <a:extLst>
            <a:ext uri="{FF2B5EF4-FFF2-40B4-BE49-F238E27FC236}">
              <a16:creationId xmlns:a16="http://schemas.microsoft.com/office/drawing/2014/main" id="{5EA267F6-AA94-4D1B-8188-21DCCAF2BC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93" name="AutoShape 3" descr="Bomba De Vacío De 2 Etapas  5 Cfm Motor De 1/2hp Entrada 1/4">
          <a:extLst>
            <a:ext uri="{FF2B5EF4-FFF2-40B4-BE49-F238E27FC236}">
              <a16:creationId xmlns:a16="http://schemas.microsoft.com/office/drawing/2014/main" id="{12F1B0E3-24C7-4508-A64A-AC0D05C3DFD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94" name="AutoShape 3" descr="Bomba De Vacío De 2 Etapas  5 Cfm Motor De 1/2hp Entrada 1/4">
          <a:extLst>
            <a:ext uri="{FF2B5EF4-FFF2-40B4-BE49-F238E27FC236}">
              <a16:creationId xmlns:a16="http://schemas.microsoft.com/office/drawing/2014/main" id="{AB923EC4-3911-4A52-94FC-D67CD9B05B8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95" name="AutoShape 3" descr="Bomba De Vacío De 2 Etapas  5 Cfm Motor De 1/2hp Entrada 1/4">
          <a:extLst>
            <a:ext uri="{FF2B5EF4-FFF2-40B4-BE49-F238E27FC236}">
              <a16:creationId xmlns:a16="http://schemas.microsoft.com/office/drawing/2014/main" id="{C43E1516-D8EA-4EC3-A0AE-967249E48F2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96" name="AutoShape 3" descr="Bomba De Vacío De 2 Etapas  5 Cfm Motor De 1/2hp Entrada 1/4">
          <a:extLst>
            <a:ext uri="{FF2B5EF4-FFF2-40B4-BE49-F238E27FC236}">
              <a16:creationId xmlns:a16="http://schemas.microsoft.com/office/drawing/2014/main" id="{4E295AC6-FC27-4C3F-944F-62E18C5A2DE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97" name="AutoShape 3" descr="Bomba De Vacío De 2 Etapas  5 Cfm Motor De 1/2hp Entrada 1/4">
          <a:extLst>
            <a:ext uri="{FF2B5EF4-FFF2-40B4-BE49-F238E27FC236}">
              <a16:creationId xmlns:a16="http://schemas.microsoft.com/office/drawing/2014/main" id="{79AD6619-CC52-4CDE-8EC0-3C786F305BD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98" name="AutoShape 3" descr="Bomba De Vacío De 2 Etapas  5 Cfm Motor De 1/2hp Entrada 1/4">
          <a:extLst>
            <a:ext uri="{FF2B5EF4-FFF2-40B4-BE49-F238E27FC236}">
              <a16:creationId xmlns:a16="http://schemas.microsoft.com/office/drawing/2014/main" id="{275A0E96-307F-4771-A7D9-98C822A14AC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0</xdr:rowOff>
    </xdr:from>
    <xdr:ext cx="304800" cy="288925"/>
    <xdr:sp macro="" textlink="">
      <xdr:nvSpPr>
        <xdr:cNvPr id="9499" name="AutoShape 3" descr="Bomba De Vacío De 2 Etapas  5 Cfm Motor De 1/2hp Entrada 1/4">
          <a:extLst>
            <a:ext uri="{FF2B5EF4-FFF2-40B4-BE49-F238E27FC236}">
              <a16:creationId xmlns:a16="http://schemas.microsoft.com/office/drawing/2014/main" id="{4B3AF8C6-D10B-4C98-B690-B2FAB3939F1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00" name="AutoShape 3" descr="Bomba De Vacío De 2 Etapas  5 Cfm Motor De 1/2hp Entrada 1/4">
          <a:extLst>
            <a:ext uri="{FF2B5EF4-FFF2-40B4-BE49-F238E27FC236}">
              <a16:creationId xmlns:a16="http://schemas.microsoft.com/office/drawing/2014/main" id="{EB1AFE23-7974-497A-A927-35284005F56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01" name="AutoShape 3" descr="Bomba De Vacío De 2 Etapas  5 Cfm Motor De 1/2hp Entrada 1/4">
          <a:extLst>
            <a:ext uri="{FF2B5EF4-FFF2-40B4-BE49-F238E27FC236}">
              <a16:creationId xmlns:a16="http://schemas.microsoft.com/office/drawing/2014/main" id="{D5855D32-F157-4145-BADD-083A21D7CBE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02" name="AutoShape 3" descr="Bomba De Vacío De 2 Etapas  5 Cfm Motor De 1/2hp Entrada 1/4">
          <a:extLst>
            <a:ext uri="{FF2B5EF4-FFF2-40B4-BE49-F238E27FC236}">
              <a16:creationId xmlns:a16="http://schemas.microsoft.com/office/drawing/2014/main" id="{8753A316-63F4-4115-ABCF-7F8D0A72783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03" name="AutoShape 3" descr="Bomba De Vacío De 2 Etapas  5 Cfm Motor De 1/2hp Entrada 1/4">
          <a:extLst>
            <a:ext uri="{FF2B5EF4-FFF2-40B4-BE49-F238E27FC236}">
              <a16:creationId xmlns:a16="http://schemas.microsoft.com/office/drawing/2014/main" id="{6D8E9DED-9A31-41BD-9E11-D361BE606A4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04" name="AutoShape 3" descr="Bomba De Vacío De 2 Etapas  5 Cfm Motor De 1/2hp Entrada 1/4">
          <a:extLst>
            <a:ext uri="{FF2B5EF4-FFF2-40B4-BE49-F238E27FC236}">
              <a16:creationId xmlns:a16="http://schemas.microsoft.com/office/drawing/2014/main" id="{69CB255E-F3C1-47CB-976E-473334496FC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05" name="AutoShape 3" descr="Bomba De Vacío De 2 Etapas  5 Cfm Motor De 1/2hp Entrada 1/4">
          <a:extLst>
            <a:ext uri="{FF2B5EF4-FFF2-40B4-BE49-F238E27FC236}">
              <a16:creationId xmlns:a16="http://schemas.microsoft.com/office/drawing/2014/main" id="{FC31DBBC-F5A0-48B4-83DB-7326E8009A0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06" name="AutoShape 3" descr="Bomba De Vacío De 2 Etapas  5 Cfm Motor De 1/2hp Entrada 1/4">
          <a:extLst>
            <a:ext uri="{FF2B5EF4-FFF2-40B4-BE49-F238E27FC236}">
              <a16:creationId xmlns:a16="http://schemas.microsoft.com/office/drawing/2014/main" id="{C58AD93B-CF0B-467A-B82B-BF14FC6E6C0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07" name="AutoShape 3" descr="Bomba De Vacío De 2 Etapas  5 Cfm Motor De 1/2hp Entrada 1/4">
          <a:extLst>
            <a:ext uri="{FF2B5EF4-FFF2-40B4-BE49-F238E27FC236}">
              <a16:creationId xmlns:a16="http://schemas.microsoft.com/office/drawing/2014/main" id="{17FD78D0-5FEF-4984-988E-D724E706C57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08" name="AutoShape 3" descr="Bomba De Vacío De 2 Etapas  5 Cfm Motor De 1/2hp Entrada 1/4">
          <a:extLst>
            <a:ext uri="{FF2B5EF4-FFF2-40B4-BE49-F238E27FC236}">
              <a16:creationId xmlns:a16="http://schemas.microsoft.com/office/drawing/2014/main" id="{12D88F3E-374E-437A-8FA6-2612A33C78C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09" name="AutoShape 3" descr="Bomba De Vacío De 2 Etapas  5 Cfm Motor De 1/2hp Entrada 1/4">
          <a:extLst>
            <a:ext uri="{FF2B5EF4-FFF2-40B4-BE49-F238E27FC236}">
              <a16:creationId xmlns:a16="http://schemas.microsoft.com/office/drawing/2014/main" id="{58F5FF00-9A90-47D0-9365-10DADEC63D2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10" name="AutoShape 3" descr="Bomba De Vacío De 2 Etapas  5 Cfm Motor De 1/2hp Entrada 1/4">
          <a:extLst>
            <a:ext uri="{FF2B5EF4-FFF2-40B4-BE49-F238E27FC236}">
              <a16:creationId xmlns:a16="http://schemas.microsoft.com/office/drawing/2014/main" id="{B51AB69D-B525-471C-8DE2-CE905DA8D3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11" name="AutoShape 3" descr="Bomba De Vacío De 2 Etapas  5 Cfm Motor De 1/2hp Entrada 1/4">
          <a:extLst>
            <a:ext uri="{FF2B5EF4-FFF2-40B4-BE49-F238E27FC236}">
              <a16:creationId xmlns:a16="http://schemas.microsoft.com/office/drawing/2014/main" id="{C35D5B83-1EC5-4765-869E-270B2CD4220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12" name="AutoShape 3" descr="Bomba De Vacío De 2 Etapas  5 Cfm Motor De 1/2hp Entrada 1/4">
          <a:extLst>
            <a:ext uri="{FF2B5EF4-FFF2-40B4-BE49-F238E27FC236}">
              <a16:creationId xmlns:a16="http://schemas.microsoft.com/office/drawing/2014/main" id="{6E6C6F84-8500-48DD-93C8-A56B67AA712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13" name="AutoShape 3" descr="Bomba De Vacío De 2 Etapas  5 Cfm Motor De 1/2hp Entrada 1/4">
          <a:extLst>
            <a:ext uri="{FF2B5EF4-FFF2-40B4-BE49-F238E27FC236}">
              <a16:creationId xmlns:a16="http://schemas.microsoft.com/office/drawing/2014/main" id="{9BF1643A-A37B-430B-A4FA-E95E1E961F2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14" name="AutoShape 3" descr="Bomba De Vacío De 2 Etapas  5 Cfm Motor De 1/2hp Entrada 1/4">
          <a:extLst>
            <a:ext uri="{FF2B5EF4-FFF2-40B4-BE49-F238E27FC236}">
              <a16:creationId xmlns:a16="http://schemas.microsoft.com/office/drawing/2014/main" id="{FC8B5883-E840-4652-A189-6F682F12663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15" name="AutoShape 3" descr="Bomba De Vacío De 2 Etapas  5 Cfm Motor De 1/2hp Entrada 1/4">
          <a:extLst>
            <a:ext uri="{FF2B5EF4-FFF2-40B4-BE49-F238E27FC236}">
              <a16:creationId xmlns:a16="http://schemas.microsoft.com/office/drawing/2014/main" id="{B9D64CBD-6F86-4CD4-B898-68B506BAD42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16" name="AutoShape 3" descr="Bomba De Vacío De 2 Etapas  5 Cfm Motor De 1/2hp Entrada 1/4">
          <a:extLst>
            <a:ext uri="{FF2B5EF4-FFF2-40B4-BE49-F238E27FC236}">
              <a16:creationId xmlns:a16="http://schemas.microsoft.com/office/drawing/2014/main" id="{FFB08C64-2DCC-4004-A64F-2B1BEFD49F7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17" name="AutoShape 3" descr="Bomba De Vacío De 2 Etapas  5 Cfm Motor De 1/2hp Entrada 1/4">
          <a:extLst>
            <a:ext uri="{FF2B5EF4-FFF2-40B4-BE49-F238E27FC236}">
              <a16:creationId xmlns:a16="http://schemas.microsoft.com/office/drawing/2014/main" id="{A110D970-0457-411D-B991-30F2BE7EA5A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18" name="AutoShape 3" descr="Bomba De Vacío De 2 Etapas  5 Cfm Motor De 1/2hp Entrada 1/4">
          <a:extLst>
            <a:ext uri="{FF2B5EF4-FFF2-40B4-BE49-F238E27FC236}">
              <a16:creationId xmlns:a16="http://schemas.microsoft.com/office/drawing/2014/main" id="{35C62461-660A-455F-A95F-247924B68A4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19" name="AutoShape 3" descr="Bomba De Vacío De 2 Etapas  5 Cfm Motor De 1/2hp Entrada 1/4">
          <a:extLst>
            <a:ext uri="{FF2B5EF4-FFF2-40B4-BE49-F238E27FC236}">
              <a16:creationId xmlns:a16="http://schemas.microsoft.com/office/drawing/2014/main" id="{91EB5674-AF6D-4A4A-9168-07EE62032BC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20" name="AutoShape 3" descr="Bomba De Vacío De 2 Etapas  5 Cfm Motor De 1/2hp Entrada 1/4">
          <a:extLst>
            <a:ext uri="{FF2B5EF4-FFF2-40B4-BE49-F238E27FC236}">
              <a16:creationId xmlns:a16="http://schemas.microsoft.com/office/drawing/2014/main" id="{31F8660E-1950-464D-A6E4-AFE33733729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21" name="AutoShape 3" descr="Bomba De Vacío De 2 Etapas  5 Cfm Motor De 1/2hp Entrada 1/4">
          <a:extLst>
            <a:ext uri="{FF2B5EF4-FFF2-40B4-BE49-F238E27FC236}">
              <a16:creationId xmlns:a16="http://schemas.microsoft.com/office/drawing/2014/main" id="{15D63A46-F18C-4D3F-A848-86777C64298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22" name="AutoShape 3" descr="Bomba De Vacío De 2 Etapas  5 Cfm Motor De 1/2hp Entrada 1/4">
          <a:extLst>
            <a:ext uri="{FF2B5EF4-FFF2-40B4-BE49-F238E27FC236}">
              <a16:creationId xmlns:a16="http://schemas.microsoft.com/office/drawing/2014/main" id="{70CF0FED-68B4-4A4D-9A2A-43562EF2FEA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23" name="AutoShape 3" descr="Bomba De Vacío De 2 Etapas  5 Cfm Motor De 1/2hp Entrada 1/4">
          <a:extLst>
            <a:ext uri="{FF2B5EF4-FFF2-40B4-BE49-F238E27FC236}">
              <a16:creationId xmlns:a16="http://schemas.microsoft.com/office/drawing/2014/main" id="{0E59E000-1635-4AA9-B7D4-D892D34218A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24" name="AutoShape 3" descr="Bomba De Vacío De 2 Etapas  5 Cfm Motor De 1/2hp Entrada 1/4">
          <a:extLst>
            <a:ext uri="{FF2B5EF4-FFF2-40B4-BE49-F238E27FC236}">
              <a16:creationId xmlns:a16="http://schemas.microsoft.com/office/drawing/2014/main" id="{9B0CDE06-A07B-48E1-A2C7-9A8FCCD8646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25" name="AutoShape 3" descr="Bomba De Vacío De 2 Etapas  5 Cfm Motor De 1/2hp Entrada 1/4">
          <a:extLst>
            <a:ext uri="{FF2B5EF4-FFF2-40B4-BE49-F238E27FC236}">
              <a16:creationId xmlns:a16="http://schemas.microsoft.com/office/drawing/2014/main" id="{2BE70E41-4FF0-49F7-A4A1-78B96875606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26" name="AutoShape 3" descr="Bomba De Vacío De 2 Etapas  5 Cfm Motor De 1/2hp Entrada 1/4">
          <a:extLst>
            <a:ext uri="{FF2B5EF4-FFF2-40B4-BE49-F238E27FC236}">
              <a16:creationId xmlns:a16="http://schemas.microsoft.com/office/drawing/2014/main" id="{ADBCF562-AEF3-4C60-92C3-96C0C4B40CB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27" name="AutoShape 3" descr="Bomba De Vacío De 2 Etapas  5 Cfm Motor De 1/2hp Entrada 1/4">
          <a:extLst>
            <a:ext uri="{FF2B5EF4-FFF2-40B4-BE49-F238E27FC236}">
              <a16:creationId xmlns:a16="http://schemas.microsoft.com/office/drawing/2014/main" id="{5B023176-AEED-4235-B351-FE13F0D0620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28" name="AutoShape 3" descr="Bomba De Vacío De 2 Etapas  5 Cfm Motor De 1/2hp Entrada 1/4">
          <a:extLst>
            <a:ext uri="{FF2B5EF4-FFF2-40B4-BE49-F238E27FC236}">
              <a16:creationId xmlns:a16="http://schemas.microsoft.com/office/drawing/2014/main" id="{339B2B16-9F53-4745-8014-7981CF33E9B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29" name="AutoShape 3" descr="Bomba De Vacío De 2 Etapas  5 Cfm Motor De 1/2hp Entrada 1/4">
          <a:extLst>
            <a:ext uri="{FF2B5EF4-FFF2-40B4-BE49-F238E27FC236}">
              <a16:creationId xmlns:a16="http://schemas.microsoft.com/office/drawing/2014/main" id="{91215E29-BDCA-482D-B92C-3C8A090442B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30" name="AutoShape 3" descr="Bomba De Vacío De 2 Etapas  5 Cfm Motor De 1/2hp Entrada 1/4">
          <a:extLst>
            <a:ext uri="{FF2B5EF4-FFF2-40B4-BE49-F238E27FC236}">
              <a16:creationId xmlns:a16="http://schemas.microsoft.com/office/drawing/2014/main" id="{9A1939BD-B0C7-437E-8BE8-B579337230F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31" name="AutoShape 3" descr="Bomba De Vacío De 2 Etapas  5 Cfm Motor De 1/2hp Entrada 1/4">
          <a:extLst>
            <a:ext uri="{FF2B5EF4-FFF2-40B4-BE49-F238E27FC236}">
              <a16:creationId xmlns:a16="http://schemas.microsoft.com/office/drawing/2014/main" id="{06E54899-25D3-4D50-A84E-7EB21592A48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32" name="AutoShape 3" descr="Bomba De Vacío De 2 Etapas  5 Cfm Motor De 1/2hp Entrada 1/4">
          <a:extLst>
            <a:ext uri="{FF2B5EF4-FFF2-40B4-BE49-F238E27FC236}">
              <a16:creationId xmlns:a16="http://schemas.microsoft.com/office/drawing/2014/main" id="{FDFA3788-7376-4CA0-8664-8C61E6F15B0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33" name="AutoShape 3" descr="Bomba De Vacío De 2 Etapas  5 Cfm Motor De 1/2hp Entrada 1/4">
          <a:extLst>
            <a:ext uri="{FF2B5EF4-FFF2-40B4-BE49-F238E27FC236}">
              <a16:creationId xmlns:a16="http://schemas.microsoft.com/office/drawing/2014/main" id="{D3E395EC-F739-4C35-B8CF-447F3523A72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34" name="AutoShape 3" descr="Bomba De Vacío De 2 Etapas  5 Cfm Motor De 1/2hp Entrada 1/4">
          <a:extLst>
            <a:ext uri="{FF2B5EF4-FFF2-40B4-BE49-F238E27FC236}">
              <a16:creationId xmlns:a16="http://schemas.microsoft.com/office/drawing/2014/main" id="{9758A6D5-9EBA-4F29-A412-C8A5B0E666E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35" name="AutoShape 3" descr="Bomba De Vacío De 2 Etapas  5 Cfm Motor De 1/2hp Entrada 1/4">
          <a:extLst>
            <a:ext uri="{FF2B5EF4-FFF2-40B4-BE49-F238E27FC236}">
              <a16:creationId xmlns:a16="http://schemas.microsoft.com/office/drawing/2014/main" id="{96DDB967-5C12-441D-A0E0-8CF53F932DB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36" name="AutoShape 3" descr="Bomba De Vacío De 2 Etapas  5 Cfm Motor De 1/2hp Entrada 1/4">
          <a:extLst>
            <a:ext uri="{FF2B5EF4-FFF2-40B4-BE49-F238E27FC236}">
              <a16:creationId xmlns:a16="http://schemas.microsoft.com/office/drawing/2014/main" id="{D5E16B1D-88C3-4233-A10B-A974FC9B9F1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37" name="AutoShape 3" descr="Bomba De Vacío De 2 Etapas  5 Cfm Motor De 1/2hp Entrada 1/4">
          <a:extLst>
            <a:ext uri="{FF2B5EF4-FFF2-40B4-BE49-F238E27FC236}">
              <a16:creationId xmlns:a16="http://schemas.microsoft.com/office/drawing/2014/main" id="{7123045D-A6C4-42AF-9F33-2B24CA5E194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38" name="AutoShape 3" descr="Bomba De Vacío De 2 Etapas  5 Cfm Motor De 1/2hp Entrada 1/4">
          <a:extLst>
            <a:ext uri="{FF2B5EF4-FFF2-40B4-BE49-F238E27FC236}">
              <a16:creationId xmlns:a16="http://schemas.microsoft.com/office/drawing/2014/main" id="{363314FA-F4FC-4B89-9F9B-0E737064E4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39" name="AutoShape 3" descr="Bomba De Vacío De 2 Etapas  5 Cfm Motor De 1/2hp Entrada 1/4">
          <a:extLst>
            <a:ext uri="{FF2B5EF4-FFF2-40B4-BE49-F238E27FC236}">
              <a16:creationId xmlns:a16="http://schemas.microsoft.com/office/drawing/2014/main" id="{CBFBB0D7-7D91-43F2-BE78-4E7EF7983ED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40" name="AutoShape 3" descr="Bomba De Vacío De 2 Etapas  5 Cfm Motor De 1/2hp Entrada 1/4">
          <a:extLst>
            <a:ext uri="{FF2B5EF4-FFF2-40B4-BE49-F238E27FC236}">
              <a16:creationId xmlns:a16="http://schemas.microsoft.com/office/drawing/2014/main" id="{BC7A1BD4-9382-4511-8747-43B7725BCA1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41" name="AutoShape 3" descr="Bomba De Vacío De 2 Etapas  5 Cfm Motor De 1/2hp Entrada 1/4">
          <a:extLst>
            <a:ext uri="{FF2B5EF4-FFF2-40B4-BE49-F238E27FC236}">
              <a16:creationId xmlns:a16="http://schemas.microsoft.com/office/drawing/2014/main" id="{D3C47C3D-D3C9-4BEF-BCFC-AA443836E79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42" name="AutoShape 3" descr="Bomba De Vacío De 2 Etapas  5 Cfm Motor De 1/2hp Entrada 1/4">
          <a:extLst>
            <a:ext uri="{FF2B5EF4-FFF2-40B4-BE49-F238E27FC236}">
              <a16:creationId xmlns:a16="http://schemas.microsoft.com/office/drawing/2014/main" id="{B43DF862-C5BF-4CAE-8F32-8FA42FFF82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0</xdr:rowOff>
    </xdr:from>
    <xdr:ext cx="304800" cy="288925"/>
    <xdr:sp macro="" textlink="">
      <xdr:nvSpPr>
        <xdr:cNvPr id="9543" name="AutoShape 3" descr="Bomba De Vacío De 2 Etapas  5 Cfm Motor De 1/2hp Entrada 1/4">
          <a:extLst>
            <a:ext uri="{FF2B5EF4-FFF2-40B4-BE49-F238E27FC236}">
              <a16:creationId xmlns:a16="http://schemas.microsoft.com/office/drawing/2014/main" id="{56BE2325-7414-43D7-A590-72090C2890C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44" name="AutoShape 3" descr="Bomba De Vacío De 2 Etapas  5 Cfm Motor De 1/2hp Entrada 1/4">
          <a:extLst>
            <a:ext uri="{FF2B5EF4-FFF2-40B4-BE49-F238E27FC236}">
              <a16:creationId xmlns:a16="http://schemas.microsoft.com/office/drawing/2014/main" id="{4E397255-C6F4-451F-BF31-F7D15F18D09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45" name="AutoShape 3" descr="Bomba De Vacío De 2 Etapas  5 Cfm Motor De 1/2hp Entrada 1/4">
          <a:extLst>
            <a:ext uri="{FF2B5EF4-FFF2-40B4-BE49-F238E27FC236}">
              <a16:creationId xmlns:a16="http://schemas.microsoft.com/office/drawing/2014/main" id="{F452A8DC-59A5-4CDD-88B7-123D36D116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46" name="AutoShape 3" descr="Bomba De Vacío De 2 Etapas  5 Cfm Motor De 1/2hp Entrada 1/4">
          <a:extLst>
            <a:ext uri="{FF2B5EF4-FFF2-40B4-BE49-F238E27FC236}">
              <a16:creationId xmlns:a16="http://schemas.microsoft.com/office/drawing/2014/main" id="{D0432581-02B8-40DD-BD49-AC5807273B1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47" name="AutoShape 3" descr="Bomba De Vacío De 2 Etapas  5 Cfm Motor De 1/2hp Entrada 1/4">
          <a:extLst>
            <a:ext uri="{FF2B5EF4-FFF2-40B4-BE49-F238E27FC236}">
              <a16:creationId xmlns:a16="http://schemas.microsoft.com/office/drawing/2014/main" id="{E96BEF1B-E52D-4F32-9149-E51D9B9A583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48" name="AutoShape 3" descr="Bomba De Vacío De 2 Etapas  5 Cfm Motor De 1/2hp Entrada 1/4">
          <a:extLst>
            <a:ext uri="{FF2B5EF4-FFF2-40B4-BE49-F238E27FC236}">
              <a16:creationId xmlns:a16="http://schemas.microsoft.com/office/drawing/2014/main" id="{5A30184A-BA6C-4F85-88D6-536191C2B95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49" name="AutoShape 3" descr="Bomba De Vacío De 2 Etapas  5 Cfm Motor De 1/2hp Entrada 1/4">
          <a:extLst>
            <a:ext uri="{FF2B5EF4-FFF2-40B4-BE49-F238E27FC236}">
              <a16:creationId xmlns:a16="http://schemas.microsoft.com/office/drawing/2014/main" id="{00F6260D-E9D3-438B-8D4E-1283863CC99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50" name="AutoShape 3" descr="Bomba De Vacío De 2 Etapas  5 Cfm Motor De 1/2hp Entrada 1/4">
          <a:extLst>
            <a:ext uri="{FF2B5EF4-FFF2-40B4-BE49-F238E27FC236}">
              <a16:creationId xmlns:a16="http://schemas.microsoft.com/office/drawing/2014/main" id="{721A0193-BEC1-4EA5-81C5-D153257CF0F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51" name="AutoShape 3" descr="Bomba De Vacío De 2 Etapas  5 Cfm Motor De 1/2hp Entrada 1/4">
          <a:extLst>
            <a:ext uri="{FF2B5EF4-FFF2-40B4-BE49-F238E27FC236}">
              <a16:creationId xmlns:a16="http://schemas.microsoft.com/office/drawing/2014/main" id="{B2DB9E22-68D7-406C-9117-EA504FC9FC9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52" name="AutoShape 3" descr="Bomba De Vacío De 2 Etapas  5 Cfm Motor De 1/2hp Entrada 1/4">
          <a:extLst>
            <a:ext uri="{FF2B5EF4-FFF2-40B4-BE49-F238E27FC236}">
              <a16:creationId xmlns:a16="http://schemas.microsoft.com/office/drawing/2014/main" id="{F89344CD-81BB-432F-9945-8BD75709F98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53" name="AutoShape 3" descr="Bomba De Vacío De 2 Etapas  5 Cfm Motor De 1/2hp Entrada 1/4">
          <a:extLst>
            <a:ext uri="{FF2B5EF4-FFF2-40B4-BE49-F238E27FC236}">
              <a16:creationId xmlns:a16="http://schemas.microsoft.com/office/drawing/2014/main" id="{750780BC-7505-4CDF-8BDB-0D26C514920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54" name="AutoShape 3" descr="Bomba De Vacío De 2 Etapas  5 Cfm Motor De 1/2hp Entrada 1/4">
          <a:extLst>
            <a:ext uri="{FF2B5EF4-FFF2-40B4-BE49-F238E27FC236}">
              <a16:creationId xmlns:a16="http://schemas.microsoft.com/office/drawing/2014/main" id="{3C8BE41F-FD1A-4BD3-A384-123344E6E1D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55" name="AutoShape 3" descr="Bomba De Vacío De 2 Etapas  5 Cfm Motor De 1/2hp Entrada 1/4">
          <a:extLst>
            <a:ext uri="{FF2B5EF4-FFF2-40B4-BE49-F238E27FC236}">
              <a16:creationId xmlns:a16="http://schemas.microsoft.com/office/drawing/2014/main" id="{69E9A411-B799-4CDC-81E3-F143A0DDEE6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56" name="AutoShape 3" descr="Bomba De Vacío De 2 Etapas  5 Cfm Motor De 1/2hp Entrada 1/4">
          <a:extLst>
            <a:ext uri="{FF2B5EF4-FFF2-40B4-BE49-F238E27FC236}">
              <a16:creationId xmlns:a16="http://schemas.microsoft.com/office/drawing/2014/main" id="{650E15DD-4FA7-4054-84D5-7ACF6598D30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57" name="AutoShape 3" descr="Bomba De Vacío De 2 Etapas  5 Cfm Motor De 1/2hp Entrada 1/4">
          <a:extLst>
            <a:ext uri="{FF2B5EF4-FFF2-40B4-BE49-F238E27FC236}">
              <a16:creationId xmlns:a16="http://schemas.microsoft.com/office/drawing/2014/main" id="{8DE0BD07-45EF-4424-8310-A16B70A4426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58" name="AutoShape 3" descr="Bomba De Vacío De 2 Etapas  5 Cfm Motor De 1/2hp Entrada 1/4">
          <a:extLst>
            <a:ext uri="{FF2B5EF4-FFF2-40B4-BE49-F238E27FC236}">
              <a16:creationId xmlns:a16="http://schemas.microsoft.com/office/drawing/2014/main" id="{C2A3B16F-5D52-480D-8C8C-7B77CEAA3FE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59" name="AutoShape 3" descr="Bomba De Vacío De 2 Etapas  5 Cfm Motor De 1/2hp Entrada 1/4">
          <a:extLst>
            <a:ext uri="{FF2B5EF4-FFF2-40B4-BE49-F238E27FC236}">
              <a16:creationId xmlns:a16="http://schemas.microsoft.com/office/drawing/2014/main" id="{7E9074BF-7664-45DE-82F0-29F08F84771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60" name="AutoShape 3" descr="Bomba De Vacío De 2 Etapas  5 Cfm Motor De 1/2hp Entrada 1/4">
          <a:extLst>
            <a:ext uri="{FF2B5EF4-FFF2-40B4-BE49-F238E27FC236}">
              <a16:creationId xmlns:a16="http://schemas.microsoft.com/office/drawing/2014/main" id="{224B3365-B1F3-45C3-8D39-DB78A2461EA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61" name="AutoShape 3" descr="Bomba De Vacío De 2 Etapas  5 Cfm Motor De 1/2hp Entrada 1/4">
          <a:extLst>
            <a:ext uri="{FF2B5EF4-FFF2-40B4-BE49-F238E27FC236}">
              <a16:creationId xmlns:a16="http://schemas.microsoft.com/office/drawing/2014/main" id="{CFAE2CCC-5521-4506-9EEE-636F95A3646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62" name="AutoShape 3" descr="Bomba De Vacío De 2 Etapas  5 Cfm Motor De 1/2hp Entrada 1/4">
          <a:extLst>
            <a:ext uri="{FF2B5EF4-FFF2-40B4-BE49-F238E27FC236}">
              <a16:creationId xmlns:a16="http://schemas.microsoft.com/office/drawing/2014/main" id="{4D9155DF-B0C4-4F94-A5EC-3DFE3AD025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63" name="AutoShape 3" descr="Bomba De Vacío De 2 Etapas  5 Cfm Motor De 1/2hp Entrada 1/4">
          <a:extLst>
            <a:ext uri="{FF2B5EF4-FFF2-40B4-BE49-F238E27FC236}">
              <a16:creationId xmlns:a16="http://schemas.microsoft.com/office/drawing/2014/main" id="{614961CA-7382-4184-A792-F303B53260E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64" name="AutoShape 3" descr="Bomba De Vacío De 2 Etapas  5 Cfm Motor De 1/2hp Entrada 1/4">
          <a:extLst>
            <a:ext uri="{FF2B5EF4-FFF2-40B4-BE49-F238E27FC236}">
              <a16:creationId xmlns:a16="http://schemas.microsoft.com/office/drawing/2014/main" id="{35461E50-F0FF-4806-A3B1-86862A42CEF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65" name="AutoShape 3" descr="Bomba De Vacío De 2 Etapas  5 Cfm Motor De 1/2hp Entrada 1/4">
          <a:extLst>
            <a:ext uri="{FF2B5EF4-FFF2-40B4-BE49-F238E27FC236}">
              <a16:creationId xmlns:a16="http://schemas.microsoft.com/office/drawing/2014/main" id="{6EA148C7-D17D-497D-A59F-06A78D4BDC7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66" name="AutoShape 3" descr="Bomba De Vacío De 2 Etapas  5 Cfm Motor De 1/2hp Entrada 1/4">
          <a:extLst>
            <a:ext uri="{FF2B5EF4-FFF2-40B4-BE49-F238E27FC236}">
              <a16:creationId xmlns:a16="http://schemas.microsoft.com/office/drawing/2014/main" id="{92B83F84-25DC-4952-9CDD-AE5E3F17B8B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67" name="AutoShape 3" descr="Bomba De Vacío De 2 Etapas  5 Cfm Motor De 1/2hp Entrada 1/4">
          <a:extLst>
            <a:ext uri="{FF2B5EF4-FFF2-40B4-BE49-F238E27FC236}">
              <a16:creationId xmlns:a16="http://schemas.microsoft.com/office/drawing/2014/main" id="{E6B50ACA-BA2A-4919-973A-F53F905998D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68" name="AutoShape 3" descr="Bomba De Vacío De 2 Etapas  5 Cfm Motor De 1/2hp Entrada 1/4">
          <a:extLst>
            <a:ext uri="{FF2B5EF4-FFF2-40B4-BE49-F238E27FC236}">
              <a16:creationId xmlns:a16="http://schemas.microsoft.com/office/drawing/2014/main" id="{91CC182A-5ACF-4203-8385-ED2A77E1C2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69" name="AutoShape 3" descr="Bomba De Vacío De 2 Etapas  5 Cfm Motor De 1/2hp Entrada 1/4">
          <a:extLst>
            <a:ext uri="{FF2B5EF4-FFF2-40B4-BE49-F238E27FC236}">
              <a16:creationId xmlns:a16="http://schemas.microsoft.com/office/drawing/2014/main" id="{8546E2B8-ED56-44F5-B15A-66A568EA8BC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70" name="AutoShape 3" descr="Bomba De Vacío De 2 Etapas  5 Cfm Motor De 1/2hp Entrada 1/4">
          <a:extLst>
            <a:ext uri="{FF2B5EF4-FFF2-40B4-BE49-F238E27FC236}">
              <a16:creationId xmlns:a16="http://schemas.microsoft.com/office/drawing/2014/main" id="{A6600D0E-042B-4F25-BA6F-D23BFE05FF5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71" name="AutoShape 3" descr="Bomba De Vacío De 2 Etapas  5 Cfm Motor De 1/2hp Entrada 1/4">
          <a:extLst>
            <a:ext uri="{FF2B5EF4-FFF2-40B4-BE49-F238E27FC236}">
              <a16:creationId xmlns:a16="http://schemas.microsoft.com/office/drawing/2014/main" id="{9314A9E3-2892-44A1-BF8D-DB67BD51ACD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72" name="AutoShape 3" descr="Bomba De Vacío De 2 Etapas  5 Cfm Motor De 1/2hp Entrada 1/4">
          <a:extLst>
            <a:ext uri="{FF2B5EF4-FFF2-40B4-BE49-F238E27FC236}">
              <a16:creationId xmlns:a16="http://schemas.microsoft.com/office/drawing/2014/main" id="{37A85BFE-AAF4-4661-A1E3-C7E99B4C535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73" name="AutoShape 3" descr="Bomba De Vacío De 2 Etapas  5 Cfm Motor De 1/2hp Entrada 1/4">
          <a:extLst>
            <a:ext uri="{FF2B5EF4-FFF2-40B4-BE49-F238E27FC236}">
              <a16:creationId xmlns:a16="http://schemas.microsoft.com/office/drawing/2014/main" id="{49C920D9-C521-4B1A-9ED7-83F2377BDCE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74" name="AutoShape 3" descr="Bomba De Vacío De 2 Etapas  5 Cfm Motor De 1/2hp Entrada 1/4">
          <a:extLst>
            <a:ext uri="{FF2B5EF4-FFF2-40B4-BE49-F238E27FC236}">
              <a16:creationId xmlns:a16="http://schemas.microsoft.com/office/drawing/2014/main" id="{0BA1C3EE-31D3-4478-BCFD-60975C49444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75" name="AutoShape 3" descr="Bomba De Vacío De 2 Etapas  5 Cfm Motor De 1/2hp Entrada 1/4">
          <a:extLst>
            <a:ext uri="{FF2B5EF4-FFF2-40B4-BE49-F238E27FC236}">
              <a16:creationId xmlns:a16="http://schemas.microsoft.com/office/drawing/2014/main" id="{8E655D39-FFF3-4ED4-8E2D-77176CC7478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76" name="AutoShape 3" descr="Bomba De Vacío De 2 Etapas  5 Cfm Motor De 1/2hp Entrada 1/4">
          <a:extLst>
            <a:ext uri="{FF2B5EF4-FFF2-40B4-BE49-F238E27FC236}">
              <a16:creationId xmlns:a16="http://schemas.microsoft.com/office/drawing/2014/main" id="{75BB5070-107E-4258-BB12-C82561722F1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77" name="AutoShape 3" descr="Bomba De Vacío De 2 Etapas  5 Cfm Motor De 1/2hp Entrada 1/4">
          <a:extLst>
            <a:ext uri="{FF2B5EF4-FFF2-40B4-BE49-F238E27FC236}">
              <a16:creationId xmlns:a16="http://schemas.microsoft.com/office/drawing/2014/main" id="{CB6B7B79-D9CA-497A-B9EE-43D0C5B0ECA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78" name="AutoShape 3" descr="Bomba De Vacío De 2 Etapas  5 Cfm Motor De 1/2hp Entrada 1/4">
          <a:extLst>
            <a:ext uri="{FF2B5EF4-FFF2-40B4-BE49-F238E27FC236}">
              <a16:creationId xmlns:a16="http://schemas.microsoft.com/office/drawing/2014/main" id="{91C0439E-C89F-4C9A-B695-964EBD693BF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79" name="AutoShape 3" descr="Bomba De Vacío De 2 Etapas  5 Cfm Motor De 1/2hp Entrada 1/4">
          <a:extLst>
            <a:ext uri="{FF2B5EF4-FFF2-40B4-BE49-F238E27FC236}">
              <a16:creationId xmlns:a16="http://schemas.microsoft.com/office/drawing/2014/main" id="{19093CB1-A5C9-4C69-AD96-0257A8E5553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80" name="AutoShape 3" descr="Bomba De Vacío De 2 Etapas  5 Cfm Motor De 1/2hp Entrada 1/4">
          <a:extLst>
            <a:ext uri="{FF2B5EF4-FFF2-40B4-BE49-F238E27FC236}">
              <a16:creationId xmlns:a16="http://schemas.microsoft.com/office/drawing/2014/main" id="{0E15EB93-1307-4F43-A239-25B9BD16521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81" name="AutoShape 3" descr="Bomba De Vacío De 2 Etapas  5 Cfm Motor De 1/2hp Entrada 1/4">
          <a:extLst>
            <a:ext uri="{FF2B5EF4-FFF2-40B4-BE49-F238E27FC236}">
              <a16:creationId xmlns:a16="http://schemas.microsoft.com/office/drawing/2014/main" id="{7C776552-070A-417C-88C0-58AFB8737E0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82" name="AutoShape 3" descr="Bomba De Vacío De 2 Etapas  5 Cfm Motor De 1/2hp Entrada 1/4">
          <a:extLst>
            <a:ext uri="{FF2B5EF4-FFF2-40B4-BE49-F238E27FC236}">
              <a16:creationId xmlns:a16="http://schemas.microsoft.com/office/drawing/2014/main" id="{CB210F1D-CB6B-439C-A8DF-A78D90F1C75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83" name="AutoShape 3" descr="Bomba De Vacío De 2 Etapas  5 Cfm Motor De 1/2hp Entrada 1/4">
          <a:extLst>
            <a:ext uri="{FF2B5EF4-FFF2-40B4-BE49-F238E27FC236}">
              <a16:creationId xmlns:a16="http://schemas.microsoft.com/office/drawing/2014/main" id="{0C5DCB18-F4FA-4C9D-819B-A0A140EC91D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84" name="AutoShape 3" descr="Bomba De Vacío De 2 Etapas  5 Cfm Motor De 1/2hp Entrada 1/4">
          <a:extLst>
            <a:ext uri="{FF2B5EF4-FFF2-40B4-BE49-F238E27FC236}">
              <a16:creationId xmlns:a16="http://schemas.microsoft.com/office/drawing/2014/main" id="{FD6B2BD9-7A82-4A9E-BB15-34B23E4534E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85" name="AutoShape 3" descr="Bomba De Vacío De 2 Etapas  5 Cfm Motor De 1/2hp Entrada 1/4">
          <a:extLst>
            <a:ext uri="{FF2B5EF4-FFF2-40B4-BE49-F238E27FC236}">
              <a16:creationId xmlns:a16="http://schemas.microsoft.com/office/drawing/2014/main" id="{83852C0B-BAB1-4170-BBA0-93133CD5D4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86" name="AutoShape 3" descr="Bomba De Vacío De 2 Etapas  5 Cfm Motor De 1/2hp Entrada 1/4">
          <a:extLst>
            <a:ext uri="{FF2B5EF4-FFF2-40B4-BE49-F238E27FC236}">
              <a16:creationId xmlns:a16="http://schemas.microsoft.com/office/drawing/2014/main" id="{D8A145E8-CB9C-4850-BD54-2ABC28BA5EA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48</xdr:row>
      <xdr:rowOff>0</xdr:rowOff>
    </xdr:from>
    <xdr:ext cx="304800" cy="288925"/>
    <xdr:sp macro="" textlink="">
      <xdr:nvSpPr>
        <xdr:cNvPr id="9587" name="AutoShape 3" descr="Bomba De Vacío De 2 Etapas  5 Cfm Motor De 1/2hp Entrada 1/4">
          <a:extLst>
            <a:ext uri="{FF2B5EF4-FFF2-40B4-BE49-F238E27FC236}">
              <a16:creationId xmlns:a16="http://schemas.microsoft.com/office/drawing/2014/main" id="{EA998DBC-1F78-48C6-ADD6-88E15D18D5C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588" name="AutoShape 3" descr="Bomba De Vacío De 2 Etapas  5 Cfm Motor De 1/2hp Entrada 1/4">
          <a:extLst>
            <a:ext uri="{FF2B5EF4-FFF2-40B4-BE49-F238E27FC236}">
              <a16:creationId xmlns:a16="http://schemas.microsoft.com/office/drawing/2014/main" id="{D46C8BB4-39B0-4C7A-B82D-66E3B8E73D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589" name="AutoShape 3" descr="Bomba De Vacío De 2 Etapas  5 Cfm Motor De 1/2hp Entrada 1/4">
          <a:extLst>
            <a:ext uri="{FF2B5EF4-FFF2-40B4-BE49-F238E27FC236}">
              <a16:creationId xmlns:a16="http://schemas.microsoft.com/office/drawing/2014/main" id="{266D3877-EFA8-4914-BDB5-4E9F5F869E5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590" name="AutoShape 3" descr="Bomba De Vacío De 2 Etapas  5 Cfm Motor De 1/2hp Entrada 1/4">
          <a:extLst>
            <a:ext uri="{FF2B5EF4-FFF2-40B4-BE49-F238E27FC236}">
              <a16:creationId xmlns:a16="http://schemas.microsoft.com/office/drawing/2014/main" id="{5C3C3EB4-129C-40B2-9B2D-E7312DDB7E6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591" name="AutoShape 3" descr="Bomba De Vacío De 2 Etapas  5 Cfm Motor De 1/2hp Entrada 1/4">
          <a:extLst>
            <a:ext uri="{FF2B5EF4-FFF2-40B4-BE49-F238E27FC236}">
              <a16:creationId xmlns:a16="http://schemas.microsoft.com/office/drawing/2014/main" id="{01B40001-F0ED-4445-8D9F-20D5F24A806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592" name="AutoShape 3" descr="Bomba De Vacío De 2 Etapas  5 Cfm Motor De 1/2hp Entrada 1/4">
          <a:extLst>
            <a:ext uri="{FF2B5EF4-FFF2-40B4-BE49-F238E27FC236}">
              <a16:creationId xmlns:a16="http://schemas.microsoft.com/office/drawing/2014/main" id="{E51C06F1-B723-49BA-87E3-728D3F2005A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593" name="AutoShape 3" descr="Bomba De Vacío De 2 Etapas  5 Cfm Motor De 1/2hp Entrada 1/4">
          <a:extLst>
            <a:ext uri="{FF2B5EF4-FFF2-40B4-BE49-F238E27FC236}">
              <a16:creationId xmlns:a16="http://schemas.microsoft.com/office/drawing/2014/main" id="{6D5A8972-8D50-4EE7-8C54-D777809286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594" name="AutoShape 3" descr="Bomba De Vacío De 2 Etapas  5 Cfm Motor De 1/2hp Entrada 1/4">
          <a:extLst>
            <a:ext uri="{FF2B5EF4-FFF2-40B4-BE49-F238E27FC236}">
              <a16:creationId xmlns:a16="http://schemas.microsoft.com/office/drawing/2014/main" id="{AF88BA98-8224-4F56-BC7F-ED90B5F0EAF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595" name="AutoShape 3" descr="Bomba De Vacío De 2 Etapas  5 Cfm Motor De 1/2hp Entrada 1/4">
          <a:extLst>
            <a:ext uri="{FF2B5EF4-FFF2-40B4-BE49-F238E27FC236}">
              <a16:creationId xmlns:a16="http://schemas.microsoft.com/office/drawing/2014/main" id="{C5272DA4-563A-4446-83C3-C3AFFA9256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596" name="AutoShape 3" descr="Bomba De Vacío De 2 Etapas  5 Cfm Motor De 1/2hp Entrada 1/4">
          <a:extLst>
            <a:ext uri="{FF2B5EF4-FFF2-40B4-BE49-F238E27FC236}">
              <a16:creationId xmlns:a16="http://schemas.microsoft.com/office/drawing/2014/main" id="{AF4C6CDA-AA9A-4F99-9FC7-9A5A1BBA1FB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597" name="AutoShape 3" descr="Bomba De Vacío De 2 Etapas  5 Cfm Motor De 1/2hp Entrada 1/4">
          <a:extLst>
            <a:ext uri="{FF2B5EF4-FFF2-40B4-BE49-F238E27FC236}">
              <a16:creationId xmlns:a16="http://schemas.microsoft.com/office/drawing/2014/main" id="{D9565F9B-351A-4D2F-9EBE-D3494121F00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598" name="AutoShape 3" descr="Bomba De Vacío De 2 Etapas  5 Cfm Motor De 1/2hp Entrada 1/4">
          <a:extLst>
            <a:ext uri="{FF2B5EF4-FFF2-40B4-BE49-F238E27FC236}">
              <a16:creationId xmlns:a16="http://schemas.microsoft.com/office/drawing/2014/main" id="{F4B36B90-143C-4921-AA6C-DDAF8552F8D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599" name="AutoShape 3" descr="Bomba De Vacío De 2 Etapas  5 Cfm Motor De 1/2hp Entrada 1/4">
          <a:extLst>
            <a:ext uri="{FF2B5EF4-FFF2-40B4-BE49-F238E27FC236}">
              <a16:creationId xmlns:a16="http://schemas.microsoft.com/office/drawing/2014/main" id="{56A81C9C-2345-4ECA-8EAB-BA81F400619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00" name="AutoShape 3" descr="Bomba De Vacío De 2 Etapas  5 Cfm Motor De 1/2hp Entrada 1/4">
          <a:extLst>
            <a:ext uri="{FF2B5EF4-FFF2-40B4-BE49-F238E27FC236}">
              <a16:creationId xmlns:a16="http://schemas.microsoft.com/office/drawing/2014/main" id="{8BFBE8AE-B592-4185-9922-E3B410AF0B3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01" name="AutoShape 3" descr="Bomba De Vacío De 2 Etapas  5 Cfm Motor De 1/2hp Entrada 1/4">
          <a:extLst>
            <a:ext uri="{FF2B5EF4-FFF2-40B4-BE49-F238E27FC236}">
              <a16:creationId xmlns:a16="http://schemas.microsoft.com/office/drawing/2014/main" id="{60DD36B9-4CC2-42E6-B172-51A2A0CA604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02" name="AutoShape 3" descr="Bomba De Vacío De 2 Etapas  5 Cfm Motor De 1/2hp Entrada 1/4">
          <a:extLst>
            <a:ext uri="{FF2B5EF4-FFF2-40B4-BE49-F238E27FC236}">
              <a16:creationId xmlns:a16="http://schemas.microsoft.com/office/drawing/2014/main" id="{1723216E-DAE2-4AA6-9E8C-EE05E6C738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03" name="AutoShape 3" descr="Bomba De Vacío De 2 Etapas  5 Cfm Motor De 1/2hp Entrada 1/4">
          <a:extLst>
            <a:ext uri="{FF2B5EF4-FFF2-40B4-BE49-F238E27FC236}">
              <a16:creationId xmlns:a16="http://schemas.microsoft.com/office/drawing/2014/main" id="{F107799B-E652-4377-9879-81F370F86C2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04" name="AutoShape 3" descr="Bomba De Vacío De 2 Etapas  5 Cfm Motor De 1/2hp Entrada 1/4">
          <a:extLst>
            <a:ext uri="{FF2B5EF4-FFF2-40B4-BE49-F238E27FC236}">
              <a16:creationId xmlns:a16="http://schemas.microsoft.com/office/drawing/2014/main" id="{9874A5A1-51C8-47DE-88C0-10D5532B7A1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05" name="AutoShape 3" descr="Bomba De Vacío De 2 Etapas  5 Cfm Motor De 1/2hp Entrada 1/4">
          <a:extLst>
            <a:ext uri="{FF2B5EF4-FFF2-40B4-BE49-F238E27FC236}">
              <a16:creationId xmlns:a16="http://schemas.microsoft.com/office/drawing/2014/main" id="{8AE7AFBB-F6E6-4CA4-8861-8C7A35ADED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06" name="AutoShape 3" descr="Bomba De Vacío De 2 Etapas  5 Cfm Motor De 1/2hp Entrada 1/4">
          <a:extLst>
            <a:ext uri="{FF2B5EF4-FFF2-40B4-BE49-F238E27FC236}">
              <a16:creationId xmlns:a16="http://schemas.microsoft.com/office/drawing/2014/main" id="{9EA2DD68-43FB-493B-82A8-5C92CCC388E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07" name="AutoShape 3" descr="Bomba De Vacío De 2 Etapas  5 Cfm Motor De 1/2hp Entrada 1/4">
          <a:extLst>
            <a:ext uri="{FF2B5EF4-FFF2-40B4-BE49-F238E27FC236}">
              <a16:creationId xmlns:a16="http://schemas.microsoft.com/office/drawing/2014/main" id="{A657F17C-7FC8-4EE9-8BCF-0132F5ACE4E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08" name="AutoShape 3" descr="Bomba De Vacío De 2 Etapas  5 Cfm Motor De 1/2hp Entrada 1/4">
          <a:extLst>
            <a:ext uri="{FF2B5EF4-FFF2-40B4-BE49-F238E27FC236}">
              <a16:creationId xmlns:a16="http://schemas.microsoft.com/office/drawing/2014/main" id="{B0057E10-5654-4329-B636-23E205D2E01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09" name="AutoShape 3" descr="Bomba De Vacío De 2 Etapas  5 Cfm Motor De 1/2hp Entrada 1/4">
          <a:extLst>
            <a:ext uri="{FF2B5EF4-FFF2-40B4-BE49-F238E27FC236}">
              <a16:creationId xmlns:a16="http://schemas.microsoft.com/office/drawing/2014/main" id="{F7384334-B750-40AF-B708-0C243A9AEF5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10" name="AutoShape 3" descr="Bomba De Vacío De 2 Etapas  5 Cfm Motor De 1/2hp Entrada 1/4">
          <a:extLst>
            <a:ext uri="{FF2B5EF4-FFF2-40B4-BE49-F238E27FC236}">
              <a16:creationId xmlns:a16="http://schemas.microsoft.com/office/drawing/2014/main" id="{73BBC2C5-9761-492D-BC0B-44CBDE4CFF3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11" name="AutoShape 3" descr="Bomba De Vacío De 2 Etapas  5 Cfm Motor De 1/2hp Entrada 1/4">
          <a:extLst>
            <a:ext uri="{FF2B5EF4-FFF2-40B4-BE49-F238E27FC236}">
              <a16:creationId xmlns:a16="http://schemas.microsoft.com/office/drawing/2014/main" id="{B222ACF7-53A2-4D4C-9C7E-E834C041AD9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12" name="AutoShape 3" descr="Bomba De Vacío De 2 Etapas  5 Cfm Motor De 1/2hp Entrada 1/4">
          <a:extLst>
            <a:ext uri="{FF2B5EF4-FFF2-40B4-BE49-F238E27FC236}">
              <a16:creationId xmlns:a16="http://schemas.microsoft.com/office/drawing/2014/main" id="{78C4D234-4DF5-489E-9EB1-80BA30D88F1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13" name="AutoShape 3" descr="Bomba De Vacío De 2 Etapas  5 Cfm Motor De 1/2hp Entrada 1/4">
          <a:extLst>
            <a:ext uri="{FF2B5EF4-FFF2-40B4-BE49-F238E27FC236}">
              <a16:creationId xmlns:a16="http://schemas.microsoft.com/office/drawing/2014/main" id="{B07E722C-29BE-4477-8FB7-10DCC100FD0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14" name="AutoShape 3" descr="Bomba De Vacío De 2 Etapas  5 Cfm Motor De 1/2hp Entrada 1/4">
          <a:extLst>
            <a:ext uri="{FF2B5EF4-FFF2-40B4-BE49-F238E27FC236}">
              <a16:creationId xmlns:a16="http://schemas.microsoft.com/office/drawing/2014/main" id="{46A557A6-C7FB-4AD3-829D-89A8DA2450E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15" name="AutoShape 3" descr="Bomba De Vacío De 2 Etapas  5 Cfm Motor De 1/2hp Entrada 1/4">
          <a:extLst>
            <a:ext uri="{FF2B5EF4-FFF2-40B4-BE49-F238E27FC236}">
              <a16:creationId xmlns:a16="http://schemas.microsoft.com/office/drawing/2014/main" id="{ECFECA45-1A33-449B-8F98-DA2689DA9BB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16" name="AutoShape 3" descr="Bomba De Vacío De 2 Etapas  5 Cfm Motor De 1/2hp Entrada 1/4">
          <a:extLst>
            <a:ext uri="{FF2B5EF4-FFF2-40B4-BE49-F238E27FC236}">
              <a16:creationId xmlns:a16="http://schemas.microsoft.com/office/drawing/2014/main" id="{1549F4C1-32B2-4EB5-B6EE-72EFB0C8467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17" name="AutoShape 3" descr="Bomba De Vacío De 2 Etapas  5 Cfm Motor De 1/2hp Entrada 1/4">
          <a:extLst>
            <a:ext uri="{FF2B5EF4-FFF2-40B4-BE49-F238E27FC236}">
              <a16:creationId xmlns:a16="http://schemas.microsoft.com/office/drawing/2014/main" id="{2BEFB2B2-DCF0-4DCF-A34D-0FBAD50670A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18" name="AutoShape 3" descr="Bomba De Vacío De 2 Etapas  5 Cfm Motor De 1/2hp Entrada 1/4">
          <a:extLst>
            <a:ext uri="{FF2B5EF4-FFF2-40B4-BE49-F238E27FC236}">
              <a16:creationId xmlns:a16="http://schemas.microsoft.com/office/drawing/2014/main" id="{713BBB1C-55B0-41C3-992C-D9B9524E288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19" name="AutoShape 3" descr="Bomba De Vacío De 2 Etapas  5 Cfm Motor De 1/2hp Entrada 1/4">
          <a:extLst>
            <a:ext uri="{FF2B5EF4-FFF2-40B4-BE49-F238E27FC236}">
              <a16:creationId xmlns:a16="http://schemas.microsoft.com/office/drawing/2014/main" id="{48042241-ED59-4AF7-B566-71BBC5F8028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20" name="AutoShape 3" descr="Bomba De Vacío De 2 Etapas  5 Cfm Motor De 1/2hp Entrada 1/4">
          <a:extLst>
            <a:ext uri="{FF2B5EF4-FFF2-40B4-BE49-F238E27FC236}">
              <a16:creationId xmlns:a16="http://schemas.microsoft.com/office/drawing/2014/main" id="{74D5B4C5-B2AB-48FC-A734-6DCCDB77708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21" name="AutoShape 3" descr="Bomba De Vacío De 2 Etapas  5 Cfm Motor De 1/2hp Entrada 1/4">
          <a:extLst>
            <a:ext uri="{FF2B5EF4-FFF2-40B4-BE49-F238E27FC236}">
              <a16:creationId xmlns:a16="http://schemas.microsoft.com/office/drawing/2014/main" id="{FB57FF11-A985-4142-AB2A-AEC4A2071F8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22" name="AutoShape 3" descr="Bomba De Vacío De 2 Etapas  5 Cfm Motor De 1/2hp Entrada 1/4">
          <a:extLst>
            <a:ext uri="{FF2B5EF4-FFF2-40B4-BE49-F238E27FC236}">
              <a16:creationId xmlns:a16="http://schemas.microsoft.com/office/drawing/2014/main" id="{FC00AFD4-BA07-467B-B7C2-9CA56A95FE4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23" name="AutoShape 3" descr="Bomba De Vacío De 2 Etapas  5 Cfm Motor De 1/2hp Entrada 1/4">
          <a:extLst>
            <a:ext uri="{FF2B5EF4-FFF2-40B4-BE49-F238E27FC236}">
              <a16:creationId xmlns:a16="http://schemas.microsoft.com/office/drawing/2014/main" id="{C4449FBF-A7DD-449D-90F8-0DEC95B22DB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24" name="AutoShape 3" descr="Bomba De Vacío De 2 Etapas  5 Cfm Motor De 1/2hp Entrada 1/4">
          <a:extLst>
            <a:ext uri="{FF2B5EF4-FFF2-40B4-BE49-F238E27FC236}">
              <a16:creationId xmlns:a16="http://schemas.microsoft.com/office/drawing/2014/main" id="{A16DA90A-3BF8-48C2-93EF-7785361DAA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25" name="AutoShape 3" descr="Bomba De Vacío De 2 Etapas  5 Cfm Motor De 1/2hp Entrada 1/4">
          <a:extLst>
            <a:ext uri="{FF2B5EF4-FFF2-40B4-BE49-F238E27FC236}">
              <a16:creationId xmlns:a16="http://schemas.microsoft.com/office/drawing/2014/main" id="{059A0A6B-F496-4FC0-B52E-82E9A8E858E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26" name="AutoShape 3" descr="Bomba De Vacío De 2 Etapas  5 Cfm Motor De 1/2hp Entrada 1/4">
          <a:extLst>
            <a:ext uri="{FF2B5EF4-FFF2-40B4-BE49-F238E27FC236}">
              <a16:creationId xmlns:a16="http://schemas.microsoft.com/office/drawing/2014/main" id="{5D8F9759-2E20-419E-A2DC-788BA94527D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27" name="AutoShape 3" descr="Bomba De Vacío De 2 Etapas  5 Cfm Motor De 1/2hp Entrada 1/4">
          <a:extLst>
            <a:ext uri="{FF2B5EF4-FFF2-40B4-BE49-F238E27FC236}">
              <a16:creationId xmlns:a16="http://schemas.microsoft.com/office/drawing/2014/main" id="{C11B9110-EA52-44AC-8E65-B1ED4C7B4A0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28" name="AutoShape 3" descr="Bomba De Vacío De 2 Etapas  5 Cfm Motor De 1/2hp Entrada 1/4">
          <a:extLst>
            <a:ext uri="{FF2B5EF4-FFF2-40B4-BE49-F238E27FC236}">
              <a16:creationId xmlns:a16="http://schemas.microsoft.com/office/drawing/2014/main" id="{7C233ABB-BAB0-4BCE-A37F-506FE85FDAC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29" name="AutoShape 3" descr="Bomba De Vacío De 2 Etapas  5 Cfm Motor De 1/2hp Entrada 1/4">
          <a:extLst>
            <a:ext uri="{FF2B5EF4-FFF2-40B4-BE49-F238E27FC236}">
              <a16:creationId xmlns:a16="http://schemas.microsoft.com/office/drawing/2014/main" id="{27150BF8-76DB-4C2D-BD40-9F0066993A3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30" name="AutoShape 3" descr="Bomba De Vacío De 2 Etapas  5 Cfm Motor De 1/2hp Entrada 1/4">
          <a:extLst>
            <a:ext uri="{FF2B5EF4-FFF2-40B4-BE49-F238E27FC236}">
              <a16:creationId xmlns:a16="http://schemas.microsoft.com/office/drawing/2014/main" id="{5D627FFB-DB70-40DF-B849-00F1FC1F8F6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49</xdr:row>
      <xdr:rowOff>0</xdr:rowOff>
    </xdr:from>
    <xdr:ext cx="304800" cy="288925"/>
    <xdr:sp macro="" textlink="">
      <xdr:nvSpPr>
        <xdr:cNvPr id="9631" name="AutoShape 3" descr="Bomba De Vacío De 2 Etapas  5 Cfm Motor De 1/2hp Entrada 1/4">
          <a:extLst>
            <a:ext uri="{FF2B5EF4-FFF2-40B4-BE49-F238E27FC236}">
              <a16:creationId xmlns:a16="http://schemas.microsoft.com/office/drawing/2014/main" id="{BCCD3203-C55E-4407-8148-E3C8DDB300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32" name="AutoShape 3" descr="Bomba De Vacío De 2 Etapas  5 Cfm Motor De 1/2hp Entrada 1/4">
          <a:extLst>
            <a:ext uri="{FF2B5EF4-FFF2-40B4-BE49-F238E27FC236}">
              <a16:creationId xmlns:a16="http://schemas.microsoft.com/office/drawing/2014/main" id="{BF6E321D-13A8-4511-A655-6A3BF05EDF5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33" name="AutoShape 3" descr="Bomba De Vacío De 2 Etapas  5 Cfm Motor De 1/2hp Entrada 1/4">
          <a:extLst>
            <a:ext uri="{FF2B5EF4-FFF2-40B4-BE49-F238E27FC236}">
              <a16:creationId xmlns:a16="http://schemas.microsoft.com/office/drawing/2014/main" id="{7F81AAAC-81F4-42EE-95E6-4C1AF10CB6C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34" name="AutoShape 3" descr="Bomba De Vacío De 2 Etapas  5 Cfm Motor De 1/2hp Entrada 1/4">
          <a:extLst>
            <a:ext uri="{FF2B5EF4-FFF2-40B4-BE49-F238E27FC236}">
              <a16:creationId xmlns:a16="http://schemas.microsoft.com/office/drawing/2014/main" id="{BB67699A-856D-42F2-8E2E-8D87FA30792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35" name="AutoShape 3" descr="Bomba De Vacío De 2 Etapas  5 Cfm Motor De 1/2hp Entrada 1/4">
          <a:extLst>
            <a:ext uri="{FF2B5EF4-FFF2-40B4-BE49-F238E27FC236}">
              <a16:creationId xmlns:a16="http://schemas.microsoft.com/office/drawing/2014/main" id="{D655747F-E61A-49CF-B527-BC22562E785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36" name="AutoShape 3" descr="Bomba De Vacío De 2 Etapas  5 Cfm Motor De 1/2hp Entrada 1/4">
          <a:extLst>
            <a:ext uri="{FF2B5EF4-FFF2-40B4-BE49-F238E27FC236}">
              <a16:creationId xmlns:a16="http://schemas.microsoft.com/office/drawing/2014/main" id="{8AC93FDF-BB4C-4867-B7F8-08545D579CF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37" name="AutoShape 3" descr="Bomba De Vacío De 2 Etapas  5 Cfm Motor De 1/2hp Entrada 1/4">
          <a:extLst>
            <a:ext uri="{FF2B5EF4-FFF2-40B4-BE49-F238E27FC236}">
              <a16:creationId xmlns:a16="http://schemas.microsoft.com/office/drawing/2014/main" id="{DF68DC00-816A-4C05-8CB9-3C9A29C3F84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38" name="AutoShape 3" descr="Bomba De Vacío De 2 Etapas  5 Cfm Motor De 1/2hp Entrada 1/4">
          <a:extLst>
            <a:ext uri="{FF2B5EF4-FFF2-40B4-BE49-F238E27FC236}">
              <a16:creationId xmlns:a16="http://schemas.microsoft.com/office/drawing/2014/main" id="{381F2834-EFD0-470E-9DDB-742BAB291B5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39" name="AutoShape 3" descr="Bomba De Vacío De 2 Etapas  5 Cfm Motor De 1/2hp Entrada 1/4">
          <a:extLst>
            <a:ext uri="{FF2B5EF4-FFF2-40B4-BE49-F238E27FC236}">
              <a16:creationId xmlns:a16="http://schemas.microsoft.com/office/drawing/2014/main" id="{974CF048-E2E0-4952-A2ED-E0BAB8D2B6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40" name="AutoShape 3" descr="Bomba De Vacío De 2 Etapas  5 Cfm Motor De 1/2hp Entrada 1/4">
          <a:extLst>
            <a:ext uri="{FF2B5EF4-FFF2-40B4-BE49-F238E27FC236}">
              <a16:creationId xmlns:a16="http://schemas.microsoft.com/office/drawing/2014/main" id="{9B752E75-7618-42CD-BBAF-E3246552A83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41" name="AutoShape 3" descr="Bomba De Vacío De 2 Etapas  5 Cfm Motor De 1/2hp Entrada 1/4">
          <a:extLst>
            <a:ext uri="{FF2B5EF4-FFF2-40B4-BE49-F238E27FC236}">
              <a16:creationId xmlns:a16="http://schemas.microsoft.com/office/drawing/2014/main" id="{8183943B-28A3-48A6-9A31-BECC93544B2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42" name="AutoShape 3" descr="Bomba De Vacío De 2 Etapas  5 Cfm Motor De 1/2hp Entrada 1/4">
          <a:extLst>
            <a:ext uri="{FF2B5EF4-FFF2-40B4-BE49-F238E27FC236}">
              <a16:creationId xmlns:a16="http://schemas.microsoft.com/office/drawing/2014/main" id="{CFC6C355-9C7C-4694-B461-8A60B2AE9B5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43" name="AutoShape 3" descr="Bomba De Vacío De 2 Etapas  5 Cfm Motor De 1/2hp Entrada 1/4">
          <a:extLst>
            <a:ext uri="{FF2B5EF4-FFF2-40B4-BE49-F238E27FC236}">
              <a16:creationId xmlns:a16="http://schemas.microsoft.com/office/drawing/2014/main" id="{CE0B83A5-6CA0-4C39-8981-314E8F845AB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44" name="AutoShape 3" descr="Bomba De Vacío De 2 Etapas  5 Cfm Motor De 1/2hp Entrada 1/4">
          <a:extLst>
            <a:ext uri="{FF2B5EF4-FFF2-40B4-BE49-F238E27FC236}">
              <a16:creationId xmlns:a16="http://schemas.microsoft.com/office/drawing/2014/main" id="{B15DF017-49B6-4FFB-A004-1FA57AB37BA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45" name="AutoShape 3" descr="Bomba De Vacío De 2 Etapas  5 Cfm Motor De 1/2hp Entrada 1/4">
          <a:extLst>
            <a:ext uri="{FF2B5EF4-FFF2-40B4-BE49-F238E27FC236}">
              <a16:creationId xmlns:a16="http://schemas.microsoft.com/office/drawing/2014/main" id="{50E2B3FB-00CE-4CA0-8EE3-909401980A0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46" name="AutoShape 3" descr="Bomba De Vacío De 2 Etapas  5 Cfm Motor De 1/2hp Entrada 1/4">
          <a:extLst>
            <a:ext uri="{FF2B5EF4-FFF2-40B4-BE49-F238E27FC236}">
              <a16:creationId xmlns:a16="http://schemas.microsoft.com/office/drawing/2014/main" id="{91A11D3C-308F-4ED0-A791-65E8A33BD4D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47" name="AutoShape 3" descr="Bomba De Vacío De 2 Etapas  5 Cfm Motor De 1/2hp Entrada 1/4">
          <a:extLst>
            <a:ext uri="{FF2B5EF4-FFF2-40B4-BE49-F238E27FC236}">
              <a16:creationId xmlns:a16="http://schemas.microsoft.com/office/drawing/2014/main" id="{58563BAB-6F1C-4942-A5AC-D0BD3628463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48" name="AutoShape 3" descr="Bomba De Vacío De 2 Etapas  5 Cfm Motor De 1/2hp Entrada 1/4">
          <a:extLst>
            <a:ext uri="{FF2B5EF4-FFF2-40B4-BE49-F238E27FC236}">
              <a16:creationId xmlns:a16="http://schemas.microsoft.com/office/drawing/2014/main" id="{E66D3BD7-6FA1-4B7E-B94E-EC42FD51570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49" name="AutoShape 3" descr="Bomba De Vacío De 2 Etapas  5 Cfm Motor De 1/2hp Entrada 1/4">
          <a:extLst>
            <a:ext uri="{FF2B5EF4-FFF2-40B4-BE49-F238E27FC236}">
              <a16:creationId xmlns:a16="http://schemas.microsoft.com/office/drawing/2014/main" id="{899BC005-F8E5-405D-91EB-AD8C74714D9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50" name="AutoShape 3" descr="Bomba De Vacío De 2 Etapas  5 Cfm Motor De 1/2hp Entrada 1/4">
          <a:extLst>
            <a:ext uri="{FF2B5EF4-FFF2-40B4-BE49-F238E27FC236}">
              <a16:creationId xmlns:a16="http://schemas.microsoft.com/office/drawing/2014/main" id="{80E934B6-4BBF-4B2D-BD6B-F83896A9455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51" name="AutoShape 3" descr="Bomba De Vacío De 2 Etapas  5 Cfm Motor De 1/2hp Entrada 1/4">
          <a:extLst>
            <a:ext uri="{FF2B5EF4-FFF2-40B4-BE49-F238E27FC236}">
              <a16:creationId xmlns:a16="http://schemas.microsoft.com/office/drawing/2014/main" id="{C805F4E0-7224-4C72-98E1-0DC8417D1BA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52" name="AutoShape 3" descr="Bomba De Vacío De 2 Etapas  5 Cfm Motor De 1/2hp Entrada 1/4">
          <a:extLst>
            <a:ext uri="{FF2B5EF4-FFF2-40B4-BE49-F238E27FC236}">
              <a16:creationId xmlns:a16="http://schemas.microsoft.com/office/drawing/2014/main" id="{DF670CA8-FC7D-4360-9454-5982D93A9AC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53" name="AutoShape 3" descr="Bomba De Vacío De 2 Etapas  5 Cfm Motor De 1/2hp Entrada 1/4">
          <a:extLst>
            <a:ext uri="{FF2B5EF4-FFF2-40B4-BE49-F238E27FC236}">
              <a16:creationId xmlns:a16="http://schemas.microsoft.com/office/drawing/2014/main" id="{4529D1F2-F005-427F-AC2F-74003A43B93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54" name="AutoShape 3" descr="Bomba De Vacío De 2 Etapas  5 Cfm Motor De 1/2hp Entrada 1/4">
          <a:extLst>
            <a:ext uri="{FF2B5EF4-FFF2-40B4-BE49-F238E27FC236}">
              <a16:creationId xmlns:a16="http://schemas.microsoft.com/office/drawing/2014/main" id="{B4E84C69-2AA4-4AAD-90D2-4D7BE21965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55" name="AutoShape 3" descr="Bomba De Vacío De 2 Etapas  5 Cfm Motor De 1/2hp Entrada 1/4">
          <a:extLst>
            <a:ext uri="{FF2B5EF4-FFF2-40B4-BE49-F238E27FC236}">
              <a16:creationId xmlns:a16="http://schemas.microsoft.com/office/drawing/2014/main" id="{1CC4CE41-DC2E-4D4C-B821-4565A9FA1E7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56" name="AutoShape 3" descr="Bomba De Vacío De 2 Etapas  5 Cfm Motor De 1/2hp Entrada 1/4">
          <a:extLst>
            <a:ext uri="{FF2B5EF4-FFF2-40B4-BE49-F238E27FC236}">
              <a16:creationId xmlns:a16="http://schemas.microsoft.com/office/drawing/2014/main" id="{1117FECA-ED38-45BA-86AE-079FAF9AEEE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57" name="AutoShape 3" descr="Bomba De Vacío De 2 Etapas  5 Cfm Motor De 1/2hp Entrada 1/4">
          <a:extLst>
            <a:ext uri="{FF2B5EF4-FFF2-40B4-BE49-F238E27FC236}">
              <a16:creationId xmlns:a16="http://schemas.microsoft.com/office/drawing/2014/main" id="{21D411BE-5141-47B1-809A-3FC88E2BEE8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58" name="AutoShape 3" descr="Bomba De Vacío De 2 Etapas  5 Cfm Motor De 1/2hp Entrada 1/4">
          <a:extLst>
            <a:ext uri="{FF2B5EF4-FFF2-40B4-BE49-F238E27FC236}">
              <a16:creationId xmlns:a16="http://schemas.microsoft.com/office/drawing/2014/main" id="{0F03DC5D-50C4-4519-A796-33DCA542604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59" name="AutoShape 3" descr="Bomba De Vacío De 2 Etapas  5 Cfm Motor De 1/2hp Entrada 1/4">
          <a:extLst>
            <a:ext uri="{FF2B5EF4-FFF2-40B4-BE49-F238E27FC236}">
              <a16:creationId xmlns:a16="http://schemas.microsoft.com/office/drawing/2014/main" id="{57C0A2CD-36C9-4C52-8D9F-FF4BCAF1652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60" name="AutoShape 3" descr="Bomba De Vacío De 2 Etapas  5 Cfm Motor De 1/2hp Entrada 1/4">
          <a:extLst>
            <a:ext uri="{FF2B5EF4-FFF2-40B4-BE49-F238E27FC236}">
              <a16:creationId xmlns:a16="http://schemas.microsoft.com/office/drawing/2014/main" id="{B690DE15-162B-4C21-8356-A59F6165B29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61" name="AutoShape 3" descr="Bomba De Vacío De 2 Etapas  5 Cfm Motor De 1/2hp Entrada 1/4">
          <a:extLst>
            <a:ext uri="{FF2B5EF4-FFF2-40B4-BE49-F238E27FC236}">
              <a16:creationId xmlns:a16="http://schemas.microsoft.com/office/drawing/2014/main" id="{FC62BCE1-CC5E-4EAE-A7D9-7217F558CA3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62" name="AutoShape 3" descr="Bomba De Vacío De 2 Etapas  5 Cfm Motor De 1/2hp Entrada 1/4">
          <a:extLst>
            <a:ext uri="{FF2B5EF4-FFF2-40B4-BE49-F238E27FC236}">
              <a16:creationId xmlns:a16="http://schemas.microsoft.com/office/drawing/2014/main" id="{96AC14CC-2B26-4001-B5C2-C0337D0903E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63" name="AutoShape 3" descr="Bomba De Vacío De 2 Etapas  5 Cfm Motor De 1/2hp Entrada 1/4">
          <a:extLst>
            <a:ext uri="{FF2B5EF4-FFF2-40B4-BE49-F238E27FC236}">
              <a16:creationId xmlns:a16="http://schemas.microsoft.com/office/drawing/2014/main" id="{BA609651-0242-4058-9129-8D9F9918002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64" name="AutoShape 3" descr="Bomba De Vacío De 2 Etapas  5 Cfm Motor De 1/2hp Entrada 1/4">
          <a:extLst>
            <a:ext uri="{FF2B5EF4-FFF2-40B4-BE49-F238E27FC236}">
              <a16:creationId xmlns:a16="http://schemas.microsoft.com/office/drawing/2014/main" id="{5653D447-59C6-403C-B7BD-B365C7761BF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65" name="AutoShape 3" descr="Bomba De Vacío De 2 Etapas  5 Cfm Motor De 1/2hp Entrada 1/4">
          <a:extLst>
            <a:ext uri="{FF2B5EF4-FFF2-40B4-BE49-F238E27FC236}">
              <a16:creationId xmlns:a16="http://schemas.microsoft.com/office/drawing/2014/main" id="{0CB751E3-4326-4F2C-A135-D0B3B4C43F7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66" name="AutoShape 3" descr="Bomba De Vacío De 2 Etapas  5 Cfm Motor De 1/2hp Entrada 1/4">
          <a:extLst>
            <a:ext uri="{FF2B5EF4-FFF2-40B4-BE49-F238E27FC236}">
              <a16:creationId xmlns:a16="http://schemas.microsoft.com/office/drawing/2014/main" id="{33EC0A03-E915-4049-994A-E24E53D8E62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67" name="AutoShape 3" descr="Bomba De Vacío De 2 Etapas  5 Cfm Motor De 1/2hp Entrada 1/4">
          <a:extLst>
            <a:ext uri="{FF2B5EF4-FFF2-40B4-BE49-F238E27FC236}">
              <a16:creationId xmlns:a16="http://schemas.microsoft.com/office/drawing/2014/main" id="{5C87012A-2834-4917-B8DE-474B8E76471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68" name="AutoShape 3" descr="Bomba De Vacío De 2 Etapas  5 Cfm Motor De 1/2hp Entrada 1/4">
          <a:extLst>
            <a:ext uri="{FF2B5EF4-FFF2-40B4-BE49-F238E27FC236}">
              <a16:creationId xmlns:a16="http://schemas.microsoft.com/office/drawing/2014/main" id="{70BD9238-207F-4771-ABE0-34ED3562C4B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69" name="AutoShape 3" descr="Bomba De Vacío De 2 Etapas  5 Cfm Motor De 1/2hp Entrada 1/4">
          <a:extLst>
            <a:ext uri="{FF2B5EF4-FFF2-40B4-BE49-F238E27FC236}">
              <a16:creationId xmlns:a16="http://schemas.microsoft.com/office/drawing/2014/main" id="{5AAB6327-BBFD-4E1B-840E-8F1C8F0BCAC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70" name="AutoShape 3" descr="Bomba De Vacío De 2 Etapas  5 Cfm Motor De 1/2hp Entrada 1/4">
          <a:extLst>
            <a:ext uri="{FF2B5EF4-FFF2-40B4-BE49-F238E27FC236}">
              <a16:creationId xmlns:a16="http://schemas.microsoft.com/office/drawing/2014/main" id="{6D34389B-8AE6-4456-A8E6-E9FB27F8585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71" name="AutoShape 3" descr="Bomba De Vacío De 2 Etapas  5 Cfm Motor De 1/2hp Entrada 1/4">
          <a:extLst>
            <a:ext uri="{FF2B5EF4-FFF2-40B4-BE49-F238E27FC236}">
              <a16:creationId xmlns:a16="http://schemas.microsoft.com/office/drawing/2014/main" id="{784A23AF-8726-4F47-ACEB-5DA245BBF0E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72" name="AutoShape 3" descr="Bomba De Vacío De 2 Etapas  5 Cfm Motor De 1/2hp Entrada 1/4">
          <a:extLst>
            <a:ext uri="{FF2B5EF4-FFF2-40B4-BE49-F238E27FC236}">
              <a16:creationId xmlns:a16="http://schemas.microsoft.com/office/drawing/2014/main" id="{3FF9ACC7-01DE-4A01-8CA0-C966FFED2A0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73" name="AutoShape 3" descr="Bomba De Vacío De 2 Etapas  5 Cfm Motor De 1/2hp Entrada 1/4">
          <a:extLst>
            <a:ext uri="{FF2B5EF4-FFF2-40B4-BE49-F238E27FC236}">
              <a16:creationId xmlns:a16="http://schemas.microsoft.com/office/drawing/2014/main" id="{A6C229B5-C248-44C0-8DB8-049ADA5E0B3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74" name="AutoShape 3" descr="Bomba De Vacío De 2 Etapas  5 Cfm Motor De 1/2hp Entrada 1/4">
          <a:extLst>
            <a:ext uri="{FF2B5EF4-FFF2-40B4-BE49-F238E27FC236}">
              <a16:creationId xmlns:a16="http://schemas.microsoft.com/office/drawing/2014/main" id="{31CC221F-617E-48DC-8B92-BC785EAB000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0</xdr:rowOff>
    </xdr:from>
    <xdr:ext cx="304800" cy="288925"/>
    <xdr:sp macro="" textlink="">
      <xdr:nvSpPr>
        <xdr:cNvPr id="9675" name="AutoShape 3" descr="Bomba De Vacío De 2 Etapas  5 Cfm Motor De 1/2hp Entrada 1/4">
          <a:extLst>
            <a:ext uri="{FF2B5EF4-FFF2-40B4-BE49-F238E27FC236}">
              <a16:creationId xmlns:a16="http://schemas.microsoft.com/office/drawing/2014/main" id="{C85CB8DB-31E3-4450-A4EB-7E45A4644E1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76" name="AutoShape 3" descr="Bomba De Vacío De 2 Etapas  5 Cfm Motor De 1/2hp Entrada 1/4">
          <a:extLst>
            <a:ext uri="{FF2B5EF4-FFF2-40B4-BE49-F238E27FC236}">
              <a16:creationId xmlns:a16="http://schemas.microsoft.com/office/drawing/2014/main" id="{1D34C5ED-6306-4CC7-9490-E5DB55DD761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77" name="AutoShape 3" descr="Bomba De Vacío De 2 Etapas  5 Cfm Motor De 1/2hp Entrada 1/4">
          <a:extLst>
            <a:ext uri="{FF2B5EF4-FFF2-40B4-BE49-F238E27FC236}">
              <a16:creationId xmlns:a16="http://schemas.microsoft.com/office/drawing/2014/main" id="{A629437E-B103-4845-B4AB-BC8F6BB54CC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78" name="AutoShape 3" descr="Bomba De Vacío De 2 Etapas  5 Cfm Motor De 1/2hp Entrada 1/4">
          <a:extLst>
            <a:ext uri="{FF2B5EF4-FFF2-40B4-BE49-F238E27FC236}">
              <a16:creationId xmlns:a16="http://schemas.microsoft.com/office/drawing/2014/main" id="{00B57925-4BF9-44EA-953F-8AD112947FD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79" name="AutoShape 3" descr="Bomba De Vacío De 2 Etapas  5 Cfm Motor De 1/2hp Entrada 1/4">
          <a:extLst>
            <a:ext uri="{FF2B5EF4-FFF2-40B4-BE49-F238E27FC236}">
              <a16:creationId xmlns:a16="http://schemas.microsoft.com/office/drawing/2014/main" id="{43C5CBAA-E703-403C-8AA8-752ACBD7B0A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80" name="AutoShape 3" descr="Bomba De Vacío De 2 Etapas  5 Cfm Motor De 1/2hp Entrada 1/4">
          <a:extLst>
            <a:ext uri="{FF2B5EF4-FFF2-40B4-BE49-F238E27FC236}">
              <a16:creationId xmlns:a16="http://schemas.microsoft.com/office/drawing/2014/main" id="{4CA2C78D-E58A-42EE-8624-0CB16C63D62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81" name="AutoShape 3" descr="Bomba De Vacío De 2 Etapas  5 Cfm Motor De 1/2hp Entrada 1/4">
          <a:extLst>
            <a:ext uri="{FF2B5EF4-FFF2-40B4-BE49-F238E27FC236}">
              <a16:creationId xmlns:a16="http://schemas.microsoft.com/office/drawing/2014/main" id="{FDB6E8CF-CDAC-4000-A448-68DA6AEE003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82" name="AutoShape 3" descr="Bomba De Vacío De 2 Etapas  5 Cfm Motor De 1/2hp Entrada 1/4">
          <a:extLst>
            <a:ext uri="{FF2B5EF4-FFF2-40B4-BE49-F238E27FC236}">
              <a16:creationId xmlns:a16="http://schemas.microsoft.com/office/drawing/2014/main" id="{A09B2BBE-F505-4C84-8C31-5241EAA3AA8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83" name="AutoShape 3" descr="Bomba De Vacío De 2 Etapas  5 Cfm Motor De 1/2hp Entrada 1/4">
          <a:extLst>
            <a:ext uri="{FF2B5EF4-FFF2-40B4-BE49-F238E27FC236}">
              <a16:creationId xmlns:a16="http://schemas.microsoft.com/office/drawing/2014/main" id="{071AD9F2-D8D7-4935-ABB0-8E248E7B049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84" name="AutoShape 3" descr="Bomba De Vacío De 2 Etapas  5 Cfm Motor De 1/2hp Entrada 1/4">
          <a:extLst>
            <a:ext uri="{FF2B5EF4-FFF2-40B4-BE49-F238E27FC236}">
              <a16:creationId xmlns:a16="http://schemas.microsoft.com/office/drawing/2014/main" id="{DD8B6093-8EDF-4093-A8F9-B1746F4C8AE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85" name="AutoShape 3" descr="Bomba De Vacío De 2 Etapas  5 Cfm Motor De 1/2hp Entrada 1/4">
          <a:extLst>
            <a:ext uri="{FF2B5EF4-FFF2-40B4-BE49-F238E27FC236}">
              <a16:creationId xmlns:a16="http://schemas.microsoft.com/office/drawing/2014/main" id="{9B1785FC-6947-408D-BB2B-BB4DE61BFBF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86" name="AutoShape 3" descr="Bomba De Vacío De 2 Etapas  5 Cfm Motor De 1/2hp Entrada 1/4">
          <a:extLst>
            <a:ext uri="{FF2B5EF4-FFF2-40B4-BE49-F238E27FC236}">
              <a16:creationId xmlns:a16="http://schemas.microsoft.com/office/drawing/2014/main" id="{BCBB37D9-03DA-4F04-A269-381CD69D05C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87" name="AutoShape 3" descr="Bomba De Vacío De 2 Etapas  5 Cfm Motor De 1/2hp Entrada 1/4">
          <a:extLst>
            <a:ext uri="{FF2B5EF4-FFF2-40B4-BE49-F238E27FC236}">
              <a16:creationId xmlns:a16="http://schemas.microsoft.com/office/drawing/2014/main" id="{A7926E4F-B779-4604-9BAD-21C28DA3383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88" name="AutoShape 3" descr="Bomba De Vacío De 2 Etapas  5 Cfm Motor De 1/2hp Entrada 1/4">
          <a:extLst>
            <a:ext uri="{FF2B5EF4-FFF2-40B4-BE49-F238E27FC236}">
              <a16:creationId xmlns:a16="http://schemas.microsoft.com/office/drawing/2014/main" id="{9F057D7D-B1C9-4394-BC68-283B5B89B0C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89" name="AutoShape 3" descr="Bomba De Vacío De 2 Etapas  5 Cfm Motor De 1/2hp Entrada 1/4">
          <a:extLst>
            <a:ext uri="{FF2B5EF4-FFF2-40B4-BE49-F238E27FC236}">
              <a16:creationId xmlns:a16="http://schemas.microsoft.com/office/drawing/2014/main" id="{57FFD3C0-9667-4326-A9B5-DC819FBEC01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90" name="AutoShape 3" descr="Bomba De Vacío De 2 Etapas  5 Cfm Motor De 1/2hp Entrada 1/4">
          <a:extLst>
            <a:ext uri="{FF2B5EF4-FFF2-40B4-BE49-F238E27FC236}">
              <a16:creationId xmlns:a16="http://schemas.microsoft.com/office/drawing/2014/main" id="{67115784-B1B1-4F5E-93D5-D4BD3D27F1F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91" name="AutoShape 3" descr="Bomba De Vacío De 2 Etapas  5 Cfm Motor De 1/2hp Entrada 1/4">
          <a:extLst>
            <a:ext uri="{FF2B5EF4-FFF2-40B4-BE49-F238E27FC236}">
              <a16:creationId xmlns:a16="http://schemas.microsoft.com/office/drawing/2014/main" id="{B393F452-32F0-40B1-8E32-996B059A56C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92" name="AutoShape 3" descr="Bomba De Vacío De 2 Etapas  5 Cfm Motor De 1/2hp Entrada 1/4">
          <a:extLst>
            <a:ext uri="{FF2B5EF4-FFF2-40B4-BE49-F238E27FC236}">
              <a16:creationId xmlns:a16="http://schemas.microsoft.com/office/drawing/2014/main" id="{17C15550-8E96-4370-80A8-2F799CC5C15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93" name="AutoShape 3" descr="Bomba De Vacío De 2 Etapas  5 Cfm Motor De 1/2hp Entrada 1/4">
          <a:extLst>
            <a:ext uri="{FF2B5EF4-FFF2-40B4-BE49-F238E27FC236}">
              <a16:creationId xmlns:a16="http://schemas.microsoft.com/office/drawing/2014/main" id="{4BCFDE0A-34E5-4845-A986-63D02F0D139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94" name="AutoShape 3" descr="Bomba De Vacío De 2 Etapas  5 Cfm Motor De 1/2hp Entrada 1/4">
          <a:extLst>
            <a:ext uri="{FF2B5EF4-FFF2-40B4-BE49-F238E27FC236}">
              <a16:creationId xmlns:a16="http://schemas.microsoft.com/office/drawing/2014/main" id="{658A04FF-FE31-4BC4-A26A-3A11819F3FD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95" name="AutoShape 3" descr="Bomba De Vacío De 2 Etapas  5 Cfm Motor De 1/2hp Entrada 1/4">
          <a:extLst>
            <a:ext uri="{FF2B5EF4-FFF2-40B4-BE49-F238E27FC236}">
              <a16:creationId xmlns:a16="http://schemas.microsoft.com/office/drawing/2014/main" id="{E0DC6270-CCCB-4E2D-A836-FAB6F9E8DD4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96" name="AutoShape 3" descr="Bomba De Vacío De 2 Etapas  5 Cfm Motor De 1/2hp Entrada 1/4">
          <a:extLst>
            <a:ext uri="{FF2B5EF4-FFF2-40B4-BE49-F238E27FC236}">
              <a16:creationId xmlns:a16="http://schemas.microsoft.com/office/drawing/2014/main" id="{5B0D2E99-CDFB-4B63-A882-E61B255CF1C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97" name="AutoShape 3" descr="Bomba De Vacío De 2 Etapas  5 Cfm Motor De 1/2hp Entrada 1/4">
          <a:extLst>
            <a:ext uri="{FF2B5EF4-FFF2-40B4-BE49-F238E27FC236}">
              <a16:creationId xmlns:a16="http://schemas.microsoft.com/office/drawing/2014/main" id="{BEA77845-0EF9-4B75-9420-BFD8AB8D5DE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98" name="AutoShape 3" descr="Bomba De Vacío De 2 Etapas  5 Cfm Motor De 1/2hp Entrada 1/4">
          <a:extLst>
            <a:ext uri="{FF2B5EF4-FFF2-40B4-BE49-F238E27FC236}">
              <a16:creationId xmlns:a16="http://schemas.microsoft.com/office/drawing/2014/main" id="{1DA8621E-53FD-4D41-88DE-AE8BEFA5DD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699" name="AutoShape 3" descr="Bomba De Vacío De 2 Etapas  5 Cfm Motor De 1/2hp Entrada 1/4">
          <a:extLst>
            <a:ext uri="{FF2B5EF4-FFF2-40B4-BE49-F238E27FC236}">
              <a16:creationId xmlns:a16="http://schemas.microsoft.com/office/drawing/2014/main" id="{2226DF22-5072-42AF-BAC9-705DA312E64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00" name="AutoShape 3" descr="Bomba De Vacío De 2 Etapas  5 Cfm Motor De 1/2hp Entrada 1/4">
          <a:extLst>
            <a:ext uri="{FF2B5EF4-FFF2-40B4-BE49-F238E27FC236}">
              <a16:creationId xmlns:a16="http://schemas.microsoft.com/office/drawing/2014/main" id="{2A31DF4C-E5C1-46A1-82B6-99786F292A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01" name="AutoShape 3" descr="Bomba De Vacío De 2 Etapas  5 Cfm Motor De 1/2hp Entrada 1/4">
          <a:extLst>
            <a:ext uri="{FF2B5EF4-FFF2-40B4-BE49-F238E27FC236}">
              <a16:creationId xmlns:a16="http://schemas.microsoft.com/office/drawing/2014/main" id="{EE27FF3A-F33D-45AC-8B4C-5916A88B7B2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02" name="AutoShape 3" descr="Bomba De Vacío De 2 Etapas  5 Cfm Motor De 1/2hp Entrada 1/4">
          <a:extLst>
            <a:ext uri="{FF2B5EF4-FFF2-40B4-BE49-F238E27FC236}">
              <a16:creationId xmlns:a16="http://schemas.microsoft.com/office/drawing/2014/main" id="{A195E4CE-B1A8-4E1D-AAAD-B18AE49758E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03" name="AutoShape 3" descr="Bomba De Vacío De 2 Etapas  5 Cfm Motor De 1/2hp Entrada 1/4">
          <a:extLst>
            <a:ext uri="{FF2B5EF4-FFF2-40B4-BE49-F238E27FC236}">
              <a16:creationId xmlns:a16="http://schemas.microsoft.com/office/drawing/2014/main" id="{100FB6F4-BF7C-498D-8EE6-42717C7D2F1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04" name="AutoShape 3" descr="Bomba De Vacío De 2 Etapas  5 Cfm Motor De 1/2hp Entrada 1/4">
          <a:extLst>
            <a:ext uri="{FF2B5EF4-FFF2-40B4-BE49-F238E27FC236}">
              <a16:creationId xmlns:a16="http://schemas.microsoft.com/office/drawing/2014/main" id="{44561DB1-10C4-4B1D-AB83-C158A5E4778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05" name="AutoShape 3" descr="Bomba De Vacío De 2 Etapas  5 Cfm Motor De 1/2hp Entrada 1/4">
          <a:extLst>
            <a:ext uri="{FF2B5EF4-FFF2-40B4-BE49-F238E27FC236}">
              <a16:creationId xmlns:a16="http://schemas.microsoft.com/office/drawing/2014/main" id="{3CCEB01F-327E-43C8-B09D-3236DA94593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06" name="AutoShape 3" descr="Bomba De Vacío De 2 Etapas  5 Cfm Motor De 1/2hp Entrada 1/4">
          <a:extLst>
            <a:ext uri="{FF2B5EF4-FFF2-40B4-BE49-F238E27FC236}">
              <a16:creationId xmlns:a16="http://schemas.microsoft.com/office/drawing/2014/main" id="{8599198C-9B23-4660-B401-49BEDB7AEAC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07" name="AutoShape 3" descr="Bomba De Vacío De 2 Etapas  5 Cfm Motor De 1/2hp Entrada 1/4">
          <a:extLst>
            <a:ext uri="{FF2B5EF4-FFF2-40B4-BE49-F238E27FC236}">
              <a16:creationId xmlns:a16="http://schemas.microsoft.com/office/drawing/2014/main" id="{9255638C-2DC9-4C4E-822B-686ED6B890A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08" name="AutoShape 3" descr="Bomba De Vacío De 2 Etapas  5 Cfm Motor De 1/2hp Entrada 1/4">
          <a:extLst>
            <a:ext uri="{FF2B5EF4-FFF2-40B4-BE49-F238E27FC236}">
              <a16:creationId xmlns:a16="http://schemas.microsoft.com/office/drawing/2014/main" id="{C737F7C8-6FF2-4672-9204-99140721C72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09" name="AutoShape 3" descr="Bomba De Vacío De 2 Etapas  5 Cfm Motor De 1/2hp Entrada 1/4">
          <a:extLst>
            <a:ext uri="{FF2B5EF4-FFF2-40B4-BE49-F238E27FC236}">
              <a16:creationId xmlns:a16="http://schemas.microsoft.com/office/drawing/2014/main" id="{20F91B7B-ADF9-4A5D-8710-7625A519DF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10" name="AutoShape 3" descr="Bomba De Vacío De 2 Etapas  5 Cfm Motor De 1/2hp Entrada 1/4">
          <a:extLst>
            <a:ext uri="{FF2B5EF4-FFF2-40B4-BE49-F238E27FC236}">
              <a16:creationId xmlns:a16="http://schemas.microsoft.com/office/drawing/2014/main" id="{2D54D6CA-A454-4FB5-AAD8-EEBD26E325F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11" name="AutoShape 3" descr="Bomba De Vacío De 2 Etapas  5 Cfm Motor De 1/2hp Entrada 1/4">
          <a:extLst>
            <a:ext uri="{FF2B5EF4-FFF2-40B4-BE49-F238E27FC236}">
              <a16:creationId xmlns:a16="http://schemas.microsoft.com/office/drawing/2014/main" id="{D3216A88-E9E9-4E6E-B69A-04B611E2753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12" name="AutoShape 3" descr="Bomba De Vacío De 2 Etapas  5 Cfm Motor De 1/2hp Entrada 1/4">
          <a:extLst>
            <a:ext uri="{FF2B5EF4-FFF2-40B4-BE49-F238E27FC236}">
              <a16:creationId xmlns:a16="http://schemas.microsoft.com/office/drawing/2014/main" id="{C24A0675-BFBC-45D3-B76C-E8A65B22AE1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13" name="AutoShape 3" descr="Bomba De Vacío De 2 Etapas  5 Cfm Motor De 1/2hp Entrada 1/4">
          <a:extLst>
            <a:ext uri="{FF2B5EF4-FFF2-40B4-BE49-F238E27FC236}">
              <a16:creationId xmlns:a16="http://schemas.microsoft.com/office/drawing/2014/main" id="{175A09EE-AAFB-4044-9D3E-B14B59AF826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14" name="AutoShape 3" descr="Bomba De Vacío De 2 Etapas  5 Cfm Motor De 1/2hp Entrada 1/4">
          <a:extLst>
            <a:ext uri="{FF2B5EF4-FFF2-40B4-BE49-F238E27FC236}">
              <a16:creationId xmlns:a16="http://schemas.microsoft.com/office/drawing/2014/main" id="{E6A73FF9-7FF4-48EE-9B63-B2B4BE1C734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15" name="AutoShape 3" descr="Bomba De Vacío De 2 Etapas  5 Cfm Motor De 1/2hp Entrada 1/4">
          <a:extLst>
            <a:ext uri="{FF2B5EF4-FFF2-40B4-BE49-F238E27FC236}">
              <a16:creationId xmlns:a16="http://schemas.microsoft.com/office/drawing/2014/main" id="{73E02D6E-7DE1-4419-9FE0-FD806D84769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16" name="AutoShape 3" descr="Bomba De Vacío De 2 Etapas  5 Cfm Motor De 1/2hp Entrada 1/4">
          <a:extLst>
            <a:ext uri="{FF2B5EF4-FFF2-40B4-BE49-F238E27FC236}">
              <a16:creationId xmlns:a16="http://schemas.microsoft.com/office/drawing/2014/main" id="{B3B73E19-1C80-4A97-AD52-D98F05DC312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17" name="AutoShape 3" descr="Bomba De Vacío De 2 Etapas  5 Cfm Motor De 1/2hp Entrada 1/4">
          <a:extLst>
            <a:ext uri="{FF2B5EF4-FFF2-40B4-BE49-F238E27FC236}">
              <a16:creationId xmlns:a16="http://schemas.microsoft.com/office/drawing/2014/main" id="{EC410575-2D0B-4E52-9797-F16D1EBCE92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18" name="AutoShape 3" descr="Bomba De Vacío De 2 Etapas  5 Cfm Motor De 1/2hp Entrada 1/4">
          <a:extLst>
            <a:ext uri="{FF2B5EF4-FFF2-40B4-BE49-F238E27FC236}">
              <a16:creationId xmlns:a16="http://schemas.microsoft.com/office/drawing/2014/main" id="{F4593D33-4D11-4401-BACB-161F9A6001F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51</xdr:row>
      <xdr:rowOff>0</xdr:rowOff>
    </xdr:from>
    <xdr:ext cx="304800" cy="288925"/>
    <xdr:sp macro="" textlink="">
      <xdr:nvSpPr>
        <xdr:cNvPr id="9719" name="AutoShape 3" descr="Bomba De Vacío De 2 Etapas  5 Cfm Motor De 1/2hp Entrada 1/4">
          <a:extLst>
            <a:ext uri="{FF2B5EF4-FFF2-40B4-BE49-F238E27FC236}">
              <a16:creationId xmlns:a16="http://schemas.microsoft.com/office/drawing/2014/main" id="{A5C35426-72B3-4E57-902F-F7A02846B20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20" name="AutoShape 3" descr="Bomba De Vacío De 2 Etapas  5 Cfm Motor De 1/2hp Entrada 1/4">
          <a:extLst>
            <a:ext uri="{FF2B5EF4-FFF2-40B4-BE49-F238E27FC236}">
              <a16:creationId xmlns:a16="http://schemas.microsoft.com/office/drawing/2014/main" id="{FFED01FD-A2A2-447B-A65C-65BF857ABC5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21" name="AutoShape 3" descr="Bomba De Vacío De 2 Etapas  5 Cfm Motor De 1/2hp Entrada 1/4">
          <a:extLst>
            <a:ext uri="{FF2B5EF4-FFF2-40B4-BE49-F238E27FC236}">
              <a16:creationId xmlns:a16="http://schemas.microsoft.com/office/drawing/2014/main" id="{8D3B902D-F33D-4EB1-A57B-712F20429EC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22" name="AutoShape 3" descr="Bomba De Vacío De 2 Etapas  5 Cfm Motor De 1/2hp Entrada 1/4">
          <a:extLst>
            <a:ext uri="{FF2B5EF4-FFF2-40B4-BE49-F238E27FC236}">
              <a16:creationId xmlns:a16="http://schemas.microsoft.com/office/drawing/2014/main" id="{0B65BDBA-2F10-449D-81D8-91FD0BC60D5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23" name="AutoShape 3" descr="Bomba De Vacío De 2 Etapas  5 Cfm Motor De 1/2hp Entrada 1/4">
          <a:extLst>
            <a:ext uri="{FF2B5EF4-FFF2-40B4-BE49-F238E27FC236}">
              <a16:creationId xmlns:a16="http://schemas.microsoft.com/office/drawing/2014/main" id="{F5BB8E90-07C9-49E3-ABF6-3A10BCF2CB4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24" name="AutoShape 3" descr="Bomba De Vacío De 2 Etapas  5 Cfm Motor De 1/2hp Entrada 1/4">
          <a:extLst>
            <a:ext uri="{FF2B5EF4-FFF2-40B4-BE49-F238E27FC236}">
              <a16:creationId xmlns:a16="http://schemas.microsoft.com/office/drawing/2014/main" id="{444D16C5-5DE0-4703-828B-9D04D84D2EF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25" name="AutoShape 3" descr="Bomba De Vacío De 2 Etapas  5 Cfm Motor De 1/2hp Entrada 1/4">
          <a:extLst>
            <a:ext uri="{FF2B5EF4-FFF2-40B4-BE49-F238E27FC236}">
              <a16:creationId xmlns:a16="http://schemas.microsoft.com/office/drawing/2014/main" id="{246D04EA-BD67-4399-BC87-287BD8F48DC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26" name="AutoShape 3" descr="Bomba De Vacío De 2 Etapas  5 Cfm Motor De 1/2hp Entrada 1/4">
          <a:extLst>
            <a:ext uri="{FF2B5EF4-FFF2-40B4-BE49-F238E27FC236}">
              <a16:creationId xmlns:a16="http://schemas.microsoft.com/office/drawing/2014/main" id="{A3729A0E-6983-4888-8D52-5974275DB4C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27" name="AutoShape 3" descr="Bomba De Vacío De 2 Etapas  5 Cfm Motor De 1/2hp Entrada 1/4">
          <a:extLst>
            <a:ext uri="{FF2B5EF4-FFF2-40B4-BE49-F238E27FC236}">
              <a16:creationId xmlns:a16="http://schemas.microsoft.com/office/drawing/2014/main" id="{F83327DA-523C-4D83-88CF-BAA91845B7F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28" name="AutoShape 3" descr="Bomba De Vacío De 2 Etapas  5 Cfm Motor De 1/2hp Entrada 1/4">
          <a:extLst>
            <a:ext uri="{FF2B5EF4-FFF2-40B4-BE49-F238E27FC236}">
              <a16:creationId xmlns:a16="http://schemas.microsoft.com/office/drawing/2014/main" id="{C0A3B333-D829-4978-8482-5FE7EE7BC65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29" name="AutoShape 3" descr="Bomba De Vacío De 2 Etapas  5 Cfm Motor De 1/2hp Entrada 1/4">
          <a:extLst>
            <a:ext uri="{FF2B5EF4-FFF2-40B4-BE49-F238E27FC236}">
              <a16:creationId xmlns:a16="http://schemas.microsoft.com/office/drawing/2014/main" id="{64B9F136-A8BA-4089-BC04-28F7CC87495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30" name="AutoShape 3" descr="Bomba De Vacío De 2 Etapas  5 Cfm Motor De 1/2hp Entrada 1/4">
          <a:extLst>
            <a:ext uri="{FF2B5EF4-FFF2-40B4-BE49-F238E27FC236}">
              <a16:creationId xmlns:a16="http://schemas.microsoft.com/office/drawing/2014/main" id="{8271806E-6B93-404D-8F17-DD23BFC5EE2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31" name="AutoShape 3" descr="Bomba De Vacío De 2 Etapas  5 Cfm Motor De 1/2hp Entrada 1/4">
          <a:extLst>
            <a:ext uri="{FF2B5EF4-FFF2-40B4-BE49-F238E27FC236}">
              <a16:creationId xmlns:a16="http://schemas.microsoft.com/office/drawing/2014/main" id="{3FE94C01-9951-43D3-88EC-AE92DFEF45C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32" name="AutoShape 3" descr="Bomba De Vacío De 2 Etapas  5 Cfm Motor De 1/2hp Entrada 1/4">
          <a:extLst>
            <a:ext uri="{FF2B5EF4-FFF2-40B4-BE49-F238E27FC236}">
              <a16:creationId xmlns:a16="http://schemas.microsoft.com/office/drawing/2014/main" id="{3A85E1B4-B1EA-4DBA-AE98-1DF2B215FE6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33" name="AutoShape 3" descr="Bomba De Vacío De 2 Etapas  5 Cfm Motor De 1/2hp Entrada 1/4">
          <a:extLst>
            <a:ext uri="{FF2B5EF4-FFF2-40B4-BE49-F238E27FC236}">
              <a16:creationId xmlns:a16="http://schemas.microsoft.com/office/drawing/2014/main" id="{79F16F42-D94C-47E8-8983-3485F00DC90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34" name="AutoShape 3" descr="Bomba De Vacío De 2 Etapas  5 Cfm Motor De 1/2hp Entrada 1/4">
          <a:extLst>
            <a:ext uri="{FF2B5EF4-FFF2-40B4-BE49-F238E27FC236}">
              <a16:creationId xmlns:a16="http://schemas.microsoft.com/office/drawing/2014/main" id="{21E16781-FFA6-4CEB-937B-51B3D86DAA9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35" name="AutoShape 3" descr="Bomba De Vacío De 2 Etapas  5 Cfm Motor De 1/2hp Entrada 1/4">
          <a:extLst>
            <a:ext uri="{FF2B5EF4-FFF2-40B4-BE49-F238E27FC236}">
              <a16:creationId xmlns:a16="http://schemas.microsoft.com/office/drawing/2014/main" id="{3A67512B-B902-406B-A70C-DA4028A5126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36" name="AutoShape 3" descr="Bomba De Vacío De 2 Etapas  5 Cfm Motor De 1/2hp Entrada 1/4">
          <a:extLst>
            <a:ext uri="{FF2B5EF4-FFF2-40B4-BE49-F238E27FC236}">
              <a16:creationId xmlns:a16="http://schemas.microsoft.com/office/drawing/2014/main" id="{74E0FECD-3339-465A-8256-5A0C1EB952D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37" name="AutoShape 3" descr="Bomba De Vacío De 2 Etapas  5 Cfm Motor De 1/2hp Entrada 1/4">
          <a:extLst>
            <a:ext uri="{FF2B5EF4-FFF2-40B4-BE49-F238E27FC236}">
              <a16:creationId xmlns:a16="http://schemas.microsoft.com/office/drawing/2014/main" id="{B400FAF5-F1C0-4238-A126-6469FF4B8DE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38" name="AutoShape 3" descr="Bomba De Vacío De 2 Etapas  5 Cfm Motor De 1/2hp Entrada 1/4">
          <a:extLst>
            <a:ext uri="{FF2B5EF4-FFF2-40B4-BE49-F238E27FC236}">
              <a16:creationId xmlns:a16="http://schemas.microsoft.com/office/drawing/2014/main" id="{E10CBDC3-6E1B-4E11-9D9A-3CF7E9121DA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39" name="AutoShape 3" descr="Bomba De Vacío De 2 Etapas  5 Cfm Motor De 1/2hp Entrada 1/4">
          <a:extLst>
            <a:ext uri="{FF2B5EF4-FFF2-40B4-BE49-F238E27FC236}">
              <a16:creationId xmlns:a16="http://schemas.microsoft.com/office/drawing/2014/main" id="{1CFDD3CC-0989-4E1E-92B2-954DF02FC5A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40" name="AutoShape 3" descr="Bomba De Vacío De 2 Etapas  5 Cfm Motor De 1/2hp Entrada 1/4">
          <a:extLst>
            <a:ext uri="{FF2B5EF4-FFF2-40B4-BE49-F238E27FC236}">
              <a16:creationId xmlns:a16="http://schemas.microsoft.com/office/drawing/2014/main" id="{9FC795D7-7022-44C6-8713-005F172F797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41" name="AutoShape 3" descr="Bomba De Vacío De 2 Etapas  5 Cfm Motor De 1/2hp Entrada 1/4">
          <a:extLst>
            <a:ext uri="{FF2B5EF4-FFF2-40B4-BE49-F238E27FC236}">
              <a16:creationId xmlns:a16="http://schemas.microsoft.com/office/drawing/2014/main" id="{34EE0B3E-2E2E-4A1B-BB9E-40F0D8A67D6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42" name="AutoShape 3" descr="Bomba De Vacío De 2 Etapas  5 Cfm Motor De 1/2hp Entrada 1/4">
          <a:extLst>
            <a:ext uri="{FF2B5EF4-FFF2-40B4-BE49-F238E27FC236}">
              <a16:creationId xmlns:a16="http://schemas.microsoft.com/office/drawing/2014/main" id="{29FF6224-3C0C-42C9-A373-F5DB47B8543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43" name="AutoShape 3" descr="Bomba De Vacío De 2 Etapas  5 Cfm Motor De 1/2hp Entrada 1/4">
          <a:extLst>
            <a:ext uri="{FF2B5EF4-FFF2-40B4-BE49-F238E27FC236}">
              <a16:creationId xmlns:a16="http://schemas.microsoft.com/office/drawing/2014/main" id="{472CCC29-8B53-4790-A312-DF963361906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44" name="AutoShape 3" descr="Bomba De Vacío De 2 Etapas  5 Cfm Motor De 1/2hp Entrada 1/4">
          <a:extLst>
            <a:ext uri="{FF2B5EF4-FFF2-40B4-BE49-F238E27FC236}">
              <a16:creationId xmlns:a16="http://schemas.microsoft.com/office/drawing/2014/main" id="{B7D12CFE-67E7-4058-B987-F04AD483BBA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45" name="AutoShape 3" descr="Bomba De Vacío De 2 Etapas  5 Cfm Motor De 1/2hp Entrada 1/4">
          <a:extLst>
            <a:ext uri="{FF2B5EF4-FFF2-40B4-BE49-F238E27FC236}">
              <a16:creationId xmlns:a16="http://schemas.microsoft.com/office/drawing/2014/main" id="{F5A91B80-7EE1-4B06-82D6-5A3DA669425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46" name="AutoShape 3" descr="Bomba De Vacío De 2 Etapas  5 Cfm Motor De 1/2hp Entrada 1/4">
          <a:extLst>
            <a:ext uri="{FF2B5EF4-FFF2-40B4-BE49-F238E27FC236}">
              <a16:creationId xmlns:a16="http://schemas.microsoft.com/office/drawing/2014/main" id="{E4143920-B4E5-4CA6-A24F-43EC40B2685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47" name="AutoShape 3" descr="Bomba De Vacío De 2 Etapas  5 Cfm Motor De 1/2hp Entrada 1/4">
          <a:extLst>
            <a:ext uri="{FF2B5EF4-FFF2-40B4-BE49-F238E27FC236}">
              <a16:creationId xmlns:a16="http://schemas.microsoft.com/office/drawing/2014/main" id="{B3732008-B162-46DF-A4B2-3026C490347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48" name="AutoShape 3" descr="Bomba De Vacío De 2 Etapas  5 Cfm Motor De 1/2hp Entrada 1/4">
          <a:extLst>
            <a:ext uri="{FF2B5EF4-FFF2-40B4-BE49-F238E27FC236}">
              <a16:creationId xmlns:a16="http://schemas.microsoft.com/office/drawing/2014/main" id="{CD817FFD-8D4A-4268-A88F-4365BE10D8B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49" name="AutoShape 3" descr="Bomba De Vacío De 2 Etapas  5 Cfm Motor De 1/2hp Entrada 1/4">
          <a:extLst>
            <a:ext uri="{FF2B5EF4-FFF2-40B4-BE49-F238E27FC236}">
              <a16:creationId xmlns:a16="http://schemas.microsoft.com/office/drawing/2014/main" id="{87192301-248E-4ED4-9316-9C1E61D9B6F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50" name="AutoShape 3" descr="Bomba De Vacío De 2 Etapas  5 Cfm Motor De 1/2hp Entrada 1/4">
          <a:extLst>
            <a:ext uri="{FF2B5EF4-FFF2-40B4-BE49-F238E27FC236}">
              <a16:creationId xmlns:a16="http://schemas.microsoft.com/office/drawing/2014/main" id="{A25BB0EC-DE7F-4F8E-8C3C-2529FB0C15B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51" name="AutoShape 3" descr="Bomba De Vacío De 2 Etapas  5 Cfm Motor De 1/2hp Entrada 1/4">
          <a:extLst>
            <a:ext uri="{FF2B5EF4-FFF2-40B4-BE49-F238E27FC236}">
              <a16:creationId xmlns:a16="http://schemas.microsoft.com/office/drawing/2014/main" id="{66D217D8-C223-4A76-B02A-F06800FF6F2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52" name="AutoShape 3" descr="Bomba De Vacío De 2 Etapas  5 Cfm Motor De 1/2hp Entrada 1/4">
          <a:extLst>
            <a:ext uri="{FF2B5EF4-FFF2-40B4-BE49-F238E27FC236}">
              <a16:creationId xmlns:a16="http://schemas.microsoft.com/office/drawing/2014/main" id="{7349D8C6-6063-46F6-91AE-39B232EE699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53" name="AutoShape 3" descr="Bomba De Vacío De 2 Etapas  5 Cfm Motor De 1/2hp Entrada 1/4">
          <a:extLst>
            <a:ext uri="{FF2B5EF4-FFF2-40B4-BE49-F238E27FC236}">
              <a16:creationId xmlns:a16="http://schemas.microsoft.com/office/drawing/2014/main" id="{7E1982E1-657F-4C66-8DAC-9BC07A67590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54" name="AutoShape 3" descr="Bomba De Vacío De 2 Etapas  5 Cfm Motor De 1/2hp Entrada 1/4">
          <a:extLst>
            <a:ext uri="{FF2B5EF4-FFF2-40B4-BE49-F238E27FC236}">
              <a16:creationId xmlns:a16="http://schemas.microsoft.com/office/drawing/2014/main" id="{F1A13332-76E3-48DB-AB0B-BAA244CCC88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55" name="AutoShape 3" descr="Bomba De Vacío De 2 Etapas  5 Cfm Motor De 1/2hp Entrada 1/4">
          <a:extLst>
            <a:ext uri="{FF2B5EF4-FFF2-40B4-BE49-F238E27FC236}">
              <a16:creationId xmlns:a16="http://schemas.microsoft.com/office/drawing/2014/main" id="{9CCD5825-6135-4D2D-8635-C848B43E49B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56" name="AutoShape 3" descr="Bomba De Vacío De 2 Etapas  5 Cfm Motor De 1/2hp Entrada 1/4">
          <a:extLst>
            <a:ext uri="{FF2B5EF4-FFF2-40B4-BE49-F238E27FC236}">
              <a16:creationId xmlns:a16="http://schemas.microsoft.com/office/drawing/2014/main" id="{C74A556B-D9E2-449B-9B68-DF62F892730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57" name="AutoShape 3" descr="Bomba De Vacío De 2 Etapas  5 Cfm Motor De 1/2hp Entrada 1/4">
          <a:extLst>
            <a:ext uri="{FF2B5EF4-FFF2-40B4-BE49-F238E27FC236}">
              <a16:creationId xmlns:a16="http://schemas.microsoft.com/office/drawing/2014/main" id="{E53404EE-AFAC-4349-A533-F2B98EE4CF9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58" name="AutoShape 3" descr="Bomba De Vacío De 2 Etapas  5 Cfm Motor De 1/2hp Entrada 1/4">
          <a:extLst>
            <a:ext uri="{FF2B5EF4-FFF2-40B4-BE49-F238E27FC236}">
              <a16:creationId xmlns:a16="http://schemas.microsoft.com/office/drawing/2014/main" id="{B68977C9-60FC-4E1C-842B-5A9E589160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59" name="AutoShape 3" descr="Bomba De Vacío De 2 Etapas  5 Cfm Motor De 1/2hp Entrada 1/4">
          <a:extLst>
            <a:ext uri="{FF2B5EF4-FFF2-40B4-BE49-F238E27FC236}">
              <a16:creationId xmlns:a16="http://schemas.microsoft.com/office/drawing/2014/main" id="{2304937C-D96B-4F25-AF89-14957AFC9B6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60" name="AutoShape 3" descr="Bomba De Vacío De 2 Etapas  5 Cfm Motor De 1/2hp Entrada 1/4">
          <a:extLst>
            <a:ext uri="{FF2B5EF4-FFF2-40B4-BE49-F238E27FC236}">
              <a16:creationId xmlns:a16="http://schemas.microsoft.com/office/drawing/2014/main" id="{8A3177F4-30DB-4DCF-88A7-AC5DB910279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61" name="AutoShape 3" descr="Bomba De Vacío De 2 Etapas  5 Cfm Motor De 1/2hp Entrada 1/4">
          <a:extLst>
            <a:ext uri="{FF2B5EF4-FFF2-40B4-BE49-F238E27FC236}">
              <a16:creationId xmlns:a16="http://schemas.microsoft.com/office/drawing/2014/main" id="{38EF9F4E-1D59-4A0D-AA68-5D7EE53A683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62" name="AutoShape 3" descr="Bomba De Vacío De 2 Etapas  5 Cfm Motor De 1/2hp Entrada 1/4">
          <a:extLst>
            <a:ext uri="{FF2B5EF4-FFF2-40B4-BE49-F238E27FC236}">
              <a16:creationId xmlns:a16="http://schemas.microsoft.com/office/drawing/2014/main" id="{99AA498D-1BC7-4FE9-B3A1-665084CD511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52</xdr:row>
      <xdr:rowOff>0</xdr:rowOff>
    </xdr:from>
    <xdr:ext cx="304800" cy="288925"/>
    <xdr:sp macro="" textlink="">
      <xdr:nvSpPr>
        <xdr:cNvPr id="9763" name="AutoShape 3" descr="Bomba De Vacío De 2 Etapas  5 Cfm Motor De 1/2hp Entrada 1/4">
          <a:extLst>
            <a:ext uri="{FF2B5EF4-FFF2-40B4-BE49-F238E27FC236}">
              <a16:creationId xmlns:a16="http://schemas.microsoft.com/office/drawing/2014/main" id="{35585CBD-64D4-4761-9D6E-ECAB65FEF30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64" name="AutoShape 3" descr="Bomba De Vacío De 2 Etapas  5 Cfm Motor De 1/2hp Entrada 1/4">
          <a:extLst>
            <a:ext uri="{FF2B5EF4-FFF2-40B4-BE49-F238E27FC236}">
              <a16:creationId xmlns:a16="http://schemas.microsoft.com/office/drawing/2014/main" id="{E85E890A-7131-4020-BA8D-DB4A3A6DADC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65" name="AutoShape 3" descr="Bomba De Vacío De 2 Etapas  5 Cfm Motor De 1/2hp Entrada 1/4">
          <a:extLst>
            <a:ext uri="{FF2B5EF4-FFF2-40B4-BE49-F238E27FC236}">
              <a16:creationId xmlns:a16="http://schemas.microsoft.com/office/drawing/2014/main" id="{1C0046C4-56B9-43F7-901F-3C3BA2183F4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66" name="AutoShape 3" descr="Bomba De Vacío De 2 Etapas  5 Cfm Motor De 1/2hp Entrada 1/4">
          <a:extLst>
            <a:ext uri="{FF2B5EF4-FFF2-40B4-BE49-F238E27FC236}">
              <a16:creationId xmlns:a16="http://schemas.microsoft.com/office/drawing/2014/main" id="{2582DD15-8179-49B5-B457-2E1BA4EC2C0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67" name="AutoShape 3" descr="Bomba De Vacío De 2 Etapas  5 Cfm Motor De 1/2hp Entrada 1/4">
          <a:extLst>
            <a:ext uri="{FF2B5EF4-FFF2-40B4-BE49-F238E27FC236}">
              <a16:creationId xmlns:a16="http://schemas.microsoft.com/office/drawing/2014/main" id="{FB099282-DBBB-42F5-8F1B-82C44E1EF59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68" name="AutoShape 3" descr="Bomba De Vacío De 2 Etapas  5 Cfm Motor De 1/2hp Entrada 1/4">
          <a:extLst>
            <a:ext uri="{FF2B5EF4-FFF2-40B4-BE49-F238E27FC236}">
              <a16:creationId xmlns:a16="http://schemas.microsoft.com/office/drawing/2014/main" id="{9264530F-FF0A-4BEC-B80A-6D1FD14B162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69" name="AutoShape 3" descr="Bomba De Vacío De 2 Etapas  5 Cfm Motor De 1/2hp Entrada 1/4">
          <a:extLst>
            <a:ext uri="{FF2B5EF4-FFF2-40B4-BE49-F238E27FC236}">
              <a16:creationId xmlns:a16="http://schemas.microsoft.com/office/drawing/2014/main" id="{88E4D55F-7769-4612-84F2-48D0A7D37CA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70" name="AutoShape 3" descr="Bomba De Vacío De 2 Etapas  5 Cfm Motor De 1/2hp Entrada 1/4">
          <a:extLst>
            <a:ext uri="{FF2B5EF4-FFF2-40B4-BE49-F238E27FC236}">
              <a16:creationId xmlns:a16="http://schemas.microsoft.com/office/drawing/2014/main" id="{AEDA9048-B12B-449D-9FCE-E120F4D553F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71" name="AutoShape 3" descr="Bomba De Vacío De 2 Etapas  5 Cfm Motor De 1/2hp Entrada 1/4">
          <a:extLst>
            <a:ext uri="{FF2B5EF4-FFF2-40B4-BE49-F238E27FC236}">
              <a16:creationId xmlns:a16="http://schemas.microsoft.com/office/drawing/2014/main" id="{E764FD3F-4770-438E-80B9-AB31E1DC78D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72" name="AutoShape 3" descr="Bomba De Vacío De 2 Etapas  5 Cfm Motor De 1/2hp Entrada 1/4">
          <a:extLst>
            <a:ext uri="{FF2B5EF4-FFF2-40B4-BE49-F238E27FC236}">
              <a16:creationId xmlns:a16="http://schemas.microsoft.com/office/drawing/2014/main" id="{F154C94F-EB21-48AB-AC18-773E088D87F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73" name="AutoShape 3" descr="Bomba De Vacío De 2 Etapas  5 Cfm Motor De 1/2hp Entrada 1/4">
          <a:extLst>
            <a:ext uri="{FF2B5EF4-FFF2-40B4-BE49-F238E27FC236}">
              <a16:creationId xmlns:a16="http://schemas.microsoft.com/office/drawing/2014/main" id="{318CB61B-FA65-4526-AEE5-E3419012596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74" name="AutoShape 3" descr="Bomba De Vacío De 2 Etapas  5 Cfm Motor De 1/2hp Entrada 1/4">
          <a:extLst>
            <a:ext uri="{FF2B5EF4-FFF2-40B4-BE49-F238E27FC236}">
              <a16:creationId xmlns:a16="http://schemas.microsoft.com/office/drawing/2014/main" id="{07A1B840-E5A8-4B47-818B-04E6B143C6D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75" name="AutoShape 3" descr="Bomba De Vacío De 2 Etapas  5 Cfm Motor De 1/2hp Entrada 1/4">
          <a:extLst>
            <a:ext uri="{FF2B5EF4-FFF2-40B4-BE49-F238E27FC236}">
              <a16:creationId xmlns:a16="http://schemas.microsoft.com/office/drawing/2014/main" id="{32F79A66-379B-40E1-BC43-CB34AC1DBA0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76" name="AutoShape 3" descr="Bomba De Vacío De 2 Etapas  5 Cfm Motor De 1/2hp Entrada 1/4">
          <a:extLst>
            <a:ext uri="{FF2B5EF4-FFF2-40B4-BE49-F238E27FC236}">
              <a16:creationId xmlns:a16="http://schemas.microsoft.com/office/drawing/2014/main" id="{FD9D3CFA-3A72-4B51-89F5-8754DDD652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77" name="AutoShape 3" descr="Bomba De Vacío De 2 Etapas  5 Cfm Motor De 1/2hp Entrada 1/4">
          <a:extLst>
            <a:ext uri="{FF2B5EF4-FFF2-40B4-BE49-F238E27FC236}">
              <a16:creationId xmlns:a16="http://schemas.microsoft.com/office/drawing/2014/main" id="{E12D0EAE-DD3F-41FD-8BE5-080E9459B82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78" name="AutoShape 3" descr="Bomba De Vacío De 2 Etapas  5 Cfm Motor De 1/2hp Entrada 1/4">
          <a:extLst>
            <a:ext uri="{FF2B5EF4-FFF2-40B4-BE49-F238E27FC236}">
              <a16:creationId xmlns:a16="http://schemas.microsoft.com/office/drawing/2014/main" id="{61B064C5-0348-467F-96FC-69D5A8C1831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79" name="AutoShape 3" descr="Bomba De Vacío De 2 Etapas  5 Cfm Motor De 1/2hp Entrada 1/4">
          <a:extLst>
            <a:ext uri="{FF2B5EF4-FFF2-40B4-BE49-F238E27FC236}">
              <a16:creationId xmlns:a16="http://schemas.microsoft.com/office/drawing/2014/main" id="{12CBF5E5-A72A-46C3-BBB0-705A47DD38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80" name="AutoShape 3" descr="Bomba De Vacío De 2 Etapas  5 Cfm Motor De 1/2hp Entrada 1/4">
          <a:extLst>
            <a:ext uri="{FF2B5EF4-FFF2-40B4-BE49-F238E27FC236}">
              <a16:creationId xmlns:a16="http://schemas.microsoft.com/office/drawing/2014/main" id="{1A8493B9-EAF0-4CCB-99A1-3B53A43B516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81" name="AutoShape 3" descr="Bomba De Vacío De 2 Etapas  5 Cfm Motor De 1/2hp Entrada 1/4">
          <a:extLst>
            <a:ext uri="{FF2B5EF4-FFF2-40B4-BE49-F238E27FC236}">
              <a16:creationId xmlns:a16="http://schemas.microsoft.com/office/drawing/2014/main" id="{4AC3E25B-6A42-4FFA-82EA-C4F4A249B2A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82" name="AutoShape 3" descr="Bomba De Vacío De 2 Etapas  5 Cfm Motor De 1/2hp Entrada 1/4">
          <a:extLst>
            <a:ext uri="{FF2B5EF4-FFF2-40B4-BE49-F238E27FC236}">
              <a16:creationId xmlns:a16="http://schemas.microsoft.com/office/drawing/2014/main" id="{853ECD7F-4752-4D91-967C-BCA40D365A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83" name="AutoShape 3" descr="Bomba De Vacío De 2 Etapas  5 Cfm Motor De 1/2hp Entrada 1/4">
          <a:extLst>
            <a:ext uri="{FF2B5EF4-FFF2-40B4-BE49-F238E27FC236}">
              <a16:creationId xmlns:a16="http://schemas.microsoft.com/office/drawing/2014/main" id="{5CC330DA-37AA-448D-A59D-41F4D9A372D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84" name="AutoShape 3" descr="Bomba De Vacío De 2 Etapas  5 Cfm Motor De 1/2hp Entrada 1/4">
          <a:extLst>
            <a:ext uri="{FF2B5EF4-FFF2-40B4-BE49-F238E27FC236}">
              <a16:creationId xmlns:a16="http://schemas.microsoft.com/office/drawing/2014/main" id="{E984F636-350E-41F4-90E2-0A5D80496CA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85" name="AutoShape 3" descr="Bomba De Vacío De 2 Etapas  5 Cfm Motor De 1/2hp Entrada 1/4">
          <a:extLst>
            <a:ext uri="{FF2B5EF4-FFF2-40B4-BE49-F238E27FC236}">
              <a16:creationId xmlns:a16="http://schemas.microsoft.com/office/drawing/2014/main" id="{5ADDABEA-725C-464D-BA78-68B104F7DA7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86" name="AutoShape 3" descr="Bomba De Vacío De 2 Etapas  5 Cfm Motor De 1/2hp Entrada 1/4">
          <a:extLst>
            <a:ext uri="{FF2B5EF4-FFF2-40B4-BE49-F238E27FC236}">
              <a16:creationId xmlns:a16="http://schemas.microsoft.com/office/drawing/2014/main" id="{2ECBF8C4-1CA5-4DE9-A117-5447554A02B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87" name="AutoShape 3" descr="Bomba De Vacío De 2 Etapas  5 Cfm Motor De 1/2hp Entrada 1/4">
          <a:extLst>
            <a:ext uri="{FF2B5EF4-FFF2-40B4-BE49-F238E27FC236}">
              <a16:creationId xmlns:a16="http://schemas.microsoft.com/office/drawing/2014/main" id="{94235FE0-6B2C-4A80-B85D-633FD16F26A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88" name="AutoShape 3" descr="Bomba De Vacío De 2 Etapas  5 Cfm Motor De 1/2hp Entrada 1/4">
          <a:extLst>
            <a:ext uri="{FF2B5EF4-FFF2-40B4-BE49-F238E27FC236}">
              <a16:creationId xmlns:a16="http://schemas.microsoft.com/office/drawing/2014/main" id="{B9848977-FDB7-439F-8D10-0818B19C538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89" name="AutoShape 3" descr="Bomba De Vacío De 2 Etapas  5 Cfm Motor De 1/2hp Entrada 1/4">
          <a:extLst>
            <a:ext uri="{FF2B5EF4-FFF2-40B4-BE49-F238E27FC236}">
              <a16:creationId xmlns:a16="http://schemas.microsoft.com/office/drawing/2014/main" id="{11D472EC-365A-4BB1-9422-ACE24E9B84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90" name="AutoShape 3" descr="Bomba De Vacío De 2 Etapas  5 Cfm Motor De 1/2hp Entrada 1/4">
          <a:extLst>
            <a:ext uri="{FF2B5EF4-FFF2-40B4-BE49-F238E27FC236}">
              <a16:creationId xmlns:a16="http://schemas.microsoft.com/office/drawing/2014/main" id="{8ACFC321-4007-4DF6-AB2D-843A51EC839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91" name="AutoShape 3" descr="Bomba De Vacío De 2 Etapas  5 Cfm Motor De 1/2hp Entrada 1/4">
          <a:extLst>
            <a:ext uri="{FF2B5EF4-FFF2-40B4-BE49-F238E27FC236}">
              <a16:creationId xmlns:a16="http://schemas.microsoft.com/office/drawing/2014/main" id="{D98F2BF5-6070-4F2F-AB43-492603DCCEE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92" name="AutoShape 3" descr="Bomba De Vacío De 2 Etapas  5 Cfm Motor De 1/2hp Entrada 1/4">
          <a:extLst>
            <a:ext uri="{FF2B5EF4-FFF2-40B4-BE49-F238E27FC236}">
              <a16:creationId xmlns:a16="http://schemas.microsoft.com/office/drawing/2014/main" id="{9E47DF96-017B-4A5F-8E93-DBA0A138DA9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93" name="AutoShape 3" descr="Bomba De Vacío De 2 Etapas  5 Cfm Motor De 1/2hp Entrada 1/4">
          <a:extLst>
            <a:ext uri="{FF2B5EF4-FFF2-40B4-BE49-F238E27FC236}">
              <a16:creationId xmlns:a16="http://schemas.microsoft.com/office/drawing/2014/main" id="{6631F370-B7EC-44EB-994B-98F0201139A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94" name="AutoShape 3" descr="Bomba De Vacío De 2 Etapas  5 Cfm Motor De 1/2hp Entrada 1/4">
          <a:extLst>
            <a:ext uri="{FF2B5EF4-FFF2-40B4-BE49-F238E27FC236}">
              <a16:creationId xmlns:a16="http://schemas.microsoft.com/office/drawing/2014/main" id="{493F6CE7-E441-405C-8AFC-D5863D84F74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95" name="AutoShape 3" descr="Bomba De Vacío De 2 Etapas  5 Cfm Motor De 1/2hp Entrada 1/4">
          <a:extLst>
            <a:ext uri="{FF2B5EF4-FFF2-40B4-BE49-F238E27FC236}">
              <a16:creationId xmlns:a16="http://schemas.microsoft.com/office/drawing/2014/main" id="{28FD711F-2283-4F2A-9376-5C91461FABB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96" name="AutoShape 3" descr="Bomba De Vacío De 2 Etapas  5 Cfm Motor De 1/2hp Entrada 1/4">
          <a:extLst>
            <a:ext uri="{FF2B5EF4-FFF2-40B4-BE49-F238E27FC236}">
              <a16:creationId xmlns:a16="http://schemas.microsoft.com/office/drawing/2014/main" id="{DAFD3997-2E4A-4BF7-8599-B5386C622F7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97" name="AutoShape 3" descr="Bomba De Vacío De 2 Etapas  5 Cfm Motor De 1/2hp Entrada 1/4">
          <a:extLst>
            <a:ext uri="{FF2B5EF4-FFF2-40B4-BE49-F238E27FC236}">
              <a16:creationId xmlns:a16="http://schemas.microsoft.com/office/drawing/2014/main" id="{C6AD8618-91CB-45FC-A656-F13171F3932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98" name="AutoShape 3" descr="Bomba De Vacío De 2 Etapas  5 Cfm Motor De 1/2hp Entrada 1/4">
          <a:extLst>
            <a:ext uri="{FF2B5EF4-FFF2-40B4-BE49-F238E27FC236}">
              <a16:creationId xmlns:a16="http://schemas.microsoft.com/office/drawing/2014/main" id="{3F716BCF-AFAB-414D-B196-DE3EB9A788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799" name="AutoShape 3" descr="Bomba De Vacío De 2 Etapas  5 Cfm Motor De 1/2hp Entrada 1/4">
          <a:extLst>
            <a:ext uri="{FF2B5EF4-FFF2-40B4-BE49-F238E27FC236}">
              <a16:creationId xmlns:a16="http://schemas.microsoft.com/office/drawing/2014/main" id="{1412F903-33D4-4E73-938E-2F17E6704DB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800" name="AutoShape 3" descr="Bomba De Vacío De 2 Etapas  5 Cfm Motor De 1/2hp Entrada 1/4">
          <a:extLst>
            <a:ext uri="{FF2B5EF4-FFF2-40B4-BE49-F238E27FC236}">
              <a16:creationId xmlns:a16="http://schemas.microsoft.com/office/drawing/2014/main" id="{9B6FF8F9-7CA7-4964-8C9E-41896541915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801" name="AutoShape 3" descr="Bomba De Vacío De 2 Etapas  5 Cfm Motor De 1/2hp Entrada 1/4">
          <a:extLst>
            <a:ext uri="{FF2B5EF4-FFF2-40B4-BE49-F238E27FC236}">
              <a16:creationId xmlns:a16="http://schemas.microsoft.com/office/drawing/2014/main" id="{967A17B1-5478-46EE-B1D3-FA2CA271283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802" name="AutoShape 3" descr="Bomba De Vacío De 2 Etapas  5 Cfm Motor De 1/2hp Entrada 1/4">
          <a:extLst>
            <a:ext uri="{FF2B5EF4-FFF2-40B4-BE49-F238E27FC236}">
              <a16:creationId xmlns:a16="http://schemas.microsoft.com/office/drawing/2014/main" id="{65AB5EC1-102C-45C0-977C-4CB31AA558C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803" name="AutoShape 3" descr="Bomba De Vacío De 2 Etapas  5 Cfm Motor De 1/2hp Entrada 1/4">
          <a:extLst>
            <a:ext uri="{FF2B5EF4-FFF2-40B4-BE49-F238E27FC236}">
              <a16:creationId xmlns:a16="http://schemas.microsoft.com/office/drawing/2014/main" id="{8C13D094-84A4-44C8-9F3E-6BF7A9F0534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804" name="AutoShape 3" descr="Bomba De Vacío De 2 Etapas  5 Cfm Motor De 1/2hp Entrada 1/4">
          <a:extLst>
            <a:ext uri="{FF2B5EF4-FFF2-40B4-BE49-F238E27FC236}">
              <a16:creationId xmlns:a16="http://schemas.microsoft.com/office/drawing/2014/main" id="{24F7122F-AB4D-4F5A-9F08-5E9CE874DC7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805" name="AutoShape 3" descr="Bomba De Vacío De 2 Etapas  5 Cfm Motor De 1/2hp Entrada 1/4">
          <a:extLst>
            <a:ext uri="{FF2B5EF4-FFF2-40B4-BE49-F238E27FC236}">
              <a16:creationId xmlns:a16="http://schemas.microsoft.com/office/drawing/2014/main" id="{4C938681-3475-4E71-9132-16E5865A148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806" name="AutoShape 3" descr="Bomba De Vacío De 2 Etapas  5 Cfm Motor De 1/2hp Entrada 1/4">
          <a:extLst>
            <a:ext uri="{FF2B5EF4-FFF2-40B4-BE49-F238E27FC236}">
              <a16:creationId xmlns:a16="http://schemas.microsoft.com/office/drawing/2014/main" id="{61490545-D0F5-4F63-BCB2-675AC9E1352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53</xdr:row>
      <xdr:rowOff>0</xdr:rowOff>
    </xdr:from>
    <xdr:ext cx="304800" cy="288925"/>
    <xdr:sp macro="" textlink="">
      <xdr:nvSpPr>
        <xdr:cNvPr id="9807" name="AutoShape 3" descr="Bomba De Vacío De 2 Etapas  5 Cfm Motor De 1/2hp Entrada 1/4">
          <a:extLst>
            <a:ext uri="{FF2B5EF4-FFF2-40B4-BE49-F238E27FC236}">
              <a16:creationId xmlns:a16="http://schemas.microsoft.com/office/drawing/2014/main" id="{31278FAC-A64C-471F-95A8-15734E0E6BB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08" name="AutoShape 3" descr="Bomba De Vacío De 2 Etapas  5 Cfm Motor De 1/2hp Entrada 1/4">
          <a:extLst>
            <a:ext uri="{FF2B5EF4-FFF2-40B4-BE49-F238E27FC236}">
              <a16:creationId xmlns:a16="http://schemas.microsoft.com/office/drawing/2014/main" id="{AEC6E806-8EF8-485B-A44F-93526D242B4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09" name="AutoShape 3" descr="Bomba De Vacío De 2 Etapas  5 Cfm Motor De 1/2hp Entrada 1/4">
          <a:extLst>
            <a:ext uri="{FF2B5EF4-FFF2-40B4-BE49-F238E27FC236}">
              <a16:creationId xmlns:a16="http://schemas.microsoft.com/office/drawing/2014/main" id="{423CB95B-E8F5-4CF4-862B-E18431C62F8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10" name="AutoShape 3" descr="Bomba De Vacío De 2 Etapas  5 Cfm Motor De 1/2hp Entrada 1/4">
          <a:extLst>
            <a:ext uri="{FF2B5EF4-FFF2-40B4-BE49-F238E27FC236}">
              <a16:creationId xmlns:a16="http://schemas.microsoft.com/office/drawing/2014/main" id="{78596BC7-E0A7-4774-83F4-F8BAE741A28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11" name="AutoShape 3" descr="Bomba De Vacío De 2 Etapas  5 Cfm Motor De 1/2hp Entrada 1/4">
          <a:extLst>
            <a:ext uri="{FF2B5EF4-FFF2-40B4-BE49-F238E27FC236}">
              <a16:creationId xmlns:a16="http://schemas.microsoft.com/office/drawing/2014/main" id="{44ED6063-BA6D-4C81-940E-BF620498DB5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12" name="AutoShape 3" descr="Bomba De Vacío De 2 Etapas  5 Cfm Motor De 1/2hp Entrada 1/4">
          <a:extLst>
            <a:ext uri="{FF2B5EF4-FFF2-40B4-BE49-F238E27FC236}">
              <a16:creationId xmlns:a16="http://schemas.microsoft.com/office/drawing/2014/main" id="{D1402D38-E68A-492E-B170-158A1F31C0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13" name="AutoShape 3" descr="Bomba De Vacío De 2 Etapas  5 Cfm Motor De 1/2hp Entrada 1/4">
          <a:extLst>
            <a:ext uri="{FF2B5EF4-FFF2-40B4-BE49-F238E27FC236}">
              <a16:creationId xmlns:a16="http://schemas.microsoft.com/office/drawing/2014/main" id="{326B69E9-EF5D-4B5D-ADC8-DB645D68E73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14" name="AutoShape 3" descr="Bomba De Vacío De 2 Etapas  5 Cfm Motor De 1/2hp Entrada 1/4">
          <a:extLst>
            <a:ext uri="{FF2B5EF4-FFF2-40B4-BE49-F238E27FC236}">
              <a16:creationId xmlns:a16="http://schemas.microsoft.com/office/drawing/2014/main" id="{F1E85B9F-249F-486C-9823-218558B48A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15" name="AutoShape 3" descr="Bomba De Vacío De 2 Etapas  5 Cfm Motor De 1/2hp Entrada 1/4">
          <a:extLst>
            <a:ext uri="{FF2B5EF4-FFF2-40B4-BE49-F238E27FC236}">
              <a16:creationId xmlns:a16="http://schemas.microsoft.com/office/drawing/2014/main" id="{B26A9FB2-584E-4E24-A475-CC6D28CC4C8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16" name="AutoShape 3" descr="Bomba De Vacío De 2 Etapas  5 Cfm Motor De 1/2hp Entrada 1/4">
          <a:extLst>
            <a:ext uri="{FF2B5EF4-FFF2-40B4-BE49-F238E27FC236}">
              <a16:creationId xmlns:a16="http://schemas.microsoft.com/office/drawing/2014/main" id="{C8C85E58-FFD7-40D6-8A33-27FA193FACE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17" name="AutoShape 3" descr="Bomba De Vacío De 2 Etapas  5 Cfm Motor De 1/2hp Entrada 1/4">
          <a:extLst>
            <a:ext uri="{FF2B5EF4-FFF2-40B4-BE49-F238E27FC236}">
              <a16:creationId xmlns:a16="http://schemas.microsoft.com/office/drawing/2014/main" id="{46A1E057-5F6A-4445-B706-7D581EDC101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18" name="AutoShape 3" descr="Bomba De Vacío De 2 Etapas  5 Cfm Motor De 1/2hp Entrada 1/4">
          <a:extLst>
            <a:ext uri="{FF2B5EF4-FFF2-40B4-BE49-F238E27FC236}">
              <a16:creationId xmlns:a16="http://schemas.microsoft.com/office/drawing/2014/main" id="{D22AEF12-E829-4CB9-9E7F-B7C47853EDB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19" name="AutoShape 3" descr="Bomba De Vacío De 2 Etapas  5 Cfm Motor De 1/2hp Entrada 1/4">
          <a:extLst>
            <a:ext uri="{FF2B5EF4-FFF2-40B4-BE49-F238E27FC236}">
              <a16:creationId xmlns:a16="http://schemas.microsoft.com/office/drawing/2014/main" id="{1B4A64FA-D257-469F-988E-6899D22379B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20" name="AutoShape 3" descr="Bomba De Vacío De 2 Etapas  5 Cfm Motor De 1/2hp Entrada 1/4">
          <a:extLst>
            <a:ext uri="{FF2B5EF4-FFF2-40B4-BE49-F238E27FC236}">
              <a16:creationId xmlns:a16="http://schemas.microsoft.com/office/drawing/2014/main" id="{1E7AA5FE-75FC-4FD4-9621-DC0EA607A56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21" name="AutoShape 3" descr="Bomba De Vacío De 2 Etapas  5 Cfm Motor De 1/2hp Entrada 1/4">
          <a:extLst>
            <a:ext uri="{FF2B5EF4-FFF2-40B4-BE49-F238E27FC236}">
              <a16:creationId xmlns:a16="http://schemas.microsoft.com/office/drawing/2014/main" id="{E63C69B4-E1D9-49ED-9557-714244355AC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22" name="AutoShape 3" descr="Bomba De Vacío De 2 Etapas  5 Cfm Motor De 1/2hp Entrada 1/4">
          <a:extLst>
            <a:ext uri="{FF2B5EF4-FFF2-40B4-BE49-F238E27FC236}">
              <a16:creationId xmlns:a16="http://schemas.microsoft.com/office/drawing/2014/main" id="{E3CA5383-89B5-4E99-9220-3AF4E4EA048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23" name="AutoShape 3" descr="Bomba De Vacío De 2 Etapas  5 Cfm Motor De 1/2hp Entrada 1/4">
          <a:extLst>
            <a:ext uri="{FF2B5EF4-FFF2-40B4-BE49-F238E27FC236}">
              <a16:creationId xmlns:a16="http://schemas.microsoft.com/office/drawing/2014/main" id="{D2DFA81E-1CD0-4BF5-85D3-E7E6459E989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24" name="AutoShape 3" descr="Bomba De Vacío De 2 Etapas  5 Cfm Motor De 1/2hp Entrada 1/4">
          <a:extLst>
            <a:ext uri="{FF2B5EF4-FFF2-40B4-BE49-F238E27FC236}">
              <a16:creationId xmlns:a16="http://schemas.microsoft.com/office/drawing/2014/main" id="{39AC6404-586C-4248-A3FC-3D3F68C900F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25" name="AutoShape 3" descr="Bomba De Vacío De 2 Etapas  5 Cfm Motor De 1/2hp Entrada 1/4">
          <a:extLst>
            <a:ext uri="{FF2B5EF4-FFF2-40B4-BE49-F238E27FC236}">
              <a16:creationId xmlns:a16="http://schemas.microsoft.com/office/drawing/2014/main" id="{EE60B800-E961-41A6-A094-325B5B02B05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26" name="AutoShape 3" descr="Bomba De Vacío De 2 Etapas  5 Cfm Motor De 1/2hp Entrada 1/4">
          <a:extLst>
            <a:ext uri="{FF2B5EF4-FFF2-40B4-BE49-F238E27FC236}">
              <a16:creationId xmlns:a16="http://schemas.microsoft.com/office/drawing/2014/main" id="{CD2C8E43-4F60-46E2-9B64-7B07D3F4129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27" name="AutoShape 3" descr="Bomba De Vacío De 2 Etapas  5 Cfm Motor De 1/2hp Entrada 1/4">
          <a:extLst>
            <a:ext uri="{FF2B5EF4-FFF2-40B4-BE49-F238E27FC236}">
              <a16:creationId xmlns:a16="http://schemas.microsoft.com/office/drawing/2014/main" id="{40142D5B-CC10-4E2C-9C8F-78C67E7816C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28" name="AutoShape 3" descr="Bomba De Vacío De 2 Etapas  5 Cfm Motor De 1/2hp Entrada 1/4">
          <a:extLst>
            <a:ext uri="{FF2B5EF4-FFF2-40B4-BE49-F238E27FC236}">
              <a16:creationId xmlns:a16="http://schemas.microsoft.com/office/drawing/2014/main" id="{196343E7-2A86-4F06-BDD5-267195DC670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29" name="AutoShape 3" descr="Bomba De Vacío De 2 Etapas  5 Cfm Motor De 1/2hp Entrada 1/4">
          <a:extLst>
            <a:ext uri="{FF2B5EF4-FFF2-40B4-BE49-F238E27FC236}">
              <a16:creationId xmlns:a16="http://schemas.microsoft.com/office/drawing/2014/main" id="{A68A50BF-8CC8-4883-A7DC-2097DE15492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30" name="AutoShape 3" descr="Bomba De Vacío De 2 Etapas  5 Cfm Motor De 1/2hp Entrada 1/4">
          <a:extLst>
            <a:ext uri="{FF2B5EF4-FFF2-40B4-BE49-F238E27FC236}">
              <a16:creationId xmlns:a16="http://schemas.microsoft.com/office/drawing/2014/main" id="{5DB4779E-69C7-482A-A9E1-E37F439B8A8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31" name="AutoShape 3" descr="Bomba De Vacío De 2 Etapas  5 Cfm Motor De 1/2hp Entrada 1/4">
          <a:extLst>
            <a:ext uri="{FF2B5EF4-FFF2-40B4-BE49-F238E27FC236}">
              <a16:creationId xmlns:a16="http://schemas.microsoft.com/office/drawing/2014/main" id="{66DBC119-0129-4623-9C53-B4320E20665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32" name="AutoShape 3" descr="Bomba De Vacío De 2 Etapas  5 Cfm Motor De 1/2hp Entrada 1/4">
          <a:extLst>
            <a:ext uri="{FF2B5EF4-FFF2-40B4-BE49-F238E27FC236}">
              <a16:creationId xmlns:a16="http://schemas.microsoft.com/office/drawing/2014/main" id="{035FB084-1116-4648-9D86-AD4FC05EBD7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33" name="AutoShape 3" descr="Bomba De Vacío De 2 Etapas  5 Cfm Motor De 1/2hp Entrada 1/4">
          <a:extLst>
            <a:ext uri="{FF2B5EF4-FFF2-40B4-BE49-F238E27FC236}">
              <a16:creationId xmlns:a16="http://schemas.microsoft.com/office/drawing/2014/main" id="{3692D4AD-B263-4CFA-812B-5B1AB1FB88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34" name="AutoShape 3" descr="Bomba De Vacío De 2 Etapas  5 Cfm Motor De 1/2hp Entrada 1/4">
          <a:extLst>
            <a:ext uri="{FF2B5EF4-FFF2-40B4-BE49-F238E27FC236}">
              <a16:creationId xmlns:a16="http://schemas.microsoft.com/office/drawing/2014/main" id="{919D7CE9-FB5E-4F05-AC17-10837BE177D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35" name="AutoShape 3" descr="Bomba De Vacío De 2 Etapas  5 Cfm Motor De 1/2hp Entrada 1/4">
          <a:extLst>
            <a:ext uri="{FF2B5EF4-FFF2-40B4-BE49-F238E27FC236}">
              <a16:creationId xmlns:a16="http://schemas.microsoft.com/office/drawing/2014/main" id="{640E6A35-27C0-4A23-8380-5333B514168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36" name="AutoShape 3" descr="Bomba De Vacío De 2 Etapas  5 Cfm Motor De 1/2hp Entrada 1/4">
          <a:extLst>
            <a:ext uri="{FF2B5EF4-FFF2-40B4-BE49-F238E27FC236}">
              <a16:creationId xmlns:a16="http://schemas.microsoft.com/office/drawing/2014/main" id="{8908441F-76C1-4BAB-9310-FB5048297BE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37" name="AutoShape 3" descr="Bomba De Vacío De 2 Etapas  5 Cfm Motor De 1/2hp Entrada 1/4">
          <a:extLst>
            <a:ext uri="{FF2B5EF4-FFF2-40B4-BE49-F238E27FC236}">
              <a16:creationId xmlns:a16="http://schemas.microsoft.com/office/drawing/2014/main" id="{A30119A0-26E4-435F-A9C6-C5349838055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38" name="AutoShape 3" descr="Bomba De Vacío De 2 Etapas  5 Cfm Motor De 1/2hp Entrada 1/4">
          <a:extLst>
            <a:ext uri="{FF2B5EF4-FFF2-40B4-BE49-F238E27FC236}">
              <a16:creationId xmlns:a16="http://schemas.microsoft.com/office/drawing/2014/main" id="{616F6CCD-E57D-44F6-ACB1-3F68FDFFB1E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39" name="AutoShape 3" descr="Bomba De Vacío De 2 Etapas  5 Cfm Motor De 1/2hp Entrada 1/4">
          <a:extLst>
            <a:ext uri="{FF2B5EF4-FFF2-40B4-BE49-F238E27FC236}">
              <a16:creationId xmlns:a16="http://schemas.microsoft.com/office/drawing/2014/main" id="{F140502C-F8F2-4EDF-BEF9-C02B9F983A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40" name="AutoShape 3" descr="Bomba De Vacío De 2 Etapas  5 Cfm Motor De 1/2hp Entrada 1/4">
          <a:extLst>
            <a:ext uri="{FF2B5EF4-FFF2-40B4-BE49-F238E27FC236}">
              <a16:creationId xmlns:a16="http://schemas.microsoft.com/office/drawing/2014/main" id="{857AB2CA-6115-4FA4-B19C-4CEF69AE0A7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41" name="AutoShape 3" descr="Bomba De Vacío De 2 Etapas  5 Cfm Motor De 1/2hp Entrada 1/4">
          <a:extLst>
            <a:ext uri="{FF2B5EF4-FFF2-40B4-BE49-F238E27FC236}">
              <a16:creationId xmlns:a16="http://schemas.microsoft.com/office/drawing/2014/main" id="{690D9F81-9E89-4E11-971C-783151D9A3C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42" name="AutoShape 3" descr="Bomba De Vacío De 2 Etapas  5 Cfm Motor De 1/2hp Entrada 1/4">
          <a:extLst>
            <a:ext uri="{FF2B5EF4-FFF2-40B4-BE49-F238E27FC236}">
              <a16:creationId xmlns:a16="http://schemas.microsoft.com/office/drawing/2014/main" id="{1842FB36-BFFF-4B0E-B42D-B44B0BA74B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43" name="AutoShape 3" descr="Bomba De Vacío De 2 Etapas  5 Cfm Motor De 1/2hp Entrada 1/4">
          <a:extLst>
            <a:ext uri="{FF2B5EF4-FFF2-40B4-BE49-F238E27FC236}">
              <a16:creationId xmlns:a16="http://schemas.microsoft.com/office/drawing/2014/main" id="{FF33E7EA-1153-442F-87DA-68BDA256F98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44" name="AutoShape 3" descr="Bomba De Vacío De 2 Etapas  5 Cfm Motor De 1/2hp Entrada 1/4">
          <a:extLst>
            <a:ext uri="{FF2B5EF4-FFF2-40B4-BE49-F238E27FC236}">
              <a16:creationId xmlns:a16="http://schemas.microsoft.com/office/drawing/2014/main" id="{DA4F7399-AB6D-4360-8B0C-7FC5DB93B0E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45" name="AutoShape 3" descr="Bomba De Vacío De 2 Etapas  5 Cfm Motor De 1/2hp Entrada 1/4">
          <a:extLst>
            <a:ext uri="{FF2B5EF4-FFF2-40B4-BE49-F238E27FC236}">
              <a16:creationId xmlns:a16="http://schemas.microsoft.com/office/drawing/2014/main" id="{9265757D-DF6A-4CBC-8E65-593A4ABDE5E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46" name="AutoShape 3" descr="Bomba De Vacío De 2 Etapas  5 Cfm Motor De 1/2hp Entrada 1/4">
          <a:extLst>
            <a:ext uri="{FF2B5EF4-FFF2-40B4-BE49-F238E27FC236}">
              <a16:creationId xmlns:a16="http://schemas.microsoft.com/office/drawing/2014/main" id="{507075A5-D661-450B-B4D0-C8CF14C9BCB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47" name="AutoShape 3" descr="Bomba De Vacío De 2 Etapas  5 Cfm Motor De 1/2hp Entrada 1/4">
          <a:extLst>
            <a:ext uri="{FF2B5EF4-FFF2-40B4-BE49-F238E27FC236}">
              <a16:creationId xmlns:a16="http://schemas.microsoft.com/office/drawing/2014/main" id="{F6224B09-1D77-4AB9-87F6-A143CD334CC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48" name="AutoShape 3" descr="Bomba De Vacío De 2 Etapas  5 Cfm Motor De 1/2hp Entrada 1/4">
          <a:extLst>
            <a:ext uri="{FF2B5EF4-FFF2-40B4-BE49-F238E27FC236}">
              <a16:creationId xmlns:a16="http://schemas.microsoft.com/office/drawing/2014/main" id="{4306FAB9-02E6-43FA-BB65-77242230CA8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49" name="AutoShape 3" descr="Bomba De Vacío De 2 Etapas  5 Cfm Motor De 1/2hp Entrada 1/4">
          <a:extLst>
            <a:ext uri="{FF2B5EF4-FFF2-40B4-BE49-F238E27FC236}">
              <a16:creationId xmlns:a16="http://schemas.microsoft.com/office/drawing/2014/main" id="{F75A7DF2-2DA4-4874-827C-A80E90D7BD2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50" name="AutoShape 3" descr="Bomba De Vacío De 2 Etapas  5 Cfm Motor De 1/2hp Entrada 1/4">
          <a:extLst>
            <a:ext uri="{FF2B5EF4-FFF2-40B4-BE49-F238E27FC236}">
              <a16:creationId xmlns:a16="http://schemas.microsoft.com/office/drawing/2014/main" id="{7A7DF8BE-2D7B-4DA7-A8E6-E992E61A94A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54</xdr:row>
      <xdr:rowOff>0</xdr:rowOff>
    </xdr:from>
    <xdr:ext cx="304800" cy="288925"/>
    <xdr:sp macro="" textlink="">
      <xdr:nvSpPr>
        <xdr:cNvPr id="9851" name="AutoShape 3" descr="Bomba De Vacío De 2 Etapas  5 Cfm Motor De 1/2hp Entrada 1/4">
          <a:extLst>
            <a:ext uri="{FF2B5EF4-FFF2-40B4-BE49-F238E27FC236}">
              <a16:creationId xmlns:a16="http://schemas.microsoft.com/office/drawing/2014/main" id="{22255AA9-1B7D-4F87-B3DA-A4ED5FA9E31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52" name="AutoShape 3" descr="Bomba De Vacío De 2 Etapas  5 Cfm Motor De 1/2hp Entrada 1/4">
          <a:extLst>
            <a:ext uri="{FF2B5EF4-FFF2-40B4-BE49-F238E27FC236}">
              <a16:creationId xmlns:a16="http://schemas.microsoft.com/office/drawing/2014/main" id="{8E4832BD-0ED2-42A5-94FB-3C4289A2BB8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53" name="AutoShape 3" descr="Bomba De Vacío De 2 Etapas  5 Cfm Motor De 1/2hp Entrada 1/4">
          <a:extLst>
            <a:ext uri="{FF2B5EF4-FFF2-40B4-BE49-F238E27FC236}">
              <a16:creationId xmlns:a16="http://schemas.microsoft.com/office/drawing/2014/main" id="{69DD44ED-2B57-42D7-AF67-43596703A9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54" name="AutoShape 3" descr="Bomba De Vacío De 2 Etapas  5 Cfm Motor De 1/2hp Entrada 1/4">
          <a:extLst>
            <a:ext uri="{FF2B5EF4-FFF2-40B4-BE49-F238E27FC236}">
              <a16:creationId xmlns:a16="http://schemas.microsoft.com/office/drawing/2014/main" id="{34CFECBD-7930-47F2-B13F-8440DE99FA8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55" name="AutoShape 3" descr="Bomba De Vacío De 2 Etapas  5 Cfm Motor De 1/2hp Entrada 1/4">
          <a:extLst>
            <a:ext uri="{FF2B5EF4-FFF2-40B4-BE49-F238E27FC236}">
              <a16:creationId xmlns:a16="http://schemas.microsoft.com/office/drawing/2014/main" id="{57041204-2E37-42E6-800A-934213C3A81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56" name="AutoShape 3" descr="Bomba De Vacío De 2 Etapas  5 Cfm Motor De 1/2hp Entrada 1/4">
          <a:extLst>
            <a:ext uri="{FF2B5EF4-FFF2-40B4-BE49-F238E27FC236}">
              <a16:creationId xmlns:a16="http://schemas.microsoft.com/office/drawing/2014/main" id="{0F3C83B8-E703-4829-A97B-5657EA4FA4B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57" name="AutoShape 3" descr="Bomba De Vacío De 2 Etapas  5 Cfm Motor De 1/2hp Entrada 1/4">
          <a:extLst>
            <a:ext uri="{FF2B5EF4-FFF2-40B4-BE49-F238E27FC236}">
              <a16:creationId xmlns:a16="http://schemas.microsoft.com/office/drawing/2014/main" id="{F8F0B9E5-788C-45D9-AD73-A38E829BD76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58" name="AutoShape 3" descr="Bomba De Vacío De 2 Etapas  5 Cfm Motor De 1/2hp Entrada 1/4">
          <a:extLst>
            <a:ext uri="{FF2B5EF4-FFF2-40B4-BE49-F238E27FC236}">
              <a16:creationId xmlns:a16="http://schemas.microsoft.com/office/drawing/2014/main" id="{8D9058A6-040C-4A8D-BE6C-47AB55831A3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59" name="AutoShape 3" descr="Bomba De Vacío De 2 Etapas  5 Cfm Motor De 1/2hp Entrada 1/4">
          <a:extLst>
            <a:ext uri="{FF2B5EF4-FFF2-40B4-BE49-F238E27FC236}">
              <a16:creationId xmlns:a16="http://schemas.microsoft.com/office/drawing/2014/main" id="{38DA5032-EB2D-45B3-85D9-EA4D2B05122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60" name="AutoShape 3" descr="Bomba De Vacío De 2 Etapas  5 Cfm Motor De 1/2hp Entrada 1/4">
          <a:extLst>
            <a:ext uri="{FF2B5EF4-FFF2-40B4-BE49-F238E27FC236}">
              <a16:creationId xmlns:a16="http://schemas.microsoft.com/office/drawing/2014/main" id="{88CDEB8F-8863-4626-90DA-F5710EB6A33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61" name="AutoShape 3" descr="Bomba De Vacío De 2 Etapas  5 Cfm Motor De 1/2hp Entrada 1/4">
          <a:extLst>
            <a:ext uri="{FF2B5EF4-FFF2-40B4-BE49-F238E27FC236}">
              <a16:creationId xmlns:a16="http://schemas.microsoft.com/office/drawing/2014/main" id="{93928D50-2EF0-435C-81FD-DA2A2770B5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62" name="AutoShape 3" descr="Bomba De Vacío De 2 Etapas  5 Cfm Motor De 1/2hp Entrada 1/4">
          <a:extLst>
            <a:ext uri="{FF2B5EF4-FFF2-40B4-BE49-F238E27FC236}">
              <a16:creationId xmlns:a16="http://schemas.microsoft.com/office/drawing/2014/main" id="{6782FEB5-3BDE-43D8-A951-E1BFF811BD5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63" name="AutoShape 3" descr="Bomba De Vacío De 2 Etapas  5 Cfm Motor De 1/2hp Entrada 1/4">
          <a:extLst>
            <a:ext uri="{FF2B5EF4-FFF2-40B4-BE49-F238E27FC236}">
              <a16:creationId xmlns:a16="http://schemas.microsoft.com/office/drawing/2014/main" id="{7DD2BD91-D6C0-45F8-9D49-0A7B08610B5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64" name="AutoShape 3" descr="Bomba De Vacío De 2 Etapas  5 Cfm Motor De 1/2hp Entrada 1/4">
          <a:extLst>
            <a:ext uri="{FF2B5EF4-FFF2-40B4-BE49-F238E27FC236}">
              <a16:creationId xmlns:a16="http://schemas.microsoft.com/office/drawing/2014/main" id="{1A633274-6A25-4428-9DC0-C5213734B7E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65" name="AutoShape 3" descr="Bomba De Vacío De 2 Etapas  5 Cfm Motor De 1/2hp Entrada 1/4">
          <a:extLst>
            <a:ext uri="{FF2B5EF4-FFF2-40B4-BE49-F238E27FC236}">
              <a16:creationId xmlns:a16="http://schemas.microsoft.com/office/drawing/2014/main" id="{4D41F00E-54AB-4148-A0E7-F4D3FA2F398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66" name="AutoShape 3" descr="Bomba De Vacío De 2 Etapas  5 Cfm Motor De 1/2hp Entrada 1/4">
          <a:extLst>
            <a:ext uri="{FF2B5EF4-FFF2-40B4-BE49-F238E27FC236}">
              <a16:creationId xmlns:a16="http://schemas.microsoft.com/office/drawing/2014/main" id="{AFB77AF2-3D75-4D72-B689-72C050383FD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67" name="AutoShape 3" descr="Bomba De Vacío De 2 Etapas  5 Cfm Motor De 1/2hp Entrada 1/4">
          <a:extLst>
            <a:ext uri="{FF2B5EF4-FFF2-40B4-BE49-F238E27FC236}">
              <a16:creationId xmlns:a16="http://schemas.microsoft.com/office/drawing/2014/main" id="{3CB08318-0439-45C5-B8DA-B95D4AC41FF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68" name="AutoShape 3" descr="Bomba De Vacío De 2 Etapas  5 Cfm Motor De 1/2hp Entrada 1/4">
          <a:extLst>
            <a:ext uri="{FF2B5EF4-FFF2-40B4-BE49-F238E27FC236}">
              <a16:creationId xmlns:a16="http://schemas.microsoft.com/office/drawing/2014/main" id="{1F32F1B7-5577-4AC8-AA24-9B22EADC027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69" name="AutoShape 3" descr="Bomba De Vacío De 2 Etapas  5 Cfm Motor De 1/2hp Entrada 1/4">
          <a:extLst>
            <a:ext uri="{FF2B5EF4-FFF2-40B4-BE49-F238E27FC236}">
              <a16:creationId xmlns:a16="http://schemas.microsoft.com/office/drawing/2014/main" id="{8EBA8F63-0E96-4EFA-8841-699547B58B6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70" name="AutoShape 3" descr="Bomba De Vacío De 2 Etapas  5 Cfm Motor De 1/2hp Entrada 1/4">
          <a:extLst>
            <a:ext uri="{FF2B5EF4-FFF2-40B4-BE49-F238E27FC236}">
              <a16:creationId xmlns:a16="http://schemas.microsoft.com/office/drawing/2014/main" id="{A2881C4D-9B3C-44A5-B67D-668EE574CA8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71" name="AutoShape 3" descr="Bomba De Vacío De 2 Etapas  5 Cfm Motor De 1/2hp Entrada 1/4">
          <a:extLst>
            <a:ext uri="{FF2B5EF4-FFF2-40B4-BE49-F238E27FC236}">
              <a16:creationId xmlns:a16="http://schemas.microsoft.com/office/drawing/2014/main" id="{E26C95E2-1BCC-4568-8D56-21D131FFFAE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72" name="AutoShape 3" descr="Bomba De Vacío De 2 Etapas  5 Cfm Motor De 1/2hp Entrada 1/4">
          <a:extLst>
            <a:ext uri="{FF2B5EF4-FFF2-40B4-BE49-F238E27FC236}">
              <a16:creationId xmlns:a16="http://schemas.microsoft.com/office/drawing/2014/main" id="{CFE3428F-AD8F-4408-8965-33257FF5E6D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73" name="AutoShape 3" descr="Bomba De Vacío De 2 Etapas  5 Cfm Motor De 1/2hp Entrada 1/4">
          <a:extLst>
            <a:ext uri="{FF2B5EF4-FFF2-40B4-BE49-F238E27FC236}">
              <a16:creationId xmlns:a16="http://schemas.microsoft.com/office/drawing/2014/main" id="{99BE24C7-C5F7-4F2C-B0E4-ED7DACC439C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74" name="AutoShape 3" descr="Bomba De Vacío De 2 Etapas  5 Cfm Motor De 1/2hp Entrada 1/4">
          <a:extLst>
            <a:ext uri="{FF2B5EF4-FFF2-40B4-BE49-F238E27FC236}">
              <a16:creationId xmlns:a16="http://schemas.microsoft.com/office/drawing/2014/main" id="{1D8CEA64-038E-4CEE-A327-972F856CACF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75" name="AutoShape 3" descr="Bomba De Vacío De 2 Etapas  5 Cfm Motor De 1/2hp Entrada 1/4">
          <a:extLst>
            <a:ext uri="{FF2B5EF4-FFF2-40B4-BE49-F238E27FC236}">
              <a16:creationId xmlns:a16="http://schemas.microsoft.com/office/drawing/2014/main" id="{A2777230-2148-4B39-80F8-27A6CE696DD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76" name="AutoShape 3" descr="Bomba De Vacío De 2 Etapas  5 Cfm Motor De 1/2hp Entrada 1/4">
          <a:extLst>
            <a:ext uri="{FF2B5EF4-FFF2-40B4-BE49-F238E27FC236}">
              <a16:creationId xmlns:a16="http://schemas.microsoft.com/office/drawing/2014/main" id="{9CF503E9-23E8-4BCE-A225-8855F0381E4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77" name="AutoShape 3" descr="Bomba De Vacío De 2 Etapas  5 Cfm Motor De 1/2hp Entrada 1/4">
          <a:extLst>
            <a:ext uri="{FF2B5EF4-FFF2-40B4-BE49-F238E27FC236}">
              <a16:creationId xmlns:a16="http://schemas.microsoft.com/office/drawing/2014/main" id="{C2E0E247-3BBB-4C12-9522-DEA28DFFDD6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78" name="AutoShape 3" descr="Bomba De Vacío De 2 Etapas  5 Cfm Motor De 1/2hp Entrada 1/4">
          <a:extLst>
            <a:ext uri="{FF2B5EF4-FFF2-40B4-BE49-F238E27FC236}">
              <a16:creationId xmlns:a16="http://schemas.microsoft.com/office/drawing/2014/main" id="{AD1D60FE-908F-40BF-9C00-6A41E4B55E0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79" name="AutoShape 3" descr="Bomba De Vacío De 2 Etapas  5 Cfm Motor De 1/2hp Entrada 1/4">
          <a:extLst>
            <a:ext uri="{FF2B5EF4-FFF2-40B4-BE49-F238E27FC236}">
              <a16:creationId xmlns:a16="http://schemas.microsoft.com/office/drawing/2014/main" id="{B2A59057-7055-48BD-8885-F02E09257AA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80" name="AutoShape 3" descr="Bomba De Vacío De 2 Etapas  5 Cfm Motor De 1/2hp Entrada 1/4">
          <a:extLst>
            <a:ext uri="{FF2B5EF4-FFF2-40B4-BE49-F238E27FC236}">
              <a16:creationId xmlns:a16="http://schemas.microsoft.com/office/drawing/2014/main" id="{9F469E82-2C25-426F-9DAC-F27E76325D6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81" name="AutoShape 3" descr="Bomba De Vacío De 2 Etapas  5 Cfm Motor De 1/2hp Entrada 1/4">
          <a:extLst>
            <a:ext uri="{FF2B5EF4-FFF2-40B4-BE49-F238E27FC236}">
              <a16:creationId xmlns:a16="http://schemas.microsoft.com/office/drawing/2014/main" id="{9DD2C7C7-D281-4574-841C-6C0D2E6F82C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82" name="AutoShape 3" descr="Bomba De Vacío De 2 Etapas  5 Cfm Motor De 1/2hp Entrada 1/4">
          <a:extLst>
            <a:ext uri="{FF2B5EF4-FFF2-40B4-BE49-F238E27FC236}">
              <a16:creationId xmlns:a16="http://schemas.microsoft.com/office/drawing/2014/main" id="{577FA8E4-769B-4D94-8322-F4D9B19EDC7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83" name="AutoShape 3" descr="Bomba De Vacío De 2 Etapas  5 Cfm Motor De 1/2hp Entrada 1/4">
          <a:extLst>
            <a:ext uri="{FF2B5EF4-FFF2-40B4-BE49-F238E27FC236}">
              <a16:creationId xmlns:a16="http://schemas.microsoft.com/office/drawing/2014/main" id="{0EF20D02-67DC-4D52-A5A0-8982D7D58D9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84" name="AutoShape 3" descr="Bomba De Vacío De 2 Etapas  5 Cfm Motor De 1/2hp Entrada 1/4">
          <a:extLst>
            <a:ext uri="{FF2B5EF4-FFF2-40B4-BE49-F238E27FC236}">
              <a16:creationId xmlns:a16="http://schemas.microsoft.com/office/drawing/2014/main" id="{C42B4CFA-9F04-4346-9D3E-2FF76BBF33F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85" name="AutoShape 3" descr="Bomba De Vacío De 2 Etapas  5 Cfm Motor De 1/2hp Entrada 1/4">
          <a:extLst>
            <a:ext uri="{FF2B5EF4-FFF2-40B4-BE49-F238E27FC236}">
              <a16:creationId xmlns:a16="http://schemas.microsoft.com/office/drawing/2014/main" id="{CB6270B0-3FE2-4A18-9C99-7C484D31694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86" name="AutoShape 3" descr="Bomba De Vacío De 2 Etapas  5 Cfm Motor De 1/2hp Entrada 1/4">
          <a:extLst>
            <a:ext uri="{FF2B5EF4-FFF2-40B4-BE49-F238E27FC236}">
              <a16:creationId xmlns:a16="http://schemas.microsoft.com/office/drawing/2014/main" id="{F8843A19-682F-4771-BC75-491C5E7BA80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87" name="AutoShape 3" descr="Bomba De Vacío De 2 Etapas  5 Cfm Motor De 1/2hp Entrada 1/4">
          <a:extLst>
            <a:ext uri="{FF2B5EF4-FFF2-40B4-BE49-F238E27FC236}">
              <a16:creationId xmlns:a16="http://schemas.microsoft.com/office/drawing/2014/main" id="{5524336A-024A-49DF-A533-E7DE866696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88" name="AutoShape 3" descr="Bomba De Vacío De 2 Etapas  5 Cfm Motor De 1/2hp Entrada 1/4">
          <a:extLst>
            <a:ext uri="{FF2B5EF4-FFF2-40B4-BE49-F238E27FC236}">
              <a16:creationId xmlns:a16="http://schemas.microsoft.com/office/drawing/2014/main" id="{E235B934-2645-4842-92FD-5E093D34B01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89" name="AutoShape 3" descr="Bomba De Vacío De 2 Etapas  5 Cfm Motor De 1/2hp Entrada 1/4">
          <a:extLst>
            <a:ext uri="{FF2B5EF4-FFF2-40B4-BE49-F238E27FC236}">
              <a16:creationId xmlns:a16="http://schemas.microsoft.com/office/drawing/2014/main" id="{4380AD21-6664-4BBD-8E6A-2661E3DE63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90" name="AutoShape 3" descr="Bomba De Vacío De 2 Etapas  5 Cfm Motor De 1/2hp Entrada 1/4">
          <a:extLst>
            <a:ext uri="{FF2B5EF4-FFF2-40B4-BE49-F238E27FC236}">
              <a16:creationId xmlns:a16="http://schemas.microsoft.com/office/drawing/2014/main" id="{51DAAF95-D6B1-4208-8FAF-375A2720715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91" name="AutoShape 3" descr="Bomba De Vacío De 2 Etapas  5 Cfm Motor De 1/2hp Entrada 1/4">
          <a:extLst>
            <a:ext uri="{FF2B5EF4-FFF2-40B4-BE49-F238E27FC236}">
              <a16:creationId xmlns:a16="http://schemas.microsoft.com/office/drawing/2014/main" id="{2A0E4615-2563-47BC-93AD-1B992DDAC70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92" name="AutoShape 3" descr="Bomba De Vacío De 2 Etapas  5 Cfm Motor De 1/2hp Entrada 1/4">
          <a:extLst>
            <a:ext uri="{FF2B5EF4-FFF2-40B4-BE49-F238E27FC236}">
              <a16:creationId xmlns:a16="http://schemas.microsoft.com/office/drawing/2014/main" id="{070A4DA5-0323-4593-89A7-7B6AD07422C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93" name="AutoShape 3" descr="Bomba De Vacío De 2 Etapas  5 Cfm Motor De 1/2hp Entrada 1/4">
          <a:extLst>
            <a:ext uri="{FF2B5EF4-FFF2-40B4-BE49-F238E27FC236}">
              <a16:creationId xmlns:a16="http://schemas.microsoft.com/office/drawing/2014/main" id="{6BACA4A3-5CA0-4C51-B544-EE41C86E90C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94" name="AutoShape 3" descr="Bomba De Vacío De 2 Etapas  5 Cfm Motor De 1/2hp Entrada 1/4">
          <a:extLst>
            <a:ext uri="{FF2B5EF4-FFF2-40B4-BE49-F238E27FC236}">
              <a16:creationId xmlns:a16="http://schemas.microsoft.com/office/drawing/2014/main" id="{CB77BAEF-EE52-48FF-B567-6D0B19C6DA6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0</xdr:rowOff>
    </xdr:from>
    <xdr:ext cx="304800" cy="288925"/>
    <xdr:sp macro="" textlink="">
      <xdr:nvSpPr>
        <xdr:cNvPr id="9895" name="AutoShape 3" descr="Bomba De Vacío De 2 Etapas  5 Cfm Motor De 1/2hp Entrada 1/4">
          <a:extLst>
            <a:ext uri="{FF2B5EF4-FFF2-40B4-BE49-F238E27FC236}">
              <a16:creationId xmlns:a16="http://schemas.microsoft.com/office/drawing/2014/main" id="{D990A574-022F-4E58-92A9-A6A118ABDAF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896" name="AutoShape 3" descr="Bomba De Vacío De 2 Etapas  5 Cfm Motor De 1/2hp Entrada 1/4">
          <a:extLst>
            <a:ext uri="{FF2B5EF4-FFF2-40B4-BE49-F238E27FC236}">
              <a16:creationId xmlns:a16="http://schemas.microsoft.com/office/drawing/2014/main" id="{2A37307C-F054-4C58-BC95-BF31B1F7D2B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897" name="AutoShape 3" descr="Bomba De Vacío De 2 Etapas  5 Cfm Motor De 1/2hp Entrada 1/4">
          <a:extLst>
            <a:ext uri="{FF2B5EF4-FFF2-40B4-BE49-F238E27FC236}">
              <a16:creationId xmlns:a16="http://schemas.microsoft.com/office/drawing/2014/main" id="{CAE8EADF-814E-4C80-986E-E56E749855E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898" name="AutoShape 3" descr="Bomba De Vacío De 2 Etapas  5 Cfm Motor De 1/2hp Entrada 1/4">
          <a:extLst>
            <a:ext uri="{FF2B5EF4-FFF2-40B4-BE49-F238E27FC236}">
              <a16:creationId xmlns:a16="http://schemas.microsoft.com/office/drawing/2014/main" id="{3790361D-730C-4156-BA1B-2516195E954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899" name="AutoShape 3" descr="Bomba De Vacío De 2 Etapas  5 Cfm Motor De 1/2hp Entrada 1/4">
          <a:extLst>
            <a:ext uri="{FF2B5EF4-FFF2-40B4-BE49-F238E27FC236}">
              <a16:creationId xmlns:a16="http://schemas.microsoft.com/office/drawing/2014/main" id="{B2F8B25D-5F0A-4B12-A106-347A4A89984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00" name="AutoShape 3" descr="Bomba De Vacío De 2 Etapas  5 Cfm Motor De 1/2hp Entrada 1/4">
          <a:extLst>
            <a:ext uri="{FF2B5EF4-FFF2-40B4-BE49-F238E27FC236}">
              <a16:creationId xmlns:a16="http://schemas.microsoft.com/office/drawing/2014/main" id="{F952DD6D-9FE2-4DE9-B72C-316F1F0A498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01" name="AutoShape 3" descr="Bomba De Vacío De 2 Etapas  5 Cfm Motor De 1/2hp Entrada 1/4">
          <a:extLst>
            <a:ext uri="{FF2B5EF4-FFF2-40B4-BE49-F238E27FC236}">
              <a16:creationId xmlns:a16="http://schemas.microsoft.com/office/drawing/2014/main" id="{0153BEE1-550F-476B-B36F-47A91951EFB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02" name="AutoShape 3" descr="Bomba De Vacío De 2 Etapas  5 Cfm Motor De 1/2hp Entrada 1/4">
          <a:extLst>
            <a:ext uri="{FF2B5EF4-FFF2-40B4-BE49-F238E27FC236}">
              <a16:creationId xmlns:a16="http://schemas.microsoft.com/office/drawing/2014/main" id="{30069959-5E2F-4576-8BF2-869FB1624BB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03" name="AutoShape 3" descr="Bomba De Vacío De 2 Etapas  5 Cfm Motor De 1/2hp Entrada 1/4">
          <a:extLst>
            <a:ext uri="{FF2B5EF4-FFF2-40B4-BE49-F238E27FC236}">
              <a16:creationId xmlns:a16="http://schemas.microsoft.com/office/drawing/2014/main" id="{FDB84770-74AD-48E5-8FF0-2E6EE36C390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04" name="AutoShape 3" descr="Bomba De Vacío De 2 Etapas  5 Cfm Motor De 1/2hp Entrada 1/4">
          <a:extLst>
            <a:ext uri="{FF2B5EF4-FFF2-40B4-BE49-F238E27FC236}">
              <a16:creationId xmlns:a16="http://schemas.microsoft.com/office/drawing/2014/main" id="{C0ED56F5-E821-4912-8C2B-C66A2DB90BA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05" name="AutoShape 3" descr="Bomba De Vacío De 2 Etapas  5 Cfm Motor De 1/2hp Entrada 1/4">
          <a:extLst>
            <a:ext uri="{FF2B5EF4-FFF2-40B4-BE49-F238E27FC236}">
              <a16:creationId xmlns:a16="http://schemas.microsoft.com/office/drawing/2014/main" id="{1D867311-3EBD-43B6-B4C3-A04AB474B18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06" name="AutoShape 3" descr="Bomba De Vacío De 2 Etapas  5 Cfm Motor De 1/2hp Entrada 1/4">
          <a:extLst>
            <a:ext uri="{FF2B5EF4-FFF2-40B4-BE49-F238E27FC236}">
              <a16:creationId xmlns:a16="http://schemas.microsoft.com/office/drawing/2014/main" id="{1B5FC82E-0778-4ADC-B03A-1D99050C8A7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07" name="AutoShape 3" descr="Bomba De Vacío De 2 Etapas  5 Cfm Motor De 1/2hp Entrada 1/4">
          <a:extLst>
            <a:ext uri="{FF2B5EF4-FFF2-40B4-BE49-F238E27FC236}">
              <a16:creationId xmlns:a16="http://schemas.microsoft.com/office/drawing/2014/main" id="{F47BE312-E213-49A2-8E52-F2ABC95FDC7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08" name="AutoShape 3" descr="Bomba De Vacío De 2 Etapas  5 Cfm Motor De 1/2hp Entrada 1/4">
          <a:extLst>
            <a:ext uri="{FF2B5EF4-FFF2-40B4-BE49-F238E27FC236}">
              <a16:creationId xmlns:a16="http://schemas.microsoft.com/office/drawing/2014/main" id="{5DD123DD-6646-4483-8C9A-729B56BACB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09" name="AutoShape 3" descr="Bomba De Vacío De 2 Etapas  5 Cfm Motor De 1/2hp Entrada 1/4">
          <a:extLst>
            <a:ext uri="{FF2B5EF4-FFF2-40B4-BE49-F238E27FC236}">
              <a16:creationId xmlns:a16="http://schemas.microsoft.com/office/drawing/2014/main" id="{DB8AA7A8-C00A-4D3C-9034-34800AE079B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10" name="AutoShape 3" descr="Bomba De Vacío De 2 Etapas  5 Cfm Motor De 1/2hp Entrada 1/4">
          <a:extLst>
            <a:ext uri="{FF2B5EF4-FFF2-40B4-BE49-F238E27FC236}">
              <a16:creationId xmlns:a16="http://schemas.microsoft.com/office/drawing/2014/main" id="{C1B9179F-8679-4F50-B492-36E33C2869F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11" name="AutoShape 3" descr="Bomba De Vacío De 2 Etapas  5 Cfm Motor De 1/2hp Entrada 1/4">
          <a:extLst>
            <a:ext uri="{FF2B5EF4-FFF2-40B4-BE49-F238E27FC236}">
              <a16:creationId xmlns:a16="http://schemas.microsoft.com/office/drawing/2014/main" id="{4AEE25E9-25D6-4D47-B0DB-4BAC4896CFE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12" name="AutoShape 3" descr="Bomba De Vacío De 2 Etapas  5 Cfm Motor De 1/2hp Entrada 1/4">
          <a:extLst>
            <a:ext uri="{FF2B5EF4-FFF2-40B4-BE49-F238E27FC236}">
              <a16:creationId xmlns:a16="http://schemas.microsoft.com/office/drawing/2014/main" id="{644B6D40-506C-46B0-A8F5-8D1B1106DDB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13" name="AutoShape 3" descr="Bomba De Vacío De 2 Etapas  5 Cfm Motor De 1/2hp Entrada 1/4">
          <a:extLst>
            <a:ext uri="{FF2B5EF4-FFF2-40B4-BE49-F238E27FC236}">
              <a16:creationId xmlns:a16="http://schemas.microsoft.com/office/drawing/2014/main" id="{8216614E-1554-4879-9DD6-C893A380AB0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14" name="AutoShape 3" descr="Bomba De Vacío De 2 Etapas  5 Cfm Motor De 1/2hp Entrada 1/4">
          <a:extLst>
            <a:ext uri="{FF2B5EF4-FFF2-40B4-BE49-F238E27FC236}">
              <a16:creationId xmlns:a16="http://schemas.microsoft.com/office/drawing/2014/main" id="{05D249A5-C6D7-4DDB-AD9A-66A9F9E7027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15" name="AutoShape 3" descr="Bomba De Vacío De 2 Etapas  5 Cfm Motor De 1/2hp Entrada 1/4">
          <a:extLst>
            <a:ext uri="{FF2B5EF4-FFF2-40B4-BE49-F238E27FC236}">
              <a16:creationId xmlns:a16="http://schemas.microsoft.com/office/drawing/2014/main" id="{E14D34F6-6E97-4191-AB4C-96EC1AAA0C8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16" name="AutoShape 3" descr="Bomba De Vacío De 2 Etapas  5 Cfm Motor De 1/2hp Entrada 1/4">
          <a:extLst>
            <a:ext uri="{FF2B5EF4-FFF2-40B4-BE49-F238E27FC236}">
              <a16:creationId xmlns:a16="http://schemas.microsoft.com/office/drawing/2014/main" id="{9F84081E-143A-4CF8-85DA-D1F1FECBC0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17" name="AutoShape 3" descr="Bomba De Vacío De 2 Etapas  5 Cfm Motor De 1/2hp Entrada 1/4">
          <a:extLst>
            <a:ext uri="{FF2B5EF4-FFF2-40B4-BE49-F238E27FC236}">
              <a16:creationId xmlns:a16="http://schemas.microsoft.com/office/drawing/2014/main" id="{28486405-4D0C-4331-A69A-35627B4A41C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18" name="AutoShape 3" descr="Bomba De Vacío De 2 Etapas  5 Cfm Motor De 1/2hp Entrada 1/4">
          <a:extLst>
            <a:ext uri="{FF2B5EF4-FFF2-40B4-BE49-F238E27FC236}">
              <a16:creationId xmlns:a16="http://schemas.microsoft.com/office/drawing/2014/main" id="{84613E98-6EBE-4606-B6C5-0DCAB377DEF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19" name="AutoShape 3" descr="Bomba De Vacío De 2 Etapas  5 Cfm Motor De 1/2hp Entrada 1/4">
          <a:extLst>
            <a:ext uri="{FF2B5EF4-FFF2-40B4-BE49-F238E27FC236}">
              <a16:creationId xmlns:a16="http://schemas.microsoft.com/office/drawing/2014/main" id="{97F64FEC-3C64-411A-9913-BB5E4F49751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20" name="AutoShape 3" descr="Bomba De Vacío De 2 Etapas  5 Cfm Motor De 1/2hp Entrada 1/4">
          <a:extLst>
            <a:ext uri="{FF2B5EF4-FFF2-40B4-BE49-F238E27FC236}">
              <a16:creationId xmlns:a16="http://schemas.microsoft.com/office/drawing/2014/main" id="{4284DF7D-9B7E-499A-9A58-8F32E8CC6DF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21" name="AutoShape 3" descr="Bomba De Vacío De 2 Etapas  5 Cfm Motor De 1/2hp Entrada 1/4">
          <a:extLst>
            <a:ext uri="{FF2B5EF4-FFF2-40B4-BE49-F238E27FC236}">
              <a16:creationId xmlns:a16="http://schemas.microsoft.com/office/drawing/2014/main" id="{93DFC96C-DF0B-47F4-AB0E-E9E859074C2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22" name="AutoShape 3" descr="Bomba De Vacío De 2 Etapas  5 Cfm Motor De 1/2hp Entrada 1/4">
          <a:extLst>
            <a:ext uri="{FF2B5EF4-FFF2-40B4-BE49-F238E27FC236}">
              <a16:creationId xmlns:a16="http://schemas.microsoft.com/office/drawing/2014/main" id="{1237F4CA-9423-4A01-9815-77E3732F6CC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23" name="AutoShape 3" descr="Bomba De Vacío De 2 Etapas  5 Cfm Motor De 1/2hp Entrada 1/4">
          <a:extLst>
            <a:ext uri="{FF2B5EF4-FFF2-40B4-BE49-F238E27FC236}">
              <a16:creationId xmlns:a16="http://schemas.microsoft.com/office/drawing/2014/main" id="{C76CED42-C109-43E9-95DE-7027870F716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24" name="AutoShape 3" descr="Bomba De Vacío De 2 Etapas  5 Cfm Motor De 1/2hp Entrada 1/4">
          <a:extLst>
            <a:ext uri="{FF2B5EF4-FFF2-40B4-BE49-F238E27FC236}">
              <a16:creationId xmlns:a16="http://schemas.microsoft.com/office/drawing/2014/main" id="{7C5075D5-63E0-4E6A-8E5A-83A3198C729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25" name="AutoShape 3" descr="Bomba De Vacío De 2 Etapas  5 Cfm Motor De 1/2hp Entrada 1/4">
          <a:extLst>
            <a:ext uri="{FF2B5EF4-FFF2-40B4-BE49-F238E27FC236}">
              <a16:creationId xmlns:a16="http://schemas.microsoft.com/office/drawing/2014/main" id="{E3AEF5A1-66F9-47C4-BF2C-344110A94FC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26" name="AutoShape 3" descr="Bomba De Vacío De 2 Etapas  5 Cfm Motor De 1/2hp Entrada 1/4">
          <a:extLst>
            <a:ext uri="{FF2B5EF4-FFF2-40B4-BE49-F238E27FC236}">
              <a16:creationId xmlns:a16="http://schemas.microsoft.com/office/drawing/2014/main" id="{B640E0F2-7075-48BB-AF75-9C38AFD8031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27" name="AutoShape 3" descr="Bomba De Vacío De 2 Etapas  5 Cfm Motor De 1/2hp Entrada 1/4">
          <a:extLst>
            <a:ext uri="{FF2B5EF4-FFF2-40B4-BE49-F238E27FC236}">
              <a16:creationId xmlns:a16="http://schemas.microsoft.com/office/drawing/2014/main" id="{D2CF6911-16FF-4D7D-9F63-B29E89A5E90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28" name="AutoShape 3" descr="Bomba De Vacío De 2 Etapas  5 Cfm Motor De 1/2hp Entrada 1/4">
          <a:extLst>
            <a:ext uri="{FF2B5EF4-FFF2-40B4-BE49-F238E27FC236}">
              <a16:creationId xmlns:a16="http://schemas.microsoft.com/office/drawing/2014/main" id="{9C7BECEC-4F90-4D8D-ADDF-0150C83FDCB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29" name="AutoShape 3" descr="Bomba De Vacío De 2 Etapas  5 Cfm Motor De 1/2hp Entrada 1/4">
          <a:extLst>
            <a:ext uri="{FF2B5EF4-FFF2-40B4-BE49-F238E27FC236}">
              <a16:creationId xmlns:a16="http://schemas.microsoft.com/office/drawing/2014/main" id="{07199E4C-B1CC-49CC-BD3E-272517D0330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30" name="AutoShape 3" descr="Bomba De Vacío De 2 Etapas  5 Cfm Motor De 1/2hp Entrada 1/4">
          <a:extLst>
            <a:ext uri="{FF2B5EF4-FFF2-40B4-BE49-F238E27FC236}">
              <a16:creationId xmlns:a16="http://schemas.microsoft.com/office/drawing/2014/main" id="{15DEFDEF-8DF1-4AB2-B7C7-F6ED3F10F2A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31" name="AutoShape 3" descr="Bomba De Vacío De 2 Etapas  5 Cfm Motor De 1/2hp Entrada 1/4">
          <a:extLst>
            <a:ext uri="{FF2B5EF4-FFF2-40B4-BE49-F238E27FC236}">
              <a16:creationId xmlns:a16="http://schemas.microsoft.com/office/drawing/2014/main" id="{038531D4-094E-4F7F-97B3-8201C683FD2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32" name="AutoShape 3" descr="Bomba De Vacío De 2 Etapas  5 Cfm Motor De 1/2hp Entrada 1/4">
          <a:extLst>
            <a:ext uri="{FF2B5EF4-FFF2-40B4-BE49-F238E27FC236}">
              <a16:creationId xmlns:a16="http://schemas.microsoft.com/office/drawing/2014/main" id="{BBB71EA1-CA14-4F12-A2A0-E79F2CAC905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33" name="AutoShape 3" descr="Bomba De Vacío De 2 Etapas  5 Cfm Motor De 1/2hp Entrada 1/4">
          <a:extLst>
            <a:ext uri="{FF2B5EF4-FFF2-40B4-BE49-F238E27FC236}">
              <a16:creationId xmlns:a16="http://schemas.microsoft.com/office/drawing/2014/main" id="{46577229-FB0F-484A-92B5-FA3664C6100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34" name="AutoShape 3" descr="Bomba De Vacío De 2 Etapas  5 Cfm Motor De 1/2hp Entrada 1/4">
          <a:extLst>
            <a:ext uri="{FF2B5EF4-FFF2-40B4-BE49-F238E27FC236}">
              <a16:creationId xmlns:a16="http://schemas.microsoft.com/office/drawing/2014/main" id="{97F03386-DDCA-4535-BAFD-1D0D571D56F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35" name="AutoShape 3" descr="Bomba De Vacío De 2 Etapas  5 Cfm Motor De 1/2hp Entrada 1/4">
          <a:extLst>
            <a:ext uri="{FF2B5EF4-FFF2-40B4-BE49-F238E27FC236}">
              <a16:creationId xmlns:a16="http://schemas.microsoft.com/office/drawing/2014/main" id="{195A5B04-C9DC-45F8-A0B9-8E02D52711B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36" name="AutoShape 3" descr="Bomba De Vacío De 2 Etapas  5 Cfm Motor De 1/2hp Entrada 1/4">
          <a:extLst>
            <a:ext uri="{FF2B5EF4-FFF2-40B4-BE49-F238E27FC236}">
              <a16:creationId xmlns:a16="http://schemas.microsoft.com/office/drawing/2014/main" id="{82755A51-3E22-4373-9F76-B90B2634082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37" name="AutoShape 3" descr="Bomba De Vacío De 2 Etapas  5 Cfm Motor De 1/2hp Entrada 1/4">
          <a:extLst>
            <a:ext uri="{FF2B5EF4-FFF2-40B4-BE49-F238E27FC236}">
              <a16:creationId xmlns:a16="http://schemas.microsoft.com/office/drawing/2014/main" id="{EE08912B-CD08-4E0A-A923-2BFD14727F1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38" name="AutoShape 3" descr="Bomba De Vacío De 2 Etapas  5 Cfm Motor De 1/2hp Entrada 1/4">
          <a:extLst>
            <a:ext uri="{FF2B5EF4-FFF2-40B4-BE49-F238E27FC236}">
              <a16:creationId xmlns:a16="http://schemas.microsoft.com/office/drawing/2014/main" id="{10569E32-C09B-4E1B-A09D-F752E713D30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0</xdr:rowOff>
    </xdr:from>
    <xdr:ext cx="304800" cy="288925"/>
    <xdr:sp macro="" textlink="">
      <xdr:nvSpPr>
        <xdr:cNvPr id="9939" name="AutoShape 3" descr="Bomba De Vacío De 2 Etapas  5 Cfm Motor De 1/2hp Entrada 1/4">
          <a:extLst>
            <a:ext uri="{FF2B5EF4-FFF2-40B4-BE49-F238E27FC236}">
              <a16:creationId xmlns:a16="http://schemas.microsoft.com/office/drawing/2014/main" id="{ECC4E75F-DE3B-408C-8946-4F3DF477A41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40" name="AutoShape 3" descr="Bomba De Vacío De 2 Etapas  5 Cfm Motor De 1/2hp Entrada 1/4">
          <a:extLst>
            <a:ext uri="{FF2B5EF4-FFF2-40B4-BE49-F238E27FC236}">
              <a16:creationId xmlns:a16="http://schemas.microsoft.com/office/drawing/2014/main" id="{A9253150-FB12-4A4D-BE70-74FB870AA6C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41" name="AutoShape 3" descr="Bomba De Vacío De 2 Etapas  5 Cfm Motor De 1/2hp Entrada 1/4">
          <a:extLst>
            <a:ext uri="{FF2B5EF4-FFF2-40B4-BE49-F238E27FC236}">
              <a16:creationId xmlns:a16="http://schemas.microsoft.com/office/drawing/2014/main" id="{DEDCDC76-B1C7-4203-9825-FE772860197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42" name="AutoShape 3" descr="Bomba De Vacío De 2 Etapas  5 Cfm Motor De 1/2hp Entrada 1/4">
          <a:extLst>
            <a:ext uri="{FF2B5EF4-FFF2-40B4-BE49-F238E27FC236}">
              <a16:creationId xmlns:a16="http://schemas.microsoft.com/office/drawing/2014/main" id="{BBB6CF08-FFFD-40FC-A066-A57E54AAA31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43" name="AutoShape 3" descr="Bomba De Vacío De 2 Etapas  5 Cfm Motor De 1/2hp Entrada 1/4">
          <a:extLst>
            <a:ext uri="{FF2B5EF4-FFF2-40B4-BE49-F238E27FC236}">
              <a16:creationId xmlns:a16="http://schemas.microsoft.com/office/drawing/2014/main" id="{8D720CC5-4965-460E-970D-D391FC3B9F1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44" name="AutoShape 3" descr="Bomba De Vacío De 2 Etapas  5 Cfm Motor De 1/2hp Entrada 1/4">
          <a:extLst>
            <a:ext uri="{FF2B5EF4-FFF2-40B4-BE49-F238E27FC236}">
              <a16:creationId xmlns:a16="http://schemas.microsoft.com/office/drawing/2014/main" id="{A35CF2CC-A125-4B99-9EB8-B3F80C7696E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45" name="AutoShape 3" descr="Bomba De Vacío De 2 Etapas  5 Cfm Motor De 1/2hp Entrada 1/4">
          <a:extLst>
            <a:ext uri="{FF2B5EF4-FFF2-40B4-BE49-F238E27FC236}">
              <a16:creationId xmlns:a16="http://schemas.microsoft.com/office/drawing/2014/main" id="{E3C1EB42-69E7-4C93-9DA7-436C1ECC355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46" name="AutoShape 3" descr="Bomba De Vacío De 2 Etapas  5 Cfm Motor De 1/2hp Entrada 1/4">
          <a:extLst>
            <a:ext uri="{FF2B5EF4-FFF2-40B4-BE49-F238E27FC236}">
              <a16:creationId xmlns:a16="http://schemas.microsoft.com/office/drawing/2014/main" id="{593A12ED-60B1-45F5-96D9-5D251635DF7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47" name="AutoShape 3" descr="Bomba De Vacío De 2 Etapas  5 Cfm Motor De 1/2hp Entrada 1/4">
          <a:extLst>
            <a:ext uri="{FF2B5EF4-FFF2-40B4-BE49-F238E27FC236}">
              <a16:creationId xmlns:a16="http://schemas.microsoft.com/office/drawing/2014/main" id="{858372D3-91C2-4058-A4EB-44FB643DDFA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48" name="AutoShape 3" descr="Bomba De Vacío De 2 Etapas  5 Cfm Motor De 1/2hp Entrada 1/4">
          <a:extLst>
            <a:ext uri="{FF2B5EF4-FFF2-40B4-BE49-F238E27FC236}">
              <a16:creationId xmlns:a16="http://schemas.microsoft.com/office/drawing/2014/main" id="{108620BB-25B4-4CAA-A932-B1E7D59B68B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49" name="AutoShape 3" descr="Bomba De Vacío De 2 Etapas  5 Cfm Motor De 1/2hp Entrada 1/4">
          <a:extLst>
            <a:ext uri="{FF2B5EF4-FFF2-40B4-BE49-F238E27FC236}">
              <a16:creationId xmlns:a16="http://schemas.microsoft.com/office/drawing/2014/main" id="{41AA688B-7311-4702-8459-0F70C935C4D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50" name="AutoShape 3" descr="Bomba De Vacío De 2 Etapas  5 Cfm Motor De 1/2hp Entrada 1/4">
          <a:extLst>
            <a:ext uri="{FF2B5EF4-FFF2-40B4-BE49-F238E27FC236}">
              <a16:creationId xmlns:a16="http://schemas.microsoft.com/office/drawing/2014/main" id="{EB219EB1-5DAE-4761-851F-E1921BDF374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51" name="AutoShape 3" descr="Bomba De Vacío De 2 Etapas  5 Cfm Motor De 1/2hp Entrada 1/4">
          <a:extLst>
            <a:ext uri="{FF2B5EF4-FFF2-40B4-BE49-F238E27FC236}">
              <a16:creationId xmlns:a16="http://schemas.microsoft.com/office/drawing/2014/main" id="{B4EAF5A0-D416-4A94-9D65-6E2723013A3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52" name="AutoShape 3" descr="Bomba De Vacío De 2 Etapas  5 Cfm Motor De 1/2hp Entrada 1/4">
          <a:extLst>
            <a:ext uri="{FF2B5EF4-FFF2-40B4-BE49-F238E27FC236}">
              <a16:creationId xmlns:a16="http://schemas.microsoft.com/office/drawing/2014/main" id="{1FBECC17-A0F7-499D-90A0-FB632B54359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53" name="AutoShape 3" descr="Bomba De Vacío De 2 Etapas  5 Cfm Motor De 1/2hp Entrada 1/4">
          <a:extLst>
            <a:ext uri="{FF2B5EF4-FFF2-40B4-BE49-F238E27FC236}">
              <a16:creationId xmlns:a16="http://schemas.microsoft.com/office/drawing/2014/main" id="{2BEB37C4-E7D0-475A-A399-5CB8E973DC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54" name="AutoShape 3" descr="Bomba De Vacío De 2 Etapas  5 Cfm Motor De 1/2hp Entrada 1/4">
          <a:extLst>
            <a:ext uri="{FF2B5EF4-FFF2-40B4-BE49-F238E27FC236}">
              <a16:creationId xmlns:a16="http://schemas.microsoft.com/office/drawing/2014/main" id="{E0F608D5-9BCA-4059-B6D4-DF33FB15BD2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55" name="AutoShape 3" descr="Bomba De Vacío De 2 Etapas  5 Cfm Motor De 1/2hp Entrada 1/4">
          <a:extLst>
            <a:ext uri="{FF2B5EF4-FFF2-40B4-BE49-F238E27FC236}">
              <a16:creationId xmlns:a16="http://schemas.microsoft.com/office/drawing/2014/main" id="{1BB8AFA2-5341-4289-8497-0A1E68E4446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56" name="AutoShape 3" descr="Bomba De Vacío De 2 Etapas  5 Cfm Motor De 1/2hp Entrada 1/4">
          <a:extLst>
            <a:ext uri="{FF2B5EF4-FFF2-40B4-BE49-F238E27FC236}">
              <a16:creationId xmlns:a16="http://schemas.microsoft.com/office/drawing/2014/main" id="{58378ED2-C803-46E2-953C-C0236CF26B9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57" name="AutoShape 3" descr="Bomba De Vacío De 2 Etapas  5 Cfm Motor De 1/2hp Entrada 1/4">
          <a:extLst>
            <a:ext uri="{FF2B5EF4-FFF2-40B4-BE49-F238E27FC236}">
              <a16:creationId xmlns:a16="http://schemas.microsoft.com/office/drawing/2014/main" id="{BCCD2EC4-8BFC-4DC1-8FCD-154A31D07D7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58" name="AutoShape 3" descr="Bomba De Vacío De 2 Etapas  5 Cfm Motor De 1/2hp Entrada 1/4">
          <a:extLst>
            <a:ext uri="{FF2B5EF4-FFF2-40B4-BE49-F238E27FC236}">
              <a16:creationId xmlns:a16="http://schemas.microsoft.com/office/drawing/2014/main" id="{4936A623-1374-4F29-9213-2F77201269F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59" name="AutoShape 3" descr="Bomba De Vacío De 2 Etapas  5 Cfm Motor De 1/2hp Entrada 1/4">
          <a:extLst>
            <a:ext uri="{FF2B5EF4-FFF2-40B4-BE49-F238E27FC236}">
              <a16:creationId xmlns:a16="http://schemas.microsoft.com/office/drawing/2014/main" id="{D8A19C7B-B379-4318-BD55-6576433DBB1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60" name="AutoShape 3" descr="Bomba De Vacío De 2 Etapas  5 Cfm Motor De 1/2hp Entrada 1/4">
          <a:extLst>
            <a:ext uri="{FF2B5EF4-FFF2-40B4-BE49-F238E27FC236}">
              <a16:creationId xmlns:a16="http://schemas.microsoft.com/office/drawing/2014/main" id="{837CAE79-9109-4C4D-A357-502F198BE64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61" name="AutoShape 3" descr="Bomba De Vacío De 2 Etapas  5 Cfm Motor De 1/2hp Entrada 1/4">
          <a:extLst>
            <a:ext uri="{FF2B5EF4-FFF2-40B4-BE49-F238E27FC236}">
              <a16:creationId xmlns:a16="http://schemas.microsoft.com/office/drawing/2014/main" id="{36B80C61-1B7D-40AC-BA32-86D761760B7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62" name="AutoShape 3" descr="Bomba De Vacío De 2 Etapas  5 Cfm Motor De 1/2hp Entrada 1/4">
          <a:extLst>
            <a:ext uri="{FF2B5EF4-FFF2-40B4-BE49-F238E27FC236}">
              <a16:creationId xmlns:a16="http://schemas.microsoft.com/office/drawing/2014/main" id="{7443D4AF-7945-4F51-AB65-D3C4E1C25BA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63" name="AutoShape 3" descr="Bomba De Vacío De 2 Etapas  5 Cfm Motor De 1/2hp Entrada 1/4">
          <a:extLst>
            <a:ext uri="{FF2B5EF4-FFF2-40B4-BE49-F238E27FC236}">
              <a16:creationId xmlns:a16="http://schemas.microsoft.com/office/drawing/2014/main" id="{3F300A91-9A3C-45AD-A70C-4C9E263FF3A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64" name="AutoShape 3" descr="Bomba De Vacío De 2 Etapas  5 Cfm Motor De 1/2hp Entrada 1/4">
          <a:extLst>
            <a:ext uri="{FF2B5EF4-FFF2-40B4-BE49-F238E27FC236}">
              <a16:creationId xmlns:a16="http://schemas.microsoft.com/office/drawing/2014/main" id="{6B5D60B9-9A02-41DC-8275-306EA5B802B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65" name="AutoShape 3" descr="Bomba De Vacío De 2 Etapas  5 Cfm Motor De 1/2hp Entrada 1/4">
          <a:extLst>
            <a:ext uri="{FF2B5EF4-FFF2-40B4-BE49-F238E27FC236}">
              <a16:creationId xmlns:a16="http://schemas.microsoft.com/office/drawing/2014/main" id="{5159931F-D640-4ECF-BA6E-0798D381E95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66" name="AutoShape 3" descr="Bomba De Vacío De 2 Etapas  5 Cfm Motor De 1/2hp Entrada 1/4">
          <a:extLst>
            <a:ext uri="{FF2B5EF4-FFF2-40B4-BE49-F238E27FC236}">
              <a16:creationId xmlns:a16="http://schemas.microsoft.com/office/drawing/2014/main" id="{C95B83E3-82F0-49D9-993A-8090C92354F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67" name="AutoShape 3" descr="Bomba De Vacío De 2 Etapas  5 Cfm Motor De 1/2hp Entrada 1/4">
          <a:extLst>
            <a:ext uri="{FF2B5EF4-FFF2-40B4-BE49-F238E27FC236}">
              <a16:creationId xmlns:a16="http://schemas.microsoft.com/office/drawing/2014/main" id="{6E7CCA12-CDC0-472C-B89E-082CA954588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68" name="AutoShape 3" descr="Bomba De Vacío De 2 Etapas  5 Cfm Motor De 1/2hp Entrada 1/4">
          <a:extLst>
            <a:ext uri="{FF2B5EF4-FFF2-40B4-BE49-F238E27FC236}">
              <a16:creationId xmlns:a16="http://schemas.microsoft.com/office/drawing/2014/main" id="{4D0CBBC6-01AC-431B-97A9-28FC1BE1AAE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69" name="AutoShape 3" descr="Bomba De Vacío De 2 Etapas  5 Cfm Motor De 1/2hp Entrada 1/4">
          <a:extLst>
            <a:ext uri="{FF2B5EF4-FFF2-40B4-BE49-F238E27FC236}">
              <a16:creationId xmlns:a16="http://schemas.microsoft.com/office/drawing/2014/main" id="{FFD1A177-F731-48A9-8C7B-F3700073839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70" name="AutoShape 3" descr="Bomba De Vacío De 2 Etapas  5 Cfm Motor De 1/2hp Entrada 1/4">
          <a:extLst>
            <a:ext uri="{FF2B5EF4-FFF2-40B4-BE49-F238E27FC236}">
              <a16:creationId xmlns:a16="http://schemas.microsoft.com/office/drawing/2014/main" id="{F5E09012-320D-4606-9C68-457B4A4A143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71" name="AutoShape 3" descr="Bomba De Vacío De 2 Etapas  5 Cfm Motor De 1/2hp Entrada 1/4">
          <a:extLst>
            <a:ext uri="{FF2B5EF4-FFF2-40B4-BE49-F238E27FC236}">
              <a16:creationId xmlns:a16="http://schemas.microsoft.com/office/drawing/2014/main" id="{E650BC0F-B79B-4583-9C97-4E7B6934CC8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72" name="AutoShape 3" descr="Bomba De Vacío De 2 Etapas  5 Cfm Motor De 1/2hp Entrada 1/4">
          <a:extLst>
            <a:ext uri="{FF2B5EF4-FFF2-40B4-BE49-F238E27FC236}">
              <a16:creationId xmlns:a16="http://schemas.microsoft.com/office/drawing/2014/main" id="{AB10D14D-9912-46BD-AD8C-C25C2E85743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73" name="AutoShape 3" descr="Bomba De Vacío De 2 Etapas  5 Cfm Motor De 1/2hp Entrada 1/4">
          <a:extLst>
            <a:ext uri="{FF2B5EF4-FFF2-40B4-BE49-F238E27FC236}">
              <a16:creationId xmlns:a16="http://schemas.microsoft.com/office/drawing/2014/main" id="{8D44DACC-258E-4ECA-A1F9-F7CE0B21B3B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74" name="AutoShape 3" descr="Bomba De Vacío De 2 Etapas  5 Cfm Motor De 1/2hp Entrada 1/4">
          <a:extLst>
            <a:ext uri="{FF2B5EF4-FFF2-40B4-BE49-F238E27FC236}">
              <a16:creationId xmlns:a16="http://schemas.microsoft.com/office/drawing/2014/main" id="{12AF7A05-5A08-4D01-AB17-AFE0CD2599B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75" name="AutoShape 3" descr="Bomba De Vacío De 2 Etapas  5 Cfm Motor De 1/2hp Entrada 1/4">
          <a:extLst>
            <a:ext uri="{FF2B5EF4-FFF2-40B4-BE49-F238E27FC236}">
              <a16:creationId xmlns:a16="http://schemas.microsoft.com/office/drawing/2014/main" id="{54C3A56F-1FF1-4AAD-BD35-8294ACE9767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76" name="AutoShape 3" descr="Bomba De Vacío De 2 Etapas  5 Cfm Motor De 1/2hp Entrada 1/4">
          <a:extLst>
            <a:ext uri="{FF2B5EF4-FFF2-40B4-BE49-F238E27FC236}">
              <a16:creationId xmlns:a16="http://schemas.microsoft.com/office/drawing/2014/main" id="{1C748A56-D688-4CD7-8D55-9D4148ADDBF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77" name="AutoShape 3" descr="Bomba De Vacío De 2 Etapas  5 Cfm Motor De 1/2hp Entrada 1/4">
          <a:extLst>
            <a:ext uri="{FF2B5EF4-FFF2-40B4-BE49-F238E27FC236}">
              <a16:creationId xmlns:a16="http://schemas.microsoft.com/office/drawing/2014/main" id="{05E440D7-11F7-40C2-A3EA-275F91A366E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78" name="AutoShape 3" descr="Bomba De Vacío De 2 Etapas  5 Cfm Motor De 1/2hp Entrada 1/4">
          <a:extLst>
            <a:ext uri="{FF2B5EF4-FFF2-40B4-BE49-F238E27FC236}">
              <a16:creationId xmlns:a16="http://schemas.microsoft.com/office/drawing/2014/main" id="{54C92EDA-3BEF-4DC0-8F3D-B6B3E5A3B1E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79" name="AutoShape 3" descr="Bomba De Vacío De 2 Etapas  5 Cfm Motor De 1/2hp Entrada 1/4">
          <a:extLst>
            <a:ext uri="{FF2B5EF4-FFF2-40B4-BE49-F238E27FC236}">
              <a16:creationId xmlns:a16="http://schemas.microsoft.com/office/drawing/2014/main" id="{021C05DE-1284-4B42-92B6-DB981300A57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80" name="AutoShape 3" descr="Bomba De Vacío De 2 Etapas  5 Cfm Motor De 1/2hp Entrada 1/4">
          <a:extLst>
            <a:ext uri="{FF2B5EF4-FFF2-40B4-BE49-F238E27FC236}">
              <a16:creationId xmlns:a16="http://schemas.microsoft.com/office/drawing/2014/main" id="{092EED1B-857A-4BA4-A867-7234BEFBB02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81" name="AutoShape 3" descr="Bomba De Vacío De 2 Etapas  5 Cfm Motor De 1/2hp Entrada 1/4">
          <a:extLst>
            <a:ext uri="{FF2B5EF4-FFF2-40B4-BE49-F238E27FC236}">
              <a16:creationId xmlns:a16="http://schemas.microsoft.com/office/drawing/2014/main" id="{4909D8AE-D8BD-4BAB-830E-C40FCFE94F0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82" name="AutoShape 3" descr="Bomba De Vacío De 2 Etapas  5 Cfm Motor De 1/2hp Entrada 1/4">
          <a:extLst>
            <a:ext uri="{FF2B5EF4-FFF2-40B4-BE49-F238E27FC236}">
              <a16:creationId xmlns:a16="http://schemas.microsoft.com/office/drawing/2014/main" id="{42F628C4-A0A5-4C15-9FD3-809989B9BC3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0</xdr:rowOff>
    </xdr:from>
    <xdr:ext cx="304800" cy="288925"/>
    <xdr:sp macro="" textlink="">
      <xdr:nvSpPr>
        <xdr:cNvPr id="9983" name="AutoShape 3" descr="Bomba De Vacío De 2 Etapas  5 Cfm Motor De 1/2hp Entrada 1/4">
          <a:extLst>
            <a:ext uri="{FF2B5EF4-FFF2-40B4-BE49-F238E27FC236}">
              <a16:creationId xmlns:a16="http://schemas.microsoft.com/office/drawing/2014/main" id="{7FC32E90-4F12-428C-9380-A8F259C7C0F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84" name="AutoShape 3" descr="Bomba De Vacío De 2 Etapas  5 Cfm Motor De 1/2hp Entrada 1/4">
          <a:extLst>
            <a:ext uri="{FF2B5EF4-FFF2-40B4-BE49-F238E27FC236}">
              <a16:creationId xmlns:a16="http://schemas.microsoft.com/office/drawing/2014/main" id="{2B43C01E-3A7A-4095-97EE-AAA4A86E2B4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85" name="AutoShape 3" descr="Bomba De Vacío De 2 Etapas  5 Cfm Motor De 1/2hp Entrada 1/4">
          <a:extLst>
            <a:ext uri="{FF2B5EF4-FFF2-40B4-BE49-F238E27FC236}">
              <a16:creationId xmlns:a16="http://schemas.microsoft.com/office/drawing/2014/main" id="{211DED48-3F1B-4A40-BE2D-A2BC7582F0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86" name="AutoShape 3" descr="Bomba De Vacío De 2 Etapas  5 Cfm Motor De 1/2hp Entrada 1/4">
          <a:extLst>
            <a:ext uri="{FF2B5EF4-FFF2-40B4-BE49-F238E27FC236}">
              <a16:creationId xmlns:a16="http://schemas.microsoft.com/office/drawing/2014/main" id="{8F4C6CE7-EAF8-4737-A0B3-E3C3C8D1D13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87" name="AutoShape 3" descr="Bomba De Vacío De 2 Etapas  5 Cfm Motor De 1/2hp Entrada 1/4">
          <a:extLst>
            <a:ext uri="{FF2B5EF4-FFF2-40B4-BE49-F238E27FC236}">
              <a16:creationId xmlns:a16="http://schemas.microsoft.com/office/drawing/2014/main" id="{F9D27FC9-3BD3-4C06-A55C-D13D4DC2794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88" name="AutoShape 3" descr="Bomba De Vacío De 2 Etapas  5 Cfm Motor De 1/2hp Entrada 1/4">
          <a:extLst>
            <a:ext uri="{FF2B5EF4-FFF2-40B4-BE49-F238E27FC236}">
              <a16:creationId xmlns:a16="http://schemas.microsoft.com/office/drawing/2014/main" id="{5E6C3FDB-B1FA-4FFE-841B-18280003613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89" name="AutoShape 3" descr="Bomba De Vacío De 2 Etapas  5 Cfm Motor De 1/2hp Entrada 1/4">
          <a:extLst>
            <a:ext uri="{FF2B5EF4-FFF2-40B4-BE49-F238E27FC236}">
              <a16:creationId xmlns:a16="http://schemas.microsoft.com/office/drawing/2014/main" id="{B61041E7-0796-431D-8873-3A51BBB7F62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90" name="AutoShape 3" descr="Bomba De Vacío De 2 Etapas  5 Cfm Motor De 1/2hp Entrada 1/4">
          <a:extLst>
            <a:ext uri="{FF2B5EF4-FFF2-40B4-BE49-F238E27FC236}">
              <a16:creationId xmlns:a16="http://schemas.microsoft.com/office/drawing/2014/main" id="{8B665FDA-0ABF-4FD8-9952-5B6219C6D8C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91" name="AutoShape 3" descr="Bomba De Vacío De 2 Etapas  5 Cfm Motor De 1/2hp Entrada 1/4">
          <a:extLst>
            <a:ext uri="{FF2B5EF4-FFF2-40B4-BE49-F238E27FC236}">
              <a16:creationId xmlns:a16="http://schemas.microsoft.com/office/drawing/2014/main" id="{BD6AC961-2F06-4045-ABB4-D46B0A5D4F3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92" name="AutoShape 3" descr="Bomba De Vacío De 2 Etapas  5 Cfm Motor De 1/2hp Entrada 1/4">
          <a:extLst>
            <a:ext uri="{FF2B5EF4-FFF2-40B4-BE49-F238E27FC236}">
              <a16:creationId xmlns:a16="http://schemas.microsoft.com/office/drawing/2014/main" id="{1398D4B7-6561-4B34-A1A7-81A1F5CB7D2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93" name="AutoShape 3" descr="Bomba De Vacío De 2 Etapas  5 Cfm Motor De 1/2hp Entrada 1/4">
          <a:extLst>
            <a:ext uri="{FF2B5EF4-FFF2-40B4-BE49-F238E27FC236}">
              <a16:creationId xmlns:a16="http://schemas.microsoft.com/office/drawing/2014/main" id="{AEF50BFC-75CE-4097-A08A-727E9CE4F00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94" name="AutoShape 3" descr="Bomba De Vacío De 2 Etapas  5 Cfm Motor De 1/2hp Entrada 1/4">
          <a:extLst>
            <a:ext uri="{FF2B5EF4-FFF2-40B4-BE49-F238E27FC236}">
              <a16:creationId xmlns:a16="http://schemas.microsoft.com/office/drawing/2014/main" id="{7C5F60EB-5F8D-49C9-90BD-58655BC34FA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95" name="AutoShape 3" descr="Bomba De Vacío De 2 Etapas  5 Cfm Motor De 1/2hp Entrada 1/4">
          <a:extLst>
            <a:ext uri="{FF2B5EF4-FFF2-40B4-BE49-F238E27FC236}">
              <a16:creationId xmlns:a16="http://schemas.microsoft.com/office/drawing/2014/main" id="{1686DBDE-F3DD-494D-9EBA-3035C92C274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96" name="AutoShape 3" descr="Bomba De Vacío De 2 Etapas  5 Cfm Motor De 1/2hp Entrada 1/4">
          <a:extLst>
            <a:ext uri="{FF2B5EF4-FFF2-40B4-BE49-F238E27FC236}">
              <a16:creationId xmlns:a16="http://schemas.microsoft.com/office/drawing/2014/main" id="{E2DE703B-3C93-4753-9C70-0C1D73B2FC1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97" name="AutoShape 3" descr="Bomba De Vacío De 2 Etapas  5 Cfm Motor De 1/2hp Entrada 1/4">
          <a:extLst>
            <a:ext uri="{FF2B5EF4-FFF2-40B4-BE49-F238E27FC236}">
              <a16:creationId xmlns:a16="http://schemas.microsoft.com/office/drawing/2014/main" id="{EF0A1204-C07A-4A3C-8A7A-B0D5281DE11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98" name="AutoShape 3" descr="Bomba De Vacío De 2 Etapas  5 Cfm Motor De 1/2hp Entrada 1/4">
          <a:extLst>
            <a:ext uri="{FF2B5EF4-FFF2-40B4-BE49-F238E27FC236}">
              <a16:creationId xmlns:a16="http://schemas.microsoft.com/office/drawing/2014/main" id="{C16E134F-9881-4102-852B-C8B83B38431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9999" name="AutoShape 3" descr="Bomba De Vacío De 2 Etapas  5 Cfm Motor De 1/2hp Entrada 1/4">
          <a:extLst>
            <a:ext uri="{FF2B5EF4-FFF2-40B4-BE49-F238E27FC236}">
              <a16:creationId xmlns:a16="http://schemas.microsoft.com/office/drawing/2014/main" id="{587031F8-8568-42FF-8BAF-7BEEDFF9E09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00" name="AutoShape 3" descr="Bomba De Vacío De 2 Etapas  5 Cfm Motor De 1/2hp Entrada 1/4">
          <a:extLst>
            <a:ext uri="{FF2B5EF4-FFF2-40B4-BE49-F238E27FC236}">
              <a16:creationId xmlns:a16="http://schemas.microsoft.com/office/drawing/2014/main" id="{738F09B3-7175-4A7E-A03C-7B372EE78DA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01" name="AutoShape 3" descr="Bomba De Vacío De 2 Etapas  5 Cfm Motor De 1/2hp Entrada 1/4">
          <a:extLst>
            <a:ext uri="{FF2B5EF4-FFF2-40B4-BE49-F238E27FC236}">
              <a16:creationId xmlns:a16="http://schemas.microsoft.com/office/drawing/2014/main" id="{AAF6F801-4579-47FF-90CA-FBCD9630B91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02" name="AutoShape 3" descr="Bomba De Vacío De 2 Etapas  5 Cfm Motor De 1/2hp Entrada 1/4">
          <a:extLst>
            <a:ext uri="{FF2B5EF4-FFF2-40B4-BE49-F238E27FC236}">
              <a16:creationId xmlns:a16="http://schemas.microsoft.com/office/drawing/2014/main" id="{96742696-9C2D-44F0-A0CD-4B06C41DCF8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03" name="AutoShape 3" descr="Bomba De Vacío De 2 Etapas  5 Cfm Motor De 1/2hp Entrada 1/4">
          <a:extLst>
            <a:ext uri="{FF2B5EF4-FFF2-40B4-BE49-F238E27FC236}">
              <a16:creationId xmlns:a16="http://schemas.microsoft.com/office/drawing/2014/main" id="{A9B02090-A6CB-473D-B19B-B38C5791754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04" name="AutoShape 3" descr="Bomba De Vacío De 2 Etapas  5 Cfm Motor De 1/2hp Entrada 1/4">
          <a:extLst>
            <a:ext uri="{FF2B5EF4-FFF2-40B4-BE49-F238E27FC236}">
              <a16:creationId xmlns:a16="http://schemas.microsoft.com/office/drawing/2014/main" id="{96549A49-90A1-4BAB-A681-196C72063EA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05" name="AutoShape 3" descr="Bomba De Vacío De 2 Etapas  5 Cfm Motor De 1/2hp Entrada 1/4">
          <a:extLst>
            <a:ext uri="{FF2B5EF4-FFF2-40B4-BE49-F238E27FC236}">
              <a16:creationId xmlns:a16="http://schemas.microsoft.com/office/drawing/2014/main" id="{98DBFDD9-C3AE-4713-9F6D-82CDA404BCB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06" name="AutoShape 3" descr="Bomba De Vacío De 2 Etapas  5 Cfm Motor De 1/2hp Entrada 1/4">
          <a:extLst>
            <a:ext uri="{FF2B5EF4-FFF2-40B4-BE49-F238E27FC236}">
              <a16:creationId xmlns:a16="http://schemas.microsoft.com/office/drawing/2014/main" id="{8CE81F77-FFB7-46BA-9953-BA650503458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07" name="AutoShape 3" descr="Bomba De Vacío De 2 Etapas  5 Cfm Motor De 1/2hp Entrada 1/4">
          <a:extLst>
            <a:ext uri="{FF2B5EF4-FFF2-40B4-BE49-F238E27FC236}">
              <a16:creationId xmlns:a16="http://schemas.microsoft.com/office/drawing/2014/main" id="{7F5976F7-6250-444B-9D3C-B80B3C5C9A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08" name="AutoShape 3" descr="Bomba De Vacío De 2 Etapas  5 Cfm Motor De 1/2hp Entrada 1/4">
          <a:extLst>
            <a:ext uri="{FF2B5EF4-FFF2-40B4-BE49-F238E27FC236}">
              <a16:creationId xmlns:a16="http://schemas.microsoft.com/office/drawing/2014/main" id="{8BB98AFF-A6F9-4399-9812-8E5AC6DEC0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09" name="AutoShape 3" descr="Bomba De Vacío De 2 Etapas  5 Cfm Motor De 1/2hp Entrada 1/4">
          <a:extLst>
            <a:ext uri="{FF2B5EF4-FFF2-40B4-BE49-F238E27FC236}">
              <a16:creationId xmlns:a16="http://schemas.microsoft.com/office/drawing/2014/main" id="{3913A9FF-2A05-48A7-AD56-8F6EDF3228F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10" name="AutoShape 3" descr="Bomba De Vacío De 2 Etapas  5 Cfm Motor De 1/2hp Entrada 1/4">
          <a:extLst>
            <a:ext uri="{FF2B5EF4-FFF2-40B4-BE49-F238E27FC236}">
              <a16:creationId xmlns:a16="http://schemas.microsoft.com/office/drawing/2014/main" id="{20B20E68-283F-4B17-A658-ABBE77FBF79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11" name="AutoShape 3" descr="Bomba De Vacío De 2 Etapas  5 Cfm Motor De 1/2hp Entrada 1/4">
          <a:extLst>
            <a:ext uri="{FF2B5EF4-FFF2-40B4-BE49-F238E27FC236}">
              <a16:creationId xmlns:a16="http://schemas.microsoft.com/office/drawing/2014/main" id="{71AF1833-416E-4947-AF03-BFC321794B8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12" name="AutoShape 3" descr="Bomba De Vacío De 2 Etapas  5 Cfm Motor De 1/2hp Entrada 1/4">
          <a:extLst>
            <a:ext uri="{FF2B5EF4-FFF2-40B4-BE49-F238E27FC236}">
              <a16:creationId xmlns:a16="http://schemas.microsoft.com/office/drawing/2014/main" id="{642F8ACB-CDC2-45B2-B210-A4DFD3BE862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13" name="AutoShape 3" descr="Bomba De Vacío De 2 Etapas  5 Cfm Motor De 1/2hp Entrada 1/4">
          <a:extLst>
            <a:ext uri="{FF2B5EF4-FFF2-40B4-BE49-F238E27FC236}">
              <a16:creationId xmlns:a16="http://schemas.microsoft.com/office/drawing/2014/main" id="{C0D97D15-7CBD-407D-AA9F-25BA369DC6D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14" name="AutoShape 3" descr="Bomba De Vacío De 2 Etapas  5 Cfm Motor De 1/2hp Entrada 1/4">
          <a:extLst>
            <a:ext uri="{FF2B5EF4-FFF2-40B4-BE49-F238E27FC236}">
              <a16:creationId xmlns:a16="http://schemas.microsoft.com/office/drawing/2014/main" id="{EACBE671-9156-41BD-8D52-0C4489ABAB3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15" name="AutoShape 3" descr="Bomba De Vacío De 2 Etapas  5 Cfm Motor De 1/2hp Entrada 1/4">
          <a:extLst>
            <a:ext uri="{FF2B5EF4-FFF2-40B4-BE49-F238E27FC236}">
              <a16:creationId xmlns:a16="http://schemas.microsoft.com/office/drawing/2014/main" id="{B3ADB5C2-CAAA-464B-8E55-E45AA97A6A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16" name="AutoShape 3" descr="Bomba De Vacío De 2 Etapas  5 Cfm Motor De 1/2hp Entrada 1/4">
          <a:extLst>
            <a:ext uri="{FF2B5EF4-FFF2-40B4-BE49-F238E27FC236}">
              <a16:creationId xmlns:a16="http://schemas.microsoft.com/office/drawing/2014/main" id="{7AE3C90E-A046-4BDC-BA1B-2F9870FFE7F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17" name="AutoShape 3" descr="Bomba De Vacío De 2 Etapas  5 Cfm Motor De 1/2hp Entrada 1/4">
          <a:extLst>
            <a:ext uri="{FF2B5EF4-FFF2-40B4-BE49-F238E27FC236}">
              <a16:creationId xmlns:a16="http://schemas.microsoft.com/office/drawing/2014/main" id="{8F994B65-B498-48E1-8227-F7E303A7E62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18" name="AutoShape 3" descr="Bomba De Vacío De 2 Etapas  5 Cfm Motor De 1/2hp Entrada 1/4">
          <a:extLst>
            <a:ext uri="{FF2B5EF4-FFF2-40B4-BE49-F238E27FC236}">
              <a16:creationId xmlns:a16="http://schemas.microsoft.com/office/drawing/2014/main" id="{8816C1BA-9CFA-405B-9B22-BE03C41B8A5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19" name="AutoShape 3" descr="Bomba De Vacío De 2 Etapas  5 Cfm Motor De 1/2hp Entrada 1/4">
          <a:extLst>
            <a:ext uri="{FF2B5EF4-FFF2-40B4-BE49-F238E27FC236}">
              <a16:creationId xmlns:a16="http://schemas.microsoft.com/office/drawing/2014/main" id="{FF64D0A4-588F-4191-966B-82CEC1E439B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20" name="AutoShape 3" descr="Bomba De Vacío De 2 Etapas  5 Cfm Motor De 1/2hp Entrada 1/4">
          <a:extLst>
            <a:ext uri="{FF2B5EF4-FFF2-40B4-BE49-F238E27FC236}">
              <a16:creationId xmlns:a16="http://schemas.microsoft.com/office/drawing/2014/main" id="{586A363D-7D4A-4E3F-B98E-577CF6EB80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21" name="AutoShape 3" descr="Bomba De Vacío De 2 Etapas  5 Cfm Motor De 1/2hp Entrada 1/4">
          <a:extLst>
            <a:ext uri="{FF2B5EF4-FFF2-40B4-BE49-F238E27FC236}">
              <a16:creationId xmlns:a16="http://schemas.microsoft.com/office/drawing/2014/main" id="{6CA99E6B-0CA2-428C-9ECC-68A06880777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22" name="AutoShape 3" descr="Bomba De Vacío De 2 Etapas  5 Cfm Motor De 1/2hp Entrada 1/4">
          <a:extLst>
            <a:ext uri="{FF2B5EF4-FFF2-40B4-BE49-F238E27FC236}">
              <a16:creationId xmlns:a16="http://schemas.microsoft.com/office/drawing/2014/main" id="{FB40A009-7375-4CC3-B7CB-592CBD7A9BA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23" name="AutoShape 3" descr="Bomba De Vacío De 2 Etapas  5 Cfm Motor De 1/2hp Entrada 1/4">
          <a:extLst>
            <a:ext uri="{FF2B5EF4-FFF2-40B4-BE49-F238E27FC236}">
              <a16:creationId xmlns:a16="http://schemas.microsoft.com/office/drawing/2014/main" id="{DCA6E42C-0419-4927-889A-8B38ED51B01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24" name="AutoShape 3" descr="Bomba De Vacío De 2 Etapas  5 Cfm Motor De 1/2hp Entrada 1/4">
          <a:extLst>
            <a:ext uri="{FF2B5EF4-FFF2-40B4-BE49-F238E27FC236}">
              <a16:creationId xmlns:a16="http://schemas.microsoft.com/office/drawing/2014/main" id="{BDBF42D0-5494-4BFD-813A-54490B0B89D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25" name="AutoShape 3" descr="Bomba De Vacío De 2 Etapas  5 Cfm Motor De 1/2hp Entrada 1/4">
          <a:extLst>
            <a:ext uri="{FF2B5EF4-FFF2-40B4-BE49-F238E27FC236}">
              <a16:creationId xmlns:a16="http://schemas.microsoft.com/office/drawing/2014/main" id="{C1BDB9D6-955A-4210-B83A-B8E1F5E6F77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26" name="AutoShape 3" descr="Bomba De Vacío De 2 Etapas  5 Cfm Motor De 1/2hp Entrada 1/4">
          <a:extLst>
            <a:ext uri="{FF2B5EF4-FFF2-40B4-BE49-F238E27FC236}">
              <a16:creationId xmlns:a16="http://schemas.microsoft.com/office/drawing/2014/main" id="{1ED01005-9E08-42E2-8D55-2590AC833B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58</xdr:row>
      <xdr:rowOff>0</xdr:rowOff>
    </xdr:from>
    <xdr:ext cx="304800" cy="288925"/>
    <xdr:sp macro="" textlink="">
      <xdr:nvSpPr>
        <xdr:cNvPr id="10027" name="AutoShape 3" descr="Bomba De Vacío De 2 Etapas  5 Cfm Motor De 1/2hp Entrada 1/4">
          <a:extLst>
            <a:ext uri="{FF2B5EF4-FFF2-40B4-BE49-F238E27FC236}">
              <a16:creationId xmlns:a16="http://schemas.microsoft.com/office/drawing/2014/main" id="{843A6200-0A1A-4B17-8A2B-2CC6D7D26A3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28" name="AutoShape 3" descr="Bomba De Vacío De 2 Etapas  5 Cfm Motor De 1/2hp Entrada 1/4">
          <a:extLst>
            <a:ext uri="{FF2B5EF4-FFF2-40B4-BE49-F238E27FC236}">
              <a16:creationId xmlns:a16="http://schemas.microsoft.com/office/drawing/2014/main" id="{DCB76304-F6D5-4C18-B02F-ACCDC3B3A6D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29" name="AutoShape 3" descr="Bomba De Vacío De 2 Etapas  5 Cfm Motor De 1/2hp Entrada 1/4">
          <a:extLst>
            <a:ext uri="{FF2B5EF4-FFF2-40B4-BE49-F238E27FC236}">
              <a16:creationId xmlns:a16="http://schemas.microsoft.com/office/drawing/2014/main" id="{7A03102F-536A-421C-8DEE-D0E40AF43E4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30" name="AutoShape 3" descr="Bomba De Vacío De 2 Etapas  5 Cfm Motor De 1/2hp Entrada 1/4">
          <a:extLst>
            <a:ext uri="{FF2B5EF4-FFF2-40B4-BE49-F238E27FC236}">
              <a16:creationId xmlns:a16="http://schemas.microsoft.com/office/drawing/2014/main" id="{EE30ABBE-D828-4C13-9BC9-3BA181BB06F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31" name="AutoShape 3" descr="Bomba De Vacío De 2 Etapas  5 Cfm Motor De 1/2hp Entrada 1/4">
          <a:extLst>
            <a:ext uri="{FF2B5EF4-FFF2-40B4-BE49-F238E27FC236}">
              <a16:creationId xmlns:a16="http://schemas.microsoft.com/office/drawing/2014/main" id="{2017C955-A450-4B73-83C3-3D646AB339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32" name="AutoShape 3" descr="Bomba De Vacío De 2 Etapas  5 Cfm Motor De 1/2hp Entrada 1/4">
          <a:extLst>
            <a:ext uri="{FF2B5EF4-FFF2-40B4-BE49-F238E27FC236}">
              <a16:creationId xmlns:a16="http://schemas.microsoft.com/office/drawing/2014/main" id="{C5001BE6-9809-4EAB-8F2A-E639EC12544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33" name="AutoShape 3" descr="Bomba De Vacío De 2 Etapas  5 Cfm Motor De 1/2hp Entrada 1/4">
          <a:extLst>
            <a:ext uri="{FF2B5EF4-FFF2-40B4-BE49-F238E27FC236}">
              <a16:creationId xmlns:a16="http://schemas.microsoft.com/office/drawing/2014/main" id="{6864A36F-99E0-46A1-B6A2-D1D4C378477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34" name="AutoShape 3" descr="Bomba De Vacío De 2 Etapas  5 Cfm Motor De 1/2hp Entrada 1/4">
          <a:extLst>
            <a:ext uri="{FF2B5EF4-FFF2-40B4-BE49-F238E27FC236}">
              <a16:creationId xmlns:a16="http://schemas.microsoft.com/office/drawing/2014/main" id="{A22263DD-CDDE-47CA-80DA-98E67A7ACF3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35" name="AutoShape 3" descr="Bomba De Vacío De 2 Etapas  5 Cfm Motor De 1/2hp Entrada 1/4">
          <a:extLst>
            <a:ext uri="{FF2B5EF4-FFF2-40B4-BE49-F238E27FC236}">
              <a16:creationId xmlns:a16="http://schemas.microsoft.com/office/drawing/2014/main" id="{5738912A-11A9-41FF-A782-31FC6B2B2F9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36" name="AutoShape 3" descr="Bomba De Vacío De 2 Etapas  5 Cfm Motor De 1/2hp Entrada 1/4">
          <a:extLst>
            <a:ext uri="{FF2B5EF4-FFF2-40B4-BE49-F238E27FC236}">
              <a16:creationId xmlns:a16="http://schemas.microsoft.com/office/drawing/2014/main" id="{FD25D9B1-FCED-44E9-8AA3-7CA7F02B0EE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37" name="AutoShape 3" descr="Bomba De Vacío De 2 Etapas  5 Cfm Motor De 1/2hp Entrada 1/4">
          <a:extLst>
            <a:ext uri="{FF2B5EF4-FFF2-40B4-BE49-F238E27FC236}">
              <a16:creationId xmlns:a16="http://schemas.microsoft.com/office/drawing/2014/main" id="{7F1EF31C-D043-4AD3-9406-46EAFAE51E3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38" name="AutoShape 3" descr="Bomba De Vacío De 2 Etapas  5 Cfm Motor De 1/2hp Entrada 1/4">
          <a:extLst>
            <a:ext uri="{FF2B5EF4-FFF2-40B4-BE49-F238E27FC236}">
              <a16:creationId xmlns:a16="http://schemas.microsoft.com/office/drawing/2014/main" id="{2A49CDE1-08A4-4C8B-B9E8-AEE7DDE5147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39" name="AutoShape 3" descr="Bomba De Vacío De 2 Etapas  5 Cfm Motor De 1/2hp Entrada 1/4">
          <a:extLst>
            <a:ext uri="{FF2B5EF4-FFF2-40B4-BE49-F238E27FC236}">
              <a16:creationId xmlns:a16="http://schemas.microsoft.com/office/drawing/2014/main" id="{B7DF9F3A-6C1A-48C1-980A-9B1AB691F5B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40" name="AutoShape 3" descr="Bomba De Vacío De 2 Etapas  5 Cfm Motor De 1/2hp Entrada 1/4">
          <a:extLst>
            <a:ext uri="{FF2B5EF4-FFF2-40B4-BE49-F238E27FC236}">
              <a16:creationId xmlns:a16="http://schemas.microsoft.com/office/drawing/2014/main" id="{478E7C97-1C44-4A95-9993-5E1BF15429D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41" name="AutoShape 3" descr="Bomba De Vacío De 2 Etapas  5 Cfm Motor De 1/2hp Entrada 1/4">
          <a:extLst>
            <a:ext uri="{FF2B5EF4-FFF2-40B4-BE49-F238E27FC236}">
              <a16:creationId xmlns:a16="http://schemas.microsoft.com/office/drawing/2014/main" id="{416AB644-963C-476F-A194-8EFF8412E12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42" name="AutoShape 3" descr="Bomba De Vacío De 2 Etapas  5 Cfm Motor De 1/2hp Entrada 1/4">
          <a:extLst>
            <a:ext uri="{FF2B5EF4-FFF2-40B4-BE49-F238E27FC236}">
              <a16:creationId xmlns:a16="http://schemas.microsoft.com/office/drawing/2014/main" id="{538D778E-7467-41EC-B30B-C2A8F4708FF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43" name="AutoShape 3" descr="Bomba De Vacío De 2 Etapas  5 Cfm Motor De 1/2hp Entrada 1/4">
          <a:extLst>
            <a:ext uri="{FF2B5EF4-FFF2-40B4-BE49-F238E27FC236}">
              <a16:creationId xmlns:a16="http://schemas.microsoft.com/office/drawing/2014/main" id="{32EF916F-1F67-43C2-BAAE-C1A2136CC97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44" name="AutoShape 3" descr="Bomba De Vacío De 2 Etapas  5 Cfm Motor De 1/2hp Entrada 1/4">
          <a:extLst>
            <a:ext uri="{FF2B5EF4-FFF2-40B4-BE49-F238E27FC236}">
              <a16:creationId xmlns:a16="http://schemas.microsoft.com/office/drawing/2014/main" id="{D26A9379-4035-4D85-AA3B-775F34D316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45" name="AutoShape 3" descr="Bomba De Vacío De 2 Etapas  5 Cfm Motor De 1/2hp Entrada 1/4">
          <a:extLst>
            <a:ext uri="{FF2B5EF4-FFF2-40B4-BE49-F238E27FC236}">
              <a16:creationId xmlns:a16="http://schemas.microsoft.com/office/drawing/2014/main" id="{837DEF12-FB82-4E1E-993E-799D9042E95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46" name="AutoShape 3" descr="Bomba De Vacío De 2 Etapas  5 Cfm Motor De 1/2hp Entrada 1/4">
          <a:extLst>
            <a:ext uri="{FF2B5EF4-FFF2-40B4-BE49-F238E27FC236}">
              <a16:creationId xmlns:a16="http://schemas.microsoft.com/office/drawing/2014/main" id="{C89630CF-3AAB-4AF7-88A1-77ADF3083C2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47" name="AutoShape 3" descr="Bomba De Vacío De 2 Etapas  5 Cfm Motor De 1/2hp Entrada 1/4">
          <a:extLst>
            <a:ext uri="{FF2B5EF4-FFF2-40B4-BE49-F238E27FC236}">
              <a16:creationId xmlns:a16="http://schemas.microsoft.com/office/drawing/2014/main" id="{3BEB2EEE-01EF-441A-938A-E0F72268255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48" name="AutoShape 3" descr="Bomba De Vacío De 2 Etapas  5 Cfm Motor De 1/2hp Entrada 1/4">
          <a:extLst>
            <a:ext uri="{FF2B5EF4-FFF2-40B4-BE49-F238E27FC236}">
              <a16:creationId xmlns:a16="http://schemas.microsoft.com/office/drawing/2014/main" id="{2A6701F3-934F-495D-8B2A-336CFA5603D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49" name="AutoShape 3" descr="Bomba De Vacío De 2 Etapas  5 Cfm Motor De 1/2hp Entrada 1/4">
          <a:extLst>
            <a:ext uri="{FF2B5EF4-FFF2-40B4-BE49-F238E27FC236}">
              <a16:creationId xmlns:a16="http://schemas.microsoft.com/office/drawing/2014/main" id="{D072A975-B0FE-4CA4-9E4C-7681459D25C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50" name="AutoShape 3" descr="Bomba De Vacío De 2 Etapas  5 Cfm Motor De 1/2hp Entrada 1/4">
          <a:extLst>
            <a:ext uri="{FF2B5EF4-FFF2-40B4-BE49-F238E27FC236}">
              <a16:creationId xmlns:a16="http://schemas.microsoft.com/office/drawing/2014/main" id="{231649A6-37C9-46E2-9CFF-81AFA3E6AAA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51" name="AutoShape 3" descr="Bomba De Vacío De 2 Etapas  5 Cfm Motor De 1/2hp Entrada 1/4">
          <a:extLst>
            <a:ext uri="{FF2B5EF4-FFF2-40B4-BE49-F238E27FC236}">
              <a16:creationId xmlns:a16="http://schemas.microsoft.com/office/drawing/2014/main" id="{46E92B38-31F4-438A-A7A3-59A60228A9E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52" name="AutoShape 3" descr="Bomba De Vacío De 2 Etapas  5 Cfm Motor De 1/2hp Entrada 1/4">
          <a:extLst>
            <a:ext uri="{FF2B5EF4-FFF2-40B4-BE49-F238E27FC236}">
              <a16:creationId xmlns:a16="http://schemas.microsoft.com/office/drawing/2014/main" id="{4383CCB9-B44F-4D1E-86E3-2CFCE4F839E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53" name="AutoShape 3" descr="Bomba De Vacío De 2 Etapas  5 Cfm Motor De 1/2hp Entrada 1/4">
          <a:extLst>
            <a:ext uri="{FF2B5EF4-FFF2-40B4-BE49-F238E27FC236}">
              <a16:creationId xmlns:a16="http://schemas.microsoft.com/office/drawing/2014/main" id="{66C16E0C-ABAE-440E-B1DE-E0D8EBF8016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54" name="AutoShape 3" descr="Bomba De Vacío De 2 Etapas  5 Cfm Motor De 1/2hp Entrada 1/4">
          <a:extLst>
            <a:ext uri="{FF2B5EF4-FFF2-40B4-BE49-F238E27FC236}">
              <a16:creationId xmlns:a16="http://schemas.microsoft.com/office/drawing/2014/main" id="{2F9109DD-5FDA-4117-B18C-8679CE47428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55" name="AutoShape 3" descr="Bomba De Vacío De 2 Etapas  5 Cfm Motor De 1/2hp Entrada 1/4">
          <a:extLst>
            <a:ext uri="{FF2B5EF4-FFF2-40B4-BE49-F238E27FC236}">
              <a16:creationId xmlns:a16="http://schemas.microsoft.com/office/drawing/2014/main" id="{2F607E4F-BADA-47C9-9C53-BA70153C12B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56" name="AutoShape 3" descr="Bomba De Vacío De 2 Etapas  5 Cfm Motor De 1/2hp Entrada 1/4">
          <a:extLst>
            <a:ext uri="{FF2B5EF4-FFF2-40B4-BE49-F238E27FC236}">
              <a16:creationId xmlns:a16="http://schemas.microsoft.com/office/drawing/2014/main" id="{51D39347-7DC9-49A3-BB03-4DB676540E3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57" name="AutoShape 3" descr="Bomba De Vacío De 2 Etapas  5 Cfm Motor De 1/2hp Entrada 1/4">
          <a:extLst>
            <a:ext uri="{FF2B5EF4-FFF2-40B4-BE49-F238E27FC236}">
              <a16:creationId xmlns:a16="http://schemas.microsoft.com/office/drawing/2014/main" id="{0D8976AD-8446-4B9D-9563-0B7F2FD734A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58" name="AutoShape 3" descr="Bomba De Vacío De 2 Etapas  5 Cfm Motor De 1/2hp Entrada 1/4">
          <a:extLst>
            <a:ext uri="{FF2B5EF4-FFF2-40B4-BE49-F238E27FC236}">
              <a16:creationId xmlns:a16="http://schemas.microsoft.com/office/drawing/2014/main" id="{B38E4BCD-6CBC-447A-835E-600E2F10E0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59" name="AutoShape 3" descr="Bomba De Vacío De 2 Etapas  5 Cfm Motor De 1/2hp Entrada 1/4">
          <a:extLst>
            <a:ext uri="{FF2B5EF4-FFF2-40B4-BE49-F238E27FC236}">
              <a16:creationId xmlns:a16="http://schemas.microsoft.com/office/drawing/2014/main" id="{AEB615A7-0502-4C6F-8C1A-FBE1945180B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60" name="AutoShape 3" descr="Bomba De Vacío De 2 Etapas  5 Cfm Motor De 1/2hp Entrada 1/4">
          <a:extLst>
            <a:ext uri="{FF2B5EF4-FFF2-40B4-BE49-F238E27FC236}">
              <a16:creationId xmlns:a16="http://schemas.microsoft.com/office/drawing/2014/main" id="{83B20C03-34F1-44EE-9880-E1929445CD6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61" name="AutoShape 3" descr="Bomba De Vacío De 2 Etapas  5 Cfm Motor De 1/2hp Entrada 1/4">
          <a:extLst>
            <a:ext uri="{FF2B5EF4-FFF2-40B4-BE49-F238E27FC236}">
              <a16:creationId xmlns:a16="http://schemas.microsoft.com/office/drawing/2014/main" id="{F45F922A-0C61-4866-969F-CDE42B5CF09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62" name="AutoShape 3" descr="Bomba De Vacío De 2 Etapas  5 Cfm Motor De 1/2hp Entrada 1/4">
          <a:extLst>
            <a:ext uri="{FF2B5EF4-FFF2-40B4-BE49-F238E27FC236}">
              <a16:creationId xmlns:a16="http://schemas.microsoft.com/office/drawing/2014/main" id="{22A52989-27FA-4EDB-8523-620F05AE7C3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63" name="AutoShape 3" descr="Bomba De Vacío De 2 Etapas  5 Cfm Motor De 1/2hp Entrada 1/4">
          <a:extLst>
            <a:ext uri="{FF2B5EF4-FFF2-40B4-BE49-F238E27FC236}">
              <a16:creationId xmlns:a16="http://schemas.microsoft.com/office/drawing/2014/main" id="{EAB7A8E2-A842-4A10-AFBA-F520DCE21B1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64" name="AutoShape 3" descr="Bomba De Vacío De 2 Etapas  5 Cfm Motor De 1/2hp Entrada 1/4">
          <a:extLst>
            <a:ext uri="{FF2B5EF4-FFF2-40B4-BE49-F238E27FC236}">
              <a16:creationId xmlns:a16="http://schemas.microsoft.com/office/drawing/2014/main" id="{468D10CB-FA63-466B-A5EA-311F113B028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65" name="AutoShape 3" descr="Bomba De Vacío De 2 Etapas  5 Cfm Motor De 1/2hp Entrada 1/4">
          <a:extLst>
            <a:ext uri="{FF2B5EF4-FFF2-40B4-BE49-F238E27FC236}">
              <a16:creationId xmlns:a16="http://schemas.microsoft.com/office/drawing/2014/main" id="{1C0FEF2D-C831-4267-A20B-8393CB48CEF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66" name="AutoShape 3" descr="Bomba De Vacío De 2 Etapas  5 Cfm Motor De 1/2hp Entrada 1/4">
          <a:extLst>
            <a:ext uri="{FF2B5EF4-FFF2-40B4-BE49-F238E27FC236}">
              <a16:creationId xmlns:a16="http://schemas.microsoft.com/office/drawing/2014/main" id="{2FA4E310-C647-475C-B125-00DAD6BEEB7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67" name="AutoShape 3" descr="Bomba De Vacío De 2 Etapas  5 Cfm Motor De 1/2hp Entrada 1/4">
          <a:extLst>
            <a:ext uri="{FF2B5EF4-FFF2-40B4-BE49-F238E27FC236}">
              <a16:creationId xmlns:a16="http://schemas.microsoft.com/office/drawing/2014/main" id="{E5CA7457-E039-4E47-9B26-0BC8A2A42F1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68" name="AutoShape 3" descr="Bomba De Vacío De 2 Etapas  5 Cfm Motor De 1/2hp Entrada 1/4">
          <a:extLst>
            <a:ext uri="{FF2B5EF4-FFF2-40B4-BE49-F238E27FC236}">
              <a16:creationId xmlns:a16="http://schemas.microsoft.com/office/drawing/2014/main" id="{C4F9085E-6A13-4423-BF8B-DD4605E730B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69" name="AutoShape 3" descr="Bomba De Vacío De 2 Etapas  5 Cfm Motor De 1/2hp Entrada 1/4">
          <a:extLst>
            <a:ext uri="{FF2B5EF4-FFF2-40B4-BE49-F238E27FC236}">
              <a16:creationId xmlns:a16="http://schemas.microsoft.com/office/drawing/2014/main" id="{1C137F48-70F1-47D8-80F8-7D4DB21DA8A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70" name="AutoShape 3" descr="Bomba De Vacío De 2 Etapas  5 Cfm Motor De 1/2hp Entrada 1/4">
          <a:extLst>
            <a:ext uri="{FF2B5EF4-FFF2-40B4-BE49-F238E27FC236}">
              <a16:creationId xmlns:a16="http://schemas.microsoft.com/office/drawing/2014/main" id="{9885B2F2-E913-4506-B1C9-5792296C4AA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59</xdr:row>
      <xdr:rowOff>0</xdr:rowOff>
    </xdr:from>
    <xdr:ext cx="304800" cy="288925"/>
    <xdr:sp macro="" textlink="">
      <xdr:nvSpPr>
        <xdr:cNvPr id="10071" name="AutoShape 3" descr="Bomba De Vacío De 2 Etapas  5 Cfm Motor De 1/2hp Entrada 1/4">
          <a:extLst>
            <a:ext uri="{FF2B5EF4-FFF2-40B4-BE49-F238E27FC236}">
              <a16:creationId xmlns:a16="http://schemas.microsoft.com/office/drawing/2014/main" id="{7A793390-03F7-4B84-A3DE-8AB0FF2BD5C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72" name="AutoShape 3" descr="Bomba De Vacío De 2 Etapas  5 Cfm Motor De 1/2hp Entrada 1/4">
          <a:extLst>
            <a:ext uri="{FF2B5EF4-FFF2-40B4-BE49-F238E27FC236}">
              <a16:creationId xmlns:a16="http://schemas.microsoft.com/office/drawing/2014/main" id="{F3CE8727-6EB1-4446-A58A-DE2329AB1E0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73" name="AutoShape 3" descr="Bomba De Vacío De 2 Etapas  5 Cfm Motor De 1/2hp Entrada 1/4">
          <a:extLst>
            <a:ext uri="{FF2B5EF4-FFF2-40B4-BE49-F238E27FC236}">
              <a16:creationId xmlns:a16="http://schemas.microsoft.com/office/drawing/2014/main" id="{BE812CBF-F6B9-4A29-B36B-EDA140AF7CF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74" name="AutoShape 3" descr="Bomba De Vacío De 2 Etapas  5 Cfm Motor De 1/2hp Entrada 1/4">
          <a:extLst>
            <a:ext uri="{FF2B5EF4-FFF2-40B4-BE49-F238E27FC236}">
              <a16:creationId xmlns:a16="http://schemas.microsoft.com/office/drawing/2014/main" id="{997CF587-7386-4F95-80E3-E4993B89495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75" name="AutoShape 3" descr="Bomba De Vacío De 2 Etapas  5 Cfm Motor De 1/2hp Entrada 1/4">
          <a:extLst>
            <a:ext uri="{FF2B5EF4-FFF2-40B4-BE49-F238E27FC236}">
              <a16:creationId xmlns:a16="http://schemas.microsoft.com/office/drawing/2014/main" id="{67E36C07-7AC9-4F33-9850-3A63AA49675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76" name="AutoShape 3" descr="Bomba De Vacío De 2 Etapas  5 Cfm Motor De 1/2hp Entrada 1/4">
          <a:extLst>
            <a:ext uri="{FF2B5EF4-FFF2-40B4-BE49-F238E27FC236}">
              <a16:creationId xmlns:a16="http://schemas.microsoft.com/office/drawing/2014/main" id="{E02E0AEA-6BE9-4C6C-A56B-4FF5D735D44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77" name="AutoShape 3" descr="Bomba De Vacío De 2 Etapas  5 Cfm Motor De 1/2hp Entrada 1/4">
          <a:extLst>
            <a:ext uri="{FF2B5EF4-FFF2-40B4-BE49-F238E27FC236}">
              <a16:creationId xmlns:a16="http://schemas.microsoft.com/office/drawing/2014/main" id="{B8D806FE-B01F-49EC-B6FA-4652ECE7090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78" name="AutoShape 3" descr="Bomba De Vacío De 2 Etapas  5 Cfm Motor De 1/2hp Entrada 1/4">
          <a:extLst>
            <a:ext uri="{FF2B5EF4-FFF2-40B4-BE49-F238E27FC236}">
              <a16:creationId xmlns:a16="http://schemas.microsoft.com/office/drawing/2014/main" id="{41683E45-6B44-47DC-8E7C-F0CA20E2DC6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79" name="AutoShape 3" descr="Bomba De Vacío De 2 Etapas  5 Cfm Motor De 1/2hp Entrada 1/4">
          <a:extLst>
            <a:ext uri="{FF2B5EF4-FFF2-40B4-BE49-F238E27FC236}">
              <a16:creationId xmlns:a16="http://schemas.microsoft.com/office/drawing/2014/main" id="{871FB115-5D06-4665-A1CF-40700BE7864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80" name="AutoShape 3" descr="Bomba De Vacío De 2 Etapas  5 Cfm Motor De 1/2hp Entrada 1/4">
          <a:extLst>
            <a:ext uri="{FF2B5EF4-FFF2-40B4-BE49-F238E27FC236}">
              <a16:creationId xmlns:a16="http://schemas.microsoft.com/office/drawing/2014/main" id="{D0AA32CE-FCD6-4B69-9FCC-283B4B515BD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81" name="AutoShape 3" descr="Bomba De Vacío De 2 Etapas  5 Cfm Motor De 1/2hp Entrada 1/4">
          <a:extLst>
            <a:ext uri="{FF2B5EF4-FFF2-40B4-BE49-F238E27FC236}">
              <a16:creationId xmlns:a16="http://schemas.microsoft.com/office/drawing/2014/main" id="{6B397E17-E5F2-4A2F-9447-06F12A3005E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82" name="AutoShape 3" descr="Bomba De Vacío De 2 Etapas  5 Cfm Motor De 1/2hp Entrada 1/4">
          <a:extLst>
            <a:ext uri="{FF2B5EF4-FFF2-40B4-BE49-F238E27FC236}">
              <a16:creationId xmlns:a16="http://schemas.microsoft.com/office/drawing/2014/main" id="{2A577002-2680-48F6-85E9-33E254F41F7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83" name="AutoShape 3" descr="Bomba De Vacío De 2 Etapas  5 Cfm Motor De 1/2hp Entrada 1/4">
          <a:extLst>
            <a:ext uri="{FF2B5EF4-FFF2-40B4-BE49-F238E27FC236}">
              <a16:creationId xmlns:a16="http://schemas.microsoft.com/office/drawing/2014/main" id="{84B3CF66-C0DE-4B93-A0AC-E897FA7CA3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84" name="AutoShape 3" descr="Bomba De Vacío De 2 Etapas  5 Cfm Motor De 1/2hp Entrada 1/4">
          <a:extLst>
            <a:ext uri="{FF2B5EF4-FFF2-40B4-BE49-F238E27FC236}">
              <a16:creationId xmlns:a16="http://schemas.microsoft.com/office/drawing/2014/main" id="{0617067B-ACDD-4A6E-B258-4F17A281C03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85" name="AutoShape 3" descr="Bomba De Vacío De 2 Etapas  5 Cfm Motor De 1/2hp Entrada 1/4">
          <a:extLst>
            <a:ext uri="{FF2B5EF4-FFF2-40B4-BE49-F238E27FC236}">
              <a16:creationId xmlns:a16="http://schemas.microsoft.com/office/drawing/2014/main" id="{EEA07770-CCF0-40C2-B395-B1F4F7D55E3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86" name="AutoShape 3" descr="Bomba De Vacío De 2 Etapas  5 Cfm Motor De 1/2hp Entrada 1/4">
          <a:extLst>
            <a:ext uri="{FF2B5EF4-FFF2-40B4-BE49-F238E27FC236}">
              <a16:creationId xmlns:a16="http://schemas.microsoft.com/office/drawing/2014/main" id="{D01AAB58-5B87-433E-9BEA-CCAC8743C92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87" name="AutoShape 3" descr="Bomba De Vacío De 2 Etapas  5 Cfm Motor De 1/2hp Entrada 1/4">
          <a:extLst>
            <a:ext uri="{FF2B5EF4-FFF2-40B4-BE49-F238E27FC236}">
              <a16:creationId xmlns:a16="http://schemas.microsoft.com/office/drawing/2014/main" id="{F05F939E-F15F-4822-B9D3-F3696177C22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88" name="AutoShape 3" descr="Bomba De Vacío De 2 Etapas  5 Cfm Motor De 1/2hp Entrada 1/4">
          <a:extLst>
            <a:ext uri="{FF2B5EF4-FFF2-40B4-BE49-F238E27FC236}">
              <a16:creationId xmlns:a16="http://schemas.microsoft.com/office/drawing/2014/main" id="{D8DA70A5-E2F5-42DA-BEA9-BF6B60A87E0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89" name="AutoShape 3" descr="Bomba De Vacío De 2 Etapas  5 Cfm Motor De 1/2hp Entrada 1/4">
          <a:extLst>
            <a:ext uri="{FF2B5EF4-FFF2-40B4-BE49-F238E27FC236}">
              <a16:creationId xmlns:a16="http://schemas.microsoft.com/office/drawing/2014/main" id="{A6DF4CE8-EA81-41FA-B374-16C3E9371B9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90" name="AutoShape 3" descr="Bomba De Vacío De 2 Etapas  5 Cfm Motor De 1/2hp Entrada 1/4">
          <a:extLst>
            <a:ext uri="{FF2B5EF4-FFF2-40B4-BE49-F238E27FC236}">
              <a16:creationId xmlns:a16="http://schemas.microsoft.com/office/drawing/2014/main" id="{4BD84905-D7EE-4F96-AE01-37CEC6C3036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91" name="AutoShape 3" descr="Bomba De Vacío De 2 Etapas  5 Cfm Motor De 1/2hp Entrada 1/4">
          <a:extLst>
            <a:ext uri="{FF2B5EF4-FFF2-40B4-BE49-F238E27FC236}">
              <a16:creationId xmlns:a16="http://schemas.microsoft.com/office/drawing/2014/main" id="{1FB04211-E6E1-43C6-BC35-0461759AEE2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92" name="AutoShape 3" descr="Bomba De Vacío De 2 Etapas  5 Cfm Motor De 1/2hp Entrada 1/4">
          <a:extLst>
            <a:ext uri="{FF2B5EF4-FFF2-40B4-BE49-F238E27FC236}">
              <a16:creationId xmlns:a16="http://schemas.microsoft.com/office/drawing/2014/main" id="{E02DD2D6-E409-4F18-A3E1-4F5CFFE64C8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93" name="AutoShape 3" descr="Bomba De Vacío De 2 Etapas  5 Cfm Motor De 1/2hp Entrada 1/4">
          <a:extLst>
            <a:ext uri="{FF2B5EF4-FFF2-40B4-BE49-F238E27FC236}">
              <a16:creationId xmlns:a16="http://schemas.microsoft.com/office/drawing/2014/main" id="{EB71F7CE-A5DC-4E57-9886-F1002FF3D26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94" name="AutoShape 3" descr="Bomba De Vacío De 2 Etapas  5 Cfm Motor De 1/2hp Entrada 1/4">
          <a:extLst>
            <a:ext uri="{FF2B5EF4-FFF2-40B4-BE49-F238E27FC236}">
              <a16:creationId xmlns:a16="http://schemas.microsoft.com/office/drawing/2014/main" id="{84E24C1E-EB19-4587-8251-B98D5847AE6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95" name="AutoShape 3" descr="Bomba De Vacío De 2 Etapas  5 Cfm Motor De 1/2hp Entrada 1/4">
          <a:extLst>
            <a:ext uri="{FF2B5EF4-FFF2-40B4-BE49-F238E27FC236}">
              <a16:creationId xmlns:a16="http://schemas.microsoft.com/office/drawing/2014/main" id="{7EFD63A1-4589-487B-9A3C-9CB228A31B8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96" name="AutoShape 3" descr="Bomba De Vacío De 2 Etapas  5 Cfm Motor De 1/2hp Entrada 1/4">
          <a:extLst>
            <a:ext uri="{FF2B5EF4-FFF2-40B4-BE49-F238E27FC236}">
              <a16:creationId xmlns:a16="http://schemas.microsoft.com/office/drawing/2014/main" id="{31FDA6B6-79E0-4EAA-A67F-F2E96ADDA48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97" name="AutoShape 3" descr="Bomba De Vacío De 2 Etapas  5 Cfm Motor De 1/2hp Entrada 1/4">
          <a:extLst>
            <a:ext uri="{FF2B5EF4-FFF2-40B4-BE49-F238E27FC236}">
              <a16:creationId xmlns:a16="http://schemas.microsoft.com/office/drawing/2014/main" id="{679894ED-679E-45D6-8BCA-47AA48C9B30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98" name="AutoShape 3" descr="Bomba De Vacío De 2 Etapas  5 Cfm Motor De 1/2hp Entrada 1/4">
          <a:extLst>
            <a:ext uri="{FF2B5EF4-FFF2-40B4-BE49-F238E27FC236}">
              <a16:creationId xmlns:a16="http://schemas.microsoft.com/office/drawing/2014/main" id="{F5651F90-EE8C-41A0-A31A-3490668AED6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099" name="AutoShape 3" descr="Bomba De Vacío De 2 Etapas  5 Cfm Motor De 1/2hp Entrada 1/4">
          <a:extLst>
            <a:ext uri="{FF2B5EF4-FFF2-40B4-BE49-F238E27FC236}">
              <a16:creationId xmlns:a16="http://schemas.microsoft.com/office/drawing/2014/main" id="{B3DFBB0A-531C-4DF6-8C09-B40054C1828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00" name="AutoShape 3" descr="Bomba De Vacío De 2 Etapas  5 Cfm Motor De 1/2hp Entrada 1/4">
          <a:extLst>
            <a:ext uri="{FF2B5EF4-FFF2-40B4-BE49-F238E27FC236}">
              <a16:creationId xmlns:a16="http://schemas.microsoft.com/office/drawing/2014/main" id="{0DAD9BD5-9E0A-49F9-8980-AD35BF7DB0F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01" name="AutoShape 3" descr="Bomba De Vacío De 2 Etapas  5 Cfm Motor De 1/2hp Entrada 1/4">
          <a:extLst>
            <a:ext uri="{FF2B5EF4-FFF2-40B4-BE49-F238E27FC236}">
              <a16:creationId xmlns:a16="http://schemas.microsoft.com/office/drawing/2014/main" id="{1F3D6CCE-C361-4B91-9350-3F17EC2EAB6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02" name="AutoShape 3" descr="Bomba De Vacío De 2 Etapas  5 Cfm Motor De 1/2hp Entrada 1/4">
          <a:extLst>
            <a:ext uri="{FF2B5EF4-FFF2-40B4-BE49-F238E27FC236}">
              <a16:creationId xmlns:a16="http://schemas.microsoft.com/office/drawing/2014/main" id="{B06B4057-DF05-4671-A0F3-D2BBE7F8E6B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03" name="AutoShape 3" descr="Bomba De Vacío De 2 Etapas  5 Cfm Motor De 1/2hp Entrada 1/4">
          <a:extLst>
            <a:ext uri="{FF2B5EF4-FFF2-40B4-BE49-F238E27FC236}">
              <a16:creationId xmlns:a16="http://schemas.microsoft.com/office/drawing/2014/main" id="{DA286408-4AE2-4F36-9B18-72FB633BD11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04" name="AutoShape 3" descr="Bomba De Vacío De 2 Etapas  5 Cfm Motor De 1/2hp Entrada 1/4">
          <a:extLst>
            <a:ext uri="{FF2B5EF4-FFF2-40B4-BE49-F238E27FC236}">
              <a16:creationId xmlns:a16="http://schemas.microsoft.com/office/drawing/2014/main" id="{416FA7AF-7B4E-4718-BA47-FA8EC266B44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05" name="AutoShape 3" descr="Bomba De Vacío De 2 Etapas  5 Cfm Motor De 1/2hp Entrada 1/4">
          <a:extLst>
            <a:ext uri="{FF2B5EF4-FFF2-40B4-BE49-F238E27FC236}">
              <a16:creationId xmlns:a16="http://schemas.microsoft.com/office/drawing/2014/main" id="{2162F8CB-E828-4D76-B42F-DED457E40B4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06" name="AutoShape 3" descr="Bomba De Vacío De 2 Etapas  5 Cfm Motor De 1/2hp Entrada 1/4">
          <a:extLst>
            <a:ext uri="{FF2B5EF4-FFF2-40B4-BE49-F238E27FC236}">
              <a16:creationId xmlns:a16="http://schemas.microsoft.com/office/drawing/2014/main" id="{5A7A2B10-9D9C-45A8-A394-17D76C1D95B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07" name="AutoShape 3" descr="Bomba De Vacío De 2 Etapas  5 Cfm Motor De 1/2hp Entrada 1/4">
          <a:extLst>
            <a:ext uri="{FF2B5EF4-FFF2-40B4-BE49-F238E27FC236}">
              <a16:creationId xmlns:a16="http://schemas.microsoft.com/office/drawing/2014/main" id="{817F103D-940B-436B-B514-517399A6CBC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08" name="AutoShape 3" descr="Bomba De Vacío De 2 Etapas  5 Cfm Motor De 1/2hp Entrada 1/4">
          <a:extLst>
            <a:ext uri="{FF2B5EF4-FFF2-40B4-BE49-F238E27FC236}">
              <a16:creationId xmlns:a16="http://schemas.microsoft.com/office/drawing/2014/main" id="{CC78E994-3DD9-4A6D-B2D5-981844B246E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09" name="AutoShape 3" descr="Bomba De Vacío De 2 Etapas  5 Cfm Motor De 1/2hp Entrada 1/4">
          <a:extLst>
            <a:ext uri="{FF2B5EF4-FFF2-40B4-BE49-F238E27FC236}">
              <a16:creationId xmlns:a16="http://schemas.microsoft.com/office/drawing/2014/main" id="{186C4736-A84C-4EE6-92B5-EBEDFFD5A07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10" name="AutoShape 3" descr="Bomba De Vacío De 2 Etapas  5 Cfm Motor De 1/2hp Entrada 1/4">
          <a:extLst>
            <a:ext uri="{FF2B5EF4-FFF2-40B4-BE49-F238E27FC236}">
              <a16:creationId xmlns:a16="http://schemas.microsoft.com/office/drawing/2014/main" id="{58F61281-67A4-4BCA-BB15-7706863C5F2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11" name="AutoShape 3" descr="Bomba De Vacío De 2 Etapas  5 Cfm Motor De 1/2hp Entrada 1/4">
          <a:extLst>
            <a:ext uri="{FF2B5EF4-FFF2-40B4-BE49-F238E27FC236}">
              <a16:creationId xmlns:a16="http://schemas.microsoft.com/office/drawing/2014/main" id="{D3ECDCED-6725-472A-8EA3-952B406861E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12" name="AutoShape 3" descr="Bomba De Vacío De 2 Etapas  5 Cfm Motor De 1/2hp Entrada 1/4">
          <a:extLst>
            <a:ext uri="{FF2B5EF4-FFF2-40B4-BE49-F238E27FC236}">
              <a16:creationId xmlns:a16="http://schemas.microsoft.com/office/drawing/2014/main" id="{DD2DC39D-E148-4891-8374-51B63A060EF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13" name="AutoShape 3" descr="Bomba De Vacío De 2 Etapas  5 Cfm Motor De 1/2hp Entrada 1/4">
          <a:extLst>
            <a:ext uri="{FF2B5EF4-FFF2-40B4-BE49-F238E27FC236}">
              <a16:creationId xmlns:a16="http://schemas.microsoft.com/office/drawing/2014/main" id="{0A961D10-4CA9-46E8-8887-3C0C1B783FC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14" name="AutoShape 3" descr="Bomba De Vacío De 2 Etapas  5 Cfm Motor De 1/2hp Entrada 1/4">
          <a:extLst>
            <a:ext uri="{FF2B5EF4-FFF2-40B4-BE49-F238E27FC236}">
              <a16:creationId xmlns:a16="http://schemas.microsoft.com/office/drawing/2014/main" id="{45636DAF-2462-4103-9155-70D141B468E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0</xdr:rowOff>
    </xdr:from>
    <xdr:ext cx="304800" cy="288925"/>
    <xdr:sp macro="" textlink="">
      <xdr:nvSpPr>
        <xdr:cNvPr id="10115" name="AutoShape 3" descr="Bomba De Vacío De 2 Etapas  5 Cfm Motor De 1/2hp Entrada 1/4">
          <a:extLst>
            <a:ext uri="{FF2B5EF4-FFF2-40B4-BE49-F238E27FC236}">
              <a16:creationId xmlns:a16="http://schemas.microsoft.com/office/drawing/2014/main" id="{6575DF43-9F57-4ADE-A27C-A65D57F2552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16" name="AutoShape 3" descr="Bomba De Vacío De 2 Etapas  5 Cfm Motor De 1/2hp Entrada 1/4">
          <a:extLst>
            <a:ext uri="{FF2B5EF4-FFF2-40B4-BE49-F238E27FC236}">
              <a16:creationId xmlns:a16="http://schemas.microsoft.com/office/drawing/2014/main" id="{1A9B2B50-4878-45CB-8F8B-CA0609DA2C1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17" name="AutoShape 3" descr="Bomba De Vacío De 2 Etapas  5 Cfm Motor De 1/2hp Entrada 1/4">
          <a:extLst>
            <a:ext uri="{FF2B5EF4-FFF2-40B4-BE49-F238E27FC236}">
              <a16:creationId xmlns:a16="http://schemas.microsoft.com/office/drawing/2014/main" id="{497AE3ED-BFEC-4247-99A3-85757F3472C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18" name="AutoShape 3" descr="Bomba De Vacío De 2 Etapas  5 Cfm Motor De 1/2hp Entrada 1/4">
          <a:extLst>
            <a:ext uri="{FF2B5EF4-FFF2-40B4-BE49-F238E27FC236}">
              <a16:creationId xmlns:a16="http://schemas.microsoft.com/office/drawing/2014/main" id="{3048ADA9-7D4A-40F7-8904-AB5CB007CCA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19" name="AutoShape 3" descr="Bomba De Vacío De 2 Etapas  5 Cfm Motor De 1/2hp Entrada 1/4">
          <a:extLst>
            <a:ext uri="{FF2B5EF4-FFF2-40B4-BE49-F238E27FC236}">
              <a16:creationId xmlns:a16="http://schemas.microsoft.com/office/drawing/2014/main" id="{FE4D6FA2-B1F4-40EC-896B-CAC94E712A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20" name="AutoShape 3" descr="Bomba De Vacío De 2 Etapas  5 Cfm Motor De 1/2hp Entrada 1/4">
          <a:extLst>
            <a:ext uri="{FF2B5EF4-FFF2-40B4-BE49-F238E27FC236}">
              <a16:creationId xmlns:a16="http://schemas.microsoft.com/office/drawing/2014/main" id="{D63BBCD5-D72B-44FE-A359-DC47EDF5CF9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21" name="AutoShape 3" descr="Bomba De Vacío De 2 Etapas  5 Cfm Motor De 1/2hp Entrada 1/4">
          <a:extLst>
            <a:ext uri="{FF2B5EF4-FFF2-40B4-BE49-F238E27FC236}">
              <a16:creationId xmlns:a16="http://schemas.microsoft.com/office/drawing/2014/main" id="{3636DE14-5124-46C3-BF89-27AF5215CAA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22" name="AutoShape 3" descr="Bomba De Vacío De 2 Etapas  5 Cfm Motor De 1/2hp Entrada 1/4">
          <a:extLst>
            <a:ext uri="{FF2B5EF4-FFF2-40B4-BE49-F238E27FC236}">
              <a16:creationId xmlns:a16="http://schemas.microsoft.com/office/drawing/2014/main" id="{4A5B567E-131C-4092-88EA-7CD2D431B2F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23" name="AutoShape 3" descr="Bomba De Vacío De 2 Etapas  5 Cfm Motor De 1/2hp Entrada 1/4">
          <a:extLst>
            <a:ext uri="{FF2B5EF4-FFF2-40B4-BE49-F238E27FC236}">
              <a16:creationId xmlns:a16="http://schemas.microsoft.com/office/drawing/2014/main" id="{1524D6EB-4B27-4A89-A7F8-88FE3FBD52B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24" name="AutoShape 3" descr="Bomba De Vacío De 2 Etapas  5 Cfm Motor De 1/2hp Entrada 1/4">
          <a:extLst>
            <a:ext uri="{FF2B5EF4-FFF2-40B4-BE49-F238E27FC236}">
              <a16:creationId xmlns:a16="http://schemas.microsoft.com/office/drawing/2014/main" id="{A04C9EF4-A6FA-4F7B-AE62-0657C16E439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25" name="AutoShape 3" descr="Bomba De Vacío De 2 Etapas  5 Cfm Motor De 1/2hp Entrada 1/4">
          <a:extLst>
            <a:ext uri="{FF2B5EF4-FFF2-40B4-BE49-F238E27FC236}">
              <a16:creationId xmlns:a16="http://schemas.microsoft.com/office/drawing/2014/main" id="{7061548F-7B11-4FE7-96CB-ECE627BBCD7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26" name="AutoShape 3" descr="Bomba De Vacío De 2 Etapas  5 Cfm Motor De 1/2hp Entrada 1/4">
          <a:extLst>
            <a:ext uri="{FF2B5EF4-FFF2-40B4-BE49-F238E27FC236}">
              <a16:creationId xmlns:a16="http://schemas.microsoft.com/office/drawing/2014/main" id="{E5CA66C2-4D16-429B-80C4-A999B446886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27" name="AutoShape 3" descr="Bomba De Vacío De 2 Etapas  5 Cfm Motor De 1/2hp Entrada 1/4">
          <a:extLst>
            <a:ext uri="{FF2B5EF4-FFF2-40B4-BE49-F238E27FC236}">
              <a16:creationId xmlns:a16="http://schemas.microsoft.com/office/drawing/2014/main" id="{D4E8608D-85E7-4ED1-A64C-F5CA7734F71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28" name="AutoShape 3" descr="Bomba De Vacío De 2 Etapas  5 Cfm Motor De 1/2hp Entrada 1/4">
          <a:extLst>
            <a:ext uri="{FF2B5EF4-FFF2-40B4-BE49-F238E27FC236}">
              <a16:creationId xmlns:a16="http://schemas.microsoft.com/office/drawing/2014/main" id="{557E825A-8973-4047-A89A-F16A3DC3904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29" name="AutoShape 3" descr="Bomba De Vacío De 2 Etapas  5 Cfm Motor De 1/2hp Entrada 1/4">
          <a:extLst>
            <a:ext uri="{FF2B5EF4-FFF2-40B4-BE49-F238E27FC236}">
              <a16:creationId xmlns:a16="http://schemas.microsoft.com/office/drawing/2014/main" id="{FE100429-B3B7-411B-8981-26DEE2CF49E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30" name="AutoShape 3" descr="Bomba De Vacío De 2 Etapas  5 Cfm Motor De 1/2hp Entrada 1/4">
          <a:extLst>
            <a:ext uri="{FF2B5EF4-FFF2-40B4-BE49-F238E27FC236}">
              <a16:creationId xmlns:a16="http://schemas.microsoft.com/office/drawing/2014/main" id="{2D17E3E6-F298-4E0C-9853-D1C496CB210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31" name="AutoShape 3" descr="Bomba De Vacío De 2 Etapas  5 Cfm Motor De 1/2hp Entrada 1/4">
          <a:extLst>
            <a:ext uri="{FF2B5EF4-FFF2-40B4-BE49-F238E27FC236}">
              <a16:creationId xmlns:a16="http://schemas.microsoft.com/office/drawing/2014/main" id="{C35159E1-0A5E-4ACF-BE25-C1727B50FDD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32" name="AutoShape 3" descr="Bomba De Vacío De 2 Etapas  5 Cfm Motor De 1/2hp Entrada 1/4">
          <a:extLst>
            <a:ext uri="{FF2B5EF4-FFF2-40B4-BE49-F238E27FC236}">
              <a16:creationId xmlns:a16="http://schemas.microsoft.com/office/drawing/2014/main" id="{5A4C6546-64C8-40A4-AE0C-134446A48D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33" name="AutoShape 3" descr="Bomba De Vacío De 2 Etapas  5 Cfm Motor De 1/2hp Entrada 1/4">
          <a:extLst>
            <a:ext uri="{FF2B5EF4-FFF2-40B4-BE49-F238E27FC236}">
              <a16:creationId xmlns:a16="http://schemas.microsoft.com/office/drawing/2014/main" id="{0961089B-41C9-46FD-A4FF-3D46DF9207B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34" name="AutoShape 3" descr="Bomba De Vacío De 2 Etapas  5 Cfm Motor De 1/2hp Entrada 1/4">
          <a:extLst>
            <a:ext uri="{FF2B5EF4-FFF2-40B4-BE49-F238E27FC236}">
              <a16:creationId xmlns:a16="http://schemas.microsoft.com/office/drawing/2014/main" id="{0E6616AF-2576-4F27-A7A3-E00E1D14192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35" name="AutoShape 3" descr="Bomba De Vacío De 2 Etapas  5 Cfm Motor De 1/2hp Entrada 1/4">
          <a:extLst>
            <a:ext uri="{FF2B5EF4-FFF2-40B4-BE49-F238E27FC236}">
              <a16:creationId xmlns:a16="http://schemas.microsoft.com/office/drawing/2014/main" id="{E0DA0ECE-2C72-4D59-BE32-3402AA83EFE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36" name="AutoShape 3" descr="Bomba De Vacío De 2 Etapas  5 Cfm Motor De 1/2hp Entrada 1/4">
          <a:extLst>
            <a:ext uri="{FF2B5EF4-FFF2-40B4-BE49-F238E27FC236}">
              <a16:creationId xmlns:a16="http://schemas.microsoft.com/office/drawing/2014/main" id="{36110134-E015-4AB7-95DF-F6E23C3B4A2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37" name="AutoShape 3" descr="Bomba De Vacío De 2 Etapas  5 Cfm Motor De 1/2hp Entrada 1/4">
          <a:extLst>
            <a:ext uri="{FF2B5EF4-FFF2-40B4-BE49-F238E27FC236}">
              <a16:creationId xmlns:a16="http://schemas.microsoft.com/office/drawing/2014/main" id="{B8C037FD-FC79-420A-8E17-43C4DAD8041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38" name="AutoShape 3" descr="Bomba De Vacío De 2 Etapas  5 Cfm Motor De 1/2hp Entrada 1/4">
          <a:extLst>
            <a:ext uri="{FF2B5EF4-FFF2-40B4-BE49-F238E27FC236}">
              <a16:creationId xmlns:a16="http://schemas.microsoft.com/office/drawing/2014/main" id="{95A3FAA7-973A-458F-A730-D12FCC282E5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39" name="AutoShape 3" descr="Bomba De Vacío De 2 Etapas  5 Cfm Motor De 1/2hp Entrada 1/4">
          <a:extLst>
            <a:ext uri="{FF2B5EF4-FFF2-40B4-BE49-F238E27FC236}">
              <a16:creationId xmlns:a16="http://schemas.microsoft.com/office/drawing/2014/main" id="{8EA2A778-D713-4D6F-A515-3F3EB988B70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40" name="AutoShape 3" descr="Bomba De Vacío De 2 Etapas  5 Cfm Motor De 1/2hp Entrada 1/4">
          <a:extLst>
            <a:ext uri="{FF2B5EF4-FFF2-40B4-BE49-F238E27FC236}">
              <a16:creationId xmlns:a16="http://schemas.microsoft.com/office/drawing/2014/main" id="{376E764F-5521-4DCF-A0C8-1187F97C17D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41" name="AutoShape 3" descr="Bomba De Vacío De 2 Etapas  5 Cfm Motor De 1/2hp Entrada 1/4">
          <a:extLst>
            <a:ext uri="{FF2B5EF4-FFF2-40B4-BE49-F238E27FC236}">
              <a16:creationId xmlns:a16="http://schemas.microsoft.com/office/drawing/2014/main" id="{705A6215-BFFB-437D-8273-08D34ECAD2B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42" name="AutoShape 3" descr="Bomba De Vacío De 2 Etapas  5 Cfm Motor De 1/2hp Entrada 1/4">
          <a:extLst>
            <a:ext uri="{FF2B5EF4-FFF2-40B4-BE49-F238E27FC236}">
              <a16:creationId xmlns:a16="http://schemas.microsoft.com/office/drawing/2014/main" id="{53713F02-5421-4EA4-883B-8ECC34474E3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43" name="AutoShape 3" descr="Bomba De Vacío De 2 Etapas  5 Cfm Motor De 1/2hp Entrada 1/4">
          <a:extLst>
            <a:ext uri="{FF2B5EF4-FFF2-40B4-BE49-F238E27FC236}">
              <a16:creationId xmlns:a16="http://schemas.microsoft.com/office/drawing/2014/main" id="{6057AAB2-FC96-4E25-9769-449C4A99785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44" name="AutoShape 3" descr="Bomba De Vacío De 2 Etapas  5 Cfm Motor De 1/2hp Entrada 1/4">
          <a:extLst>
            <a:ext uri="{FF2B5EF4-FFF2-40B4-BE49-F238E27FC236}">
              <a16:creationId xmlns:a16="http://schemas.microsoft.com/office/drawing/2014/main" id="{53E95282-A51E-441F-9C20-7258CFB3E9D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45" name="AutoShape 3" descr="Bomba De Vacío De 2 Etapas  5 Cfm Motor De 1/2hp Entrada 1/4">
          <a:extLst>
            <a:ext uri="{FF2B5EF4-FFF2-40B4-BE49-F238E27FC236}">
              <a16:creationId xmlns:a16="http://schemas.microsoft.com/office/drawing/2014/main" id="{380A7488-EEA0-4DC1-905D-5D2CBCD8B31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46" name="AutoShape 3" descr="Bomba De Vacío De 2 Etapas  5 Cfm Motor De 1/2hp Entrada 1/4">
          <a:extLst>
            <a:ext uri="{FF2B5EF4-FFF2-40B4-BE49-F238E27FC236}">
              <a16:creationId xmlns:a16="http://schemas.microsoft.com/office/drawing/2014/main" id="{8B068598-48D8-45D6-A579-123592866DD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47" name="AutoShape 3" descr="Bomba De Vacío De 2 Etapas  5 Cfm Motor De 1/2hp Entrada 1/4">
          <a:extLst>
            <a:ext uri="{FF2B5EF4-FFF2-40B4-BE49-F238E27FC236}">
              <a16:creationId xmlns:a16="http://schemas.microsoft.com/office/drawing/2014/main" id="{02078CFD-F42B-4861-B56F-29C16C7268B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48" name="AutoShape 3" descr="Bomba De Vacío De 2 Etapas  5 Cfm Motor De 1/2hp Entrada 1/4">
          <a:extLst>
            <a:ext uri="{FF2B5EF4-FFF2-40B4-BE49-F238E27FC236}">
              <a16:creationId xmlns:a16="http://schemas.microsoft.com/office/drawing/2014/main" id="{CF259399-B8BC-4CBF-88B5-BD973E60E1B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49" name="AutoShape 3" descr="Bomba De Vacío De 2 Etapas  5 Cfm Motor De 1/2hp Entrada 1/4">
          <a:extLst>
            <a:ext uri="{FF2B5EF4-FFF2-40B4-BE49-F238E27FC236}">
              <a16:creationId xmlns:a16="http://schemas.microsoft.com/office/drawing/2014/main" id="{BF9AB81A-04C1-4450-AB34-E57A49D47EF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50" name="AutoShape 3" descr="Bomba De Vacío De 2 Etapas  5 Cfm Motor De 1/2hp Entrada 1/4">
          <a:extLst>
            <a:ext uri="{FF2B5EF4-FFF2-40B4-BE49-F238E27FC236}">
              <a16:creationId xmlns:a16="http://schemas.microsoft.com/office/drawing/2014/main" id="{1D4EDF22-0CDD-45CE-8CA1-45627DBCB9D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51" name="AutoShape 3" descr="Bomba De Vacío De 2 Etapas  5 Cfm Motor De 1/2hp Entrada 1/4">
          <a:extLst>
            <a:ext uri="{FF2B5EF4-FFF2-40B4-BE49-F238E27FC236}">
              <a16:creationId xmlns:a16="http://schemas.microsoft.com/office/drawing/2014/main" id="{F4DB26C4-E900-4494-931D-8D57A1BBE75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52" name="AutoShape 3" descr="Bomba De Vacío De 2 Etapas  5 Cfm Motor De 1/2hp Entrada 1/4">
          <a:extLst>
            <a:ext uri="{FF2B5EF4-FFF2-40B4-BE49-F238E27FC236}">
              <a16:creationId xmlns:a16="http://schemas.microsoft.com/office/drawing/2014/main" id="{EB65E969-21C6-42AB-A753-D029152D505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53" name="AutoShape 3" descr="Bomba De Vacío De 2 Etapas  5 Cfm Motor De 1/2hp Entrada 1/4">
          <a:extLst>
            <a:ext uri="{FF2B5EF4-FFF2-40B4-BE49-F238E27FC236}">
              <a16:creationId xmlns:a16="http://schemas.microsoft.com/office/drawing/2014/main" id="{3A441ADE-BD63-4519-972B-43484EA163F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54" name="AutoShape 3" descr="Bomba De Vacío De 2 Etapas  5 Cfm Motor De 1/2hp Entrada 1/4">
          <a:extLst>
            <a:ext uri="{FF2B5EF4-FFF2-40B4-BE49-F238E27FC236}">
              <a16:creationId xmlns:a16="http://schemas.microsoft.com/office/drawing/2014/main" id="{AED3487D-BCDB-40AB-85B4-FC23EC3D13C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55" name="AutoShape 3" descr="Bomba De Vacío De 2 Etapas  5 Cfm Motor De 1/2hp Entrada 1/4">
          <a:extLst>
            <a:ext uri="{FF2B5EF4-FFF2-40B4-BE49-F238E27FC236}">
              <a16:creationId xmlns:a16="http://schemas.microsoft.com/office/drawing/2014/main" id="{FAFC7A85-C798-4D8B-9A85-8AE92EC8B1F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56" name="AutoShape 3" descr="Bomba De Vacío De 2 Etapas  5 Cfm Motor De 1/2hp Entrada 1/4">
          <a:extLst>
            <a:ext uri="{FF2B5EF4-FFF2-40B4-BE49-F238E27FC236}">
              <a16:creationId xmlns:a16="http://schemas.microsoft.com/office/drawing/2014/main" id="{981F50F5-DFC7-4FBA-B639-8E0806E9DF3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57" name="AutoShape 3" descr="Bomba De Vacío De 2 Etapas  5 Cfm Motor De 1/2hp Entrada 1/4">
          <a:extLst>
            <a:ext uri="{FF2B5EF4-FFF2-40B4-BE49-F238E27FC236}">
              <a16:creationId xmlns:a16="http://schemas.microsoft.com/office/drawing/2014/main" id="{BB6E44E3-BA42-4DE0-8ED5-85096CAFEFD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58" name="AutoShape 3" descr="Bomba De Vacío De 2 Etapas  5 Cfm Motor De 1/2hp Entrada 1/4">
          <a:extLst>
            <a:ext uri="{FF2B5EF4-FFF2-40B4-BE49-F238E27FC236}">
              <a16:creationId xmlns:a16="http://schemas.microsoft.com/office/drawing/2014/main" id="{047869E5-1CAF-4C90-B7DF-59483EAC298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61</xdr:row>
      <xdr:rowOff>0</xdr:rowOff>
    </xdr:from>
    <xdr:ext cx="304800" cy="288925"/>
    <xdr:sp macro="" textlink="">
      <xdr:nvSpPr>
        <xdr:cNvPr id="10159" name="AutoShape 3" descr="Bomba De Vacío De 2 Etapas  5 Cfm Motor De 1/2hp Entrada 1/4">
          <a:extLst>
            <a:ext uri="{FF2B5EF4-FFF2-40B4-BE49-F238E27FC236}">
              <a16:creationId xmlns:a16="http://schemas.microsoft.com/office/drawing/2014/main" id="{817DC2B3-6BE2-456B-A50D-813899A9893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60" name="AutoShape 3" descr="Bomba De Vacío De 2 Etapas  5 Cfm Motor De 1/2hp Entrada 1/4">
          <a:extLst>
            <a:ext uri="{FF2B5EF4-FFF2-40B4-BE49-F238E27FC236}">
              <a16:creationId xmlns:a16="http://schemas.microsoft.com/office/drawing/2014/main" id="{92EE5D7C-A7CC-494A-834D-F6EB223369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61" name="AutoShape 3" descr="Bomba De Vacío De 2 Etapas  5 Cfm Motor De 1/2hp Entrada 1/4">
          <a:extLst>
            <a:ext uri="{FF2B5EF4-FFF2-40B4-BE49-F238E27FC236}">
              <a16:creationId xmlns:a16="http://schemas.microsoft.com/office/drawing/2014/main" id="{1912511E-FCA7-494F-BD03-1CC41A341A7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62" name="AutoShape 3" descr="Bomba De Vacío De 2 Etapas  5 Cfm Motor De 1/2hp Entrada 1/4">
          <a:extLst>
            <a:ext uri="{FF2B5EF4-FFF2-40B4-BE49-F238E27FC236}">
              <a16:creationId xmlns:a16="http://schemas.microsoft.com/office/drawing/2014/main" id="{822EE993-6FC9-481E-ACEC-F4D98AF625C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63" name="AutoShape 3" descr="Bomba De Vacío De 2 Etapas  5 Cfm Motor De 1/2hp Entrada 1/4">
          <a:extLst>
            <a:ext uri="{FF2B5EF4-FFF2-40B4-BE49-F238E27FC236}">
              <a16:creationId xmlns:a16="http://schemas.microsoft.com/office/drawing/2014/main" id="{4FF832E9-7724-473D-B5A5-5A8436EE277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64" name="AutoShape 3" descr="Bomba De Vacío De 2 Etapas  5 Cfm Motor De 1/2hp Entrada 1/4">
          <a:extLst>
            <a:ext uri="{FF2B5EF4-FFF2-40B4-BE49-F238E27FC236}">
              <a16:creationId xmlns:a16="http://schemas.microsoft.com/office/drawing/2014/main" id="{418458F6-E967-4635-B03D-47B9D4A7D24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65" name="AutoShape 3" descr="Bomba De Vacío De 2 Etapas  5 Cfm Motor De 1/2hp Entrada 1/4">
          <a:extLst>
            <a:ext uri="{FF2B5EF4-FFF2-40B4-BE49-F238E27FC236}">
              <a16:creationId xmlns:a16="http://schemas.microsoft.com/office/drawing/2014/main" id="{BF15D164-D1D1-4083-96B9-AA10623D427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66" name="AutoShape 3" descr="Bomba De Vacío De 2 Etapas  5 Cfm Motor De 1/2hp Entrada 1/4">
          <a:extLst>
            <a:ext uri="{FF2B5EF4-FFF2-40B4-BE49-F238E27FC236}">
              <a16:creationId xmlns:a16="http://schemas.microsoft.com/office/drawing/2014/main" id="{248A131A-339B-4BE2-B54E-7DEE62821EF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67" name="AutoShape 3" descr="Bomba De Vacío De 2 Etapas  5 Cfm Motor De 1/2hp Entrada 1/4">
          <a:extLst>
            <a:ext uri="{FF2B5EF4-FFF2-40B4-BE49-F238E27FC236}">
              <a16:creationId xmlns:a16="http://schemas.microsoft.com/office/drawing/2014/main" id="{68E01BB4-EF9F-493A-A458-C48CF914278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68" name="AutoShape 3" descr="Bomba De Vacío De 2 Etapas  5 Cfm Motor De 1/2hp Entrada 1/4">
          <a:extLst>
            <a:ext uri="{FF2B5EF4-FFF2-40B4-BE49-F238E27FC236}">
              <a16:creationId xmlns:a16="http://schemas.microsoft.com/office/drawing/2014/main" id="{39265A0F-80CE-4EAF-AF49-7817BD45B72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69" name="AutoShape 3" descr="Bomba De Vacío De 2 Etapas  5 Cfm Motor De 1/2hp Entrada 1/4">
          <a:extLst>
            <a:ext uri="{FF2B5EF4-FFF2-40B4-BE49-F238E27FC236}">
              <a16:creationId xmlns:a16="http://schemas.microsoft.com/office/drawing/2014/main" id="{4059D11C-7397-46D0-9827-3D266D7383E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70" name="AutoShape 3" descr="Bomba De Vacío De 2 Etapas  5 Cfm Motor De 1/2hp Entrada 1/4">
          <a:extLst>
            <a:ext uri="{FF2B5EF4-FFF2-40B4-BE49-F238E27FC236}">
              <a16:creationId xmlns:a16="http://schemas.microsoft.com/office/drawing/2014/main" id="{D9ABD4A6-7B12-4F1B-98AB-7F207AA217C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71" name="AutoShape 3" descr="Bomba De Vacío De 2 Etapas  5 Cfm Motor De 1/2hp Entrada 1/4">
          <a:extLst>
            <a:ext uri="{FF2B5EF4-FFF2-40B4-BE49-F238E27FC236}">
              <a16:creationId xmlns:a16="http://schemas.microsoft.com/office/drawing/2014/main" id="{B80EE5E4-9D57-4D95-93C2-12DEBE57575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72" name="AutoShape 3" descr="Bomba De Vacío De 2 Etapas  5 Cfm Motor De 1/2hp Entrada 1/4">
          <a:extLst>
            <a:ext uri="{FF2B5EF4-FFF2-40B4-BE49-F238E27FC236}">
              <a16:creationId xmlns:a16="http://schemas.microsoft.com/office/drawing/2014/main" id="{28D9FA3E-5DA0-49D7-8924-0DE945E5E59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73" name="AutoShape 3" descr="Bomba De Vacío De 2 Etapas  5 Cfm Motor De 1/2hp Entrada 1/4">
          <a:extLst>
            <a:ext uri="{FF2B5EF4-FFF2-40B4-BE49-F238E27FC236}">
              <a16:creationId xmlns:a16="http://schemas.microsoft.com/office/drawing/2014/main" id="{CD40EB29-0B16-49A8-A9B4-5C181FCF9DF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74" name="AutoShape 3" descr="Bomba De Vacío De 2 Etapas  5 Cfm Motor De 1/2hp Entrada 1/4">
          <a:extLst>
            <a:ext uri="{FF2B5EF4-FFF2-40B4-BE49-F238E27FC236}">
              <a16:creationId xmlns:a16="http://schemas.microsoft.com/office/drawing/2014/main" id="{C1ADB52D-E283-4599-8AD9-F58B151CF50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75" name="AutoShape 3" descr="Bomba De Vacío De 2 Etapas  5 Cfm Motor De 1/2hp Entrada 1/4">
          <a:extLst>
            <a:ext uri="{FF2B5EF4-FFF2-40B4-BE49-F238E27FC236}">
              <a16:creationId xmlns:a16="http://schemas.microsoft.com/office/drawing/2014/main" id="{1048A349-D49D-4B7B-BC70-D982AE97063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76" name="AutoShape 3" descr="Bomba De Vacío De 2 Etapas  5 Cfm Motor De 1/2hp Entrada 1/4">
          <a:extLst>
            <a:ext uri="{FF2B5EF4-FFF2-40B4-BE49-F238E27FC236}">
              <a16:creationId xmlns:a16="http://schemas.microsoft.com/office/drawing/2014/main" id="{62BD1B95-9A89-4E9C-A0DD-B676892B40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77" name="AutoShape 3" descr="Bomba De Vacío De 2 Etapas  5 Cfm Motor De 1/2hp Entrada 1/4">
          <a:extLst>
            <a:ext uri="{FF2B5EF4-FFF2-40B4-BE49-F238E27FC236}">
              <a16:creationId xmlns:a16="http://schemas.microsoft.com/office/drawing/2014/main" id="{F8884BE7-4424-4625-BE92-2AEA8FF487C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78" name="AutoShape 3" descr="Bomba De Vacío De 2 Etapas  5 Cfm Motor De 1/2hp Entrada 1/4">
          <a:extLst>
            <a:ext uri="{FF2B5EF4-FFF2-40B4-BE49-F238E27FC236}">
              <a16:creationId xmlns:a16="http://schemas.microsoft.com/office/drawing/2014/main" id="{64D981D4-C897-4A6F-AE66-AE6325D8178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79" name="AutoShape 3" descr="Bomba De Vacío De 2 Etapas  5 Cfm Motor De 1/2hp Entrada 1/4">
          <a:extLst>
            <a:ext uri="{FF2B5EF4-FFF2-40B4-BE49-F238E27FC236}">
              <a16:creationId xmlns:a16="http://schemas.microsoft.com/office/drawing/2014/main" id="{96471D90-72B1-482D-B277-9B0821950D0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80" name="AutoShape 3" descr="Bomba De Vacío De 2 Etapas  5 Cfm Motor De 1/2hp Entrada 1/4">
          <a:extLst>
            <a:ext uri="{FF2B5EF4-FFF2-40B4-BE49-F238E27FC236}">
              <a16:creationId xmlns:a16="http://schemas.microsoft.com/office/drawing/2014/main" id="{F1698DC3-CAF4-424C-B7BF-26750140D73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81" name="AutoShape 3" descr="Bomba De Vacío De 2 Etapas  5 Cfm Motor De 1/2hp Entrada 1/4">
          <a:extLst>
            <a:ext uri="{FF2B5EF4-FFF2-40B4-BE49-F238E27FC236}">
              <a16:creationId xmlns:a16="http://schemas.microsoft.com/office/drawing/2014/main" id="{A776F1E4-BF61-40BE-B5D8-5E860DB0A2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82" name="AutoShape 3" descr="Bomba De Vacío De 2 Etapas  5 Cfm Motor De 1/2hp Entrada 1/4">
          <a:extLst>
            <a:ext uri="{FF2B5EF4-FFF2-40B4-BE49-F238E27FC236}">
              <a16:creationId xmlns:a16="http://schemas.microsoft.com/office/drawing/2014/main" id="{DD7C7BEF-BB4A-4787-B551-243791584CA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83" name="AutoShape 3" descr="Bomba De Vacío De 2 Etapas  5 Cfm Motor De 1/2hp Entrada 1/4">
          <a:extLst>
            <a:ext uri="{FF2B5EF4-FFF2-40B4-BE49-F238E27FC236}">
              <a16:creationId xmlns:a16="http://schemas.microsoft.com/office/drawing/2014/main" id="{C7888A2D-3B9E-4D41-A9A6-E21DB92ACEE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84" name="AutoShape 3" descr="Bomba De Vacío De 2 Etapas  5 Cfm Motor De 1/2hp Entrada 1/4">
          <a:extLst>
            <a:ext uri="{FF2B5EF4-FFF2-40B4-BE49-F238E27FC236}">
              <a16:creationId xmlns:a16="http://schemas.microsoft.com/office/drawing/2014/main" id="{E869BE89-7515-43D1-9458-AA60046A368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85" name="AutoShape 3" descr="Bomba De Vacío De 2 Etapas  5 Cfm Motor De 1/2hp Entrada 1/4">
          <a:extLst>
            <a:ext uri="{FF2B5EF4-FFF2-40B4-BE49-F238E27FC236}">
              <a16:creationId xmlns:a16="http://schemas.microsoft.com/office/drawing/2014/main" id="{9B2D8487-FA76-4F32-9882-20D05AB2865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86" name="AutoShape 3" descr="Bomba De Vacío De 2 Etapas  5 Cfm Motor De 1/2hp Entrada 1/4">
          <a:extLst>
            <a:ext uri="{FF2B5EF4-FFF2-40B4-BE49-F238E27FC236}">
              <a16:creationId xmlns:a16="http://schemas.microsoft.com/office/drawing/2014/main" id="{5C919600-C267-4252-B26C-21677C11D93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87" name="AutoShape 3" descr="Bomba De Vacío De 2 Etapas  5 Cfm Motor De 1/2hp Entrada 1/4">
          <a:extLst>
            <a:ext uri="{FF2B5EF4-FFF2-40B4-BE49-F238E27FC236}">
              <a16:creationId xmlns:a16="http://schemas.microsoft.com/office/drawing/2014/main" id="{328AEC04-F234-4112-BA3D-2C3AC60A485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88" name="AutoShape 3" descr="Bomba De Vacío De 2 Etapas  5 Cfm Motor De 1/2hp Entrada 1/4">
          <a:extLst>
            <a:ext uri="{FF2B5EF4-FFF2-40B4-BE49-F238E27FC236}">
              <a16:creationId xmlns:a16="http://schemas.microsoft.com/office/drawing/2014/main" id="{7E28AB6E-70A1-46A8-8BFF-9C3523B99B9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89" name="AutoShape 3" descr="Bomba De Vacío De 2 Etapas  5 Cfm Motor De 1/2hp Entrada 1/4">
          <a:extLst>
            <a:ext uri="{FF2B5EF4-FFF2-40B4-BE49-F238E27FC236}">
              <a16:creationId xmlns:a16="http://schemas.microsoft.com/office/drawing/2014/main" id="{BA114DB4-5E87-45BB-BAF3-DD13CD1248A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90" name="AutoShape 3" descr="Bomba De Vacío De 2 Etapas  5 Cfm Motor De 1/2hp Entrada 1/4">
          <a:extLst>
            <a:ext uri="{FF2B5EF4-FFF2-40B4-BE49-F238E27FC236}">
              <a16:creationId xmlns:a16="http://schemas.microsoft.com/office/drawing/2014/main" id="{EA5D62F4-04C3-4CEF-86CE-ADB4E45E263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91" name="AutoShape 3" descr="Bomba De Vacío De 2 Etapas  5 Cfm Motor De 1/2hp Entrada 1/4">
          <a:extLst>
            <a:ext uri="{FF2B5EF4-FFF2-40B4-BE49-F238E27FC236}">
              <a16:creationId xmlns:a16="http://schemas.microsoft.com/office/drawing/2014/main" id="{44FE386E-6515-4F24-8B9B-C6200CFA2AC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92" name="AutoShape 3" descr="Bomba De Vacío De 2 Etapas  5 Cfm Motor De 1/2hp Entrada 1/4">
          <a:extLst>
            <a:ext uri="{FF2B5EF4-FFF2-40B4-BE49-F238E27FC236}">
              <a16:creationId xmlns:a16="http://schemas.microsoft.com/office/drawing/2014/main" id="{CF7A0A47-ACF8-417E-AAE2-DD1B1099A66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93" name="AutoShape 3" descr="Bomba De Vacío De 2 Etapas  5 Cfm Motor De 1/2hp Entrada 1/4">
          <a:extLst>
            <a:ext uri="{FF2B5EF4-FFF2-40B4-BE49-F238E27FC236}">
              <a16:creationId xmlns:a16="http://schemas.microsoft.com/office/drawing/2014/main" id="{432BC1B9-81D8-48DA-B310-7E106153B7E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94" name="AutoShape 3" descr="Bomba De Vacío De 2 Etapas  5 Cfm Motor De 1/2hp Entrada 1/4">
          <a:extLst>
            <a:ext uri="{FF2B5EF4-FFF2-40B4-BE49-F238E27FC236}">
              <a16:creationId xmlns:a16="http://schemas.microsoft.com/office/drawing/2014/main" id="{DD786081-BB3C-4D79-8141-325C594B9EC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95" name="AutoShape 3" descr="Bomba De Vacío De 2 Etapas  5 Cfm Motor De 1/2hp Entrada 1/4">
          <a:extLst>
            <a:ext uri="{FF2B5EF4-FFF2-40B4-BE49-F238E27FC236}">
              <a16:creationId xmlns:a16="http://schemas.microsoft.com/office/drawing/2014/main" id="{3489F5C2-D7AC-46AB-8549-B7C8961C141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96" name="AutoShape 3" descr="Bomba De Vacío De 2 Etapas  5 Cfm Motor De 1/2hp Entrada 1/4">
          <a:extLst>
            <a:ext uri="{FF2B5EF4-FFF2-40B4-BE49-F238E27FC236}">
              <a16:creationId xmlns:a16="http://schemas.microsoft.com/office/drawing/2014/main" id="{2B192A79-ECDE-4EBD-9AE0-C8F9F537A88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97" name="AutoShape 3" descr="Bomba De Vacío De 2 Etapas  5 Cfm Motor De 1/2hp Entrada 1/4">
          <a:extLst>
            <a:ext uri="{FF2B5EF4-FFF2-40B4-BE49-F238E27FC236}">
              <a16:creationId xmlns:a16="http://schemas.microsoft.com/office/drawing/2014/main" id="{2A8CC9B7-437E-4C3C-8C4E-F9471641BE1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98" name="AutoShape 3" descr="Bomba De Vacío De 2 Etapas  5 Cfm Motor De 1/2hp Entrada 1/4">
          <a:extLst>
            <a:ext uri="{FF2B5EF4-FFF2-40B4-BE49-F238E27FC236}">
              <a16:creationId xmlns:a16="http://schemas.microsoft.com/office/drawing/2014/main" id="{AFE9F490-1195-4094-A82A-D677071A859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199" name="AutoShape 3" descr="Bomba De Vacío De 2 Etapas  5 Cfm Motor De 1/2hp Entrada 1/4">
          <a:extLst>
            <a:ext uri="{FF2B5EF4-FFF2-40B4-BE49-F238E27FC236}">
              <a16:creationId xmlns:a16="http://schemas.microsoft.com/office/drawing/2014/main" id="{92D6966F-9134-46EB-9955-B0FDB189294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200" name="AutoShape 3" descr="Bomba De Vacío De 2 Etapas  5 Cfm Motor De 1/2hp Entrada 1/4">
          <a:extLst>
            <a:ext uri="{FF2B5EF4-FFF2-40B4-BE49-F238E27FC236}">
              <a16:creationId xmlns:a16="http://schemas.microsoft.com/office/drawing/2014/main" id="{CD968692-62B2-4EAB-B1B8-8793DB0D977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201" name="AutoShape 3" descr="Bomba De Vacío De 2 Etapas  5 Cfm Motor De 1/2hp Entrada 1/4">
          <a:extLst>
            <a:ext uri="{FF2B5EF4-FFF2-40B4-BE49-F238E27FC236}">
              <a16:creationId xmlns:a16="http://schemas.microsoft.com/office/drawing/2014/main" id="{332B56D8-D973-4F16-8D99-09D16D4048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202" name="AutoShape 3" descr="Bomba De Vacío De 2 Etapas  5 Cfm Motor De 1/2hp Entrada 1/4">
          <a:extLst>
            <a:ext uri="{FF2B5EF4-FFF2-40B4-BE49-F238E27FC236}">
              <a16:creationId xmlns:a16="http://schemas.microsoft.com/office/drawing/2014/main" id="{1CC76C85-8683-40F5-93BB-5D80E549828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62</xdr:row>
      <xdr:rowOff>0</xdr:rowOff>
    </xdr:from>
    <xdr:ext cx="304800" cy="288925"/>
    <xdr:sp macro="" textlink="">
      <xdr:nvSpPr>
        <xdr:cNvPr id="10203" name="AutoShape 3" descr="Bomba De Vacío De 2 Etapas  5 Cfm Motor De 1/2hp Entrada 1/4">
          <a:extLst>
            <a:ext uri="{FF2B5EF4-FFF2-40B4-BE49-F238E27FC236}">
              <a16:creationId xmlns:a16="http://schemas.microsoft.com/office/drawing/2014/main" id="{D77B2882-B1A0-4D62-9008-D9984B4840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04" name="AutoShape 3" descr="Bomba De Vacío De 2 Etapas  5 Cfm Motor De 1/2hp Entrada 1/4">
          <a:extLst>
            <a:ext uri="{FF2B5EF4-FFF2-40B4-BE49-F238E27FC236}">
              <a16:creationId xmlns:a16="http://schemas.microsoft.com/office/drawing/2014/main" id="{97ED1D85-BD27-445E-95FA-EA3F1676B50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05" name="AutoShape 3" descr="Bomba De Vacío De 2 Etapas  5 Cfm Motor De 1/2hp Entrada 1/4">
          <a:extLst>
            <a:ext uri="{FF2B5EF4-FFF2-40B4-BE49-F238E27FC236}">
              <a16:creationId xmlns:a16="http://schemas.microsoft.com/office/drawing/2014/main" id="{CE76D860-6C10-46F8-B090-5BD972CD15D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06" name="AutoShape 3" descr="Bomba De Vacío De 2 Etapas  5 Cfm Motor De 1/2hp Entrada 1/4">
          <a:extLst>
            <a:ext uri="{FF2B5EF4-FFF2-40B4-BE49-F238E27FC236}">
              <a16:creationId xmlns:a16="http://schemas.microsoft.com/office/drawing/2014/main" id="{0C43E2D4-262D-4E74-A67A-F33D98FC8C8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07" name="AutoShape 3" descr="Bomba De Vacío De 2 Etapas  5 Cfm Motor De 1/2hp Entrada 1/4">
          <a:extLst>
            <a:ext uri="{FF2B5EF4-FFF2-40B4-BE49-F238E27FC236}">
              <a16:creationId xmlns:a16="http://schemas.microsoft.com/office/drawing/2014/main" id="{6CBC4C84-E258-4C10-B761-28454D9830B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08" name="AutoShape 3" descr="Bomba De Vacío De 2 Etapas  5 Cfm Motor De 1/2hp Entrada 1/4">
          <a:extLst>
            <a:ext uri="{FF2B5EF4-FFF2-40B4-BE49-F238E27FC236}">
              <a16:creationId xmlns:a16="http://schemas.microsoft.com/office/drawing/2014/main" id="{5FFF3F30-66D7-4BB3-BA25-6CE91DF24CA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09" name="AutoShape 3" descr="Bomba De Vacío De 2 Etapas  5 Cfm Motor De 1/2hp Entrada 1/4">
          <a:extLst>
            <a:ext uri="{FF2B5EF4-FFF2-40B4-BE49-F238E27FC236}">
              <a16:creationId xmlns:a16="http://schemas.microsoft.com/office/drawing/2014/main" id="{53E9B27A-878E-427D-8952-D41C823F27E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10" name="AutoShape 3" descr="Bomba De Vacío De 2 Etapas  5 Cfm Motor De 1/2hp Entrada 1/4">
          <a:extLst>
            <a:ext uri="{FF2B5EF4-FFF2-40B4-BE49-F238E27FC236}">
              <a16:creationId xmlns:a16="http://schemas.microsoft.com/office/drawing/2014/main" id="{589265BE-8FE6-4F0C-802B-2E6E1D62CEE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11" name="AutoShape 3" descr="Bomba De Vacío De 2 Etapas  5 Cfm Motor De 1/2hp Entrada 1/4">
          <a:extLst>
            <a:ext uri="{FF2B5EF4-FFF2-40B4-BE49-F238E27FC236}">
              <a16:creationId xmlns:a16="http://schemas.microsoft.com/office/drawing/2014/main" id="{586DF734-281A-4E6F-ADD8-C80CAFBF91D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12" name="AutoShape 3" descr="Bomba De Vacío De 2 Etapas  5 Cfm Motor De 1/2hp Entrada 1/4">
          <a:extLst>
            <a:ext uri="{FF2B5EF4-FFF2-40B4-BE49-F238E27FC236}">
              <a16:creationId xmlns:a16="http://schemas.microsoft.com/office/drawing/2014/main" id="{02A59EF1-8215-46FA-BE5C-20B29759A3B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13" name="AutoShape 3" descr="Bomba De Vacío De 2 Etapas  5 Cfm Motor De 1/2hp Entrada 1/4">
          <a:extLst>
            <a:ext uri="{FF2B5EF4-FFF2-40B4-BE49-F238E27FC236}">
              <a16:creationId xmlns:a16="http://schemas.microsoft.com/office/drawing/2014/main" id="{A27D864F-85ED-48F6-BBA9-9641698D5C1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14" name="AutoShape 3" descr="Bomba De Vacío De 2 Etapas  5 Cfm Motor De 1/2hp Entrada 1/4">
          <a:extLst>
            <a:ext uri="{FF2B5EF4-FFF2-40B4-BE49-F238E27FC236}">
              <a16:creationId xmlns:a16="http://schemas.microsoft.com/office/drawing/2014/main" id="{F25C563C-E0F5-4185-B54F-7F31770734D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15" name="AutoShape 3" descr="Bomba De Vacío De 2 Etapas  5 Cfm Motor De 1/2hp Entrada 1/4">
          <a:extLst>
            <a:ext uri="{FF2B5EF4-FFF2-40B4-BE49-F238E27FC236}">
              <a16:creationId xmlns:a16="http://schemas.microsoft.com/office/drawing/2014/main" id="{BDBFAFC8-022B-4A79-A0E2-6E27CDBF716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16" name="AutoShape 3" descr="Bomba De Vacío De 2 Etapas  5 Cfm Motor De 1/2hp Entrada 1/4">
          <a:extLst>
            <a:ext uri="{FF2B5EF4-FFF2-40B4-BE49-F238E27FC236}">
              <a16:creationId xmlns:a16="http://schemas.microsoft.com/office/drawing/2014/main" id="{A0A1BD51-E507-4292-9274-3F826ED4393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17" name="AutoShape 3" descr="Bomba De Vacío De 2 Etapas  5 Cfm Motor De 1/2hp Entrada 1/4">
          <a:extLst>
            <a:ext uri="{FF2B5EF4-FFF2-40B4-BE49-F238E27FC236}">
              <a16:creationId xmlns:a16="http://schemas.microsoft.com/office/drawing/2014/main" id="{B410BF7A-2162-4E1A-8BA7-971B6C146BD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18" name="AutoShape 3" descr="Bomba De Vacío De 2 Etapas  5 Cfm Motor De 1/2hp Entrada 1/4">
          <a:extLst>
            <a:ext uri="{FF2B5EF4-FFF2-40B4-BE49-F238E27FC236}">
              <a16:creationId xmlns:a16="http://schemas.microsoft.com/office/drawing/2014/main" id="{08DBAD2F-8D79-43B9-8A10-6B3323EA27C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19" name="AutoShape 3" descr="Bomba De Vacío De 2 Etapas  5 Cfm Motor De 1/2hp Entrada 1/4">
          <a:extLst>
            <a:ext uri="{FF2B5EF4-FFF2-40B4-BE49-F238E27FC236}">
              <a16:creationId xmlns:a16="http://schemas.microsoft.com/office/drawing/2014/main" id="{52C59314-A106-44DD-B2DB-C52C347A1DA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20" name="AutoShape 3" descr="Bomba De Vacío De 2 Etapas  5 Cfm Motor De 1/2hp Entrada 1/4">
          <a:extLst>
            <a:ext uri="{FF2B5EF4-FFF2-40B4-BE49-F238E27FC236}">
              <a16:creationId xmlns:a16="http://schemas.microsoft.com/office/drawing/2014/main" id="{50DF0453-4EA6-4A85-ADDB-67E45E42D7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21" name="AutoShape 3" descr="Bomba De Vacío De 2 Etapas  5 Cfm Motor De 1/2hp Entrada 1/4">
          <a:extLst>
            <a:ext uri="{FF2B5EF4-FFF2-40B4-BE49-F238E27FC236}">
              <a16:creationId xmlns:a16="http://schemas.microsoft.com/office/drawing/2014/main" id="{5F7CD91D-9BE0-4512-B4A1-9B82612BB18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22" name="AutoShape 3" descr="Bomba De Vacío De 2 Etapas  5 Cfm Motor De 1/2hp Entrada 1/4">
          <a:extLst>
            <a:ext uri="{FF2B5EF4-FFF2-40B4-BE49-F238E27FC236}">
              <a16:creationId xmlns:a16="http://schemas.microsoft.com/office/drawing/2014/main" id="{02B640B9-D157-4F76-BEA9-AA96EE4B131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23" name="AutoShape 3" descr="Bomba De Vacío De 2 Etapas  5 Cfm Motor De 1/2hp Entrada 1/4">
          <a:extLst>
            <a:ext uri="{FF2B5EF4-FFF2-40B4-BE49-F238E27FC236}">
              <a16:creationId xmlns:a16="http://schemas.microsoft.com/office/drawing/2014/main" id="{F85888DA-869D-453F-86D5-D804D2C385C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24" name="AutoShape 3" descr="Bomba De Vacío De 2 Etapas  5 Cfm Motor De 1/2hp Entrada 1/4">
          <a:extLst>
            <a:ext uri="{FF2B5EF4-FFF2-40B4-BE49-F238E27FC236}">
              <a16:creationId xmlns:a16="http://schemas.microsoft.com/office/drawing/2014/main" id="{CF969B37-F2C9-48BC-B905-2037BC23BAB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25" name="AutoShape 3" descr="Bomba De Vacío De 2 Etapas  5 Cfm Motor De 1/2hp Entrada 1/4">
          <a:extLst>
            <a:ext uri="{FF2B5EF4-FFF2-40B4-BE49-F238E27FC236}">
              <a16:creationId xmlns:a16="http://schemas.microsoft.com/office/drawing/2014/main" id="{38234F6F-33BB-40C4-96EE-6B2D4C7DEEB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26" name="AutoShape 3" descr="Bomba De Vacío De 2 Etapas  5 Cfm Motor De 1/2hp Entrada 1/4">
          <a:extLst>
            <a:ext uri="{FF2B5EF4-FFF2-40B4-BE49-F238E27FC236}">
              <a16:creationId xmlns:a16="http://schemas.microsoft.com/office/drawing/2014/main" id="{44F0CB41-3621-44C2-8549-A88E724037B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27" name="AutoShape 3" descr="Bomba De Vacío De 2 Etapas  5 Cfm Motor De 1/2hp Entrada 1/4">
          <a:extLst>
            <a:ext uri="{FF2B5EF4-FFF2-40B4-BE49-F238E27FC236}">
              <a16:creationId xmlns:a16="http://schemas.microsoft.com/office/drawing/2014/main" id="{60C5A17C-45AB-48E4-BD56-56022C879C5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28" name="AutoShape 3" descr="Bomba De Vacío De 2 Etapas  5 Cfm Motor De 1/2hp Entrada 1/4">
          <a:extLst>
            <a:ext uri="{FF2B5EF4-FFF2-40B4-BE49-F238E27FC236}">
              <a16:creationId xmlns:a16="http://schemas.microsoft.com/office/drawing/2014/main" id="{FF674786-0C9D-4879-A142-44001A0522B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29" name="AutoShape 3" descr="Bomba De Vacío De 2 Etapas  5 Cfm Motor De 1/2hp Entrada 1/4">
          <a:extLst>
            <a:ext uri="{FF2B5EF4-FFF2-40B4-BE49-F238E27FC236}">
              <a16:creationId xmlns:a16="http://schemas.microsoft.com/office/drawing/2014/main" id="{ADC198B8-DF4D-4C93-BFC6-2151B91635A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30" name="AutoShape 3" descr="Bomba De Vacío De 2 Etapas  5 Cfm Motor De 1/2hp Entrada 1/4">
          <a:extLst>
            <a:ext uri="{FF2B5EF4-FFF2-40B4-BE49-F238E27FC236}">
              <a16:creationId xmlns:a16="http://schemas.microsoft.com/office/drawing/2014/main" id="{07D173F7-3601-4EC4-9AAD-F67BB12AC59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31" name="AutoShape 3" descr="Bomba De Vacío De 2 Etapas  5 Cfm Motor De 1/2hp Entrada 1/4">
          <a:extLst>
            <a:ext uri="{FF2B5EF4-FFF2-40B4-BE49-F238E27FC236}">
              <a16:creationId xmlns:a16="http://schemas.microsoft.com/office/drawing/2014/main" id="{7E8A397D-9423-4341-8A57-3FCBA99742C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32" name="AutoShape 3" descr="Bomba De Vacío De 2 Etapas  5 Cfm Motor De 1/2hp Entrada 1/4">
          <a:extLst>
            <a:ext uri="{FF2B5EF4-FFF2-40B4-BE49-F238E27FC236}">
              <a16:creationId xmlns:a16="http://schemas.microsoft.com/office/drawing/2014/main" id="{4740F8C4-4CCD-41B1-8F24-D39EE36CE76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33" name="AutoShape 3" descr="Bomba De Vacío De 2 Etapas  5 Cfm Motor De 1/2hp Entrada 1/4">
          <a:extLst>
            <a:ext uri="{FF2B5EF4-FFF2-40B4-BE49-F238E27FC236}">
              <a16:creationId xmlns:a16="http://schemas.microsoft.com/office/drawing/2014/main" id="{5F51D7CE-D50A-41C3-BA63-EED4949D19F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34" name="AutoShape 3" descr="Bomba De Vacío De 2 Etapas  5 Cfm Motor De 1/2hp Entrada 1/4">
          <a:extLst>
            <a:ext uri="{FF2B5EF4-FFF2-40B4-BE49-F238E27FC236}">
              <a16:creationId xmlns:a16="http://schemas.microsoft.com/office/drawing/2014/main" id="{AAC30C7E-DF48-44F3-A60C-8FA12E95C49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35" name="AutoShape 3" descr="Bomba De Vacío De 2 Etapas  5 Cfm Motor De 1/2hp Entrada 1/4">
          <a:extLst>
            <a:ext uri="{FF2B5EF4-FFF2-40B4-BE49-F238E27FC236}">
              <a16:creationId xmlns:a16="http://schemas.microsoft.com/office/drawing/2014/main" id="{152D8E61-60BE-41FC-AF89-1A6579EB4E6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36" name="AutoShape 3" descr="Bomba De Vacío De 2 Etapas  5 Cfm Motor De 1/2hp Entrada 1/4">
          <a:extLst>
            <a:ext uri="{FF2B5EF4-FFF2-40B4-BE49-F238E27FC236}">
              <a16:creationId xmlns:a16="http://schemas.microsoft.com/office/drawing/2014/main" id="{65E50101-8D82-48FB-A209-7F1805F74FC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37" name="AutoShape 3" descr="Bomba De Vacío De 2 Etapas  5 Cfm Motor De 1/2hp Entrada 1/4">
          <a:extLst>
            <a:ext uri="{FF2B5EF4-FFF2-40B4-BE49-F238E27FC236}">
              <a16:creationId xmlns:a16="http://schemas.microsoft.com/office/drawing/2014/main" id="{580DBE0C-C2A3-4958-B2E9-401ECAF3086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38" name="AutoShape 3" descr="Bomba De Vacío De 2 Etapas  5 Cfm Motor De 1/2hp Entrada 1/4">
          <a:extLst>
            <a:ext uri="{FF2B5EF4-FFF2-40B4-BE49-F238E27FC236}">
              <a16:creationId xmlns:a16="http://schemas.microsoft.com/office/drawing/2014/main" id="{A762892E-BEDE-4601-A459-059C8677D5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39" name="AutoShape 3" descr="Bomba De Vacío De 2 Etapas  5 Cfm Motor De 1/2hp Entrada 1/4">
          <a:extLst>
            <a:ext uri="{FF2B5EF4-FFF2-40B4-BE49-F238E27FC236}">
              <a16:creationId xmlns:a16="http://schemas.microsoft.com/office/drawing/2014/main" id="{CB6715DE-44A3-4F3D-940D-168F7084E91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40" name="AutoShape 3" descr="Bomba De Vacío De 2 Etapas  5 Cfm Motor De 1/2hp Entrada 1/4">
          <a:extLst>
            <a:ext uri="{FF2B5EF4-FFF2-40B4-BE49-F238E27FC236}">
              <a16:creationId xmlns:a16="http://schemas.microsoft.com/office/drawing/2014/main" id="{AFC54563-9750-48A3-A703-BE04513480E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41" name="AutoShape 3" descr="Bomba De Vacío De 2 Etapas  5 Cfm Motor De 1/2hp Entrada 1/4">
          <a:extLst>
            <a:ext uri="{FF2B5EF4-FFF2-40B4-BE49-F238E27FC236}">
              <a16:creationId xmlns:a16="http://schemas.microsoft.com/office/drawing/2014/main" id="{EE3E1B1D-B640-4060-8B5C-B4A6BEFF3E0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42" name="AutoShape 3" descr="Bomba De Vacío De 2 Etapas  5 Cfm Motor De 1/2hp Entrada 1/4">
          <a:extLst>
            <a:ext uri="{FF2B5EF4-FFF2-40B4-BE49-F238E27FC236}">
              <a16:creationId xmlns:a16="http://schemas.microsoft.com/office/drawing/2014/main" id="{CAAF8477-3D99-4486-BEC2-843E3666C56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43" name="AutoShape 3" descr="Bomba De Vacío De 2 Etapas  5 Cfm Motor De 1/2hp Entrada 1/4">
          <a:extLst>
            <a:ext uri="{FF2B5EF4-FFF2-40B4-BE49-F238E27FC236}">
              <a16:creationId xmlns:a16="http://schemas.microsoft.com/office/drawing/2014/main" id="{7A50B0BC-F40C-4FA0-BD97-775EC07B14E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44" name="AutoShape 3" descr="Bomba De Vacío De 2 Etapas  5 Cfm Motor De 1/2hp Entrada 1/4">
          <a:extLst>
            <a:ext uri="{FF2B5EF4-FFF2-40B4-BE49-F238E27FC236}">
              <a16:creationId xmlns:a16="http://schemas.microsoft.com/office/drawing/2014/main" id="{1C86645A-981E-4BAF-AB60-841DFCD2D56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45" name="AutoShape 3" descr="Bomba De Vacío De 2 Etapas  5 Cfm Motor De 1/2hp Entrada 1/4">
          <a:extLst>
            <a:ext uri="{FF2B5EF4-FFF2-40B4-BE49-F238E27FC236}">
              <a16:creationId xmlns:a16="http://schemas.microsoft.com/office/drawing/2014/main" id="{48E556B6-C23F-4569-A817-B81CAA9CA66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46" name="AutoShape 3" descr="Bomba De Vacío De 2 Etapas  5 Cfm Motor De 1/2hp Entrada 1/4">
          <a:extLst>
            <a:ext uri="{FF2B5EF4-FFF2-40B4-BE49-F238E27FC236}">
              <a16:creationId xmlns:a16="http://schemas.microsoft.com/office/drawing/2014/main" id="{B153467D-0FF0-4B49-B2CB-AEBDB32E4A9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63</xdr:row>
      <xdr:rowOff>0</xdr:rowOff>
    </xdr:from>
    <xdr:ext cx="304800" cy="288925"/>
    <xdr:sp macro="" textlink="">
      <xdr:nvSpPr>
        <xdr:cNvPr id="10247" name="AutoShape 3" descr="Bomba De Vacío De 2 Etapas  5 Cfm Motor De 1/2hp Entrada 1/4">
          <a:extLst>
            <a:ext uri="{FF2B5EF4-FFF2-40B4-BE49-F238E27FC236}">
              <a16:creationId xmlns:a16="http://schemas.microsoft.com/office/drawing/2014/main" id="{C638C58F-42D6-407C-A0FC-45920D714E1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48" name="AutoShape 3" descr="Bomba De Vacío De 2 Etapas  5 Cfm Motor De 1/2hp Entrada 1/4">
          <a:extLst>
            <a:ext uri="{FF2B5EF4-FFF2-40B4-BE49-F238E27FC236}">
              <a16:creationId xmlns:a16="http://schemas.microsoft.com/office/drawing/2014/main" id="{6C6CE22D-3319-423F-9B0E-1AE3A0ED0A7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49" name="AutoShape 3" descr="Bomba De Vacío De 2 Etapas  5 Cfm Motor De 1/2hp Entrada 1/4">
          <a:extLst>
            <a:ext uri="{FF2B5EF4-FFF2-40B4-BE49-F238E27FC236}">
              <a16:creationId xmlns:a16="http://schemas.microsoft.com/office/drawing/2014/main" id="{A14551C3-6429-4C7A-848F-83AF280C592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50" name="AutoShape 3" descr="Bomba De Vacío De 2 Etapas  5 Cfm Motor De 1/2hp Entrada 1/4">
          <a:extLst>
            <a:ext uri="{FF2B5EF4-FFF2-40B4-BE49-F238E27FC236}">
              <a16:creationId xmlns:a16="http://schemas.microsoft.com/office/drawing/2014/main" id="{F7F503CE-7701-412B-BD0A-EF85210A366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51" name="AutoShape 3" descr="Bomba De Vacío De 2 Etapas  5 Cfm Motor De 1/2hp Entrada 1/4">
          <a:extLst>
            <a:ext uri="{FF2B5EF4-FFF2-40B4-BE49-F238E27FC236}">
              <a16:creationId xmlns:a16="http://schemas.microsoft.com/office/drawing/2014/main" id="{57F30431-A514-4C33-8D03-21C8056A8D1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52" name="AutoShape 3" descr="Bomba De Vacío De 2 Etapas  5 Cfm Motor De 1/2hp Entrada 1/4">
          <a:extLst>
            <a:ext uri="{FF2B5EF4-FFF2-40B4-BE49-F238E27FC236}">
              <a16:creationId xmlns:a16="http://schemas.microsoft.com/office/drawing/2014/main" id="{52180003-A742-4BBC-A7EF-079FEFAFCDA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53" name="AutoShape 3" descr="Bomba De Vacío De 2 Etapas  5 Cfm Motor De 1/2hp Entrada 1/4">
          <a:extLst>
            <a:ext uri="{FF2B5EF4-FFF2-40B4-BE49-F238E27FC236}">
              <a16:creationId xmlns:a16="http://schemas.microsoft.com/office/drawing/2014/main" id="{C9ECAB7F-CAAC-41C3-92AA-2224C36B67F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54" name="AutoShape 3" descr="Bomba De Vacío De 2 Etapas  5 Cfm Motor De 1/2hp Entrada 1/4">
          <a:extLst>
            <a:ext uri="{FF2B5EF4-FFF2-40B4-BE49-F238E27FC236}">
              <a16:creationId xmlns:a16="http://schemas.microsoft.com/office/drawing/2014/main" id="{3D157B7A-0F7B-4F20-B757-E196668B20D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55" name="AutoShape 3" descr="Bomba De Vacío De 2 Etapas  5 Cfm Motor De 1/2hp Entrada 1/4">
          <a:extLst>
            <a:ext uri="{FF2B5EF4-FFF2-40B4-BE49-F238E27FC236}">
              <a16:creationId xmlns:a16="http://schemas.microsoft.com/office/drawing/2014/main" id="{8E5B52F1-C933-49FF-B52C-EB0E36F99B4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56" name="AutoShape 3" descr="Bomba De Vacío De 2 Etapas  5 Cfm Motor De 1/2hp Entrada 1/4">
          <a:extLst>
            <a:ext uri="{FF2B5EF4-FFF2-40B4-BE49-F238E27FC236}">
              <a16:creationId xmlns:a16="http://schemas.microsoft.com/office/drawing/2014/main" id="{FC57474C-29E3-4CDB-94E4-0206736639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57" name="AutoShape 3" descr="Bomba De Vacío De 2 Etapas  5 Cfm Motor De 1/2hp Entrada 1/4">
          <a:extLst>
            <a:ext uri="{FF2B5EF4-FFF2-40B4-BE49-F238E27FC236}">
              <a16:creationId xmlns:a16="http://schemas.microsoft.com/office/drawing/2014/main" id="{C82C559B-AD88-4AF4-9A88-27AD531376E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58" name="AutoShape 3" descr="Bomba De Vacío De 2 Etapas  5 Cfm Motor De 1/2hp Entrada 1/4">
          <a:extLst>
            <a:ext uri="{FF2B5EF4-FFF2-40B4-BE49-F238E27FC236}">
              <a16:creationId xmlns:a16="http://schemas.microsoft.com/office/drawing/2014/main" id="{204B092D-2E54-4F51-BA02-8A5B880471D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59" name="AutoShape 3" descr="Bomba De Vacío De 2 Etapas  5 Cfm Motor De 1/2hp Entrada 1/4">
          <a:extLst>
            <a:ext uri="{FF2B5EF4-FFF2-40B4-BE49-F238E27FC236}">
              <a16:creationId xmlns:a16="http://schemas.microsoft.com/office/drawing/2014/main" id="{552F1D77-B5B1-464B-8ECD-A72FF48A2DA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60" name="AutoShape 3" descr="Bomba De Vacío De 2 Etapas  5 Cfm Motor De 1/2hp Entrada 1/4">
          <a:extLst>
            <a:ext uri="{FF2B5EF4-FFF2-40B4-BE49-F238E27FC236}">
              <a16:creationId xmlns:a16="http://schemas.microsoft.com/office/drawing/2014/main" id="{4BA573C1-D496-4C53-8746-0530D1F17F4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61" name="AutoShape 3" descr="Bomba De Vacío De 2 Etapas  5 Cfm Motor De 1/2hp Entrada 1/4">
          <a:extLst>
            <a:ext uri="{FF2B5EF4-FFF2-40B4-BE49-F238E27FC236}">
              <a16:creationId xmlns:a16="http://schemas.microsoft.com/office/drawing/2014/main" id="{9747ADA8-9012-4678-9E69-383E5545E85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62" name="AutoShape 3" descr="Bomba De Vacío De 2 Etapas  5 Cfm Motor De 1/2hp Entrada 1/4">
          <a:extLst>
            <a:ext uri="{FF2B5EF4-FFF2-40B4-BE49-F238E27FC236}">
              <a16:creationId xmlns:a16="http://schemas.microsoft.com/office/drawing/2014/main" id="{D730D5D8-CB4B-4AE3-9903-93754DF7934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63" name="AutoShape 3" descr="Bomba De Vacío De 2 Etapas  5 Cfm Motor De 1/2hp Entrada 1/4">
          <a:extLst>
            <a:ext uri="{FF2B5EF4-FFF2-40B4-BE49-F238E27FC236}">
              <a16:creationId xmlns:a16="http://schemas.microsoft.com/office/drawing/2014/main" id="{A7E88FC4-A62F-40DF-A203-E77C83021D2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64" name="AutoShape 3" descr="Bomba De Vacío De 2 Etapas  5 Cfm Motor De 1/2hp Entrada 1/4">
          <a:extLst>
            <a:ext uri="{FF2B5EF4-FFF2-40B4-BE49-F238E27FC236}">
              <a16:creationId xmlns:a16="http://schemas.microsoft.com/office/drawing/2014/main" id="{C69EB382-31AA-4589-BCA0-037515DA0FC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65" name="AutoShape 3" descr="Bomba De Vacío De 2 Etapas  5 Cfm Motor De 1/2hp Entrada 1/4">
          <a:extLst>
            <a:ext uri="{FF2B5EF4-FFF2-40B4-BE49-F238E27FC236}">
              <a16:creationId xmlns:a16="http://schemas.microsoft.com/office/drawing/2014/main" id="{E634DB52-DF57-4319-A9DE-35C7C7BB5D8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66" name="AutoShape 3" descr="Bomba De Vacío De 2 Etapas  5 Cfm Motor De 1/2hp Entrada 1/4">
          <a:extLst>
            <a:ext uri="{FF2B5EF4-FFF2-40B4-BE49-F238E27FC236}">
              <a16:creationId xmlns:a16="http://schemas.microsoft.com/office/drawing/2014/main" id="{B15AAEEF-8CFF-4E0A-A3E8-8FBB3E1E2F1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67" name="AutoShape 3" descr="Bomba De Vacío De 2 Etapas  5 Cfm Motor De 1/2hp Entrada 1/4">
          <a:extLst>
            <a:ext uri="{FF2B5EF4-FFF2-40B4-BE49-F238E27FC236}">
              <a16:creationId xmlns:a16="http://schemas.microsoft.com/office/drawing/2014/main" id="{3A7CF872-155B-40AA-858C-1DFD6D6D009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68" name="AutoShape 3" descr="Bomba De Vacío De 2 Etapas  5 Cfm Motor De 1/2hp Entrada 1/4">
          <a:extLst>
            <a:ext uri="{FF2B5EF4-FFF2-40B4-BE49-F238E27FC236}">
              <a16:creationId xmlns:a16="http://schemas.microsoft.com/office/drawing/2014/main" id="{8EBB3383-0373-4F00-AA50-A4C3A8A3A9D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69" name="AutoShape 3" descr="Bomba De Vacío De 2 Etapas  5 Cfm Motor De 1/2hp Entrada 1/4">
          <a:extLst>
            <a:ext uri="{FF2B5EF4-FFF2-40B4-BE49-F238E27FC236}">
              <a16:creationId xmlns:a16="http://schemas.microsoft.com/office/drawing/2014/main" id="{47A1E5A2-5E60-4615-BB81-0504395AB3A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70" name="AutoShape 3" descr="Bomba De Vacío De 2 Etapas  5 Cfm Motor De 1/2hp Entrada 1/4">
          <a:extLst>
            <a:ext uri="{FF2B5EF4-FFF2-40B4-BE49-F238E27FC236}">
              <a16:creationId xmlns:a16="http://schemas.microsoft.com/office/drawing/2014/main" id="{6E2DB929-68FD-415D-9E52-F33FEFF4164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71" name="AutoShape 3" descr="Bomba De Vacío De 2 Etapas  5 Cfm Motor De 1/2hp Entrada 1/4">
          <a:extLst>
            <a:ext uri="{FF2B5EF4-FFF2-40B4-BE49-F238E27FC236}">
              <a16:creationId xmlns:a16="http://schemas.microsoft.com/office/drawing/2014/main" id="{14F1B1CF-8D7C-424C-8E0A-DABA74DB188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72" name="AutoShape 3" descr="Bomba De Vacío De 2 Etapas  5 Cfm Motor De 1/2hp Entrada 1/4">
          <a:extLst>
            <a:ext uri="{FF2B5EF4-FFF2-40B4-BE49-F238E27FC236}">
              <a16:creationId xmlns:a16="http://schemas.microsoft.com/office/drawing/2014/main" id="{6925AA6F-A5B1-4055-83DC-1F4F70F9ADA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73" name="AutoShape 3" descr="Bomba De Vacío De 2 Etapas  5 Cfm Motor De 1/2hp Entrada 1/4">
          <a:extLst>
            <a:ext uri="{FF2B5EF4-FFF2-40B4-BE49-F238E27FC236}">
              <a16:creationId xmlns:a16="http://schemas.microsoft.com/office/drawing/2014/main" id="{DF33CC1B-5ADF-4DFB-988A-9C24AC69A80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74" name="AutoShape 3" descr="Bomba De Vacío De 2 Etapas  5 Cfm Motor De 1/2hp Entrada 1/4">
          <a:extLst>
            <a:ext uri="{FF2B5EF4-FFF2-40B4-BE49-F238E27FC236}">
              <a16:creationId xmlns:a16="http://schemas.microsoft.com/office/drawing/2014/main" id="{D17FC3A4-78E8-4400-BC07-E342FDA01E1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75" name="AutoShape 3" descr="Bomba De Vacío De 2 Etapas  5 Cfm Motor De 1/2hp Entrada 1/4">
          <a:extLst>
            <a:ext uri="{FF2B5EF4-FFF2-40B4-BE49-F238E27FC236}">
              <a16:creationId xmlns:a16="http://schemas.microsoft.com/office/drawing/2014/main" id="{8A80AA17-E086-45B6-AD46-077262B1686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76" name="AutoShape 3" descr="Bomba De Vacío De 2 Etapas  5 Cfm Motor De 1/2hp Entrada 1/4">
          <a:extLst>
            <a:ext uri="{FF2B5EF4-FFF2-40B4-BE49-F238E27FC236}">
              <a16:creationId xmlns:a16="http://schemas.microsoft.com/office/drawing/2014/main" id="{FCCD82D8-434F-4200-9FFE-5A75BA4E577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77" name="AutoShape 3" descr="Bomba De Vacío De 2 Etapas  5 Cfm Motor De 1/2hp Entrada 1/4">
          <a:extLst>
            <a:ext uri="{FF2B5EF4-FFF2-40B4-BE49-F238E27FC236}">
              <a16:creationId xmlns:a16="http://schemas.microsoft.com/office/drawing/2014/main" id="{1EBCCA77-1145-4885-B239-CD31C9AAE45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78" name="AutoShape 3" descr="Bomba De Vacío De 2 Etapas  5 Cfm Motor De 1/2hp Entrada 1/4">
          <a:extLst>
            <a:ext uri="{FF2B5EF4-FFF2-40B4-BE49-F238E27FC236}">
              <a16:creationId xmlns:a16="http://schemas.microsoft.com/office/drawing/2014/main" id="{9B38A175-CC3A-469C-B593-2AAE792B94C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79" name="AutoShape 3" descr="Bomba De Vacío De 2 Etapas  5 Cfm Motor De 1/2hp Entrada 1/4">
          <a:extLst>
            <a:ext uri="{FF2B5EF4-FFF2-40B4-BE49-F238E27FC236}">
              <a16:creationId xmlns:a16="http://schemas.microsoft.com/office/drawing/2014/main" id="{56BB9932-8F7D-4F9E-B556-6F390665D89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80" name="AutoShape 3" descr="Bomba De Vacío De 2 Etapas  5 Cfm Motor De 1/2hp Entrada 1/4">
          <a:extLst>
            <a:ext uri="{FF2B5EF4-FFF2-40B4-BE49-F238E27FC236}">
              <a16:creationId xmlns:a16="http://schemas.microsoft.com/office/drawing/2014/main" id="{6178DA49-DF18-4D26-9685-871CECE8635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81" name="AutoShape 3" descr="Bomba De Vacío De 2 Etapas  5 Cfm Motor De 1/2hp Entrada 1/4">
          <a:extLst>
            <a:ext uri="{FF2B5EF4-FFF2-40B4-BE49-F238E27FC236}">
              <a16:creationId xmlns:a16="http://schemas.microsoft.com/office/drawing/2014/main" id="{283268FA-F506-47E0-99B1-739BE8EBE19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82" name="AutoShape 3" descr="Bomba De Vacío De 2 Etapas  5 Cfm Motor De 1/2hp Entrada 1/4">
          <a:extLst>
            <a:ext uri="{FF2B5EF4-FFF2-40B4-BE49-F238E27FC236}">
              <a16:creationId xmlns:a16="http://schemas.microsoft.com/office/drawing/2014/main" id="{0D09CD9C-3BDD-4FC0-8F90-F07399CCCEA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83" name="AutoShape 3" descr="Bomba De Vacío De 2 Etapas  5 Cfm Motor De 1/2hp Entrada 1/4">
          <a:extLst>
            <a:ext uri="{FF2B5EF4-FFF2-40B4-BE49-F238E27FC236}">
              <a16:creationId xmlns:a16="http://schemas.microsoft.com/office/drawing/2014/main" id="{3ED9079A-1F57-4BDC-A707-CBAE31FF97A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84" name="AutoShape 3" descr="Bomba De Vacío De 2 Etapas  5 Cfm Motor De 1/2hp Entrada 1/4">
          <a:extLst>
            <a:ext uri="{FF2B5EF4-FFF2-40B4-BE49-F238E27FC236}">
              <a16:creationId xmlns:a16="http://schemas.microsoft.com/office/drawing/2014/main" id="{67B014F5-9D66-41CF-8050-F40B3D7FA3F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85" name="AutoShape 3" descr="Bomba De Vacío De 2 Etapas  5 Cfm Motor De 1/2hp Entrada 1/4">
          <a:extLst>
            <a:ext uri="{FF2B5EF4-FFF2-40B4-BE49-F238E27FC236}">
              <a16:creationId xmlns:a16="http://schemas.microsoft.com/office/drawing/2014/main" id="{5A982760-2786-46AE-97D9-BC7CFD19FF5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86" name="AutoShape 3" descr="Bomba De Vacío De 2 Etapas  5 Cfm Motor De 1/2hp Entrada 1/4">
          <a:extLst>
            <a:ext uri="{FF2B5EF4-FFF2-40B4-BE49-F238E27FC236}">
              <a16:creationId xmlns:a16="http://schemas.microsoft.com/office/drawing/2014/main" id="{A1E3140E-0884-49DE-87CB-E17CA4B3D62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87" name="AutoShape 3" descr="Bomba De Vacío De 2 Etapas  5 Cfm Motor De 1/2hp Entrada 1/4">
          <a:extLst>
            <a:ext uri="{FF2B5EF4-FFF2-40B4-BE49-F238E27FC236}">
              <a16:creationId xmlns:a16="http://schemas.microsoft.com/office/drawing/2014/main" id="{F9C5775F-4120-4EC1-8262-823B88EE46F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88" name="AutoShape 3" descr="Bomba De Vacío De 2 Etapas  5 Cfm Motor De 1/2hp Entrada 1/4">
          <a:extLst>
            <a:ext uri="{FF2B5EF4-FFF2-40B4-BE49-F238E27FC236}">
              <a16:creationId xmlns:a16="http://schemas.microsoft.com/office/drawing/2014/main" id="{5D7AF8F9-65F8-4858-A0E6-E3F75BE03D9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89" name="AutoShape 3" descr="Bomba De Vacío De 2 Etapas  5 Cfm Motor De 1/2hp Entrada 1/4">
          <a:extLst>
            <a:ext uri="{FF2B5EF4-FFF2-40B4-BE49-F238E27FC236}">
              <a16:creationId xmlns:a16="http://schemas.microsoft.com/office/drawing/2014/main" id="{1A5BCB69-B794-4154-8623-04CFE295F1F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90" name="AutoShape 3" descr="Bomba De Vacío De 2 Etapas  5 Cfm Motor De 1/2hp Entrada 1/4">
          <a:extLst>
            <a:ext uri="{FF2B5EF4-FFF2-40B4-BE49-F238E27FC236}">
              <a16:creationId xmlns:a16="http://schemas.microsoft.com/office/drawing/2014/main" id="{671B4226-B695-4AB5-BCA9-56A9CC2437B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91" name="AutoShape 3" descr="Bomba De Vacío De 2 Etapas  5 Cfm Motor De 1/2hp Entrada 1/4">
          <a:extLst>
            <a:ext uri="{FF2B5EF4-FFF2-40B4-BE49-F238E27FC236}">
              <a16:creationId xmlns:a16="http://schemas.microsoft.com/office/drawing/2014/main" id="{88A27A22-BFDE-468A-864E-0E2BC8EDB09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92" name="AutoShape 3" descr="Bomba De Vacío De 2 Etapas  5 Cfm Motor De 1/2hp Entrada 1/4">
          <a:extLst>
            <a:ext uri="{FF2B5EF4-FFF2-40B4-BE49-F238E27FC236}">
              <a16:creationId xmlns:a16="http://schemas.microsoft.com/office/drawing/2014/main" id="{B01649DA-EFDD-4425-A550-D0CF7A88E8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93" name="AutoShape 3" descr="Bomba De Vacío De 2 Etapas  5 Cfm Motor De 1/2hp Entrada 1/4">
          <a:extLst>
            <a:ext uri="{FF2B5EF4-FFF2-40B4-BE49-F238E27FC236}">
              <a16:creationId xmlns:a16="http://schemas.microsoft.com/office/drawing/2014/main" id="{BD9B4322-1E0E-420A-8FB2-80D8D2C2CBB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94" name="AutoShape 3" descr="Bomba De Vacío De 2 Etapas  5 Cfm Motor De 1/2hp Entrada 1/4">
          <a:extLst>
            <a:ext uri="{FF2B5EF4-FFF2-40B4-BE49-F238E27FC236}">
              <a16:creationId xmlns:a16="http://schemas.microsoft.com/office/drawing/2014/main" id="{181AD1CA-460E-4FE3-BAE0-ED6B47C062C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95" name="AutoShape 3" descr="Bomba De Vacío De 2 Etapas  5 Cfm Motor De 1/2hp Entrada 1/4">
          <a:extLst>
            <a:ext uri="{FF2B5EF4-FFF2-40B4-BE49-F238E27FC236}">
              <a16:creationId xmlns:a16="http://schemas.microsoft.com/office/drawing/2014/main" id="{B8B43059-077B-465F-A29D-8477A452305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96" name="AutoShape 3" descr="Bomba De Vacío De 2 Etapas  5 Cfm Motor De 1/2hp Entrada 1/4">
          <a:extLst>
            <a:ext uri="{FF2B5EF4-FFF2-40B4-BE49-F238E27FC236}">
              <a16:creationId xmlns:a16="http://schemas.microsoft.com/office/drawing/2014/main" id="{BBC09426-FF1F-4ED5-8930-9CE7DB714BB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97" name="AutoShape 3" descr="Bomba De Vacío De 2 Etapas  5 Cfm Motor De 1/2hp Entrada 1/4">
          <a:extLst>
            <a:ext uri="{FF2B5EF4-FFF2-40B4-BE49-F238E27FC236}">
              <a16:creationId xmlns:a16="http://schemas.microsoft.com/office/drawing/2014/main" id="{E99BF07B-97D0-4098-B055-004FCDA58C3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98" name="AutoShape 3" descr="Bomba De Vacío De 2 Etapas  5 Cfm Motor De 1/2hp Entrada 1/4">
          <a:extLst>
            <a:ext uri="{FF2B5EF4-FFF2-40B4-BE49-F238E27FC236}">
              <a16:creationId xmlns:a16="http://schemas.microsoft.com/office/drawing/2014/main" id="{EB6AA5EB-6CBF-4A36-BF93-B1D732A9D48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299" name="AutoShape 3" descr="Bomba De Vacío De 2 Etapas  5 Cfm Motor De 1/2hp Entrada 1/4">
          <a:extLst>
            <a:ext uri="{FF2B5EF4-FFF2-40B4-BE49-F238E27FC236}">
              <a16:creationId xmlns:a16="http://schemas.microsoft.com/office/drawing/2014/main" id="{C52EACBB-DDEC-4D02-86DB-450C3A5C752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00" name="AutoShape 3" descr="Bomba De Vacío De 2 Etapas  5 Cfm Motor De 1/2hp Entrada 1/4">
          <a:extLst>
            <a:ext uri="{FF2B5EF4-FFF2-40B4-BE49-F238E27FC236}">
              <a16:creationId xmlns:a16="http://schemas.microsoft.com/office/drawing/2014/main" id="{3B047B2A-72B8-44FA-8124-67C87DF27F2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01" name="AutoShape 3" descr="Bomba De Vacío De 2 Etapas  5 Cfm Motor De 1/2hp Entrada 1/4">
          <a:extLst>
            <a:ext uri="{FF2B5EF4-FFF2-40B4-BE49-F238E27FC236}">
              <a16:creationId xmlns:a16="http://schemas.microsoft.com/office/drawing/2014/main" id="{8DA3F2FA-2F78-48CA-BF4F-5B18B6F214E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02" name="AutoShape 3" descr="Bomba De Vacío De 2 Etapas  5 Cfm Motor De 1/2hp Entrada 1/4">
          <a:extLst>
            <a:ext uri="{FF2B5EF4-FFF2-40B4-BE49-F238E27FC236}">
              <a16:creationId xmlns:a16="http://schemas.microsoft.com/office/drawing/2014/main" id="{4A1DAB89-B589-4FF9-A570-8ECDA0667BB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03" name="AutoShape 3" descr="Bomba De Vacío De 2 Etapas  5 Cfm Motor De 1/2hp Entrada 1/4">
          <a:extLst>
            <a:ext uri="{FF2B5EF4-FFF2-40B4-BE49-F238E27FC236}">
              <a16:creationId xmlns:a16="http://schemas.microsoft.com/office/drawing/2014/main" id="{3B13B716-4448-4033-BD62-A4DB59BBD93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04" name="AutoShape 3" descr="Bomba De Vacío De 2 Etapas  5 Cfm Motor De 1/2hp Entrada 1/4">
          <a:extLst>
            <a:ext uri="{FF2B5EF4-FFF2-40B4-BE49-F238E27FC236}">
              <a16:creationId xmlns:a16="http://schemas.microsoft.com/office/drawing/2014/main" id="{D43C692F-7B3E-4C98-B889-506F0118FB0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05" name="AutoShape 3" descr="Bomba De Vacío De 2 Etapas  5 Cfm Motor De 1/2hp Entrada 1/4">
          <a:extLst>
            <a:ext uri="{FF2B5EF4-FFF2-40B4-BE49-F238E27FC236}">
              <a16:creationId xmlns:a16="http://schemas.microsoft.com/office/drawing/2014/main" id="{D5C8E0F5-72DE-4926-8D5F-66BB7118FDE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06" name="AutoShape 3" descr="Bomba De Vacío De 2 Etapas  5 Cfm Motor De 1/2hp Entrada 1/4">
          <a:extLst>
            <a:ext uri="{FF2B5EF4-FFF2-40B4-BE49-F238E27FC236}">
              <a16:creationId xmlns:a16="http://schemas.microsoft.com/office/drawing/2014/main" id="{E433A58A-E140-48C5-9F0F-D86A8E9C99B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07" name="AutoShape 3" descr="Bomba De Vacío De 2 Etapas  5 Cfm Motor De 1/2hp Entrada 1/4">
          <a:extLst>
            <a:ext uri="{FF2B5EF4-FFF2-40B4-BE49-F238E27FC236}">
              <a16:creationId xmlns:a16="http://schemas.microsoft.com/office/drawing/2014/main" id="{308F80AB-F9D3-421D-992B-D0349DA2CB6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08" name="AutoShape 3" descr="Bomba De Vacío De 2 Etapas  5 Cfm Motor De 1/2hp Entrada 1/4">
          <a:extLst>
            <a:ext uri="{FF2B5EF4-FFF2-40B4-BE49-F238E27FC236}">
              <a16:creationId xmlns:a16="http://schemas.microsoft.com/office/drawing/2014/main" id="{7A3ECF67-F2D4-41CC-9EC1-57387460D8F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09" name="AutoShape 3" descr="Bomba De Vacío De 2 Etapas  5 Cfm Motor De 1/2hp Entrada 1/4">
          <a:extLst>
            <a:ext uri="{FF2B5EF4-FFF2-40B4-BE49-F238E27FC236}">
              <a16:creationId xmlns:a16="http://schemas.microsoft.com/office/drawing/2014/main" id="{7A2AE1DC-8F9A-4FA1-97C4-73E217566E9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10" name="AutoShape 3" descr="Bomba De Vacío De 2 Etapas  5 Cfm Motor De 1/2hp Entrada 1/4">
          <a:extLst>
            <a:ext uri="{FF2B5EF4-FFF2-40B4-BE49-F238E27FC236}">
              <a16:creationId xmlns:a16="http://schemas.microsoft.com/office/drawing/2014/main" id="{C79580C6-19E9-478A-9C14-004A4480B74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11" name="AutoShape 3" descr="Bomba De Vacío De 2 Etapas  5 Cfm Motor De 1/2hp Entrada 1/4">
          <a:extLst>
            <a:ext uri="{FF2B5EF4-FFF2-40B4-BE49-F238E27FC236}">
              <a16:creationId xmlns:a16="http://schemas.microsoft.com/office/drawing/2014/main" id="{6DBD52CC-97E9-4FE8-A47C-E5A0D3EC25B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12" name="AutoShape 3" descr="Bomba De Vacío De 2 Etapas  5 Cfm Motor De 1/2hp Entrada 1/4">
          <a:extLst>
            <a:ext uri="{FF2B5EF4-FFF2-40B4-BE49-F238E27FC236}">
              <a16:creationId xmlns:a16="http://schemas.microsoft.com/office/drawing/2014/main" id="{8AA6496B-F34D-47B1-AFC9-A84E6B1D861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13" name="AutoShape 3" descr="Bomba De Vacío De 2 Etapas  5 Cfm Motor De 1/2hp Entrada 1/4">
          <a:extLst>
            <a:ext uri="{FF2B5EF4-FFF2-40B4-BE49-F238E27FC236}">
              <a16:creationId xmlns:a16="http://schemas.microsoft.com/office/drawing/2014/main" id="{45DAEBE6-9601-4153-8EEF-491241A1F38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14" name="AutoShape 3" descr="Bomba De Vacío De 2 Etapas  5 Cfm Motor De 1/2hp Entrada 1/4">
          <a:extLst>
            <a:ext uri="{FF2B5EF4-FFF2-40B4-BE49-F238E27FC236}">
              <a16:creationId xmlns:a16="http://schemas.microsoft.com/office/drawing/2014/main" id="{F50141B9-CCD3-4F76-8257-037FCA5DD60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15" name="AutoShape 3" descr="Bomba De Vacío De 2 Etapas  5 Cfm Motor De 1/2hp Entrada 1/4">
          <a:extLst>
            <a:ext uri="{FF2B5EF4-FFF2-40B4-BE49-F238E27FC236}">
              <a16:creationId xmlns:a16="http://schemas.microsoft.com/office/drawing/2014/main" id="{35AC3DDB-D44E-4C4C-9406-EC08B489AB1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16" name="AutoShape 3" descr="Bomba De Vacío De 2 Etapas  5 Cfm Motor De 1/2hp Entrada 1/4">
          <a:extLst>
            <a:ext uri="{FF2B5EF4-FFF2-40B4-BE49-F238E27FC236}">
              <a16:creationId xmlns:a16="http://schemas.microsoft.com/office/drawing/2014/main" id="{0BEED15A-CD5D-4251-B7C3-FA746F80410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17" name="AutoShape 3" descr="Bomba De Vacío De 2 Etapas  5 Cfm Motor De 1/2hp Entrada 1/4">
          <a:extLst>
            <a:ext uri="{FF2B5EF4-FFF2-40B4-BE49-F238E27FC236}">
              <a16:creationId xmlns:a16="http://schemas.microsoft.com/office/drawing/2014/main" id="{A14BDB31-D9D5-4D68-9F17-DED5F96A333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18" name="AutoShape 3" descr="Bomba De Vacío De 2 Etapas  5 Cfm Motor De 1/2hp Entrada 1/4">
          <a:extLst>
            <a:ext uri="{FF2B5EF4-FFF2-40B4-BE49-F238E27FC236}">
              <a16:creationId xmlns:a16="http://schemas.microsoft.com/office/drawing/2014/main" id="{4F6F8524-5B5E-4E99-B2B0-9CDD0A70132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19" name="AutoShape 3" descr="Bomba De Vacío De 2 Etapas  5 Cfm Motor De 1/2hp Entrada 1/4">
          <a:extLst>
            <a:ext uri="{FF2B5EF4-FFF2-40B4-BE49-F238E27FC236}">
              <a16:creationId xmlns:a16="http://schemas.microsoft.com/office/drawing/2014/main" id="{37AC2E24-4CB3-4FCF-A62A-80B52F94CDA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20" name="AutoShape 3" descr="Bomba De Vacío De 2 Etapas  5 Cfm Motor De 1/2hp Entrada 1/4">
          <a:extLst>
            <a:ext uri="{FF2B5EF4-FFF2-40B4-BE49-F238E27FC236}">
              <a16:creationId xmlns:a16="http://schemas.microsoft.com/office/drawing/2014/main" id="{2F2CEBE3-0A22-41F1-B991-B6BB2C482E2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21" name="AutoShape 3" descr="Bomba De Vacío De 2 Etapas  5 Cfm Motor De 1/2hp Entrada 1/4">
          <a:extLst>
            <a:ext uri="{FF2B5EF4-FFF2-40B4-BE49-F238E27FC236}">
              <a16:creationId xmlns:a16="http://schemas.microsoft.com/office/drawing/2014/main" id="{75BA659B-2555-488B-8019-7B98B59F423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22" name="AutoShape 3" descr="Bomba De Vacío De 2 Etapas  5 Cfm Motor De 1/2hp Entrada 1/4">
          <a:extLst>
            <a:ext uri="{FF2B5EF4-FFF2-40B4-BE49-F238E27FC236}">
              <a16:creationId xmlns:a16="http://schemas.microsoft.com/office/drawing/2014/main" id="{07C7FF16-8203-4792-AA36-BE1A9A7064F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23" name="AutoShape 3" descr="Bomba De Vacío De 2 Etapas  5 Cfm Motor De 1/2hp Entrada 1/4">
          <a:extLst>
            <a:ext uri="{FF2B5EF4-FFF2-40B4-BE49-F238E27FC236}">
              <a16:creationId xmlns:a16="http://schemas.microsoft.com/office/drawing/2014/main" id="{BECFF03F-ABC0-4E14-9016-ED4463429D8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24" name="AutoShape 3" descr="Bomba De Vacío De 2 Etapas  5 Cfm Motor De 1/2hp Entrada 1/4">
          <a:extLst>
            <a:ext uri="{FF2B5EF4-FFF2-40B4-BE49-F238E27FC236}">
              <a16:creationId xmlns:a16="http://schemas.microsoft.com/office/drawing/2014/main" id="{D6546A71-D3FF-42E9-A76C-8D294330D70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25" name="AutoShape 3" descr="Bomba De Vacío De 2 Etapas  5 Cfm Motor De 1/2hp Entrada 1/4">
          <a:extLst>
            <a:ext uri="{FF2B5EF4-FFF2-40B4-BE49-F238E27FC236}">
              <a16:creationId xmlns:a16="http://schemas.microsoft.com/office/drawing/2014/main" id="{394ED486-DACA-4CF9-A6E7-F1F80FB0C08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26" name="AutoShape 3" descr="Bomba De Vacío De 2 Etapas  5 Cfm Motor De 1/2hp Entrada 1/4">
          <a:extLst>
            <a:ext uri="{FF2B5EF4-FFF2-40B4-BE49-F238E27FC236}">
              <a16:creationId xmlns:a16="http://schemas.microsoft.com/office/drawing/2014/main" id="{3577AE90-B064-44A9-9BFB-F918ED8863D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27" name="AutoShape 3" descr="Bomba De Vacío De 2 Etapas  5 Cfm Motor De 1/2hp Entrada 1/4">
          <a:extLst>
            <a:ext uri="{FF2B5EF4-FFF2-40B4-BE49-F238E27FC236}">
              <a16:creationId xmlns:a16="http://schemas.microsoft.com/office/drawing/2014/main" id="{0C161717-8136-47D1-99AC-424177B1CB9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28" name="AutoShape 3" descr="Bomba De Vacío De 2 Etapas  5 Cfm Motor De 1/2hp Entrada 1/4">
          <a:extLst>
            <a:ext uri="{FF2B5EF4-FFF2-40B4-BE49-F238E27FC236}">
              <a16:creationId xmlns:a16="http://schemas.microsoft.com/office/drawing/2014/main" id="{15AF0139-43CA-4A9B-9732-EDF2237C0C1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29" name="AutoShape 3" descr="Bomba De Vacío De 2 Etapas  5 Cfm Motor De 1/2hp Entrada 1/4">
          <a:extLst>
            <a:ext uri="{FF2B5EF4-FFF2-40B4-BE49-F238E27FC236}">
              <a16:creationId xmlns:a16="http://schemas.microsoft.com/office/drawing/2014/main" id="{5DCCFADE-8791-478E-A1BF-BDF8784545A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30" name="AutoShape 3" descr="Bomba De Vacío De 2 Etapas  5 Cfm Motor De 1/2hp Entrada 1/4">
          <a:extLst>
            <a:ext uri="{FF2B5EF4-FFF2-40B4-BE49-F238E27FC236}">
              <a16:creationId xmlns:a16="http://schemas.microsoft.com/office/drawing/2014/main" id="{8F3E489B-3D56-4231-A0A5-0C9791BE504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31" name="AutoShape 3" descr="Bomba De Vacío De 2 Etapas  5 Cfm Motor De 1/2hp Entrada 1/4">
          <a:extLst>
            <a:ext uri="{FF2B5EF4-FFF2-40B4-BE49-F238E27FC236}">
              <a16:creationId xmlns:a16="http://schemas.microsoft.com/office/drawing/2014/main" id="{46D674E7-8E5F-47E2-9BD9-B71CD939F36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32" name="AutoShape 3" descr="Bomba De Vacío De 2 Etapas  5 Cfm Motor De 1/2hp Entrada 1/4">
          <a:extLst>
            <a:ext uri="{FF2B5EF4-FFF2-40B4-BE49-F238E27FC236}">
              <a16:creationId xmlns:a16="http://schemas.microsoft.com/office/drawing/2014/main" id="{BF46E88E-9ED1-43FD-B32B-0055FE1D9E8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33" name="AutoShape 3" descr="Bomba De Vacío De 2 Etapas  5 Cfm Motor De 1/2hp Entrada 1/4">
          <a:extLst>
            <a:ext uri="{FF2B5EF4-FFF2-40B4-BE49-F238E27FC236}">
              <a16:creationId xmlns:a16="http://schemas.microsoft.com/office/drawing/2014/main" id="{91520DD4-939A-4055-9DD3-5EEA4E45306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34" name="AutoShape 3" descr="Bomba De Vacío De 2 Etapas  5 Cfm Motor De 1/2hp Entrada 1/4">
          <a:extLst>
            <a:ext uri="{FF2B5EF4-FFF2-40B4-BE49-F238E27FC236}">
              <a16:creationId xmlns:a16="http://schemas.microsoft.com/office/drawing/2014/main" id="{FF3EAC0C-FAE5-4E78-8CCE-6417BFCFB09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64</xdr:row>
      <xdr:rowOff>0</xdr:rowOff>
    </xdr:from>
    <xdr:ext cx="304800" cy="288925"/>
    <xdr:sp macro="" textlink="">
      <xdr:nvSpPr>
        <xdr:cNvPr id="10335" name="AutoShape 3" descr="Bomba De Vacío De 2 Etapas  5 Cfm Motor De 1/2hp Entrada 1/4">
          <a:extLst>
            <a:ext uri="{FF2B5EF4-FFF2-40B4-BE49-F238E27FC236}">
              <a16:creationId xmlns:a16="http://schemas.microsoft.com/office/drawing/2014/main" id="{91209EB8-0F64-4856-8628-626D275E137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36" name="AutoShape 3" descr="Bomba De Vacío De 2 Etapas  5 Cfm Motor De 1/2hp Entrada 1/4">
          <a:extLst>
            <a:ext uri="{FF2B5EF4-FFF2-40B4-BE49-F238E27FC236}">
              <a16:creationId xmlns:a16="http://schemas.microsoft.com/office/drawing/2014/main" id="{510F30F4-D86D-4A0A-AB3E-1D22D0EFC7B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37" name="AutoShape 3" descr="Bomba De Vacío De 2 Etapas  5 Cfm Motor De 1/2hp Entrada 1/4">
          <a:extLst>
            <a:ext uri="{FF2B5EF4-FFF2-40B4-BE49-F238E27FC236}">
              <a16:creationId xmlns:a16="http://schemas.microsoft.com/office/drawing/2014/main" id="{38B5D074-62E5-4669-9C0F-F041A68A4CE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38" name="AutoShape 3" descr="Bomba De Vacío De 2 Etapas  5 Cfm Motor De 1/2hp Entrada 1/4">
          <a:extLst>
            <a:ext uri="{FF2B5EF4-FFF2-40B4-BE49-F238E27FC236}">
              <a16:creationId xmlns:a16="http://schemas.microsoft.com/office/drawing/2014/main" id="{20DB1DBC-14B2-45A0-A4CD-E2527EA8143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39" name="AutoShape 3" descr="Bomba De Vacío De 2 Etapas  5 Cfm Motor De 1/2hp Entrada 1/4">
          <a:extLst>
            <a:ext uri="{FF2B5EF4-FFF2-40B4-BE49-F238E27FC236}">
              <a16:creationId xmlns:a16="http://schemas.microsoft.com/office/drawing/2014/main" id="{947A7FB7-ABD2-40C9-A9D1-261905D786B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40" name="AutoShape 3" descr="Bomba De Vacío De 2 Etapas  5 Cfm Motor De 1/2hp Entrada 1/4">
          <a:extLst>
            <a:ext uri="{FF2B5EF4-FFF2-40B4-BE49-F238E27FC236}">
              <a16:creationId xmlns:a16="http://schemas.microsoft.com/office/drawing/2014/main" id="{E91C0483-9BC1-4A7C-A9EF-70A0E607001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41" name="AutoShape 3" descr="Bomba De Vacío De 2 Etapas  5 Cfm Motor De 1/2hp Entrada 1/4">
          <a:extLst>
            <a:ext uri="{FF2B5EF4-FFF2-40B4-BE49-F238E27FC236}">
              <a16:creationId xmlns:a16="http://schemas.microsoft.com/office/drawing/2014/main" id="{17E79744-5D18-471F-B320-6A09F2E91E1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42" name="AutoShape 3" descr="Bomba De Vacío De 2 Etapas  5 Cfm Motor De 1/2hp Entrada 1/4">
          <a:extLst>
            <a:ext uri="{FF2B5EF4-FFF2-40B4-BE49-F238E27FC236}">
              <a16:creationId xmlns:a16="http://schemas.microsoft.com/office/drawing/2014/main" id="{337FD089-EB7D-48A9-8B67-3A56D32EC95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43" name="AutoShape 3" descr="Bomba De Vacío De 2 Etapas  5 Cfm Motor De 1/2hp Entrada 1/4">
          <a:extLst>
            <a:ext uri="{FF2B5EF4-FFF2-40B4-BE49-F238E27FC236}">
              <a16:creationId xmlns:a16="http://schemas.microsoft.com/office/drawing/2014/main" id="{8A941D10-921A-4554-B718-64A729233FC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44" name="AutoShape 3" descr="Bomba De Vacío De 2 Etapas  5 Cfm Motor De 1/2hp Entrada 1/4">
          <a:extLst>
            <a:ext uri="{FF2B5EF4-FFF2-40B4-BE49-F238E27FC236}">
              <a16:creationId xmlns:a16="http://schemas.microsoft.com/office/drawing/2014/main" id="{49C95D32-91B0-4A54-A8E9-F9FF515F60E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45" name="AutoShape 3" descr="Bomba De Vacío De 2 Etapas  5 Cfm Motor De 1/2hp Entrada 1/4">
          <a:extLst>
            <a:ext uri="{FF2B5EF4-FFF2-40B4-BE49-F238E27FC236}">
              <a16:creationId xmlns:a16="http://schemas.microsoft.com/office/drawing/2014/main" id="{80F602E4-8968-4F4F-8761-C20D9D2F8E3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46" name="AutoShape 3" descr="Bomba De Vacío De 2 Etapas  5 Cfm Motor De 1/2hp Entrada 1/4">
          <a:extLst>
            <a:ext uri="{FF2B5EF4-FFF2-40B4-BE49-F238E27FC236}">
              <a16:creationId xmlns:a16="http://schemas.microsoft.com/office/drawing/2014/main" id="{463AD702-280C-481E-B6EC-F0160BDFAEE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47" name="AutoShape 3" descr="Bomba De Vacío De 2 Etapas  5 Cfm Motor De 1/2hp Entrada 1/4">
          <a:extLst>
            <a:ext uri="{FF2B5EF4-FFF2-40B4-BE49-F238E27FC236}">
              <a16:creationId xmlns:a16="http://schemas.microsoft.com/office/drawing/2014/main" id="{C9D34FA9-B0AD-4CB9-A063-2F5B2857652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48" name="AutoShape 3" descr="Bomba De Vacío De 2 Etapas  5 Cfm Motor De 1/2hp Entrada 1/4">
          <a:extLst>
            <a:ext uri="{FF2B5EF4-FFF2-40B4-BE49-F238E27FC236}">
              <a16:creationId xmlns:a16="http://schemas.microsoft.com/office/drawing/2014/main" id="{4845273D-54F7-46DF-BF3D-5555C84D6C1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49" name="AutoShape 3" descr="Bomba De Vacío De 2 Etapas  5 Cfm Motor De 1/2hp Entrada 1/4">
          <a:extLst>
            <a:ext uri="{FF2B5EF4-FFF2-40B4-BE49-F238E27FC236}">
              <a16:creationId xmlns:a16="http://schemas.microsoft.com/office/drawing/2014/main" id="{81DB37EB-4882-4DCF-8F07-D686E45D79F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50" name="AutoShape 3" descr="Bomba De Vacío De 2 Etapas  5 Cfm Motor De 1/2hp Entrada 1/4">
          <a:extLst>
            <a:ext uri="{FF2B5EF4-FFF2-40B4-BE49-F238E27FC236}">
              <a16:creationId xmlns:a16="http://schemas.microsoft.com/office/drawing/2014/main" id="{48724D3C-C887-4E60-BA76-DBF248F58B5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51" name="AutoShape 3" descr="Bomba De Vacío De 2 Etapas  5 Cfm Motor De 1/2hp Entrada 1/4">
          <a:extLst>
            <a:ext uri="{FF2B5EF4-FFF2-40B4-BE49-F238E27FC236}">
              <a16:creationId xmlns:a16="http://schemas.microsoft.com/office/drawing/2014/main" id="{E2E06ABA-49CD-4B05-9351-C8ACD45375F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52" name="AutoShape 3" descr="Bomba De Vacío De 2 Etapas  5 Cfm Motor De 1/2hp Entrada 1/4">
          <a:extLst>
            <a:ext uri="{FF2B5EF4-FFF2-40B4-BE49-F238E27FC236}">
              <a16:creationId xmlns:a16="http://schemas.microsoft.com/office/drawing/2014/main" id="{DD247D49-E9D4-426C-BEDC-6F40DEE7DEB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53" name="AutoShape 3" descr="Bomba De Vacío De 2 Etapas  5 Cfm Motor De 1/2hp Entrada 1/4">
          <a:extLst>
            <a:ext uri="{FF2B5EF4-FFF2-40B4-BE49-F238E27FC236}">
              <a16:creationId xmlns:a16="http://schemas.microsoft.com/office/drawing/2014/main" id="{6DA49C14-FFC1-49A6-885C-7906D49260E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54" name="AutoShape 3" descr="Bomba De Vacío De 2 Etapas  5 Cfm Motor De 1/2hp Entrada 1/4">
          <a:extLst>
            <a:ext uri="{FF2B5EF4-FFF2-40B4-BE49-F238E27FC236}">
              <a16:creationId xmlns:a16="http://schemas.microsoft.com/office/drawing/2014/main" id="{7E4DD58C-C6FA-4C36-AD29-A7FC0D4B0B2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55" name="AutoShape 3" descr="Bomba De Vacío De 2 Etapas  5 Cfm Motor De 1/2hp Entrada 1/4">
          <a:extLst>
            <a:ext uri="{FF2B5EF4-FFF2-40B4-BE49-F238E27FC236}">
              <a16:creationId xmlns:a16="http://schemas.microsoft.com/office/drawing/2014/main" id="{5B725A18-9929-4D43-9A13-21B01EB2A42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56" name="AutoShape 3" descr="Bomba De Vacío De 2 Etapas  5 Cfm Motor De 1/2hp Entrada 1/4">
          <a:extLst>
            <a:ext uri="{FF2B5EF4-FFF2-40B4-BE49-F238E27FC236}">
              <a16:creationId xmlns:a16="http://schemas.microsoft.com/office/drawing/2014/main" id="{B9E1E14F-D29E-4903-9609-735E63114FA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57" name="AutoShape 3" descr="Bomba De Vacío De 2 Etapas  5 Cfm Motor De 1/2hp Entrada 1/4">
          <a:extLst>
            <a:ext uri="{FF2B5EF4-FFF2-40B4-BE49-F238E27FC236}">
              <a16:creationId xmlns:a16="http://schemas.microsoft.com/office/drawing/2014/main" id="{2529CA77-7126-4A9F-A0D1-9E798E3114A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58" name="AutoShape 3" descr="Bomba De Vacío De 2 Etapas  5 Cfm Motor De 1/2hp Entrada 1/4">
          <a:extLst>
            <a:ext uri="{FF2B5EF4-FFF2-40B4-BE49-F238E27FC236}">
              <a16:creationId xmlns:a16="http://schemas.microsoft.com/office/drawing/2014/main" id="{06316A2C-C22A-41FB-BB94-4215F151F3F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59" name="AutoShape 3" descr="Bomba De Vacío De 2 Etapas  5 Cfm Motor De 1/2hp Entrada 1/4">
          <a:extLst>
            <a:ext uri="{FF2B5EF4-FFF2-40B4-BE49-F238E27FC236}">
              <a16:creationId xmlns:a16="http://schemas.microsoft.com/office/drawing/2014/main" id="{FCEB8C30-61C9-42E1-B8CB-661F779DAA4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60" name="AutoShape 3" descr="Bomba De Vacío De 2 Etapas  5 Cfm Motor De 1/2hp Entrada 1/4">
          <a:extLst>
            <a:ext uri="{FF2B5EF4-FFF2-40B4-BE49-F238E27FC236}">
              <a16:creationId xmlns:a16="http://schemas.microsoft.com/office/drawing/2014/main" id="{890C87A2-6098-4CCE-B85E-6F8BC12BF50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61" name="AutoShape 3" descr="Bomba De Vacío De 2 Etapas  5 Cfm Motor De 1/2hp Entrada 1/4">
          <a:extLst>
            <a:ext uri="{FF2B5EF4-FFF2-40B4-BE49-F238E27FC236}">
              <a16:creationId xmlns:a16="http://schemas.microsoft.com/office/drawing/2014/main" id="{3748A368-AC13-45E8-9AD5-40BA6E42BBF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62" name="AutoShape 3" descr="Bomba De Vacío De 2 Etapas  5 Cfm Motor De 1/2hp Entrada 1/4">
          <a:extLst>
            <a:ext uri="{FF2B5EF4-FFF2-40B4-BE49-F238E27FC236}">
              <a16:creationId xmlns:a16="http://schemas.microsoft.com/office/drawing/2014/main" id="{6469629E-2A43-4B06-808D-F3EA8F8519B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63" name="AutoShape 3" descr="Bomba De Vacío De 2 Etapas  5 Cfm Motor De 1/2hp Entrada 1/4">
          <a:extLst>
            <a:ext uri="{FF2B5EF4-FFF2-40B4-BE49-F238E27FC236}">
              <a16:creationId xmlns:a16="http://schemas.microsoft.com/office/drawing/2014/main" id="{671E4AE6-AEF1-43B8-B509-7C9272BF715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64" name="AutoShape 3" descr="Bomba De Vacío De 2 Etapas  5 Cfm Motor De 1/2hp Entrada 1/4">
          <a:extLst>
            <a:ext uri="{FF2B5EF4-FFF2-40B4-BE49-F238E27FC236}">
              <a16:creationId xmlns:a16="http://schemas.microsoft.com/office/drawing/2014/main" id="{E0AD54C0-21E1-481D-9BA4-1F4E60554D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65" name="AutoShape 3" descr="Bomba De Vacío De 2 Etapas  5 Cfm Motor De 1/2hp Entrada 1/4">
          <a:extLst>
            <a:ext uri="{FF2B5EF4-FFF2-40B4-BE49-F238E27FC236}">
              <a16:creationId xmlns:a16="http://schemas.microsoft.com/office/drawing/2014/main" id="{EC7A84C0-6741-4734-90C1-7566415D2D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66" name="AutoShape 3" descr="Bomba De Vacío De 2 Etapas  5 Cfm Motor De 1/2hp Entrada 1/4">
          <a:extLst>
            <a:ext uri="{FF2B5EF4-FFF2-40B4-BE49-F238E27FC236}">
              <a16:creationId xmlns:a16="http://schemas.microsoft.com/office/drawing/2014/main" id="{A57F388B-AF72-4C7E-B837-09F1AF03F13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67" name="AutoShape 3" descr="Bomba De Vacío De 2 Etapas  5 Cfm Motor De 1/2hp Entrada 1/4">
          <a:extLst>
            <a:ext uri="{FF2B5EF4-FFF2-40B4-BE49-F238E27FC236}">
              <a16:creationId xmlns:a16="http://schemas.microsoft.com/office/drawing/2014/main" id="{E6B0EC77-3F69-44D0-9C33-020514D1CE9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68" name="AutoShape 3" descr="Bomba De Vacío De 2 Etapas  5 Cfm Motor De 1/2hp Entrada 1/4">
          <a:extLst>
            <a:ext uri="{FF2B5EF4-FFF2-40B4-BE49-F238E27FC236}">
              <a16:creationId xmlns:a16="http://schemas.microsoft.com/office/drawing/2014/main" id="{A42BF9EA-A109-42CB-AE2C-CB8D7B82759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69" name="AutoShape 3" descr="Bomba De Vacío De 2 Etapas  5 Cfm Motor De 1/2hp Entrada 1/4">
          <a:extLst>
            <a:ext uri="{FF2B5EF4-FFF2-40B4-BE49-F238E27FC236}">
              <a16:creationId xmlns:a16="http://schemas.microsoft.com/office/drawing/2014/main" id="{7DB4E546-3A38-45E8-B95D-77E99C0FE72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70" name="AutoShape 3" descr="Bomba De Vacío De 2 Etapas  5 Cfm Motor De 1/2hp Entrada 1/4">
          <a:extLst>
            <a:ext uri="{FF2B5EF4-FFF2-40B4-BE49-F238E27FC236}">
              <a16:creationId xmlns:a16="http://schemas.microsoft.com/office/drawing/2014/main" id="{CB46E49B-AD49-4FEA-BE97-29FD5878950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71" name="AutoShape 3" descr="Bomba De Vacío De 2 Etapas  5 Cfm Motor De 1/2hp Entrada 1/4">
          <a:extLst>
            <a:ext uri="{FF2B5EF4-FFF2-40B4-BE49-F238E27FC236}">
              <a16:creationId xmlns:a16="http://schemas.microsoft.com/office/drawing/2014/main" id="{D797AD7D-F923-48F5-94F1-B1FCF84EBE2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72" name="AutoShape 3" descr="Bomba De Vacío De 2 Etapas  5 Cfm Motor De 1/2hp Entrada 1/4">
          <a:extLst>
            <a:ext uri="{FF2B5EF4-FFF2-40B4-BE49-F238E27FC236}">
              <a16:creationId xmlns:a16="http://schemas.microsoft.com/office/drawing/2014/main" id="{9DDFC8D8-5AF4-4BF8-B110-8B727AC0B67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73" name="AutoShape 3" descr="Bomba De Vacío De 2 Etapas  5 Cfm Motor De 1/2hp Entrada 1/4">
          <a:extLst>
            <a:ext uri="{FF2B5EF4-FFF2-40B4-BE49-F238E27FC236}">
              <a16:creationId xmlns:a16="http://schemas.microsoft.com/office/drawing/2014/main" id="{48738199-0FB1-4DF7-828C-B81226CE886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74" name="AutoShape 3" descr="Bomba De Vacío De 2 Etapas  5 Cfm Motor De 1/2hp Entrada 1/4">
          <a:extLst>
            <a:ext uri="{FF2B5EF4-FFF2-40B4-BE49-F238E27FC236}">
              <a16:creationId xmlns:a16="http://schemas.microsoft.com/office/drawing/2014/main" id="{9AF22CC2-9DF1-4226-B2F0-AE83EE209FC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75" name="AutoShape 3" descr="Bomba De Vacío De 2 Etapas  5 Cfm Motor De 1/2hp Entrada 1/4">
          <a:extLst>
            <a:ext uri="{FF2B5EF4-FFF2-40B4-BE49-F238E27FC236}">
              <a16:creationId xmlns:a16="http://schemas.microsoft.com/office/drawing/2014/main" id="{2E21DE10-CBCF-491C-BC56-75038C0070F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76" name="AutoShape 3" descr="Bomba De Vacío De 2 Etapas  5 Cfm Motor De 1/2hp Entrada 1/4">
          <a:extLst>
            <a:ext uri="{FF2B5EF4-FFF2-40B4-BE49-F238E27FC236}">
              <a16:creationId xmlns:a16="http://schemas.microsoft.com/office/drawing/2014/main" id="{B01D6D9D-9557-4DFA-8D3F-4F6D175412D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77" name="AutoShape 3" descr="Bomba De Vacío De 2 Etapas  5 Cfm Motor De 1/2hp Entrada 1/4">
          <a:extLst>
            <a:ext uri="{FF2B5EF4-FFF2-40B4-BE49-F238E27FC236}">
              <a16:creationId xmlns:a16="http://schemas.microsoft.com/office/drawing/2014/main" id="{89108587-3A42-4941-8133-9E7A50E1AA8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78" name="AutoShape 3" descr="Bomba De Vacío De 2 Etapas  5 Cfm Motor De 1/2hp Entrada 1/4">
          <a:extLst>
            <a:ext uri="{FF2B5EF4-FFF2-40B4-BE49-F238E27FC236}">
              <a16:creationId xmlns:a16="http://schemas.microsoft.com/office/drawing/2014/main" id="{CAA95E7C-A44C-41B7-9F9D-497C6178BAD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0</xdr:rowOff>
    </xdr:from>
    <xdr:ext cx="304800" cy="288925"/>
    <xdr:sp macro="" textlink="">
      <xdr:nvSpPr>
        <xdr:cNvPr id="10379" name="AutoShape 3" descr="Bomba De Vacío De 2 Etapas  5 Cfm Motor De 1/2hp Entrada 1/4">
          <a:extLst>
            <a:ext uri="{FF2B5EF4-FFF2-40B4-BE49-F238E27FC236}">
              <a16:creationId xmlns:a16="http://schemas.microsoft.com/office/drawing/2014/main" id="{AF9A1348-D976-4D9B-8330-DB7D0794F33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80" name="AutoShape 3" descr="Bomba De Vacío De 2 Etapas  5 Cfm Motor De 1/2hp Entrada 1/4">
          <a:extLst>
            <a:ext uri="{FF2B5EF4-FFF2-40B4-BE49-F238E27FC236}">
              <a16:creationId xmlns:a16="http://schemas.microsoft.com/office/drawing/2014/main" id="{77C9C8EE-D60F-4D5E-9224-B82996E3D9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81" name="AutoShape 3" descr="Bomba De Vacío De 2 Etapas  5 Cfm Motor De 1/2hp Entrada 1/4">
          <a:extLst>
            <a:ext uri="{FF2B5EF4-FFF2-40B4-BE49-F238E27FC236}">
              <a16:creationId xmlns:a16="http://schemas.microsoft.com/office/drawing/2014/main" id="{D3D645E5-959B-46E6-A405-FEA7D952160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82" name="AutoShape 3" descr="Bomba De Vacío De 2 Etapas  5 Cfm Motor De 1/2hp Entrada 1/4">
          <a:extLst>
            <a:ext uri="{FF2B5EF4-FFF2-40B4-BE49-F238E27FC236}">
              <a16:creationId xmlns:a16="http://schemas.microsoft.com/office/drawing/2014/main" id="{E859FFAD-EE31-4DA6-B370-EFBD4187FF3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83" name="AutoShape 3" descr="Bomba De Vacío De 2 Etapas  5 Cfm Motor De 1/2hp Entrada 1/4">
          <a:extLst>
            <a:ext uri="{FF2B5EF4-FFF2-40B4-BE49-F238E27FC236}">
              <a16:creationId xmlns:a16="http://schemas.microsoft.com/office/drawing/2014/main" id="{14D32B86-5233-4A1B-A6F5-2708D6DC54C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84" name="AutoShape 3" descr="Bomba De Vacío De 2 Etapas  5 Cfm Motor De 1/2hp Entrada 1/4">
          <a:extLst>
            <a:ext uri="{FF2B5EF4-FFF2-40B4-BE49-F238E27FC236}">
              <a16:creationId xmlns:a16="http://schemas.microsoft.com/office/drawing/2014/main" id="{AB9E7DC7-A657-4838-B9FE-9B96B93CC43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85" name="AutoShape 3" descr="Bomba De Vacío De 2 Etapas  5 Cfm Motor De 1/2hp Entrada 1/4">
          <a:extLst>
            <a:ext uri="{FF2B5EF4-FFF2-40B4-BE49-F238E27FC236}">
              <a16:creationId xmlns:a16="http://schemas.microsoft.com/office/drawing/2014/main" id="{EDE7D79B-979E-4BF0-8949-B57C7F78BDD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86" name="AutoShape 3" descr="Bomba De Vacío De 2 Etapas  5 Cfm Motor De 1/2hp Entrada 1/4">
          <a:extLst>
            <a:ext uri="{FF2B5EF4-FFF2-40B4-BE49-F238E27FC236}">
              <a16:creationId xmlns:a16="http://schemas.microsoft.com/office/drawing/2014/main" id="{5AB8E7D8-502B-487E-8A8A-80AC11BB477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87" name="AutoShape 3" descr="Bomba De Vacío De 2 Etapas  5 Cfm Motor De 1/2hp Entrada 1/4">
          <a:extLst>
            <a:ext uri="{FF2B5EF4-FFF2-40B4-BE49-F238E27FC236}">
              <a16:creationId xmlns:a16="http://schemas.microsoft.com/office/drawing/2014/main" id="{65B32574-F023-4185-BDA7-2D9614CA08D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88" name="AutoShape 3" descr="Bomba De Vacío De 2 Etapas  5 Cfm Motor De 1/2hp Entrada 1/4">
          <a:extLst>
            <a:ext uri="{FF2B5EF4-FFF2-40B4-BE49-F238E27FC236}">
              <a16:creationId xmlns:a16="http://schemas.microsoft.com/office/drawing/2014/main" id="{66DD8079-1697-4C84-BC43-08E0986A97D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89" name="AutoShape 3" descr="Bomba De Vacío De 2 Etapas  5 Cfm Motor De 1/2hp Entrada 1/4">
          <a:extLst>
            <a:ext uri="{FF2B5EF4-FFF2-40B4-BE49-F238E27FC236}">
              <a16:creationId xmlns:a16="http://schemas.microsoft.com/office/drawing/2014/main" id="{3E75CF38-B533-40CF-8552-478B0663CD2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90" name="AutoShape 3" descr="Bomba De Vacío De 2 Etapas  5 Cfm Motor De 1/2hp Entrada 1/4">
          <a:extLst>
            <a:ext uri="{FF2B5EF4-FFF2-40B4-BE49-F238E27FC236}">
              <a16:creationId xmlns:a16="http://schemas.microsoft.com/office/drawing/2014/main" id="{2B71CEEA-14FC-4744-AA67-DA2876E0C98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91" name="AutoShape 3" descr="Bomba De Vacío De 2 Etapas  5 Cfm Motor De 1/2hp Entrada 1/4">
          <a:extLst>
            <a:ext uri="{FF2B5EF4-FFF2-40B4-BE49-F238E27FC236}">
              <a16:creationId xmlns:a16="http://schemas.microsoft.com/office/drawing/2014/main" id="{5FEAD0F6-414D-4434-88D6-DB88E5FA097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92" name="AutoShape 3" descr="Bomba De Vacío De 2 Etapas  5 Cfm Motor De 1/2hp Entrada 1/4">
          <a:extLst>
            <a:ext uri="{FF2B5EF4-FFF2-40B4-BE49-F238E27FC236}">
              <a16:creationId xmlns:a16="http://schemas.microsoft.com/office/drawing/2014/main" id="{98747D0B-288D-4324-AB6C-C40041FE444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93" name="AutoShape 3" descr="Bomba De Vacío De 2 Etapas  5 Cfm Motor De 1/2hp Entrada 1/4">
          <a:extLst>
            <a:ext uri="{FF2B5EF4-FFF2-40B4-BE49-F238E27FC236}">
              <a16:creationId xmlns:a16="http://schemas.microsoft.com/office/drawing/2014/main" id="{875E2936-4371-4FE0-832B-0FE1FFD386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94" name="AutoShape 3" descr="Bomba De Vacío De 2 Etapas  5 Cfm Motor De 1/2hp Entrada 1/4">
          <a:extLst>
            <a:ext uri="{FF2B5EF4-FFF2-40B4-BE49-F238E27FC236}">
              <a16:creationId xmlns:a16="http://schemas.microsoft.com/office/drawing/2014/main" id="{F3D35321-9546-49D0-9C3C-3507408F8B4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95" name="AutoShape 3" descr="Bomba De Vacío De 2 Etapas  5 Cfm Motor De 1/2hp Entrada 1/4">
          <a:extLst>
            <a:ext uri="{FF2B5EF4-FFF2-40B4-BE49-F238E27FC236}">
              <a16:creationId xmlns:a16="http://schemas.microsoft.com/office/drawing/2014/main" id="{F9194854-9961-4DDA-B6A1-A81DEB6F7EA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96" name="AutoShape 3" descr="Bomba De Vacío De 2 Etapas  5 Cfm Motor De 1/2hp Entrada 1/4">
          <a:extLst>
            <a:ext uri="{FF2B5EF4-FFF2-40B4-BE49-F238E27FC236}">
              <a16:creationId xmlns:a16="http://schemas.microsoft.com/office/drawing/2014/main" id="{37BECD48-8764-4A5B-9342-71610635EEB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97" name="AutoShape 3" descr="Bomba De Vacío De 2 Etapas  5 Cfm Motor De 1/2hp Entrada 1/4">
          <a:extLst>
            <a:ext uri="{FF2B5EF4-FFF2-40B4-BE49-F238E27FC236}">
              <a16:creationId xmlns:a16="http://schemas.microsoft.com/office/drawing/2014/main" id="{CBC7AF32-6059-45D8-9A1E-F14A22B7257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98" name="AutoShape 3" descr="Bomba De Vacío De 2 Etapas  5 Cfm Motor De 1/2hp Entrada 1/4">
          <a:extLst>
            <a:ext uri="{FF2B5EF4-FFF2-40B4-BE49-F238E27FC236}">
              <a16:creationId xmlns:a16="http://schemas.microsoft.com/office/drawing/2014/main" id="{CC8568EC-4C52-4A69-97C1-76EBB3C1E44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399" name="AutoShape 3" descr="Bomba De Vacío De 2 Etapas  5 Cfm Motor De 1/2hp Entrada 1/4">
          <a:extLst>
            <a:ext uri="{FF2B5EF4-FFF2-40B4-BE49-F238E27FC236}">
              <a16:creationId xmlns:a16="http://schemas.microsoft.com/office/drawing/2014/main" id="{7CFE2CC1-0743-42FB-808C-0021366E657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00" name="AutoShape 3" descr="Bomba De Vacío De 2 Etapas  5 Cfm Motor De 1/2hp Entrada 1/4">
          <a:extLst>
            <a:ext uri="{FF2B5EF4-FFF2-40B4-BE49-F238E27FC236}">
              <a16:creationId xmlns:a16="http://schemas.microsoft.com/office/drawing/2014/main" id="{DBEB1FFC-53C4-4B2E-B9D1-DE90C755235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01" name="AutoShape 3" descr="Bomba De Vacío De 2 Etapas  5 Cfm Motor De 1/2hp Entrada 1/4">
          <a:extLst>
            <a:ext uri="{FF2B5EF4-FFF2-40B4-BE49-F238E27FC236}">
              <a16:creationId xmlns:a16="http://schemas.microsoft.com/office/drawing/2014/main" id="{DB24A4BB-BAF7-4C38-B142-728B94CC932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02" name="AutoShape 3" descr="Bomba De Vacío De 2 Etapas  5 Cfm Motor De 1/2hp Entrada 1/4">
          <a:extLst>
            <a:ext uri="{FF2B5EF4-FFF2-40B4-BE49-F238E27FC236}">
              <a16:creationId xmlns:a16="http://schemas.microsoft.com/office/drawing/2014/main" id="{2E717193-8E4D-4577-9FEB-4645A63CDAF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03" name="AutoShape 3" descr="Bomba De Vacío De 2 Etapas  5 Cfm Motor De 1/2hp Entrada 1/4">
          <a:extLst>
            <a:ext uri="{FF2B5EF4-FFF2-40B4-BE49-F238E27FC236}">
              <a16:creationId xmlns:a16="http://schemas.microsoft.com/office/drawing/2014/main" id="{1BD08E8C-972F-4D0D-B0CA-5C7BEC211F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04" name="AutoShape 3" descr="Bomba De Vacío De 2 Etapas  5 Cfm Motor De 1/2hp Entrada 1/4">
          <a:extLst>
            <a:ext uri="{FF2B5EF4-FFF2-40B4-BE49-F238E27FC236}">
              <a16:creationId xmlns:a16="http://schemas.microsoft.com/office/drawing/2014/main" id="{AA1BF4D5-CEA4-49B6-A464-9C2F51A21C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05" name="AutoShape 3" descr="Bomba De Vacío De 2 Etapas  5 Cfm Motor De 1/2hp Entrada 1/4">
          <a:extLst>
            <a:ext uri="{FF2B5EF4-FFF2-40B4-BE49-F238E27FC236}">
              <a16:creationId xmlns:a16="http://schemas.microsoft.com/office/drawing/2014/main" id="{BFBB3BAE-CFDE-4EC7-86BE-5A6A9907EBC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06" name="AutoShape 3" descr="Bomba De Vacío De 2 Etapas  5 Cfm Motor De 1/2hp Entrada 1/4">
          <a:extLst>
            <a:ext uri="{FF2B5EF4-FFF2-40B4-BE49-F238E27FC236}">
              <a16:creationId xmlns:a16="http://schemas.microsoft.com/office/drawing/2014/main" id="{5F5C041D-6A9E-4B45-9458-85F09715F2D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07" name="AutoShape 3" descr="Bomba De Vacío De 2 Etapas  5 Cfm Motor De 1/2hp Entrada 1/4">
          <a:extLst>
            <a:ext uri="{FF2B5EF4-FFF2-40B4-BE49-F238E27FC236}">
              <a16:creationId xmlns:a16="http://schemas.microsoft.com/office/drawing/2014/main" id="{D73A09A7-D7AD-4CDF-8CEE-13608A10B48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08" name="AutoShape 3" descr="Bomba De Vacío De 2 Etapas  5 Cfm Motor De 1/2hp Entrada 1/4">
          <a:extLst>
            <a:ext uri="{FF2B5EF4-FFF2-40B4-BE49-F238E27FC236}">
              <a16:creationId xmlns:a16="http://schemas.microsoft.com/office/drawing/2014/main" id="{0FD7B2D2-0A2B-4B29-9B0A-C3EBA1A90C8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09" name="AutoShape 3" descr="Bomba De Vacío De 2 Etapas  5 Cfm Motor De 1/2hp Entrada 1/4">
          <a:extLst>
            <a:ext uri="{FF2B5EF4-FFF2-40B4-BE49-F238E27FC236}">
              <a16:creationId xmlns:a16="http://schemas.microsoft.com/office/drawing/2014/main" id="{78F12406-A0C6-4A5D-A27C-3B62B7237D2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10" name="AutoShape 3" descr="Bomba De Vacío De 2 Etapas  5 Cfm Motor De 1/2hp Entrada 1/4">
          <a:extLst>
            <a:ext uri="{FF2B5EF4-FFF2-40B4-BE49-F238E27FC236}">
              <a16:creationId xmlns:a16="http://schemas.microsoft.com/office/drawing/2014/main" id="{F4C09B63-E6DB-40E7-8136-F08B67FFE90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11" name="AutoShape 3" descr="Bomba De Vacío De 2 Etapas  5 Cfm Motor De 1/2hp Entrada 1/4">
          <a:extLst>
            <a:ext uri="{FF2B5EF4-FFF2-40B4-BE49-F238E27FC236}">
              <a16:creationId xmlns:a16="http://schemas.microsoft.com/office/drawing/2014/main" id="{D23ECD24-87F8-4A7B-8822-6673A6DCCD7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12" name="AutoShape 3" descr="Bomba De Vacío De 2 Etapas  5 Cfm Motor De 1/2hp Entrada 1/4">
          <a:extLst>
            <a:ext uri="{FF2B5EF4-FFF2-40B4-BE49-F238E27FC236}">
              <a16:creationId xmlns:a16="http://schemas.microsoft.com/office/drawing/2014/main" id="{7411B41B-E2CC-4A59-96B0-7AA26E5C9B5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13" name="AutoShape 3" descr="Bomba De Vacío De 2 Etapas  5 Cfm Motor De 1/2hp Entrada 1/4">
          <a:extLst>
            <a:ext uri="{FF2B5EF4-FFF2-40B4-BE49-F238E27FC236}">
              <a16:creationId xmlns:a16="http://schemas.microsoft.com/office/drawing/2014/main" id="{DDBE4C12-0A33-4EED-B29C-854EF7AFF32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14" name="AutoShape 3" descr="Bomba De Vacío De 2 Etapas  5 Cfm Motor De 1/2hp Entrada 1/4">
          <a:extLst>
            <a:ext uri="{FF2B5EF4-FFF2-40B4-BE49-F238E27FC236}">
              <a16:creationId xmlns:a16="http://schemas.microsoft.com/office/drawing/2014/main" id="{66E91719-BF9A-481E-A085-FC492C411FD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15" name="AutoShape 3" descr="Bomba De Vacío De 2 Etapas  5 Cfm Motor De 1/2hp Entrada 1/4">
          <a:extLst>
            <a:ext uri="{FF2B5EF4-FFF2-40B4-BE49-F238E27FC236}">
              <a16:creationId xmlns:a16="http://schemas.microsoft.com/office/drawing/2014/main" id="{F7485B8A-DC4D-4564-8223-C64878569EB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16" name="AutoShape 3" descr="Bomba De Vacío De 2 Etapas  5 Cfm Motor De 1/2hp Entrada 1/4">
          <a:extLst>
            <a:ext uri="{FF2B5EF4-FFF2-40B4-BE49-F238E27FC236}">
              <a16:creationId xmlns:a16="http://schemas.microsoft.com/office/drawing/2014/main" id="{7DED71C8-8276-4C64-81A2-DDE18EB73BF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17" name="AutoShape 3" descr="Bomba De Vacío De 2 Etapas  5 Cfm Motor De 1/2hp Entrada 1/4">
          <a:extLst>
            <a:ext uri="{FF2B5EF4-FFF2-40B4-BE49-F238E27FC236}">
              <a16:creationId xmlns:a16="http://schemas.microsoft.com/office/drawing/2014/main" id="{B702928B-D9E3-4EB0-A5F9-629D3E96BF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18" name="AutoShape 3" descr="Bomba De Vacío De 2 Etapas  5 Cfm Motor De 1/2hp Entrada 1/4">
          <a:extLst>
            <a:ext uri="{FF2B5EF4-FFF2-40B4-BE49-F238E27FC236}">
              <a16:creationId xmlns:a16="http://schemas.microsoft.com/office/drawing/2014/main" id="{0DD7729D-1801-4067-9040-193528EB7D8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19" name="AutoShape 3" descr="Bomba De Vacío De 2 Etapas  5 Cfm Motor De 1/2hp Entrada 1/4">
          <a:extLst>
            <a:ext uri="{FF2B5EF4-FFF2-40B4-BE49-F238E27FC236}">
              <a16:creationId xmlns:a16="http://schemas.microsoft.com/office/drawing/2014/main" id="{C986C54F-1CCB-4629-A3DD-75FB63DC2C0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20" name="AutoShape 3" descr="Bomba De Vacío De 2 Etapas  5 Cfm Motor De 1/2hp Entrada 1/4">
          <a:extLst>
            <a:ext uri="{FF2B5EF4-FFF2-40B4-BE49-F238E27FC236}">
              <a16:creationId xmlns:a16="http://schemas.microsoft.com/office/drawing/2014/main" id="{6DB79BA9-4AD3-429C-B3BC-FA02C2FC3C6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21" name="AutoShape 3" descr="Bomba De Vacío De 2 Etapas  5 Cfm Motor De 1/2hp Entrada 1/4">
          <a:extLst>
            <a:ext uri="{FF2B5EF4-FFF2-40B4-BE49-F238E27FC236}">
              <a16:creationId xmlns:a16="http://schemas.microsoft.com/office/drawing/2014/main" id="{B8B0F54F-80CE-4AFE-B26D-7C1F9C7D2F7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22" name="AutoShape 3" descr="Bomba De Vacío De 2 Etapas  5 Cfm Motor De 1/2hp Entrada 1/4">
          <a:extLst>
            <a:ext uri="{FF2B5EF4-FFF2-40B4-BE49-F238E27FC236}">
              <a16:creationId xmlns:a16="http://schemas.microsoft.com/office/drawing/2014/main" id="{90518651-A529-48CB-97E2-FB090BA76A7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0</xdr:rowOff>
    </xdr:from>
    <xdr:ext cx="304800" cy="288925"/>
    <xdr:sp macro="" textlink="">
      <xdr:nvSpPr>
        <xdr:cNvPr id="10423" name="AutoShape 3" descr="Bomba De Vacío De 2 Etapas  5 Cfm Motor De 1/2hp Entrada 1/4">
          <a:extLst>
            <a:ext uri="{FF2B5EF4-FFF2-40B4-BE49-F238E27FC236}">
              <a16:creationId xmlns:a16="http://schemas.microsoft.com/office/drawing/2014/main" id="{81398364-D4B9-46BD-8891-36408B120C2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24" name="AutoShape 3" descr="Bomba De Vacío De 2 Etapas  5 Cfm Motor De 1/2hp Entrada 1/4">
          <a:extLst>
            <a:ext uri="{FF2B5EF4-FFF2-40B4-BE49-F238E27FC236}">
              <a16:creationId xmlns:a16="http://schemas.microsoft.com/office/drawing/2014/main" id="{C8DE44AF-2233-49C2-AF1E-DF84BE97513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25" name="AutoShape 3" descr="Bomba De Vacío De 2 Etapas  5 Cfm Motor De 1/2hp Entrada 1/4">
          <a:extLst>
            <a:ext uri="{FF2B5EF4-FFF2-40B4-BE49-F238E27FC236}">
              <a16:creationId xmlns:a16="http://schemas.microsoft.com/office/drawing/2014/main" id="{21B00C14-03D4-41CB-B9F6-A3E054C438E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26" name="AutoShape 3" descr="Bomba De Vacío De 2 Etapas  5 Cfm Motor De 1/2hp Entrada 1/4">
          <a:extLst>
            <a:ext uri="{FF2B5EF4-FFF2-40B4-BE49-F238E27FC236}">
              <a16:creationId xmlns:a16="http://schemas.microsoft.com/office/drawing/2014/main" id="{F7A881BA-6FC6-4D5F-85A1-2C861A1F9EA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27" name="AutoShape 3" descr="Bomba De Vacío De 2 Etapas  5 Cfm Motor De 1/2hp Entrada 1/4">
          <a:extLst>
            <a:ext uri="{FF2B5EF4-FFF2-40B4-BE49-F238E27FC236}">
              <a16:creationId xmlns:a16="http://schemas.microsoft.com/office/drawing/2014/main" id="{8A0EE852-91A1-4E1B-9A7C-3C6E95237A7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28" name="AutoShape 3" descr="Bomba De Vacío De 2 Etapas  5 Cfm Motor De 1/2hp Entrada 1/4">
          <a:extLst>
            <a:ext uri="{FF2B5EF4-FFF2-40B4-BE49-F238E27FC236}">
              <a16:creationId xmlns:a16="http://schemas.microsoft.com/office/drawing/2014/main" id="{C2BC1A52-6B49-4A10-962C-D4F00D0716B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29" name="AutoShape 3" descr="Bomba De Vacío De 2 Etapas  5 Cfm Motor De 1/2hp Entrada 1/4">
          <a:extLst>
            <a:ext uri="{FF2B5EF4-FFF2-40B4-BE49-F238E27FC236}">
              <a16:creationId xmlns:a16="http://schemas.microsoft.com/office/drawing/2014/main" id="{8801B78F-79FB-48FF-A725-568AA2E9412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30" name="AutoShape 3" descr="Bomba De Vacío De 2 Etapas  5 Cfm Motor De 1/2hp Entrada 1/4">
          <a:extLst>
            <a:ext uri="{FF2B5EF4-FFF2-40B4-BE49-F238E27FC236}">
              <a16:creationId xmlns:a16="http://schemas.microsoft.com/office/drawing/2014/main" id="{E08470F2-7725-4E76-ACBC-B61682EAFE7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31" name="AutoShape 3" descr="Bomba De Vacío De 2 Etapas  5 Cfm Motor De 1/2hp Entrada 1/4">
          <a:extLst>
            <a:ext uri="{FF2B5EF4-FFF2-40B4-BE49-F238E27FC236}">
              <a16:creationId xmlns:a16="http://schemas.microsoft.com/office/drawing/2014/main" id="{7D77552D-4CE8-4786-90BF-4A953B9AF2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32" name="AutoShape 3" descr="Bomba De Vacío De 2 Etapas  5 Cfm Motor De 1/2hp Entrada 1/4">
          <a:extLst>
            <a:ext uri="{FF2B5EF4-FFF2-40B4-BE49-F238E27FC236}">
              <a16:creationId xmlns:a16="http://schemas.microsoft.com/office/drawing/2014/main" id="{8612329A-0379-477A-8D54-E77C581B7ED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33" name="AutoShape 3" descr="Bomba De Vacío De 2 Etapas  5 Cfm Motor De 1/2hp Entrada 1/4">
          <a:extLst>
            <a:ext uri="{FF2B5EF4-FFF2-40B4-BE49-F238E27FC236}">
              <a16:creationId xmlns:a16="http://schemas.microsoft.com/office/drawing/2014/main" id="{87EA989B-566F-47FC-9E7C-91B58C0371E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34" name="AutoShape 3" descr="Bomba De Vacío De 2 Etapas  5 Cfm Motor De 1/2hp Entrada 1/4">
          <a:extLst>
            <a:ext uri="{FF2B5EF4-FFF2-40B4-BE49-F238E27FC236}">
              <a16:creationId xmlns:a16="http://schemas.microsoft.com/office/drawing/2014/main" id="{DFD211EE-7190-4F44-BFA9-2C3CC07026F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35" name="AutoShape 3" descr="Bomba De Vacío De 2 Etapas  5 Cfm Motor De 1/2hp Entrada 1/4">
          <a:extLst>
            <a:ext uri="{FF2B5EF4-FFF2-40B4-BE49-F238E27FC236}">
              <a16:creationId xmlns:a16="http://schemas.microsoft.com/office/drawing/2014/main" id="{79BFF6D5-D351-44FC-9EDB-D637F4C0E4C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36" name="AutoShape 3" descr="Bomba De Vacío De 2 Etapas  5 Cfm Motor De 1/2hp Entrada 1/4">
          <a:extLst>
            <a:ext uri="{FF2B5EF4-FFF2-40B4-BE49-F238E27FC236}">
              <a16:creationId xmlns:a16="http://schemas.microsoft.com/office/drawing/2014/main" id="{A35BC657-4975-4BFC-BD1F-7EE60B0A065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37" name="AutoShape 3" descr="Bomba De Vacío De 2 Etapas  5 Cfm Motor De 1/2hp Entrada 1/4">
          <a:extLst>
            <a:ext uri="{FF2B5EF4-FFF2-40B4-BE49-F238E27FC236}">
              <a16:creationId xmlns:a16="http://schemas.microsoft.com/office/drawing/2014/main" id="{C1371463-5B20-411E-B682-68F3FAD8D82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38" name="AutoShape 3" descr="Bomba De Vacío De 2 Etapas  5 Cfm Motor De 1/2hp Entrada 1/4">
          <a:extLst>
            <a:ext uri="{FF2B5EF4-FFF2-40B4-BE49-F238E27FC236}">
              <a16:creationId xmlns:a16="http://schemas.microsoft.com/office/drawing/2014/main" id="{078FF157-E95D-4EC0-B22F-4401325488F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39" name="AutoShape 3" descr="Bomba De Vacío De 2 Etapas  5 Cfm Motor De 1/2hp Entrada 1/4">
          <a:extLst>
            <a:ext uri="{FF2B5EF4-FFF2-40B4-BE49-F238E27FC236}">
              <a16:creationId xmlns:a16="http://schemas.microsoft.com/office/drawing/2014/main" id="{3464CF81-AA20-4B79-9ED6-B82F33CCC2D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40" name="AutoShape 3" descr="Bomba De Vacío De 2 Etapas  5 Cfm Motor De 1/2hp Entrada 1/4">
          <a:extLst>
            <a:ext uri="{FF2B5EF4-FFF2-40B4-BE49-F238E27FC236}">
              <a16:creationId xmlns:a16="http://schemas.microsoft.com/office/drawing/2014/main" id="{2C191337-C746-44CF-8517-3077641504A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41" name="AutoShape 3" descr="Bomba De Vacío De 2 Etapas  5 Cfm Motor De 1/2hp Entrada 1/4">
          <a:extLst>
            <a:ext uri="{FF2B5EF4-FFF2-40B4-BE49-F238E27FC236}">
              <a16:creationId xmlns:a16="http://schemas.microsoft.com/office/drawing/2014/main" id="{F2156A41-6733-42D5-B67D-F7E5F86F329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42" name="AutoShape 3" descr="Bomba De Vacío De 2 Etapas  5 Cfm Motor De 1/2hp Entrada 1/4">
          <a:extLst>
            <a:ext uri="{FF2B5EF4-FFF2-40B4-BE49-F238E27FC236}">
              <a16:creationId xmlns:a16="http://schemas.microsoft.com/office/drawing/2014/main" id="{92873AA8-9009-4D44-869B-44B6AD04368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43" name="AutoShape 3" descr="Bomba De Vacío De 2 Etapas  5 Cfm Motor De 1/2hp Entrada 1/4">
          <a:extLst>
            <a:ext uri="{FF2B5EF4-FFF2-40B4-BE49-F238E27FC236}">
              <a16:creationId xmlns:a16="http://schemas.microsoft.com/office/drawing/2014/main" id="{E33524A4-1121-4D5E-B65E-76CC81345D6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44" name="AutoShape 3" descr="Bomba De Vacío De 2 Etapas  5 Cfm Motor De 1/2hp Entrada 1/4">
          <a:extLst>
            <a:ext uri="{FF2B5EF4-FFF2-40B4-BE49-F238E27FC236}">
              <a16:creationId xmlns:a16="http://schemas.microsoft.com/office/drawing/2014/main" id="{1DDD8700-0C7F-4363-A9A7-6AB41055076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45" name="AutoShape 3" descr="Bomba De Vacío De 2 Etapas  5 Cfm Motor De 1/2hp Entrada 1/4">
          <a:extLst>
            <a:ext uri="{FF2B5EF4-FFF2-40B4-BE49-F238E27FC236}">
              <a16:creationId xmlns:a16="http://schemas.microsoft.com/office/drawing/2014/main" id="{FC9E15F3-7269-41CA-85B0-B1FE280D6E2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46" name="AutoShape 3" descr="Bomba De Vacío De 2 Etapas  5 Cfm Motor De 1/2hp Entrada 1/4">
          <a:extLst>
            <a:ext uri="{FF2B5EF4-FFF2-40B4-BE49-F238E27FC236}">
              <a16:creationId xmlns:a16="http://schemas.microsoft.com/office/drawing/2014/main" id="{7C4DA2E4-1CAD-4C7F-BF77-A9C64E16553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47" name="AutoShape 3" descr="Bomba De Vacío De 2 Etapas  5 Cfm Motor De 1/2hp Entrada 1/4">
          <a:extLst>
            <a:ext uri="{FF2B5EF4-FFF2-40B4-BE49-F238E27FC236}">
              <a16:creationId xmlns:a16="http://schemas.microsoft.com/office/drawing/2014/main" id="{4777E6C7-6BA4-4BE6-A0A9-A6E670DE254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48" name="AutoShape 3" descr="Bomba De Vacío De 2 Etapas  5 Cfm Motor De 1/2hp Entrada 1/4">
          <a:extLst>
            <a:ext uri="{FF2B5EF4-FFF2-40B4-BE49-F238E27FC236}">
              <a16:creationId xmlns:a16="http://schemas.microsoft.com/office/drawing/2014/main" id="{E9FF0294-4AC9-4D13-99E6-73C81C66B51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49" name="AutoShape 3" descr="Bomba De Vacío De 2 Etapas  5 Cfm Motor De 1/2hp Entrada 1/4">
          <a:extLst>
            <a:ext uri="{FF2B5EF4-FFF2-40B4-BE49-F238E27FC236}">
              <a16:creationId xmlns:a16="http://schemas.microsoft.com/office/drawing/2014/main" id="{891F340A-8691-4FFA-A3EE-BFB6FE6EDB9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50" name="AutoShape 3" descr="Bomba De Vacío De 2 Etapas  5 Cfm Motor De 1/2hp Entrada 1/4">
          <a:extLst>
            <a:ext uri="{FF2B5EF4-FFF2-40B4-BE49-F238E27FC236}">
              <a16:creationId xmlns:a16="http://schemas.microsoft.com/office/drawing/2014/main" id="{4451FF61-4407-4D44-9175-64B72E4A3AD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51" name="AutoShape 3" descr="Bomba De Vacío De 2 Etapas  5 Cfm Motor De 1/2hp Entrada 1/4">
          <a:extLst>
            <a:ext uri="{FF2B5EF4-FFF2-40B4-BE49-F238E27FC236}">
              <a16:creationId xmlns:a16="http://schemas.microsoft.com/office/drawing/2014/main" id="{4F9FF3C5-1D93-4B17-82FF-C752B30AFA8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52" name="AutoShape 3" descr="Bomba De Vacío De 2 Etapas  5 Cfm Motor De 1/2hp Entrada 1/4">
          <a:extLst>
            <a:ext uri="{FF2B5EF4-FFF2-40B4-BE49-F238E27FC236}">
              <a16:creationId xmlns:a16="http://schemas.microsoft.com/office/drawing/2014/main" id="{338F91A6-AE8A-4BD4-AE25-9B66930E9E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53" name="AutoShape 3" descr="Bomba De Vacío De 2 Etapas  5 Cfm Motor De 1/2hp Entrada 1/4">
          <a:extLst>
            <a:ext uri="{FF2B5EF4-FFF2-40B4-BE49-F238E27FC236}">
              <a16:creationId xmlns:a16="http://schemas.microsoft.com/office/drawing/2014/main" id="{B6B3D317-71EC-4A3B-934F-82C3B61D3E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54" name="AutoShape 3" descr="Bomba De Vacío De 2 Etapas  5 Cfm Motor De 1/2hp Entrada 1/4">
          <a:extLst>
            <a:ext uri="{FF2B5EF4-FFF2-40B4-BE49-F238E27FC236}">
              <a16:creationId xmlns:a16="http://schemas.microsoft.com/office/drawing/2014/main" id="{D7270A23-441A-47F9-9863-8D803CBB109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55" name="AutoShape 3" descr="Bomba De Vacío De 2 Etapas  5 Cfm Motor De 1/2hp Entrada 1/4">
          <a:extLst>
            <a:ext uri="{FF2B5EF4-FFF2-40B4-BE49-F238E27FC236}">
              <a16:creationId xmlns:a16="http://schemas.microsoft.com/office/drawing/2014/main" id="{F0010CDF-3373-4584-82FF-421D0E1611E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56" name="AutoShape 3" descr="Bomba De Vacío De 2 Etapas  5 Cfm Motor De 1/2hp Entrada 1/4">
          <a:extLst>
            <a:ext uri="{FF2B5EF4-FFF2-40B4-BE49-F238E27FC236}">
              <a16:creationId xmlns:a16="http://schemas.microsoft.com/office/drawing/2014/main" id="{4FDB9DA1-423B-47D0-B28E-F6250C969A6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57" name="AutoShape 3" descr="Bomba De Vacío De 2 Etapas  5 Cfm Motor De 1/2hp Entrada 1/4">
          <a:extLst>
            <a:ext uri="{FF2B5EF4-FFF2-40B4-BE49-F238E27FC236}">
              <a16:creationId xmlns:a16="http://schemas.microsoft.com/office/drawing/2014/main" id="{FD7AB4A0-CBF6-446F-9E7C-4C6AEE72BE5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58" name="AutoShape 3" descr="Bomba De Vacío De 2 Etapas  5 Cfm Motor De 1/2hp Entrada 1/4">
          <a:extLst>
            <a:ext uri="{FF2B5EF4-FFF2-40B4-BE49-F238E27FC236}">
              <a16:creationId xmlns:a16="http://schemas.microsoft.com/office/drawing/2014/main" id="{EFC086F7-513E-43FF-BFCA-DED4D58B1E5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59" name="AutoShape 3" descr="Bomba De Vacío De 2 Etapas  5 Cfm Motor De 1/2hp Entrada 1/4">
          <a:extLst>
            <a:ext uri="{FF2B5EF4-FFF2-40B4-BE49-F238E27FC236}">
              <a16:creationId xmlns:a16="http://schemas.microsoft.com/office/drawing/2014/main" id="{130FEACA-880E-4B0A-B852-AFC26AD02A7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60" name="AutoShape 3" descr="Bomba De Vacío De 2 Etapas  5 Cfm Motor De 1/2hp Entrada 1/4">
          <a:extLst>
            <a:ext uri="{FF2B5EF4-FFF2-40B4-BE49-F238E27FC236}">
              <a16:creationId xmlns:a16="http://schemas.microsoft.com/office/drawing/2014/main" id="{B1AF0FEA-D66E-430B-B625-450AD0F031B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61" name="AutoShape 3" descr="Bomba De Vacío De 2 Etapas  5 Cfm Motor De 1/2hp Entrada 1/4">
          <a:extLst>
            <a:ext uri="{FF2B5EF4-FFF2-40B4-BE49-F238E27FC236}">
              <a16:creationId xmlns:a16="http://schemas.microsoft.com/office/drawing/2014/main" id="{584B3384-BF2E-4917-BF07-4159A2F7549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62" name="AutoShape 3" descr="Bomba De Vacío De 2 Etapas  5 Cfm Motor De 1/2hp Entrada 1/4">
          <a:extLst>
            <a:ext uri="{FF2B5EF4-FFF2-40B4-BE49-F238E27FC236}">
              <a16:creationId xmlns:a16="http://schemas.microsoft.com/office/drawing/2014/main" id="{62004AEA-606C-4BA3-A0BD-40BE6087E7F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63" name="AutoShape 3" descr="Bomba De Vacío De 2 Etapas  5 Cfm Motor De 1/2hp Entrada 1/4">
          <a:extLst>
            <a:ext uri="{FF2B5EF4-FFF2-40B4-BE49-F238E27FC236}">
              <a16:creationId xmlns:a16="http://schemas.microsoft.com/office/drawing/2014/main" id="{6D7DCF77-C07C-48BA-A1A7-E9A0226B89A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64" name="AutoShape 3" descr="Bomba De Vacío De 2 Etapas  5 Cfm Motor De 1/2hp Entrada 1/4">
          <a:extLst>
            <a:ext uri="{FF2B5EF4-FFF2-40B4-BE49-F238E27FC236}">
              <a16:creationId xmlns:a16="http://schemas.microsoft.com/office/drawing/2014/main" id="{9C447255-D07D-4778-A236-1D4E0DECAE1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65" name="AutoShape 3" descr="Bomba De Vacío De 2 Etapas  5 Cfm Motor De 1/2hp Entrada 1/4">
          <a:extLst>
            <a:ext uri="{FF2B5EF4-FFF2-40B4-BE49-F238E27FC236}">
              <a16:creationId xmlns:a16="http://schemas.microsoft.com/office/drawing/2014/main" id="{4B9C410A-FA7C-452C-B5BC-E4662C5E4FB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66" name="AutoShape 3" descr="Bomba De Vacío De 2 Etapas  5 Cfm Motor De 1/2hp Entrada 1/4">
          <a:extLst>
            <a:ext uri="{FF2B5EF4-FFF2-40B4-BE49-F238E27FC236}">
              <a16:creationId xmlns:a16="http://schemas.microsoft.com/office/drawing/2014/main" id="{C6C26EA7-E908-4DCC-8646-0518462ADEA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67</xdr:row>
      <xdr:rowOff>0</xdr:rowOff>
    </xdr:from>
    <xdr:ext cx="304800" cy="288925"/>
    <xdr:sp macro="" textlink="">
      <xdr:nvSpPr>
        <xdr:cNvPr id="10467" name="AutoShape 3" descr="Bomba De Vacío De 2 Etapas  5 Cfm Motor De 1/2hp Entrada 1/4">
          <a:extLst>
            <a:ext uri="{FF2B5EF4-FFF2-40B4-BE49-F238E27FC236}">
              <a16:creationId xmlns:a16="http://schemas.microsoft.com/office/drawing/2014/main" id="{179D10A9-DDE2-42B9-924A-E50B97CD6EF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68" name="AutoShape 3" descr="Bomba De Vacío De 2 Etapas  5 Cfm Motor De 1/2hp Entrada 1/4">
          <a:extLst>
            <a:ext uri="{FF2B5EF4-FFF2-40B4-BE49-F238E27FC236}">
              <a16:creationId xmlns:a16="http://schemas.microsoft.com/office/drawing/2014/main" id="{1B84B9C4-EE11-48DF-9CCD-4F21FECE73B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69" name="AutoShape 3" descr="Bomba De Vacío De 2 Etapas  5 Cfm Motor De 1/2hp Entrada 1/4">
          <a:extLst>
            <a:ext uri="{FF2B5EF4-FFF2-40B4-BE49-F238E27FC236}">
              <a16:creationId xmlns:a16="http://schemas.microsoft.com/office/drawing/2014/main" id="{CE87A59D-CBA0-4F08-8926-8D9A3A5564C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70" name="AutoShape 3" descr="Bomba De Vacío De 2 Etapas  5 Cfm Motor De 1/2hp Entrada 1/4">
          <a:extLst>
            <a:ext uri="{FF2B5EF4-FFF2-40B4-BE49-F238E27FC236}">
              <a16:creationId xmlns:a16="http://schemas.microsoft.com/office/drawing/2014/main" id="{F1477E13-CF06-4CB7-B38F-5A2348BA1F0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71" name="AutoShape 3" descr="Bomba De Vacío De 2 Etapas  5 Cfm Motor De 1/2hp Entrada 1/4">
          <a:extLst>
            <a:ext uri="{FF2B5EF4-FFF2-40B4-BE49-F238E27FC236}">
              <a16:creationId xmlns:a16="http://schemas.microsoft.com/office/drawing/2014/main" id="{E53F4D54-6035-4F30-B858-AA1F96EEAE2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72" name="AutoShape 3" descr="Bomba De Vacío De 2 Etapas  5 Cfm Motor De 1/2hp Entrada 1/4">
          <a:extLst>
            <a:ext uri="{FF2B5EF4-FFF2-40B4-BE49-F238E27FC236}">
              <a16:creationId xmlns:a16="http://schemas.microsoft.com/office/drawing/2014/main" id="{3C71E5CC-8204-4FA3-B4AD-2FFAB260225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73" name="AutoShape 3" descr="Bomba De Vacío De 2 Etapas  5 Cfm Motor De 1/2hp Entrada 1/4">
          <a:extLst>
            <a:ext uri="{FF2B5EF4-FFF2-40B4-BE49-F238E27FC236}">
              <a16:creationId xmlns:a16="http://schemas.microsoft.com/office/drawing/2014/main" id="{812E9054-9CDE-4385-99E3-52F5E5CBDCF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74" name="AutoShape 3" descr="Bomba De Vacío De 2 Etapas  5 Cfm Motor De 1/2hp Entrada 1/4">
          <a:extLst>
            <a:ext uri="{FF2B5EF4-FFF2-40B4-BE49-F238E27FC236}">
              <a16:creationId xmlns:a16="http://schemas.microsoft.com/office/drawing/2014/main" id="{DDC2D1CD-BB3B-4E72-9231-0B2223D906C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75" name="AutoShape 3" descr="Bomba De Vacío De 2 Etapas  5 Cfm Motor De 1/2hp Entrada 1/4">
          <a:extLst>
            <a:ext uri="{FF2B5EF4-FFF2-40B4-BE49-F238E27FC236}">
              <a16:creationId xmlns:a16="http://schemas.microsoft.com/office/drawing/2014/main" id="{F26FB905-AF3B-4ECB-BE7C-47024F7D081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76" name="AutoShape 3" descr="Bomba De Vacío De 2 Etapas  5 Cfm Motor De 1/2hp Entrada 1/4">
          <a:extLst>
            <a:ext uri="{FF2B5EF4-FFF2-40B4-BE49-F238E27FC236}">
              <a16:creationId xmlns:a16="http://schemas.microsoft.com/office/drawing/2014/main" id="{B3FEAFBB-645C-4916-B549-B98ED88AF58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77" name="AutoShape 3" descr="Bomba De Vacío De 2 Etapas  5 Cfm Motor De 1/2hp Entrada 1/4">
          <a:extLst>
            <a:ext uri="{FF2B5EF4-FFF2-40B4-BE49-F238E27FC236}">
              <a16:creationId xmlns:a16="http://schemas.microsoft.com/office/drawing/2014/main" id="{3D29E3FE-22E4-406F-ABE6-BD4A16ACF86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78" name="AutoShape 3" descr="Bomba De Vacío De 2 Etapas  5 Cfm Motor De 1/2hp Entrada 1/4">
          <a:extLst>
            <a:ext uri="{FF2B5EF4-FFF2-40B4-BE49-F238E27FC236}">
              <a16:creationId xmlns:a16="http://schemas.microsoft.com/office/drawing/2014/main" id="{B1630F36-F872-4F34-B24A-CCA2E0185D8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79" name="AutoShape 3" descr="Bomba De Vacío De 2 Etapas  5 Cfm Motor De 1/2hp Entrada 1/4">
          <a:extLst>
            <a:ext uri="{FF2B5EF4-FFF2-40B4-BE49-F238E27FC236}">
              <a16:creationId xmlns:a16="http://schemas.microsoft.com/office/drawing/2014/main" id="{B75D342A-B6B4-4F52-A3C1-852A87F4901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80" name="AutoShape 3" descr="Bomba De Vacío De 2 Etapas  5 Cfm Motor De 1/2hp Entrada 1/4">
          <a:extLst>
            <a:ext uri="{FF2B5EF4-FFF2-40B4-BE49-F238E27FC236}">
              <a16:creationId xmlns:a16="http://schemas.microsoft.com/office/drawing/2014/main" id="{B4915356-A511-419E-851C-EF7D9B06A63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81" name="AutoShape 3" descr="Bomba De Vacío De 2 Etapas  5 Cfm Motor De 1/2hp Entrada 1/4">
          <a:extLst>
            <a:ext uri="{FF2B5EF4-FFF2-40B4-BE49-F238E27FC236}">
              <a16:creationId xmlns:a16="http://schemas.microsoft.com/office/drawing/2014/main" id="{38026E41-0975-4CF4-8B32-7044A27E3AC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82" name="AutoShape 3" descr="Bomba De Vacío De 2 Etapas  5 Cfm Motor De 1/2hp Entrada 1/4">
          <a:extLst>
            <a:ext uri="{FF2B5EF4-FFF2-40B4-BE49-F238E27FC236}">
              <a16:creationId xmlns:a16="http://schemas.microsoft.com/office/drawing/2014/main" id="{9AF0654D-01C0-4346-AF7D-D797C1785A0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83" name="AutoShape 3" descr="Bomba De Vacío De 2 Etapas  5 Cfm Motor De 1/2hp Entrada 1/4">
          <a:extLst>
            <a:ext uri="{FF2B5EF4-FFF2-40B4-BE49-F238E27FC236}">
              <a16:creationId xmlns:a16="http://schemas.microsoft.com/office/drawing/2014/main" id="{7858BD66-922E-4D12-85C1-BA43DF59CBB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84" name="AutoShape 3" descr="Bomba De Vacío De 2 Etapas  5 Cfm Motor De 1/2hp Entrada 1/4">
          <a:extLst>
            <a:ext uri="{FF2B5EF4-FFF2-40B4-BE49-F238E27FC236}">
              <a16:creationId xmlns:a16="http://schemas.microsoft.com/office/drawing/2014/main" id="{8F7992E0-ACAD-49C3-A4A6-6C3EE7CBF0C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85" name="AutoShape 3" descr="Bomba De Vacío De 2 Etapas  5 Cfm Motor De 1/2hp Entrada 1/4">
          <a:extLst>
            <a:ext uri="{FF2B5EF4-FFF2-40B4-BE49-F238E27FC236}">
              <a16:creationId xmlns:a16="http://schemas.microsoft.com/office/drawing/2014/main" id="{5EC190C3-91BA-4AEE-9134-75C60760B39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86" name="AutoShape 3" descr="Bomba De Vacío De 2 Etapas  5 Cfm Motor De 1/2hp Entrada 1/4">
          <a:extLst>
            <a:ext uri="{FF2B5EF4-FFF2-40B4-BE49-F238E27FC236}">
              <a16:creationId xmlns:a16="http://schemas.microsoft.com/office/drawing/2014/main" id="{2C2D21AE-C435-4D6E-A9EE-F4776DBDCFC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87" name="AutoShape 3" descr="Bomba De Vacío De 2 Etapas  5 Cfm Motor De 1/2hp Entrada 1/4">
          <a:extLst>
            <a:ext uri="{FF2B5EF4-FFF2-40B4-BE49-F238E27FC236}">
              <a16:creationId xmlns:a16="http://schemas.microsoft.com/office/drawing/2014/main" id="{3354724C-BC3D-4B6F-9FC9-930CEFCE6D9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88" name="AutoShape 3" descr="Bomba De Vacío De 2 Etapas  5 Cfm Motor De 1/2hp Entrada 1/4">
          <a:extLst>
            <a:ext uri="{FF2B5EF4-FFF2-40B4-BE49-F238E27FC236}">
              <a16:creationId xmlns:a16="http://schemas.microsoft.com/office/drawing/2014/main" id="{78F2E795-8AE8-427F-9751-42AA6C4AD91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89" name="AutoShape 3" descr="Bomba De Vacío De 2 Etapas  5 Cfm Motor De 1/2hp Entrada 1/4">
          <a:extLst>
            <a:ext uri="{FF2B5EF4-FFF2-40B4-BE49-F238E27FC236}">
              <a16:creationId xmlns:a16="http://schemas.microsoft.com/office/drawing/2014/main" id="{45FBCEBB-9894-46A6-99A2-59F39F0BC80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90" name="AutoShape 3" descr="Bomba De Vacío De 2 Etapas  5 Cfm Motor De 1/2hp Entrada 1/4">
          <a:extLst>
            <a:ext uri="{FF2B5EF4-FFF2-40B4-BE49-F238E27FC236}">
              <a16:creationId xmlns:a16="http://schemas.microsoft.com/office/drawing/2014/main" id="{361187DC-1C07-4A52-B64B-10CF5430B97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91" name="AutoShape 3" descr="Bomba De Vacío De 2 Etapas  5 Cfm Motor De 1/2hp Entrada 1/4">
          <a:extLst>
            <a:ext uri="{FF2B5EF4-FFF2-40B4-BE49-F238E27FC236}">
              <a16:creationId xmlns:a16="http://schemas.microsoft.com/office/drawing/2014/main" id="{B486FC75-0FBF-4EE7-A4E8-B4CD1B52942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92" name="AutoShape 3" descr="Bomba De Vacío De 2 Etapas  5 Cfm Motor De 1/2hp Entrada 1/4">
          <a:extLst>
            <a:ext uri="{FF2B5EF4-FFF2-40B4-BE49-F238E27FC236}">
              <a16:creationId xmlns:a16="http://schemas.microsoft.com/office/drawing/2014/main" id="{59F2678A-AB59-492A-99E8-736002971C5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93" name="AutoShape 3" descr="Bomba De Vacío De 2 Etapas  5 Cfm Motor De 1/2hp Entrada 1/4">
          <a:extLst>
            <a:ext uri="{FF2B5EF4-FFF2-40B4-BE49-F238E27FC236}">
              <a16:creationId xmlns:a16="http://schemas.microsoft.com/office/drawing/2014/main" id="{747D5AF1-6218-41F5-86EF-88DA3FC3D8E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94" name="AutoShape 3" descr="Bomba De Vacío De 2 Etapas  5 Cfm Motor De 1/2hp Entrada 1/4">
          <a:extLst>
            <a:ext uri="{FF2B5EF4-FFF2-40B4-BE49-F238E27FC236}">
              <a16:creationId xmlns:a16="http://schemas.microsoft.com/office/drawing/2014/main" id="{55ABBAD8-4077-4F41-983F-C27C819FAE7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95" name="AutoShape 3" descr="Bomba De Vacío De 2 Etapas  5 Cfm Motor De 1/2hp Entrada 1/4">
          <a:extLst>
            <a:ext uri="{FF2B5EF4-FFF2-40B4-BE49-F238E27FC236}">
              <a16:creationId xmlns:a16="http://schemas.microsoft.com/office/drawing/2014/main" id="{02D3F561-9608-44E8-BF02-488B277C15E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96" name="AutoShape 3" descr="Bomba De Vacío De 2 Etapas  5 Cfm Motor De 1/2hp Entrada 1/4">
          <a:extLst>
            <a:ext uri="{FF2B5EF4-FFF2-40B4-BE49-F238E27FC236}">
              <a16:creationId xmlns:a16="http://schemas.microsoft.com/office/drawing/2014/main" id="{1E2417D5-FD2B-4171-A6C5-04338A0086C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97" name="AutoShape 3" descr="Bomba De Vacío De 2 Etapas  5 Cfm Motor De 1/2hp Entrada 1/4">
          <a:extLst>
            <a:ext uri="{FF2B5EF4-FFF2-40B4-BE49-F238E27FC236}">
              <a16:creationId xmlns:a16="http://schemas.microsoft.com/office/drawing/2014/main" id="{1BEC77BF-716C-495C-ACA3-96BEF4FA13A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98" name="AutoShape 3" descr="Bomba De Vacío De 2 Etapas  5 Cfm Motor De 1/2hp Entrada 1/4">
          <a:extLst>
            <a:ext uri="{FF2B5EF4-FFF2-40B4-BE49-F238E27FC236}">
              <a16:creationId xmlns:a16="http://schemas.microsoft.com/office/drawing/2014/main" id="{0A77DBDF-3EA5-4FA1-A890-34950971898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499" name="AutoShape 3" descr="Bomba De Vacío De 2 Etapas  5 Cfm Motor De 1/2hp Entrada 1/4">
          <a:extLst>
            <a:ext uri="{FF2B5EF4-FFF2-40B4-BE49-F238E27FC236}">
              <a16:creationId xmlns:a16="http://schemas.microsoft.com/office/drawing/2014/main" id="{AAE7A7D3-9B24-4FAA-B712-1DE22EF2EF6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500" name="AutoShape 3" descr="Bomba De Vacío De 2 Etapas  5 Cfm Motor De 1/2hp Entrada 1/4">
          <a:extLst>
            <a:ext uri="{FF2B5EF4-FFF2-40B4-BE49-F238E27FC236}">
              <a16:creationId xmlns:a16="http://schemas.microsoft.com/office/drawing/2014/main" id="{87268BF1-F153-4662-AF7D-7CF08DE91CE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501" name="AutoShape 3" descr="Bomba De Vacío De 2 Etapas  5 Cfm Motor De 1/2hp Entrada 1/4">
          <a:extLst>
            <a:ext uri="{FF2B5EF4-FFF2-40B4-BE49-F238E27FC236}">
              <a16:creationId xmlns:a16="http://schemas.microsoft.com/office/drawing/2014/main" id="{3A6B7C12-FC77-49A9-8629-11AC5CE1B37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502" name="AutoShape 3" descr="Bomba De Vacío De 2 Etapas  5 Cfm Motor De 1/2hp Entrada 1/4">
          <a:extLst>
            <a:ext uri="{FF2B5EF4-FFF2-40B4-BE49-F238E27FC236}">
              <a16:creationId xmlns:a16="http://schemas.microsoft.com/office/drawing/2014/main" id="{29E94C2F-31FF-414E-839E-869096E4E59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503" name="AutoShape 3" descr="Bomba De Vacío De 2 Etapas  5 Cfm Motor De 1/2hp Entrada 1/4">
          <a:extLst>
            <a:ext uri="{FF2B5EF4-FFF2-40B4-BE49-F238E27FC236}">
              <a16:creationId xmlns:a16="http://schemas.microsoft.com/office/drawing/2014/main" id="{8508BC02-C57A-422D-A515-7A8A864463E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504" name="AutoShape 3" descr="Bomba De Vacío De 2 Etapas  5 Cfm Motor De 1/2hp Entrada 1/4">
          <a:extLst>
            <a:ext uri="{FF2B5EF4-FFF2-40B4-BE49-F238E27FC236}">
              <a16:creationId xmlns:a16="http://schemas.microsoft.com/office/drawing/2014/main" id="{51534AF8-907F-4166-9183-DA5EF2E1A58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505" name="AutoShape 3" descr="Bomba De Vacío De 2 Etapas  5 Cfm Motor De 1/2hp Entrada 1/4">
          <a:extLst>
            <a:ext uri="{FF2B5EF4-FFF2-40B4-BE49-F238E27FC236}">
              <a16:creationId xmlns:a16="http://schemas.microsoft.com/office/drawing/2014/main" id="{5CD566CB-3A4A-4E6B-8130-36FACA5C182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506" name="AutoShape 3" descr="Bomba De Vacío De 2 Etapas  5 Cfm Motor De 1/2hp Entrada 1/4">
          <a:extLst>
            <a:ext uri="{FF2B5EF4-FFF2-40B4-BE49-F238E27FC236}">
              <a16:creationId xmlns:a16="http://schemas.microsoft.com/office/drawing/2014/main" id="{1A492C63-73C0-48B7-82F8-ABC728D9F3A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507" name="AutoShape 3" descr="Bomba De Vacío De 2 Etapas  5 Cfm Motor De 1/2hp Entrada 1/4">
          <a:extLst>
            <a:ext uri="{FF2B5EF4-FFF2-40B4-BE49-F238E27FC236}">
              <a16:creationId xmlns:a16="http://schemas.microsoft.com/office/drawing/2014/main" id="{3072A32C-8028-4D85-98BE-956B4766267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508" name="AutoShape 3" descr="Bomba De Vacío De 2 Etapas  5 Cfm Motor De 1/2hp Entrada 1/4">
          <a:extLst>
            <a:ext uri="{FF2B5EF4-FFF2-40B4-BE49-F238E27FC236}">
              <a16:creationId xmlns:a16="http://schemas.microsoft.com/office/drawing/2014/main" id="{0057029A-197A-4972-ACB9-2B8532497A1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509" name="AutoShape 3" descr="Bomba De Vacío De 2 Etapas  5 Cfm Motor De 1/2hp Entrada 1/4">
          <a:extLst>
            <a:ext uri="{FF2B5EF4-FFF2-40B4-BE49-F238E27FC236}">
              <a16:creationId xmlns:a16="http://schemas.microsoft.com/office/drawing/2014/main" id="{78CE7543-C712-40A7-94F8-C1BCB53412E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510" name="AutoShape 3" descr="Bomba De Vacío De 2 Etapas  5 Cfm Motor De 1/2hp Entrada 1/4">
          <a:extLst>
            <a:ext uri="{FF2B5EF4-FFF2-40B4-BE49-F238E27FC236}">
              <a16:creationId xmlns:a16="http://schemas.microsoft.com/office/drawing/2014/main" id="{D9A3C1B1-1924-4866-A83E-836953EB236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68</xdr:row>
      <xdr:rowOff>0</xdr:rowOff>
    </xdr:from>
    <xdr:ext cx="304800" cy="288925"/>
    <xdr:sp macro="" textlink="">
      <xdr:nvSpPr>
        <xdr:cNvPr id="10511" name="AutoShape 3" descr="Bomba De Vacío De 2 Etapas  5 Cfm Motor De 1/2hp Entrada 1/4">
          <a:extLst>
            <a:ext uri="{FF2B5EF4-FFF2-40B4-BE49-F238E27FC236}">
              <a16:creationId xmlns:a16="http://schemas.microsoft.com/office/drawing/2014/main" id="{90DD34F6-67DF-4505-908D-E084F97D5EB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12" name="AutoShape 3" descr="Bomba De Vacío De 2 Etapas  5 Cfm Motor De 1/2hp Entrada 1/4">
          <a:extLst>
            <a:ext uri="{FF2B5EF4-FFF2-40B4-BE49-F238E27FC236}">
              <a16:creationId xmlns:a16="http://schemas.microsoft.com/office/drawing/2014/main" id="{D2E4C748-B0ED-452A-8AD6-05EF5BBEEA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13" name="AutoShape 3" descr="Bomba De Vacío De 2 Etapas  5 Cfm Motor De 1/2hp Entrada 1/4">
          <a:extLst>
            <a:ext uri="{FF2B5EF4-FFF2-40B4-BE49-F238E27FC236}">
              <a16:creationId xmlns:a16="http://schemas.microsoft.com/office/drawing/2014/main" id="{A425B793-000F-47D7-A05E-72C11833770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14" name="AutoShape 3" descr="Bomba De Vacío De 2 Etapas  5 Cfm Motor De 1/2hp Entrada 1/4">
          <a:extLst>
            <a:ext uri="{FF2B5EF4-FFF2-40B4-BE49-F238E27FC236}">
              <a16:creationId xmlns:a16="http://schemas.microsoft.com/office/drawing/2014/main" id="{E996C772-4745-4241-B170-1285304338D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15" name="AutoShape 3" descr="Bomba De Vacío De 2 Etapas  5 Cfm Motor De 1/2hp Entrada 1/4">
          <a:extLst>
            <a:ext uri="{FF2B5EF4-FFF2-40B4-BE49-F238E27FC236}">
              <a16:creationId xmlns:a16="http://schemas.microsoft.com/office/drawing/2014/main" id="{14F8839D-3FCB-48EB-8ABD-E834CE5A61E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16" name="AutoShape 3" descr="Bomba De Vacío De 2 Etapas  5 Cfm Motor De 1/2hp Entrada 1/4">
          <a:extLst>
            <a:ext uri="{FF2B5EF4-FFF2-40B4-BE49-F238E27FC236}">
              <a16:creationId xmlns:a16="http://schemas.microsoft.com/office/drawing/2014/main" id="{5C9AF019-41C8-4AEB-9FD0-DCE584A8D2B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17" name="AutoShape 3" descr="Bomba De Vacío De 2 Etapas  5 Cfm Motor De 1/2hp Entrada 1/4">
          <a:extLst>
            <a:ext uri="{FF2B5EF4-FFF2-40B4-BE49-F238E27FC236}">
              <a16:creationId xmlns:a16="http://schemas.microsoft.com/office/drawing/2014/main" id="{6E16EE49-158F-4EB2-8B4C-5A301A7C49B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18" name="AutoShape 3" descr="Bomba De Vacío De 2 Etapas  5 Cfm Motor De 1/2hp Entrada 1/4">
          <a:extLst>
            <a:ext uri="{FF2B5EF4-FFF2-40B4-BE49-F238E27FC236}">
              <a16:creationId xmlns:a16="http://schemas.microsoft.com/office/drawing/2014/main" id="{80C851E7-D163-4E28-9775-2CEA180A494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19" name="AutoShape 3" descr="Bomba De Vacío De 2 Etapas  5 Cfm Motor De 1/2hp Entrada 1/4">
          <a:extLst>
            <a:ext uri="{FF2B5EF4-FFF2-40B4-BE49-F238E27FC236}">
              <a16:creationId xmlns:a16="http://schemas.microsoft.com/office/drawing/2014/main" id="{25D629E6-0045-4EE0-B403-B9E030B3CCA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20" name="AutoShape 3" descr="Bomba De Vacío De 2 Etapas  5 Cfm Motor De 1/2hp Entrada 1/4">
          <a:extLst>
            <a:ext uri="{FF2B5EF4-FFF2-40B4-BE49-F238E27FC236}">
              <a16:creationId xmlns:a16="http://schemas.microsoft.com/office/drawing/2014/main" id="{4D04A03B-76DE-46D7-BF85-BC31C6DA706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21" name="AutoShape 3" descr="Bomba De Vacío De 2 Etapas  5 Cfm Motor De 1/2hp Entrada 1/4">
          <a:extLst>
            <a:ext uri="{FF2B5EF4-FFF2-40B4-BE49-F238E27FC236}">
              <a16:creationId xmlns:a16="http://schemas.microsoft.com/office/drawing/2014/main" id="{237838BD-A245-4811-85EF-C1DFFE39099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22" name="AutoShape 3" descr="Bomba De Vacío De 2 Etapas  5 Cfm Motor De 1/2hp Entrada 1/4">
          <a:extLst>
            <a:ext uri="{FF2B5EF4-FFF2-40B4-BE49-F238E27FC236}">
              <a16:creationId xmlns:a16="http://schemas.microsoft.com/office/drawing/2014/main" id="{03F9C2E1-30D4-4569-9543-3EEA153B981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23" name="AutoShape 3" descr="Bomba De Vacío De 2 Etapas  5 Cfm Motor De 1/2hp Entrada 1/4">
          <a:extLst>
            <a:ext uri="{FF2B5EF4-FFF2-40B4-BE49-F238E27FC236}">
              <a16:creationId xmlns:a16="http://schemas.microsoft.com/office/drawing/2014/main" id="{3F01103D-8923-4D96-8441-B7AFF75B212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24" name="AutoShape 3" descr="Bomba De Vacío De 2 Etapas  5 Cfm Motor De 1/2hp Entrada 1/4">
          <a:extLst>
            <a:ext uri="{FF2B5EF4-FFF2-40B4-BE49-F238E27FC236}">
              <a16:creationId xmlns:a16="http://schemas.microsoft.com/office/drawing/2014/main" id="{B87F03EB-A8BA-4ED1-91CC-1ECE2AF5FE5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25" name="AutoShape 3" descr="Bomba De Vacío De 2 Etapas  5 Cfm Motor De 1/2hp Entrada 1/4">
          <a:extLst>
            <a:ext uri="{FF2B5EF4-FFF2-40B4-BE49-F238E27FC236}">
              <a16:creationId xmlns:a16="http://schemas.microsoft.com/office/drawing/2014/main" id="{7ECA771E-7AA0-4983-8037-36C2890ADF6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26" name="AutoShape 3" descr="Bomba De Vacío De 2 Etapas  5 Cfm Motor De 1/2hp Entrada 1/4">
          <a:extLst>
            <a:ext uri="{FF2B5EF4-FFF2-40B4-BE49-F238E27FC236}">
              <a16:creationId xmlns:a16="http://schemas.microsoft.com/office/drawing/2014/main" id="{E91304B4-B262-4490-9C40-5F5B8696553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27" name="AutoShape 3" descr="Bomba De Vacío De 2 Etapas  5 Cfm Motor De 1/2hp Entrada 1/4">
          <a:extLst>
            <a:ext uri="{FF2B5EF4-FFF2-40B4-BE49-F238E27FC236}">
              <a16:creationId xmlns:a16="http://schemas.microsoft.com/office/drawing/2014/main" id="{31349BC6-E24E-45AB-85F6-29E43042E0A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28" name="AutoShape 3" descr="Bomba De Vacío De 2 Etapas  5 Cfm Motor De 1/2hp Entrada 1/4">
          <a:extLst>
            <a:ext uri="{FF2B5EF4-FFF2-40B4-BE49-F238E27FC236}">
              <a16:creationId xmlns:a16="http://schemas.microsoft.com/office/drawing/2014/main" id="{B2943228-12B1-4741-A970-7D54E32F761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29" name="AutoShape 3" descr="Bomba De Vacío De 2 Etapas  5 Cfm Motor De 1/2hp Entrada 1/4">
          <a:extLst>
            <a:ext uri="{FF2B5EF4-FFF2-40B4-BE49-F238E27FC236}">
              <a16:creationId xmlns:a16="http://schemas.microsoft.com/office/drawing/2014/main" id="{FD1A5212-C1EB-4273-947F-451B0511356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30" name="AutoShape 3" descr="Bomba De Vacío De 2 Etapas  5 Cfm Motor De 1/2hp Entrada 1/4">
          <a:extLst>
            <a:ext uri="{FF2B5EF4-FFF2-40B4-BE49-F238E27FC236}">
              <a16:creationId xmlns:a16="http://schemas.microsoft.com/office/drawing/2014/main" id="{61BD4FF7-50B3-490A-B57A-60258092F7C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31" name="AutoShape 3" descr="Bomba De Vacío De 2 Etapas  5 Cfm Motor De 1/2hp Entrada 1/4">
          <a:extLst>
            <a:ext uri="{FF2B5EF4-FFF2-40B4-BE49-F238E27FC236}">
              <a16:creationId xmlns:a16="http://schemas.microsoft.com/office/drawing/2014/main" id="{0851CB77-F833-43CC-A1C2-AA55664E811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32" name="AutoShape 3" descr="Bomba De Vacío De 2 Etapas  5 Cfm Motor De 1/2hp Entrada 1/4">
          <a:extLst>
            <a:ext uri="{FF2B5EF4-FFF2-40B4-BE49-F238E27FC236}">
              <a16:creationId xmlns:a16="http://schemas.microsoft.com/office/drawing/2014/main" id="{14208354-1148-415A-B41C-C155B1C31FA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33" name="AutoShape 3" descr="Bomba De Vacío De 2 Etapas  5 Cfm Motor De 1/2hp Entrada 1/4">
          <a:extLst>
            <a:ext uri="{FF2B5EF4-FFF2-40B4-BE49-F238E27FC236}">
              <a16:creationId xmlns:a16="http://schemas.microsoft.com/office/drawing/2014/main" id="{F806C7FD-C3D3-4D3C-BD0B-A5B2E388394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34" name="AutoShape 3" descr="Bomba De Vacío De 2 Etapas  5 Cfm Motor De 1/2hp Entrada 1/4">
          <a:extLst>
            <a:ext uri="{FF2B5EF4-FFF2-40B4-BE49-F238E27FC236}">
              <a16:creationId xmlns:a16="http://schemas.microsoft.com/office/drawing/2014/main" id="{CCBEDB7D-B654-47A5-B30E-0019D108EC9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35" name="AutoShape 3" descr="Bomba De Vacío De 2 Etapas  5 Cfm Motor De 1/2hp Entrada 1/4">
          <a:extLst>
            <a:ext uri="{FF2B5EF4-FFF2-40B4-BE49-F238E27FC236}">
              <a16:creationId xmlns:a16="http://schemas.microsoft.com/office/drawing/2014/main" id="{5E4458AF-0D5D-4F80-94EB-473398FB0FD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36" name="AutoShape 3" descr="Bomba De Vacío De 2 Etapas  5 Cfm Motor De 1/2hp Entrada 1/4">
          <a:extLst>
            <a:ext uri="{FF2B5EF4-FFF2-40B4-BE49-F238E27FC236}">
              <a16:creationId xmlns:a16="http://schemas.microsoft.com/office/drawing/2014/main" id="{809D2C23-2B39-43E2-ABA2-312C8A6E0E2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37" name="AutoShape 3" descr="Bomba De Vacío De 2 Etapas  5 Cfm Motor De 1/2hp Entrada 1/4">
          <a:extLst>
            <a:ext uri="{FF2B5EF4-FFF2-40B4-BE49-F238E27FC236}">
              <a16:creationId xmlns:a16="http://schemas.microsoft.com/office/drawing/2014/main" id="{172A5631-AD11-4CA5-B1AA-D6940265D11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38" name="AutoShape 3" descr="Bomba De Vacío De 2 Etapas  5 Cfm Motor De 1/2hp Entrada 1/4">
          <a:extLst>
            <a:ext uri="{FF2B5EF4-FFF2-40B4-BE49-F238E27FC236}">
              <a16:creationId xmlns:a16="http://schemas.microsoft.com/office/drawing/2014/main" id="{3A5F9C58-4072-49FE-9743-E444A9A53BF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39" name="AutoShape 3" descr="Bomba De Vacío De 2 Etapas  5 Cfm Motor De 1/2hp Entrada 1/4">
          <a:extLst>
            <a:ext uri="{FF2B5EF4-FFF2-40B4-BE49-F238E27FC236}">
              <a16:creationId xmlns:a16="http://schemas.microsoft.com/office/drawing/2014/main" id="{813692D2-0DF7-4987-9CEA-1EFD1CCAC1A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40" name="AutoShape 3" descr="Bomba De Vacío De 2 Etapas  5 Cfm Motor De 1/2hp Entrada 1/4">
          <a:extLst>
            <a:ext uri="{FF2B5EF4-FFF2-40B4-BE49-F238E27FC236}">
              <a16:creationId xmlns:a16="http://schemas.microsoft.com/office/drawing/2014/main" id="{8F820181-173E-4F30-8603-37839BC8C95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41" name="AutoShape 3" descr="Bomba De Vacío De 2 Etapas  5 Cfm Motor De 1/2hp Entrada 1/4">
          <a:extLst>
            <a:ext uri="{FF2B5EF4-FFF2-40B4-BE49-F238E27FC236}">
              <a16:creationId xmlns:a16="http://schemas.microsoft.com/office/drawing/2014/main" id="{6E951060-DD9C-43BB-BEB1-D945006E309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42" name="AutoShape 3" descr="Bomba De Vacío De 2 Etapas  5 Cfm Motor De 1/2hp Entrada 1/4">
          <a:extLst>
            <a:ext uri="{FF2B5EF4-FFF2-40B4-BE49-F238E27FC236}">
              <a16:creationId xmlns:a16="http://schemas.microsoft.com/office/drawing/2014/main" id="{58A32C0B-BBD0-4AC2-88F7-1BA2D5EE012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43" name="AutoShape 3" descr="Bomba De Vacío De 2 Etapas  5 Cfm Motor De 1/2hp Entrada 1/4">
          <a:extLst>
            <a:ext uri="{FF2B5EF4-FFF2-40B4-BE49-F238E27FC236}">
              <a16:creationId xmlns:a16="http://schemas.microsoft.com/office/drawing/2014/main" id="{DC53236A-AFAE-437E-AAE1-9076223E996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44" name="AutoShape 3" descr="Bomba De Vacío De 2 Etapas  5 Cfm Motor De 1/2hp Entrada 1/4">
          <a:extLst>
            <a:ext uri="{FF2B5EF4-FFF2-40B4-BE49-F238E27FC236}">
              <a16:creationId xmlns:a16="http://schemas.microsoft.com/office/drawing/2014/main" id="{C31DAAA6-6173-4969-8E8E-6FA5F48EE98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45" name="AutoShape 3" descr="Bomba De Vacío De 2 Etapas  5 Cfm Motor De 1/2hp Entrada 1/4">
          <a:extLst>
            <a:ext uri="{FF2B5EF4-FFF2-40B4-BE49-F238E27FC236}">
              <a16:creationId xmlns:a16="http://schemas.microsoft.com/office/drawing/2014/main" id="{7DEEAF98-73AB-4C64-9F0C-C275B6C41F2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46" name="AutoShape 3" descr="Bomba De Vacío De 2 Etapas  5 Cfm Motor De 1/2hp Entrada 1/4">
          <a:extLst>
            <a:ext uri="{FF2B5EF4-FFF2-40B4-BE49-F238E27FC236}">
              <a16:creationId xmlns:a16="http://schemas.microsoft.com/office/drawing/2014/main" id="{65841C70-E2FD-4927-BA44-E45CFFA5A58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47" name="AutoShape 3" descr="Bomba De Vacío De 2 Etapas  5 Cfm Motor De 1/2hp Entrada 1/4">
          <a:extLst>
            <a:ext uri="{FF2B5EF4-FFF2-40B4-BE49-F238E27FC236}">
              <a16:creationId xmlns:a16="http://schemas.microsoft.com/office/drawing/2014/main" id="{116D56B0-83A7-4245-8009-BE882957AB0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48" name="AutoShape 3" descr="Bomba De Vacío De 2 Etapas  5 Cfm Motor De 1/2hp Entrada 1/4">
          <a:extLst>
            <a:ext uri="{FF2B5EF4-FFF2-40B4-BE49-F238E27FC236}">
              <a16:creationId xmlns:a16="http://schemas.microsoft.com/office/drawing/2014/main" id="{88FF7BC8-7692-4426-8D4F-6CDA278D72E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49" name="AutoShape 3" descr="Bomba De Vacío De 2 Etapas  5 Cfm Motor De 1/2hp Entrada 1/4">
          <a:extLst>
            <a:ext uri="{FF2B5EF4-FFF2-40B4-BE49-F238E27FC236}">
              <a16:creationId xmlns:a16="http://schemas.microsoft.com/office/drawing/2014/main" id="{997FEE39-65C1-43A7-9808-1D5C6FC7EEB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50" name="AutoShape 3" descr="Bomba De Vacío De 2 Etapas  5 Cfm Motor De 1/2hp Entrada 1/4">
          <a:extLst>
            <a:ext uri="{FF2B5EF4-FFF2-40B4-BE49-F238E27FC236}">
              <a16:creationId xmlns:a16="http://schemas.microsoft.com/office/drawing/2014/main" id="{2DB42D11-A717-4FCE-97B8-9545FB47542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51" name="AutoShape 3" descr="Bomba De Vacío De 2 Etapas  5 Cfm Motor De 1/2hp Entrada 1/4">
          <a:extLst>
            <a:ext uri="{FF2B5EF4-FFF2-40B4-BE49-F238E27FC236}">
              <a16:creationId xmlns:a16="http://schemas.microsoft.com/office/drawing/2014/main" id="{5CF46487-9947-42B2-83F8-FDFA7FAEF46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52" name="AutoShape 3" descr="Bomba De Vacío De 2 Etapas  5 Cfm Motor De 1/2hp Entrada 1/4">
          <a:extLst>
            <a:ext uri="{FF2B5EF4-FFF2-40B4-BE49-F238E27FC236}">
              <a16:creationId xmlns:a16="http://schemas.microsoft.com/office/drawing/2014/main" id="{6CB8C9A1-CFF1-4CF3-A45A-1CDD4A97B0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53" name="AutoShape 3" descr="Bomba De Vacío De 2 Etapas  5 Cfm Motor De 1/2hp Entrada 1/4">
          <a:extLst>
            <a:ext uri="{FF2B5EF4-FFF2-40B4-BE49-F238E27FC236}">
              <a16:creationId xmlns:a16="http://schemas.microsoft.com/office/drawing/2014/main" id="{0C71C844-4C60-49FD-ACAA-EE78A834E74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54" name="AutoShape 3" descr="Bomba De Vacío De 2 Etapas  5 Cfm Motor De 1/2hp Entrada 1/4">
          <a:extLst>
            <a:ext uri="{FF2B5EF4-FFF2-40B4-BE49-F238E27FC236}">
              <a16:creationId xmlns:a16="http://schemas.microsoft.com/office/drawing/2014/main" id="{AD49B95D-CE1B-4D75-AFE7-F93C60F29C2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69</xdr:row>
      <xdr:rowOff>0</xdr:rowOff>
    </xdr:from>
    <xdr:ext cx="304800" cy="288925"/>
    <xdr:sp macro="" textlink="">
      <xdr:nvSpPr>
        <xdr:cNvPr id="10555" name="AutoShape 3" descr="Bomba De Vacío De 2 Etapas  5 Cfm Motor De 1/2hp Entrada 1/4">
          <a:extLst>
            <a:ext uri="{FF2B5EF4-FFF2-40B4-BE49-F238E27FC236}">
              <a16:creationId xmlns:a16="http://schemas.microsoft.com/office/drawing/2014/main" id="{6C0314E1-E534-46A2-AD41-94791CEFCE2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56" name="AutoShape 3" descr="Bomba De Vacío De 2 Etapas  5 Cfm Motor De 1/2hp Entrada 1/4">
          <a:extLst>
            <a:ext uri="{FF2B5EF4-FFF2-40B4-BE49-F238E27FC236}">
              <a16:creationId xmlns:a16="http://schemas.microsoft.com/office/drawing/2014/main" id="{CE5EF335-9684-493D-8516-F8D4DAB9F2C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57" name="AutoShape 3" descr="Bomba De Vacío De 2 Etapas  5 Cfm Motor De 1/2hp Entrada 1/4">
          <a:extLst>
            <a:ext uri="{FF2B5EF4-FFF2-40B4-BE49-F238E27FC236}">
              <a16:creationId xmlns:a16="http://schemas.microsoft.com/office/drawing/2014/main" id="{5FE424C4-B02D-4BBE-99B6-0158735A5F2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58" name="AutoShape 3" descr="Bomba De Vacío De 2 Etapas  5 Cfm Motor De 1/2hp Entrada 1/4">
          <a:extLst>
            <a:ext uri="{FF2B5EF4-FFF2-40B4-BE49-F238E27FC236}">
              <a16:creationId xmlns:a16="http://schemas.microsoft.com/office/drawing/2014/main" id="{47213226-4339-4AAB-9265-F7101B03210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59" name="AutoShape 3" descr="Bomba De Vacío De 2 Etapas  5 Cfm Motor De 1/2hp Entrada 1/4">
          <a:extLst>
            <a:ext uri="{FF2B5EF4-FFF2-40B4-BE49-F238E27FC236}">
              <a16:creationId xmlns:a16="http://schemas.microsoft.com/office/drawing/2014/main" id="{62A67EEF-2B34-41FC-9285-8FA1F2092A4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60" name="AutoShape 3" descr="Bomba De Vacío De 2 Etapas  5 Cfm Motor De 1/2hp Entrada 1/4">
          <a:extLst>
            <a:ext uri="{FF2B5EF4-FFF2-40B4-BE49-F238E27FC236}">
              <a16:creationId xmlns:a16="http://schemas.microsoft.com/office/drawing/2014/main" id="{B9A6C9FA-851B-43EE-85F6-93538D3CF22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61" name="AutoShape 3" descr="Bomba De Vacío De 2 Etapas  5 Cfm Motor De 1/2hp Entrada 1/4">
          <a:extLst>
            <a:ext uri="{FF2B5EF4-FFF2-40B4-BE49-F238E27FC236}">
              <a16:creationId xmlns:a16="http://schemas.microsoft.com/office/drawing/2014/main" id="{DE1EF0F1-C889-4D67-BA5F-B236C7F7483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62" name="AutoShape 3" descr="Bomba De Vacío De 2 Etapas  5 Cfm Motor De 1/2hp Entrada 1/4">
          <a:extLst>
            <a:ext uri="{FF2B5EF4-FFF2-40B4-BE49-F238E27FC236}">
              <a16:creationId xmlns:a16="http://schemas.microsoft.com/office/drawing/2014/main" id="{98C0D823-6CAB-4E91-8987-0363166F66B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63" name="AutoShape 3" descr="Bomba De Vacío De 2 Etapas  5 Cfm Motor De 1/2hp Entrada 1/4">
          <a:extLst>
            <a:ext uri="{FF2B5EF4-FFF2-40B4-BE49-F238E27FC236}">
              <a16:creationId xmlns:a16="http://schemas.microsoft.com/office/drawing/2014/main" id="{255D0CF7-E749-4BED-970F-73534EC2773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64" name="AutoShape 3" descr="Bomba De Vacío De 2 Etapas  5 Cfm Motor De 1/2hp Entrada 1/4">
          <a:extLst>
            <a:ext uri="{FF2B5EF4-FFF2-40B4-BE49-F238E27FC236}">
              <a16:creationId xmlns:a16="http://schemas.microsoft.com/office/drawing/2014/main" id="{61B9655C-C608-4B89-8B09-DF92360771D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65" name="AutoShape 3" descr="Bomba De Vacío De 2 Etapas  5 Cfm Motor De 1/2hp Entrada 1/4">
          <a:extLst>
            <a:ext uri="{FF2B5EF4-FFF2-40B4-BE49-F238E27FC236}">
              <a16:creationId xmlns:a16="http://schemas.microsoft.com/office/drawing/2014/main" id="{D5484FD8-FF33-4C91-A041-0CE99EDAE2D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66" name="AutoShape 3" descr="Bomba De Vacío De 2 Etapas  5 Cfm Motor De 1/2hp Entrada 1/4">
          <a:extLst>
            <a:ext uri="{FF2B5EF4-FFF2-40B4-BE49-F238E27FC236}">
              <a16:creationId xmlns:a16="http://schemas.microsoft.com/office/drawing/2014/main" id="{B648EF21-E33D-4EDD-9FBD-08650DAB566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67" name="AutoShape 3" descr="Bomba De Vacío De 2 Etapas  5 Cfm Motor De 1/2hp Entrada 1/4">
          <a:extLst>
            <a:ext uri="{FF2B5EF4-FFF2-40B4-BE49-F238E27FC236}">
              <a16:creationId xmlns:a16="http://schemas.microsoft.com/office/drawing/2014/main" id="{1A545DCD-6B81-47BC-B949-AAEC43BA711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68" name="AutoShape 3" descr="Bomba De Vacío De 2 Etapas  5 Cfm Motor De 1/2hp Entrada 1/4">
          <a:extLst>
            <a:ext uri="{FF2B5EF4-FFF2-40B4-BE49-F238E27FC236}">
              <a16:creationId xmlns:a16="http://schemas.microsoft.com/office/drawing/2014/main" id="{7C5E7FCA-EF7E-4361-8D11-0D309337EE6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69" name="AutoShape 3" descr="Bomba De Vacío De 2 Etapas  5 Cfm Motor De 1/2hp Entrada 1/4">
          <a:extLst>
            <a:ext uri="{FF2B5EF4-FFF2-40B4-BE49-F238E27FC236}">
              <a16:creationId xmlns:a16="http://schemas.microsoft.com/office/drawing/2014/main" id="{2FF11C0E-6905-4B8A-A335-BBC593FC70A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70" name="AutoShape 3" descr="Bomba De Vacío De 2 Etapas  5 Cfm Motor De 1/2hp Entrada 1/4">
          <a:extLst>
            <a:ext uri="{FF2B5EF4-FFF2-40B4-BE49-F238E27FC236}">
              <a16:creationId xmlns:a16="http://schemas.microsoft.com/office/drawing/2014/main" id="{C2423C2B-DB13-4CAD-A840-42E25D8E599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71" name="AutoShape 3" descr="Bomba De Vacío De 2 Etapas  5 Cfm Motor De 1/2hp Entrada 1/4">
          <a:extLst>
            <a:ext uri="{FF2B5EF4-FFF2-40B4-BE49-F238E27FC236}">
              <a16:creationId xmlns:a16="http://schemas.microsoft.com/office/drawing/2014/main" id="{5DF15F88-C775-4DF1-AFF2-CCF1EAE5C0D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72" name="AutoShape 3" descr="Bomba De Vacío De 2 Etapas  5 Cfm Motor De 1/2hp Entrada 1/4">
          <a:extLst>
            <a:ext uri="{FF2B5EF4-FFF2-40B4-BE49-F238E27FC236}">
              <a16:creationId xmlns:a16="http://schemas.microsoft.com/office/drawing/2014/main" id="{BC882F7E-9DB2-4229-99B6-739D5B40139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73" name="AutoShape 3" descr="Bomba De Vacío De 2 Etapas  5 Cfm Motor De 1/2hp Entrada 1/4">
          <a:extLst>
            <a:ext uri="{FF2B5EF4-FFF2-40B4-BE49-F238E27FC236}">
              <a16:creationId xmlns:a16="http://schemas.microsoft.com/office/drawing/2014/main" id="{03DFA50D-CF9A-4DBA-8A60-C6068780B44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74" name="AutoShape 3" descr="Bomba De Vacío De 2 Etapas  5 Cfm Motor De 1/2hp Entrada 1/4">
          <a:extLst>
            <a:ext uri="{FF2B5EF4-FFF2-40B4-BE49-F238E27FC236}">
              <a16:creationId xmlns:a16="http://schemas.microsoft.com/office/drawing/2014/main" id="{A3749A9D-9D06-4609-99AB-ADDDDD9524B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75" name="AutoShape 3" descr="Bomba De Vacío De 2 Etapas  5 Cfm Motor De 1/2hp Entrada 1/4">
          <a:extLst>
            <a:ext uri="{FF2B5EF4-FFF2-40B4-BE49-F238E27FC236}">
              <a16:creationId xmlns:a16="http://schemas.microsoft.com/office/drawing/2014/main" id="{D81F32A9-C7FE-4D80-A887-B736BAB0006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76" name="AutoShape 3" descr="Bomba De Vacío De 2 Etapas  5 Cfm Motor De 1/2hp Entrada 1/4">
          <a:extLst>
            <a:ext uri="{FF2B5EF4-FFF2-40B4-BE49-F238E27FC236}">
              <a16:creationId xmlns:a16="http://schemas.microsoft.com/office/drawing/2014/main" id="{0F6A5F8E-7B57-44EB-AB2F-8B80A577EF2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77" name="AutoShape 3" descr="Bomba De Vacío De 2 Etapas  5 Cfm Motor De 1/2hp Entrada 1/4">
          <a:extLst>
            <a:ext uri="{FF2B5EF4-FFF2-40B4-BE49-F238E27FC236}">
              <a16:creationId xmlns:a16="http://schemas.microsoft.com/office/drawing/2014/main" id="{7894FF3B-2939-4FBD-A34C-AA20FA3070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78" name="AutoShape 3" descr="Bomba De Vacío De 2 Etapas  5 Cfm Motor De 1/2hp Entrada 1/4">
          <a:extLst>
            <a:ext uri="{FF2B5EF4-FFF2-40B4-BE49-F238E27FC236}">
              <a16:creationId xmlns:a16="http://schemas.microsoft.com/office/drawing/2014/main" id="{82C39518-90E8-4DD8-BA10-B22F3C7B783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79" name="AutoShape 3" descr="Bomba De Vacío De 2 Etapas  5 Cfm Motor De 1/2hp Entrada 1/4">
          <a:extLst>
            <a:ext uri="{FF2B5EF4-FFF2-40B4-BE49-F238E27FC236}">
              <a16:creationId xmlns:a16="http://schemas.microsoft.com/office/drawing/2014/main" id="{81100408-BCEE-4719-B503-9815422413D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80" name="AutoShape 3" descr="Bomba De Vacío De 2 Etapas  5 Cfm Motor De 1/2hp Entrada 1/4">
          <a:extLst>
            <a:ext uri="{FF2B5EF4-FFF2-40B4-BE49-F238E27FC236}">
              <a16:creationId xmlns:a16="http://schemas.microsoft.com/office/drawing/2014/main" id="{9BD7E26D-195E-45FC-856B-40635D2D3F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81" name="AutoShape 3" descr="Bomba De Vacío De 2 Etapas  5 Cfm Motor De 1/2hp Entrada 1/4">
          <a:extLst>
            <a:ext uri="{FF2B5EF4-FFF2-40B4-BE49-F238E27FC236}">
              <a16:creationId xmlns:a16="http://schemas.microsoft.com/office/drawing/2014/main" id="{25048082-247F-45A2-AEC3-CC4CC8F2BBC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82" name="AutoShape 3" descr="Bomba De Vacío De 2 Etapas  5 Cfm Motor De 1/2hp Entrada 1/4">
          <a:extLst>
            <a:ext uri="{FF2B5EF4-FFF2-40B4-BE49-F238E27FC236}">
              <a16:creationId xmlns:a16="http://schemas.microsoft.com/office/drawing/2014/main" id="{0B02AC9B-B230-4DE3-A1AF-42C80D0EE41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83" name="AutoShape 3" descr="Bomba De Vacío De 2 Etapas  5 Cfm Motor De 1/2hp Entrada 1/4">
          <a:extLst>
            <a:ext uri="{FF2B5EF4-FFF2-40B4-BE49-F238E27FC236}">
              <a16:creationId xmlns:a16="http://schemas.microsoft.com/office/drawing/2014/main" id="{52790AAA-5420-4EEC-9A63-A524462F011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84" name="AutoShape 3" descr="Bomba De Vacío De 2 Etapas  5 Cfm Motor De 1/2hp Entrada 1/4">
          <a:extLst>
            <a:ext uri="{FF2B5EF4-FFF2-40B4-BE49-F238E27FC236}">
              <a16:creationId xmlns:a16="http://schemas.microsoft.com/office/drawing/2014/main" id="{B7AFD80E-C50B-46C8-9C09-63EC5495013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85" name="AutoShape 3" descr="Bomba De Vacío De 2 Etapas  5 Cfm Motor De 1/2hp Entrada 1/4">
          <a:extLst>
            <a:ext uri="{FF2B5EF4-FFF2-40B4-BE49-F238E27FC236}">
              <a16:creationId xmlns:a16="http://schemas.microsoft.com/office/drawing/2014/main" id="{CD165A0F-2C47-439F-A175-793EBB5623F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86" name="AutoShape 3" descr="Bomba De Vacío De 2 Etapas  5 Cfm Motor De 1/2hp Entrada 1/4">
          <a:extLst>
            <a:ext uri="{FF2B5EF4-FFF2-40B4-BE49-F238E27FC236}">
              <a16:creationId xmlns:a16="http://schemas.microsoft.com/office/drawing/2014/main" id="{E1905E41-9186-4D27-BD6A-8AAE20C1DD9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87" name="AutoShape 3" descr="Bomba De Vacío De 2 Etapas  5 Cfm Motor De 1/2hp Entrada 1/4">
          <a:extLst>
            <a:ext uri="{FF2B5EF4-FFF2-40B4-BE49-F238E27FC236}">
              <a16:creationId xmlns:a16="http://schemas.microsoft.com/office/drawing/2014/main" id="{2BA35889-1342-42D0-8CE4-8F85EEAA741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88" name="AutoShape 3" descr="Bomba De Vacío De 2 Etapas  5 Cfm Motor De 1/2hp Entrada 1/4">
          <a:extLst>
            <a:ext uri="{FF2B5EF4-FFF2-40B4-BE49-F238E27FC236}">
              <a16:creationId xmlns:a16="http://schemas.microsoft.com/office/drawing/2014/main" id="{FBC1C68E-2C62-4110-8BE5-FF827C0AFC6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89" name="AutoShape 3" descr="Bomba De Vacío De 2 Etapas  5 Cfm Motor De 1/2hp Entrada 1/4">
          <a:extLst>
            <a:ext uri="{FF2B5EF4-FFF2-40B4-BE49-F238E27FC236}">
              <a16:creationId xmlns:a16="http://schemas.microsoft.com/office/drawing/2014/main" id="{5A1AC6E9-6B61-43B4-966D-7CC72255013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90" name="AutoShape 3" descr="Bomba De Vacío De 2 Etapas  5 Cfm Motor De 1/2hp Entrada 1/4">
          <a:extLst>
            <a:ext uri="{FF2B5EF4-FFF2-40B4-BE49-F238E27FC236}">
              <a16:creationId xmlns:a16="http://schemas.microsoft.com/office/drawing/2014/main" id="{4DC72C9E-D03D-48A4-9C5C-E1A4238D526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91" name="AutoShape 3" descr="Bomba De Vacío De 2 Etapas  5 Cfm Motor De 1/2hp Entrada 1/4">
          <a:extLst>
            <a:ext uri="{FF2B5EF4-FFF2-40B4-BE49-F238E27FC236}">
              <a16:creationId xmlns:a16="http://schemas.microsoft.com/office/drawing/2014/main" id="{4442833E-39D0-47E1-ADAC-076041C6F07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92" name="AutoShape 3" descr="Bomba De Vacío De 2 Etapas  5 Cfm Motor De 1/2hp Entrada 1/4">
          <a:extLst>
            <a:ext uri="{FF2B5EF4-FFF2-40B4-BE49-F238E27FC236}">
              <a16:creationId xmlns:a16="http://schemas.microsoft.com/office/drawing/2014/main" id="{F541C5B0-8527-49DD-8F9A-58D2EDF0535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93" name="AutoShape 3" descr="Bomba De Vacío De 2 Etapas  5 Cfm Motor De 1/2hp Entrada 1/4">
          <a:extLst>
            <a:ext uri="{FF2B5EF4-FFF2-40B4-BE49-F238E27FC236}">
              <a16:creationId xmlns:a16="http://schemas.microsoft.com/office/drawing/2014/main" id="{C690EE92-356A-4742-9164-18F1BD3A06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94" name="AutoShape 3" descr="Bomba De Vacío De 2 Etapas  5 Cfm Motor De 1/2hp Entrada 1/4">
          <a:extLst>
            <a:ext uri="{FF2B5EF4-FFF2-40B4-BE49-F238E27FC236}">
              <a16:creationId xmlns:a16="http://schemas.microsoft.com/office/drawing/2014/main" id="{8C2EA84C-5040-46A8-8E46-392C0821C2B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95" name="AutoShape 3" descr="Bomba De Vacío De 2 Etapas  5 Cfm Motor De 1/2hp Entrada 1/4">
          <a:extLst>
            <a:ext uri="{FF2B5EF4-FFF2-40B4-BE49-F238E27FC236}">
              <a16:creationId xmlns:a16="http://schemas.microsoft.com/office/drawing/2014/main" id="{B8D6EE56-897C-490C-BFFB-9043746F55E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96" name="AutoShape 3" descr="Bomba De Vacío De 2 Etapas  5 Cfm Motor De 1/2hp Entrada 1/4">
          <a:extLst>
            <a:ext uri="{FF2B5EF4-FFF2-40B4-BE49-F238E27FC236}">
              <a16:creationId xmlns:a16="http://schemas.microsoft.com/office/drawing/2014/main" id="{A0739B93-696D-4327-B3A3-1AE341FFEB0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97" name="AutoShape 3" descr="Bomba De Vacío De 2 Etapas  5 Cfm Motor De 1/2hp Entrada 1/4">
          <a:extLst>
            <a:ext uri="{FF2B5EF4-FFF2-40B4-BE49-F238E27FC236}">
              <a16:creationId xmlns:a16="http://schemas.microsoft.com/office/drawing/2014/main" id="{EA7B50F5-5009-490C-BF7F-297653104BA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98" name="AutoShape 3" descr="Bomba De Vacío De 2 Etapas  5 Cfm Motor De 1/2hp Entrada 1/4">
          <a:extLst>
            <a:ext uri="{FF2B5EF4-FFF2-40B4-BE49-F238E27FC236}">
              <a16:creationId xmlns:a16="http://schemas.microsoft.com/office/drawing/2014/main" id="{D67D4CD4-FD98-41EF-B494-DAE79FCA829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0</xdr:rowOff>
    </xdr:from>
    <xdr:ext cx="304800" cy="288925"/>
    <xdr:sp macro="" textlink="">
      <xdr:nvSpPr>
        <xdr:cNvPr id="10599" name="AutoShape 3" descr="Bomba De Vacío De 2 Etapas  5 Cfm Motor De 1/2hp Entrada 1/4">
          <a:extLst>
            <a:ext uri="{FF2B5EF4-FFF2-40B4-BE49-F238E27FC236}">
              <a16:creationId xmlns:a16="http://schemas.microsoft.com/office/drawing/2014/main" id="{301D8878-2713-4829-A782-1C75DAF9213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00" name="AutoShape 3" descr="Bomba De Vacío De 2 Etapas  5 Cfm Motor De 1/2hp Entrada 1/4">
          <a:extLst>
            <a:ext uri="{FF2B5EF4-FFF2-40B4-BE49-F238E27FC236}">
              <a16:creationId xmlns:a16="http://schemas.microsoft.com/office/drawing/2014/main" id="{CD770EEC-9BE3-42AC-B696-1EC6BFAEDAC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01" name="AutoShape 3" descr="Bomba De Vacío De 2 Etapas  5 Cfm Motor De 1/2hp Entrada 1/4">
          <a:extLst>
            <a:ext uri="{FF2B5EF4-FFF2-40B4-BE49-F238E27FC236}">
              <a16:creationId xmlns:a16="http://schemas.microsoft.com/office/drawing/2014/main" id="{A064DC53-23D2-4DD0-9C3E-DC51DF5DB5E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02" name="AutoShape 3" descr="Bomba De Vacío De 2 Etapas  5 Cfm Motor De 1/2hp Entrada 1/4">
          <a:extLst>
            <a:ext uri="{FF2B5EF4-FFF2-40B4-BE49-F238E27FC236}">
              <a16:creationId xmlns:a16="http://schemas.microsoft.com/office/drawing/2014/main" id="{E26B329C-BC8F-4F94-83DA-E3E945E0ADB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03" name="AutoShape 3" descr="Bomba De Vacío De 2 Etapas  5 Cfm Motor De 1/2hp Entrada 1/4">
          <a:extLst>
            <a:ext uri="{FF2B5EF4-FFF2-40B4-BE49-F238E27FC236}">
              <a16:creationId xmlns:a16="http://schemas.microsoft.com/office/drawing/2014/main" id="{D0DC40E7-1B70-46C3-8E72-7745FBB438C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04" name="AutoShape 3" descr="Bomba De Vacío De 2 Etapas  5 Cfm Motor De 1/2hp Entrada 1/4">
          <a:extLst>
            <a:ext uri="{FF2B5EF4-FFF2-40B4-BE49-F238E27FC236}">
              <a16:creationId xmlns:a16="http://schemas.microsoft.com/office/drawing/2014/main" id="{7061794A-980E-4498-91ED-6D4D802415C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05" name="AutoShape 3" descr="Bomba De Vacío De 2 Etapas  5 Cfm Motor De 1/2hp Entrada 1/4">
          <a:extLst>
            <a:ext uri="{FF2B5EF4-FFF2-40B4-BE49-F238E27FC236}">
              <a16:creationId xmlns:a16="http://schemas.microsoft.com/office/drawing/2014/main" id="{8FA7EE95-DB41-4DF0-BCC9-4ABD3B342D4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06" name="AutoShape 3" descr="Bomba De Vacío De 2 Etapas  5 Cfm Motor De 1/2hp Entrada 1/4">
          <a:extLst>
            <a:ext uri="{FF2B5EF4-FFF2-40B4-BE49-F238E27FC236}">
              <a16:creationId xmlns:a16="http://schemas.microsoft.com/office/drawing/2014/main" id="{7EC62B52-E5FD-4EC8-BD17-32DD9D9945B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07" name="AutoShape 3" descr="Bomba De Vacío De 2 Etapas  5 Cfm Motor De 1/2hp Entrada 1/4">
          <a:extLst>
            <a:ext uri="{FF2B5EF4-FFF2-40B4-BE49-F238E27FC236}">
              <a16:creationId xmlns:a16="http://schemas.microsoft.com/office/drawing/2014/main" id="{BBCF62F0-163F-4BAD-B447-6E8074F9794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08" name="AutoShape 3" descr="Bomba De Vacío De 2 Etapas  5 Cfm Motor De 1/2hp Entrada 1/4">
          <a:extLst>
            <a:ext uri="{FF2B5EF4-FFF2-40B4-BE49-F238E27FC236}">
              <a16:creationId xmlns:a16="http://schemas.microsoft.com/office/drawing/2014/main" id="{C9D4E928-8427-429C-8CA4-0CF928B3D9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09" name="AutoShape 3" descr="Bomba De Vacío De 2 Etapas  5 Cfm Motor De 1/2hp Entrada 1/4">
          <a:extLst>
            <a:ext uri="{FF2B5EF4-FFF2-40B4-BE49-F238E27FC236}">
              <a16:creationId xmlns:a16="http://schemas.microsoft.com/office/drawing/2014/main" id="{097E94E6-D4F1-475B-B56B-533BFDE4A58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10" name="AutoShape 3" descr="Bomba De Vacío De 2 Etapas  5 Cfm Motor De 1/2hp Entrada 1/4">
          <a:extLst>
            <a:ext uri="{FF2B5EF4-FFF2-40B4-BE49-F238E27FC236}">
              <a16:creationId xmlns:a16="http://schemas.microsoft.com/office/drawing/2014/main" id="{C0978067-62B6-4F68-9B6E-C23E5853681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11" name="AutoShape 3" descr="Bomba De Vacío De 2 Etapas  5 Cfm Motor De 1/2hp Entrada 1/4">
          <a:extLst>
            <a:ext uri="{FF2B5EF4-FFF2-40B4-BE49-F238E27FC236}">
              <a16:creationId xmlns:a16="http://schemas.microsoft.com/office/drawing/2014/main" id="{E5CB00DD-1363-44BC-9CCE-87E872E3D17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12" name="AutoShape 3" descr="Bomba De Vacío De 2 Etapas  5 Cfm Motor De 1/2hp Entrada 1/4">
          <a:extLst>
            <a:ext uri="{FF2B5EF4-FFF2-40B4-BE49-F238E27FC236}">
              <a16:creationId xmlns:a16="http://schemas.microsoft.com/office/drawing/2014/main" id="{1B85D364-4692-42C8-BE39-F1AA0728D23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13" name="AutoShape 3" descr="Bomba De Vacío De 2 Etapas  5 Cfm Motor De 1/2hp Entrada 1/4">
          <a:extLst>
            <a:ext uri="{FF2B5EF4-FFF2-40B4-BE49-F238E27FC236}">
              <a16:creationId xmlns:a16="http://schemas.microsoft.com/office/drawing/2014/main" id="{D4C2DAAE-3A9C-4A8E-9CFF-571DEF1638F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14" name="AutoShape 3" descr="Bomba De Vacío De 2 Etapas  5 Cfm Motor De 1/2hp Entrada 1/4">
          <a:extLst>
            <a:ext uri="{FF2B5EF4-FFF2-40B4-BE49-F238E27FC236}">
              <a16:creationId xmlns:a16="http://schemas.microsoft.com/office/drawing/2014/main" id="{CC83DC77-079D-4130-ABF4-722EA3FA960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15" name="AutoShape 3" descr="Bomba De Vacío De 2 Etapas  5 Cfm Motor De 1/2hp Entrada 1/4">
          <a:extLst>
            <a:ext uri="{FF2B5EF4-FFF2-40B4-BE49-F238E27FC236}">
              <a16:creationId xmlns:a16="http://schemas.microsoft.com/office/drawing/2014/main" id="{78776E53-53EB-456D-B481-1C95A465F86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16" name="AutoShape 3" descr="Bomba De Vacío De 2 Etapas  5 Cfm Motor De 1/2hp Entrada 1/4">
          <a:extLst>
            <a:ext uri="{FF2B5EF4-FFF2-40B4-BE49-F238E27FC236}">
              <a16:creationId xmlns:a16="http://schemas.microsoft.com/office/drawing/2014/main" id="{DA43CAEF-94E4-4858-AF92-61E9F8E226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17" name="AutoShape 3" descr="Bomba De Vacío De 2 Etapas  5 Cfm Motor De 1/2hp Entrada 1/4">
          <a:extLst>
            <a:ext uri="{FF2B5EF4-FFF2-40B4-BE49-F238E27FC236}">
              <a16:creationId xmlns:a16="http://schemas.microsoft.com/office/drawing/2014/main" id="{8163BBD3-B8AF-48A1-9955-CEAB2EFB8BC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18" name="AutoShape 3" descr="Bomba De Vacío De 2 Etapas  5 Cfm Motor De 1/2hp Entrada 1/4">
          <a:extLst>
            <a:ext uri="{FF2B5EF4-FFF2-40B4-BE49-F238E27FC236}">
              <a16:creationId xmlns:a16="http://schemas.microsoft.com/office/drawing/2014/main" id="{6681129A-26FE-47DA-881E-0171338C633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19" name="AutoShape 3" descr="Bomba De Vacío De 2 Etapas  5 Cfm Motor De 1/2hp Entrada 1/4">
          <a:extLst>
            <a:ext uri="{FF2B5EF4-FFF2-40B4-BE49-F238E27FC236}">
              <a16:creationId xmlns:a16="http://schemas.microsoft.com/office/drawing/2014/main" id="{F0B9E4C3-218B-432E-A6C1-4AC9DC5C24A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20" name="AutoShape 3" descr="Bomba De Vacío De 2 Etapas  5 Cfm Motor De 1/2hp Entrada 1/4">
          <a:extLst>
            <a:ext uri="{FF2B5EF4-FFF2-40B4-BE49-F238E27FC236}">
              <a16:creationId xmlns:a16="http://schemas.microsoft.com/office/drawing/2014/main" id="{8B8836A6-9210-4987-B6AC-F70B50DC344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21" name="AutoShape 3" descr="Bomba De Vacío De 2 Etapas  5 Cfm Motor De 1/2hp Entrada 1/4">
          <a:extLst>
            <a:ext uri="{FF2B5EF4-FFF2-40B4-BE49-F238E27FC236}">
              <a16:creationId xmlns:a16="http://schemas.microsoft.com/office/drawing/2014/main" id="{4C46002E-ADB4-4EFB-85A4-3A989980627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22" name="AutoShape 3" descr="Bomba De Vacío De 2 Etapas  5 Cfm Motor De 1/2hp Entrada 1/4">
          <a:extLst>
            <a:ext uri="{FF2B5EF4-FFF2-40B4-BE49-F238E27FC236}">
              <a16:creationId xmlns:a16="http://schemas.microsoft.com/office/drawing/2014/main" id="{7AD88324-2099-4112-859F-6A3AFF33AF4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23" name="AutoShape 3" descr="Bomba De Vacío De 2 Etapas  5 Cfm Motor De 1/2hp Entrada 1/4">
          <a:extLst>
            <a:ext uri="{FF2B5EF4-FFF2-40B4-BE49-F238E27FC236}">
              <a16:creationId xmlns:a16="http://schemas.microsoft.com/office/drawing/2014/main" id="{4902D2E2-8481-4ED9-9136-7A3E1A7E538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24" name="AutoShape 3" descr="Bomba De Vacío De 2 Etapas  5 Cfm Motor De 1/2hp Entrada 1/4">
          <a:extLst>
            <a:ext uri="{FF2B5EF4-FFF2-40B4-BE49-F238E27FC236}">
              <a16:creationId xmlns:a16="http://schemas.microsoft.com/office/drawing/2014/main" id="{675CE923-2B46-4714-8841-DABD494D238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25" name="AutoShape 3" descr="Bomba De Vacío De 2 Etapas  5 Cfm Motor De 1/2hp Entrada 1/4">
          <a:extLst>
            <a:ext uri="{FF2B5EF4-FFF2-40B4-BE49-F238E27FC236}">
              <a16:creationId xmlns:a16="http://schemas.microsoft.com/office/drawing/2014/main" id="{9D0673EB-CA0C-4457-8F20-2AD68287A9F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26" name="AutoShape 3" descr="Bomba De Vacío De 2 Etapas  5 Cfm Motor De 1/2hp Entrada 1/4">
          <a:extLst>
            <a:ext uri="{FF2B5EF4-FFF2-40B4-BE49-F238E27FC236}">
              <a16:creationId xmlns:a16="http://schemas.microsoft.com/office/drawing/2014/main" id="{1BA7C85C-4F7D-4CF7-8846-6FEE82BAE2F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27" name="AutoShape 3" descr="Bomba De Vacío De 2 Etapas  5 Cfm Motor De 1/2hp Entrada 1/4">
          <a:extLst>
            <a:ext uri="{FF2B5EF4-FFF2-40B4-BE49-F238E27FC236}">
              <a16:creationId xmlns:a16="http://schemas.microsoft.com/office/drawing/2014/main" id="{9EEC2331-B3DE-4EC8-B58F-C0702F157E3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28" name="AutoShape 3" descr="Bomba De Vacío De 2 Etapas  5 Cfm Motor De 1/2hp Entrada 1/4">
          <a:extLst>
            <a:ext uri="{FF2B5EF4-FFF2-40B4-BE49-F238E27FC236}">
              <a16:creationId xmlns:a16="http://schemas.microsoft.com/office/drawing/2014/main" id="{27694177-7099-47AA-81F6-93B5412E2AD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29" name="AutoShape 3" descr="Bomba De Vacío De 2 Etapas  5 Cfm Motor De 1/2hp Entrada 1/4">
          <a:extLst>
            <a:ext uri="{FF2B5EF4-FFF2-40B4-BE49-F238E27FC236}">
              <a16:creationId xmlns:a16="http://schemas.microsoft.com/office/drawing/2014/main" id="{1B508C01-7549-4CB0-ADA6-A22832A797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30" name="AutoShape 3" descr="Bomba De Vacío De 2 Etapas  5 Cfm Motor De 1/2hp Entrada 1/4">
          <a:extLst>
            <a:ext uri="{FF2B5EF4-FFF2-40B4-BE49-F238E27FC236}">
              <a16:creationId xmlns:a16="http://schemas.microsoft.com/office/drawing/2014/main" id="{DD0D07B2-BCE1-435C-AC68-54F9932924B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31" name="AutoShape 3" descr="Bomba De Vacío De 2 Etapas  5 Cfm Motor De 1/2hp Entrada 1/4">
          <a:extLst>
            <a:ext uri="{FF2B5EF4-FFF2-40B4-BE49-F238E27FC236}">
              <a16:creationId xmlns:a16="http://schemas.microsoft.com/office/drawing/2014/main" id="{B82DC769-1DF2-4764-8A98-1080BF959EE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32" name="AutoShape 3" descr="Bomba De Vacío De 2 Etapas  5 Cfm Motor De 1/2hp Entrada 1/4">
          <a:extLst>
            <a:ext uri="{FF2B5EF4-FFF2-40B4-BE49-F238E27FC236}">
              <a16:creationId xmlns:a16="http://schemas.microsoft.com/office/drawing/2014/main" id="{0561445D-6C22-4F0F-8454-57CE977E1B4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33" name="AutoShape 3" descr="Bomba De Vacío De 2 Etapas  5 Cfm Motor De 1/2hp Entrada 1/4">
          <a:extLst>
            <a:ext uri="{FF2B5EF4-FFF2-40B4-BE49-F238E27FC236}">
              <a16:creationId xmlns:a16="http://schemas.microsoft.com/office/drawing/2014/main" id="{EED1FA2B-72DE-4BB5-8458-C906C93CD3A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34" name="AutoShape 3" descr="Bomba De Vacío De 2 Etapas  5 Cfm Motor De 1/2hp Entrada 1/4">
          <a:extLst>
            <a:ext uri="{FF2B5EF4-FFF2-40B4-BE49-F238E27FC236}">
              <a16:creationId xmlns:a16="http://schemas.microsoft.com/office/drawing/2014/main" id="{47648D04-26A9-4281-AD98-9598B9D597D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35" name="AutoShape 3" descr="Bomba De Vacío De 2 Etapas  5 Cfm Motor De 1/2hp Entrada 1/4">
          <a:extLst>
            <a:ext uri="{FF2B5EF4-FFF2-40B4-BE49-F238E27FC236}">
              <a16:creationId xmlns:a16="http://schemas.microsoft.com/office/drawing/2014/main" id="{8B2FD8C7-3178-4E1D-8C70-8A2C336F2ED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36" name="AutoShape 3" descr="Bomba De Vacío De 2 Etapas  5 Cfm Motor De 1/2hp Entrada 1/4">
          <a:extLst>
            <a:ext uri="{FF2B5EF4-FFF2-40B4-BE49-F238E27FC236}">
              <a16:creationId xmlns:a16="http://schemas.microsoft.com/office/drawing/2014/main" id="{835E72F0-71F5-46EE-A10B-AAEE9FCCCFE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37" name="AutoShape 3" descr="Bomba De Vacío De 2 Etapas  5 Cfm Motor De 1/2hp Entrada 1/4">
          <a:extLst>
            <a:ext uri="{FF2B5EF4-FFF2-40B4-BE49-F238E27FC236}">
              <a16:creationId xmlns:a16="http://schemas.microsoft.com/office/drawing/2014/main" id="{D3E17409-CDCA-455E-9C66-57201F3F87B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38" name="AutoShape 3" descr="Bomba De Vacío De 2 Etapas  5 Cfm Motor De 1/2hp Entrada 1/4">
          <a:extLst>
            <a:ext uri="{FF2B5EF4-FFF2-40B4-BE49-F238E27FC236}">
              <a16:creationId xmlns:a16="http://schemas.microsoft.com/office/drawing/2014/main" id="{81348443-A374-47A1-807A-304A07A5406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39" name="AutoShape 3" descr="Bomba De Vacío De 2 Etapas  5 Cfm Motor De 1/2hp Entrada 1/4">
          <a:extLst>
            <a:ext uri="{FF2B5EF4-FFF2-40B4-BE49-F238E27FC236}">
              <a16:creationId xmlns:a16="http://schemas.microsoft.com/office/drawing/2014/main" id="{C1F147F2-7FF1-45A2-A84E-3DD5ECA75EB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40" name="AutoShape 3" descr="Bomba De Vacío De 2 Etapas  5 Cfm Motor De 1/2hp Entrada 1/4">
          <a:extLst>
            <a:ext uri="{FF2B5EF4-FFF2-40B4-BE49-F238E27FC236}">
              <a16:creationId xmlns:a16="http://schemas.microsoft.com/office/drawing/2014/main" id="{517B1543-488C-428F-AC26-33C7B951D0F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41" name="AutoShape 3" descr="Bomba De Vacío De 2 Etapas  5 Cfm Motor De 1/2hp Entrada 1/4">
          <a:extLst>
            <a:ext uri="{FF2B5EF4-FFF2-40B4-BE49-F238E27FC236}">
              <a16:creationId xmlns:a16="http://schemas.microsoft.com/office/drawing/2014/main" id="{74E28A38-48FF-413D-A5D4-51B0B90E333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42" name="AutoShape 3" descr="Bomba De Vacío De 2 Etapas  5 Cfm Motor De 1/2hp Entrada 1/4">
          <a:extLst>
            <a:ext uri="{FF2B5EF4-FFF2-40B4-BE49-F238E27FC236}">
              <a16:creationId xmlns:a16="http://schemas.microsoft.com/office/drawing/2014/main" id="{8FB38D6D-D675-4081-A86E-37078312AD2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0</xdr:rowOff>
    </xdr:from>
    <xdr:ext cx="304800" cy="288925"/>
    <xdr:sp macro="" textlink="">
      <xdr:nvSpPr>
        <xdr:cNvPr id="10643" name="AutoShape 3" descr="Bomba De Vacío De 2 Etapas  5 Cfm Motor De 1/2hp Entrada 1/4">
          <a:extLst>
            <a:ext uri="{FF2B5EF4-FFF2-40B4-BE49-F238E27FC236}">
              <a16:creationId xmlns:a16="http://schemas.microsoft.com/office/drawing/2014/main" id="{6514D0C4-8416-475B-99A0-97E9D0366F8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44" name="AutoShape 3" descr="Bomba De Vacío De 2 Etapas  5 Cfm Motor De 1/2hp Entrada 1/4">
          <a:extLst>
            <a:ext uri="{FF2B5EF4-FFF2-40B4-BE49-F238E27FC236}">
              <a16:creationId xmlns:a16="http://schemas.microsoft.com/office/drawing/2014/main" id="{4DB63E53-DF1A-434B-81E2-0ACFD8FDD82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45" name="AutoShape 3" descr="Bomba De Vacío De 2 Etapas  5 Cfm Motor De 1/2hp Entrada 1/4">
          <a:extLst>
            <a:ext uri="{FF2B5EF4-FFF2-40B4-BE49-F238E27FC236}">
              <a16:creationId xmlns:a16="http://schemas.microsoft.com/office/drawing/2014/main" id="{AB443750-8D8E-404C-8B0B-3BFE913CFF1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46" name="AutoShape 3" descr="Bomba De Vacío De 2 Etapas  5 Cfm Motor De 1/2hp Entrada 1/4">
          <a:extLst>
            <a:ext uri="{FF2B5EF4-FFF2-40B4-BE49-F238E27FC236}">
              <a16:creationId xmlns:a16="http://schemas.microsoft.com/office/drawing/2014/main" id="{178A6C0A-551F-4E70-831F-572EAD23B1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47" name="AutoShape 3" descr="Bomba De Vacío De 2 Etapas  5 Cfm Motor De 1/2hp Entrada 1/4">
          <a:extLst>
            <a:ext uri="{FF2B5EF4-FFF2-40B4-BE49-F238E27FC236}">
              <a16:creationId xmlns:a16="http://schemas.microsoft.com/office/drawing/2014/main" id="{4E7BF080-A6FF-40E5-BCB5-3EF56B1D78F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48" name="AutoShape 3" descr="Bomba De Vacío De 2 Etapas  5 Cfm Motor De 1/2hp Entrada 1/4">
          <a:extLst>
            <a:ext uri="{FF2B5EF4-FFF2-40B4-BE49-F238E27FC236}">
              <a16:creationId xmlns:a16="http://schemas.microsoft.com/office/drawing/2014/main" id="{D681AAF4-BBF9-4339-A090-69A9F00F069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49" name="AutoShape 3" descr="Bomba De Vacío De 2 Etapas  5 Cfm Motor De 1/2hp Entrada 1/4">
          <a:extLst>
            <a:ext uri="{FF2B5EF4-FFF2-40B4-BE49-F238E27FC236}">
              <a16:creationId xmlns:a16="http://schemas.microsoft.com/office/drawing/2014/main" id="{1633B560-9BCB-4B1D-BFD4-E90A7365D06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50" name="AutoShape 3" descr="Bomba De Vacío De 2 Etapas  5 Cfm Motor De 1/2hp Entrada 1/4">
          <a:extLst>
            <a:ext uri="{FF2B5EF4-FFF2-40B4-BE49-F238E27FC236}">
              <a16:creationId xmlns:a16="http://schemas.microsoft.com/office/drawing/2014/main" id="{8BE466D4-6979-45AC-8A04-B01A806D52F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51" name="AutoShape 3" descr="Bomba De Vacío De 2 Etapas  5 Cfm Motor De 1/2hp Entrada 1/4">
          <a:extLst>
            <a:ext uri="{FF2B5EF4-FFF2-40B4-BE49-F238E27FC236}">
              <a16:creationId xmlns:a16="http://schemas.microsoft.com/office/drawing/2014/main" id="{1DF31210-F915-4263-812E-347FC892B6F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52" name="AutoShape 3" descr="Bomba De Vacío De 2 Etapas  5 Cfm Motor De 1/2hp Entrada 1/4">
          <a:extLst>
            <a:ext uri="{FF2B5EF4-FFF2-40B4-BE49-F238E27FC236}">
              <a16:creationId xmlns:a16="http://schemas.microsoft.com/office/drawing/2014/main" id="{EA538441-3E21-4F05-AD35-AD90E124F34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53" name="AutoShape 3" descr="Bomba De Vacío De 2 Etapas  5 Cfm Motor De 1/2hp Entrada 1/4">
          <a:extLst>
            <a:ext uri="{FF2B5EF4-FFF2-40B4-BE49-F238E27FC236}">
              <a16:creationId xmlns:a16="http://schemas.microsoft.com/office/drawing/2014/main" id="{875D54BA-B1BD-42FF-90CA-BAA926F88FD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54" name="AutoShape 3" descr="Bomba De Vacío De 2 Etapas  5 Cfm Motor De 1/2hp Entrada 1/4">
          <a:extLst>
            <a:ext uri="{FF2B5EF4-FFF2-40B4-BE49-F238E27FC236}">
              <a16:creationId xmlns:a16="http://schemas.microsoft.com/office/drawing/2014/main" id="{01AAC890-ED7F-4933-BFE6-27E0B06F3CA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55" name="AutoShape 3" descr="Bomba De Vacío De 2 Etapas  5 Cfm Motor De 1/2hp Entrada 1/4">
          <a:extLst>
            <a:ext uri="{FF2B5EF4-FFF2-40B4-BE49-F238E27FC236}">
              <a16:creationId xmlns:a16="http://schemas.microsoft.com/office/drawing/2014/main" id="{B27F15D4-B5F8-4EE4-A144-26C52F39C86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56" name="AutoShape 3" descr="Bomba De Vacío De 2 Etapas  5 Cfm Motor De 1/2hp Entrada 1/4">
          <a:extLst>
            <a:ext uri="{FF2B5EF4-FFF2-40B4-BE49-F238E27FC236}">
              <a16:creationId xmlns:a16="http://schemas.microsoft.com/office/drawing/2014/main" id="{8156C529-00B7-4323-AF13-3869E1B29BE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57" name="AutoShape 3" descr="Bomba De Vacío De 2 Etapas  5 Cfm Motor De 1/2hp Entrada 1/4">
          <a:extLst>
            <a:ext uri="{FF2B5EF4-FFF2-40B4-BE49-F238E27FC236}">
              <a16:creationId xmlns:a16="http://schemas.microsoft.com/office/drawing/2014/main" id="{05C5AB4B-CDA9-4A1E-BDDF-13C027CFABF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58" name="AutoShape 3" descr="Bomba De Vacío De 2 Etapas  5 Cfm Motor De 1/2hp Entrada 1/4">
          <a:extLst>
            <a:ext uri="{FF2B5EF4-FFF2-40B4-BE49-F238E27FC236}">
              <a16:creationId xmlns:a16="http://schemas.microsoft.com/office/drawing/2014/main" id="{4D649E9A-0E0B-40E7-910D-0515E30E5A2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59" name="AutoShape 3" descr="Bomba De Vacío De 2 Etapas  5 Cfm Motor De 1/2hp Entrada 1/4">
          <a:extLst>
            <a:ext uri="{FF2B5EF4-FFF2-40B4-BE49-F238E27FC236}">
              <a16:creationId xmlns:a16="http://schemas.microsoft.com/office/drawing/2014/main" id="{D0A6817E-465A-44BE-B812-CDDCAF98332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60" name="AutoShape 3" descr="Bomba De Vacío De 2 Etapas  5 Cfm Motor De 1/2hp Entrada 1/4">
          <a:extLst>
            <a:ext uri="{FF2B5EF4-FFF2-40B4-BE49-F238E27FC236}">
              <a16:creationId xmlns:a16="http://schemas.microsoft.com/office/drawing/2014/main" id="{2C3C6D87-391C-4D33-B991-5EAF726FCF7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61" name="AutoShape 3" descr="Bomba De Vacío De 2 Etapas  5 Cfm Motor De 1/2hp Entrada 1/4">
          <a:extLst>
            <a:ext uri="{FF2B5EF4-FFF2-40B4-BE49-F238E27FC236}">
              <a16:creationId xmlns:a16="http://schemas.microsoft.com/office/drawing/2014/main" id="{6C2F159C-BA31-4AE5-9C43-2CBECE443CD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62" name="AutoShape 3" descr="Bomba De Vacío De 2 Etapas  5 Cfm Motor De 1/2hp Entrada 1/4">
          <a:extLst>
            <a:ext uri="{FF2B5EF4-FFF2-40B4-BE49-F238E27FC236}">
              <a16:creationId xmlns:a16="http://schemas.microsoft.com/office/drawing/2014/main" id="{10B7B9B5-889F-4616-813C-C614F60525C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63" name="AutoShape 3" descr="Bomba De Vacío De 2 Etapas  5 Cfm Motor De 1/2hp Entrada 1/4">
          <a:extLst>
            <a:ext uri="{FF2B5EF4-FFF2-40B4-BE49-F238E27FC236}">
              <a16:creationId xmlns:a16="http://schemas.microsoft.com/office/drawing/2014/main" id="{7C448C97-F030-426D-8B82-CB96E86877A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64" name="AutoShape 3" descr="Bomba De Vacío De 2 Etapas  5 Cfm Motor De 1/2hp Entrada 1/4">
          <a:extLst>
            <a:ext uri="{FF2B5EF4-FFF2-40B4-BE49-F238E27FC236}">
              <a16:creationId xmlns:a16="http://schemas.microsoft.com/office/drawing/2014/main" id="{F75C28D6-E99A-41A0-A916-04DB1E5781A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65" name="AutoShape 3" descr="Bomba De Vacío De 2 Etapas  5 Cfm Motor De 1/2hp Entrada 1/4">
          <a:extLst>
            <a:ext uri="{FF2B5EF4-FFF2-40B4-BE49-F238E27FC236}">
              <a16:creationId xmlns:a16="http://schemas.microsoft.com/office/drawing/2014/main" id="{96CA6E26-1BF0-44D0-AF77-40515EBA54D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66" name="AutoShape 3" descr="Bomba De Vacío De 2 Etapas  5 Cfm Motor De 1/2hp Entrada 1/4">
          <a:extLst>
            <a:ext uri="{FF2B5EF4-FFF2-40B4-BE49-F238E27FC236}">
              <a16:creationId xmlns:a16="http://schemas.microsoft.com/office/drawing/2014/main" id="{D320CBC8-A674-4534-96FD-3A7B41C5213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67" name="AutoShape 3" descr="Bomba De Vacío De 2 Etapas  5 Cfm Motor De 1/2hp Entrada 1/4">
          <a:extLst>
            <a:ext uri="{FF2B5EF4-FFF2-40B4-BE49-F238E27FC236}">
              <a16:creationId xmlns:a16="http://schemas.microsoft.com/office/drawing/2014/main" id="{C67ECCBA-2530-405D-B3F3-0176A17730F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68" name="AutoShape 3" descr="Bomba De Vacío De 2 Etapas  5 Cfm Motor De 1/2hp Entrada 1/4">
          <a:extLst>
            <a:ext uri="{FF2B5EF4-FFF2-40B4-BE49-F238E27FC236}">
              <a16:creationId xmlns:a16="http://schemas.microsoft.com/office/drawing/2014/main" id="{01FEA2C7-D4BF-4895-94CB-EEE788E5772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69" name="AutoShape 3" descr="Bomba De Vacío De 2 Etapas  5 Cfm Motor De 1/2hp Entrada 1/4">
          <a:extLst>
            <a:ext uri="{FF2B5EF4-FFF2-40B4-BE49-F238E27FC236}">
              <a16:creationId xmlns:a16="http://schemas.microsoft.com/office/drawing/2014/main" id="{4E675668-E001-4628-B47A-9E22059D0FE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70" name="AutoShape 3" descr="Bomba De Vacío De 2 Etapas  5 Cfm Motor De 1/2hp Entrada 1/4">
          <a:extLst>
            <a:ext uri="{FF2B5EF4-FFF2-40B4-BE49-F238E27FC236}">
              <a16:creationId xmlns:a16="http://schemas.microsoft.com/office/drawing/2014/main" id="{A0CFB205-B6C8-4DCB-8C09-146F19C5D9C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71" name="AutoShape 3" descr="Bomba De Vacío De 2 Etapas  5 Cfm Motor De 1/2hp Entrada 1/4">
          <a:extLst>
            <a:ext uri="{FF2B5EF4-FFF2-40B4-BE49-F238E27FC236}">
              <a16:creationId xmlns:a16="http://schemas.microsoft.com/office/drawing/2014/main" id="{4F87B86F-7442-4838-B8BC-2DCB227528D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72" name="AutoShape 3" descr="Bomba De Vacío De 2 Etapas  5 Cfm Motor De 1/2hp Entrada 1/4">
          <a:extLst>
            <a:ext uri="{FF2B5EF4-FFF2-40B4-BE49-F238E27FC236}">
              <a16:creationId xmlns:a16="http://schemas.microsoft.com/office/drawing/2014/main" id="{3AD13E0C-92E5-43BB-AFCD-87127E4309A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73" name="AutoShape 3" descr="Bomba De Vacío De 2 Etapas  5 Cfm Motor De 1/2hp Entrada 1/4">
          <a:extLst>
            <a:ext uri="{FF2B5EF4-FFF2-40B4-BE49-F238E27FC236}">
              <a16:creationId xmlns:a16="http://schemas.microsoft.com/office/drawing/2014/main" id="{79175B9E-A88D-4B5A-A39B-3B996273410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74" name="AutoShape 3" descr="Bomba De Vacío De 2 Etapas  5 Cfm Motor De 1/2hp Entrada 1/4">
          <a:extLst>
            <a:ext uri="{FF2B5EF4-FFF2-40B4-BE49-F238E27FC236}">
              <a16:creationId xmlns:a16="http://schemas.microsoft.com/office/drawing/2014/main" id="{5905FC88-72F2-446B-B0BC-B70696D17DE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75" name="AutoShape 3" descr="Bomba De Vacío De 2 Etapas  5 Cfm Motor De 1/2hp Entrada 1/4">
          <a:extLst>
            <a:ext uri="{FF2B5EF4-FFF2-40B4-BE49-F238E27FC236}">
              <a16:creationId xmlns:a16="http://schemas.microsoft.com/office/drawing/2014/main" id="{4040494D-0A10-4CC8-9B53-E5ABF6E1B19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76" name="AutoShape 3" descr="Bomba De Vacío De 2 Etapas  5 Cfm Motor De 1/2hp Entrada 1/4">
          <a:extLst>
            <a:ext uri="{FF2B5EF4-FFF2-40B4-BE49-F238E27FC236}">
              <a16:creationId xmlns:a16="http://schemas.microsoft.com/office/drawing/2014/main" id="{2E5B64AD-038D-49C3-BFD0-347DAB4CEE1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77" name="AutoShape 3" descr="Bomba De Vacío De 2 Etapas  5 Cfm Motor De 1/2hp Entrada 1/4">
          <a:extLst>
            <a:ext uri="{FF2B5EF4-FFF2-40B4-BE49-F238E27FC236}">
              <a16:creationId xmlns:a16="http://schemas.microsoft.com/office/drawing/2014/main" id="{C09470D5-260E-464D-913F-2E53BFE46D7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78" name="AutoShape 3" descr="Bomba De Vacío De 2 Etapas  5 Cfm Motor De 1/2hp Entrada 1/4">
          <a:extLst>
            <a:ext uri="{FF2B5EF4-FFF2-40B4-BE49-F238E27FC236}">
              <a16:creationId xmlns:a16="http://schemas.microsoft.com/office/drawing/2014/main" id="{1F56677E-F451-471E-A9D5-0855479F6C3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79" name="AutoShape 3" descr="Bomba De Vacío De 2 Etapas  5 Cfm Motor De 1/2hp Entrada 1/4">
          <a:extLst>
            <a:ext uri="{FF2B5EF4-FFF2-40B4-BE49-F238E27FC236}">
              <a16:creationId xmlns:a16="http://schemas.microsoft.com/office/drawing/2014/main" id="{C77E8AD1-C7C9-430E-A6DA-63A16BA3CB8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80" name="AutoShape 3" descr="Bomba De Vacío De 2 Etapas  5 Cfm Motor De 1/2hp Entrada 1/4">
          <a:extLst>
            <a:ext uri="{FF2B5EF4-FFF2-40B4-BE49-F238E27FC236}">
              <a16:creationId xmlns:a16="http://schemas.microsoft.com/office/drawing/2014/main" id="{DC48FE96-ADC7-4C3D-A1F5-67FDEB2A944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81" name="AutoShape 3" descr="Bomba De Vacío De 2 Etapas  5 Cfm Motor De 1/2hp Entrada 1/4">
          <a:extLst>
            <a:ext uri="{FF2B5EF4-FFF2-40B4-BE49-F238E27FC236}">
              <a16:creationId xmlns:a16="http://schemas.microsoft.com/office/drawing/2014/main" id="{02688AF0-60FC-48AC-BA52-EF376719B66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82" name="AutoShape 3" descr="Bomba De Vacío De 2 Etapas  5 Cfm Motor De 1/2hp Entrada 1/4">
          <a:extLst>
            <a:ext uri="{FF2B5EF4-FFF2-40B4-BE49-F238E27FC236}">
              <a16:creationId xmlns:a16="http://schemas.microsoft.com/office/drawing/2014/main" id="{69BD31E0-DD97-4613-AEB3-BE054F3FE3D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83" name="AutoShape 3" descr="Bomba De Vacío De 2 Etapas  5 Cfm Motor De 1/2hp Entrada 1/4">
          <a:extLst>
            <a:ext uri="{FF2B5EF4-FFF2-40B4-BE49-F238E27FC236}">
              <a16:creationId xmlns:a16="http://schemas.microsoft.com/office/drawing/2014/main" id="{A8E2F56E-FC07-4762-B48E-4298081AAED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84" name="AutoShape 3" descr="Bomba De Vacío De 2 Etapas  5 Cfm Motor De 1/2hp Entrada 1/4">
          <a:extLst>
            <a:ext uri="{FF2B5EF4-FFF2-40B4-BE49-F238E27FC236}">
              <a16:creationId xmlns:a16="http://schemas.microsoft.com/office/drawing/2014/main" id="{D6FCD2E1-BFD5-4448-9ED7-5D4081B480F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85" name="AutoShape 3" descr="Bomba De Vacío De 2 Etapas  5 Cfm Motor De 1/2hp Entrada 1/4">
          <a:extLst>
            <a:ext uri="{FF2B5EF4-FFF2-40B4-BE49-F238E27FC236}">
              <a16:creationId xmlns:a16="http://schemas.microsoft.com/office/drawing/2014/main" id="{34C31A44-49C5-4E10-9DF9-45819159C31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86" name="AutoShape 3" descr="Bomba De Vacío De 2 Etapas  5 Cfm Motor De 1/2hp Entrada 1/4">
          <a:extLst>
            <a:ext uri="{FF2B5EF4-FFF2-40B4-BE49-F238E27FC236}">
              <a16:creationId xmlns:a16="http://schemas.microsoft.com/office/drawing/2014/main" id="{76BF0C35-FB38-4AA0-84ED-625DD460BE7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0</xdr:rowOff>
    </xdr:from>
    <xdr:ext cx="304800" cy="288925"/>
    <xdr:sp macro="" textlink="">
      <xdr:nvSpPr>
        <xdr:cNvPr id="10687" name="AutoShape 3" descr="Bomba De Vacío De 2 Etapas  5 Cfm Motor De 1/2hp Entrada 1/4">
          <a:extLst>
            <a:ext uri="{FF2B5EF4-FFF2-40B4-BE49-F238E27FC236}">
              <a16:creationId xmlns:a16="http://schemas.microsoft.com/office/drawing/2014/main" id="{83182714-4FED-477B-8AA9-BE85FA8F6A3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688" name="AutoShape 3" descr="Bomba De Vacío De 2 Etapas  5 Cfm Motor De 1/2hp Entrada 1/4">
          <a:extLst>
            <a:ext uri="{FF2B5EF4-FFF2-40B4-BE49-F238E27FC236}">
              <a16:creationId xmlns:a16="http://schemas.microsoft.com/office/drawing/2014/main" id="{D11E8FC3-CEA1-40A8-B756-6A518F05DCB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689" name="AutoShape 3" descr="Bomba De Vacío De 2 Etapas  5 Cfm Motor De 1/2hp Entrada 1/4">
          <a:extLst>
            <a:ext uri="{FF2B5EF4-FFF2-40B4-BE49-F238E27FC236}">
              <a16:creationId xmlns:a16="http://schemas.microsoft.com/office/drawing/2014/main" id="{3CF283DC-50D6-493E-96E3-032DB45FBF7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690" name="AutoShape 3" descr="Bomba De Vacío De 2 Etapas  5 Cfm Motor De 1/2hp Entrada 1/4">
          <a:extLst>
            <a:ext uri="{FF2B5EF4-FFF2-40B4-BE49-F238E27FC236}">
              <a16:creationId xmlns:a16="http://schemas.microsoft.com/office/drawing/2014/main" id="{ADA4A986-691E-420F-A136-1E5B9635BE3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691" name="AutoShape 3" descr="Bomba De Vacío De 2 Etapas  5 Cfm Motor De 1/2hp Entrada 1/4">
          <a:extLst>
            <a:ext uri="{FF2B5EF4-FFF2-40B4-BE49-F238E27FC236}">
              <a16:creationId xmlns:a16="http://schemas.microsoft.com/office/drawing/2014/main" id="{FB4CBE27-92BD-43C2-8521-F3BA8792BE5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692" name="AutoShape 3" descr="Bomba De Vacío De 2 Etapas  5 Cfm Motor De 1/2hp Entrada 1/4">
          <a:extLst>
            <a:ext uri="{FF2B5EF4-FFF2-40B4-BE49-F238E27FC236}">
              <a16:creationId xmlns:a16="http://schemas.microsoft.com/office/drawing/2014/main" id="{E6082228-043B-46EE-B042-2497EC0BFD4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693" name="AutoShape 3" descr="Bomba De Vacío De 2 Etapas  5 Cfm Motor De 1/2hp Entrada 1/4">
          <a:extLst>
            <a:ext uri="{FF2B5EF4-FFF2-40B4-BE49-F238E27FC236}">
              <a16:creationId xmlns:a16="http://schemas.microsoft.com/office/drawing/2014/main" id="{899CB565-F2FB-4C72-B3D8-BAB5B2529B6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694" name="AutoShape 3" descr="Bomba De Vacío De 2 Etapas  5 Cfm Motor De 1/2hp Entrada 1/4">
          <a:extLst>
            <a:ext uri="{FF2B5EF4-FFF2-40B4-BE49-F238E27FC236}">
              <a16:creationId xmlns:a16="http://schemas.microsoft.com/office/drawing/2014/main" id="{D784506A-0ECD-4322-89F0-78AEE897B76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695" name="AutoShape 3" descr="Bomba De Vacío De 2 Etapas  5 Cfm Motor De 1/2hp Entrada 1/4">
          <a:extLst>
            <a:ext uri="{FF2B5EF4-FFF2-40B4-BE49-F238E27FC236}">
              <a16:creationId xmlns:a16="http://schemas.microsoft.com/office/drawing/2014/main" id="{08C4DCA2-8523-43A2-9F0C-09B7508BD3A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696" name="AutoShape 3" descr="Bomba De Vacío De 2 Etapas  5 Cfm Motor De 1/2hp Entrada 1/4">
          <a:extLst>
            <a:ext uri="{FF2B5EF4-FFF2-40B4-BE49-F238E27FC236}">
              <a16:creationId xmlns:a16="http://schemas.microsoft.com/office/drawing/2014/main" id="{2B0C4D77-5BD1-49C7-AA23-A277357525B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697" name="AutoShape 3" descr="Bomba De Vacío De 2 Etapas  5 Cfm Motor De 1/2hp Entrada 1/4">
          <a:extLst>
            <a:ext uri="{FF2B5EF4-FFF2-40B4-BE49-F238E27FC236}">
              <a16:creationId xmlns:a16="http://schemas.microsoft.com/office/drawing/2014/main" id="{4BCC2B48-2260-425C-9036-B7B2855D624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698" name="AutoShape 3" descr="Bomba De Vacío De 2 Etapas  5 Cfm Motor De 1/2hp Entrada 1/4">
          <a:extLst>
            <a:ext uri="{FF2B5EF4-FFF2-40B4-BE49-F238E27FC236}">
              <a16:creationId xmlns:a16="http://schemas.microsoft.com/office/drawing/2014/main" id="{31B5EF43-39C5-4CA8-A09E-FD301F7E979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699" name="AutoShape 3" descr="Bomba De Vacío De 2 Etapas  5 Cfm Motor De 1/2hp Entrada 1/4">
          <a:extLst>
            <a:ext uri="{FF2B5EF4-FFF2-40B4-BE49-F238E27FC236}">
              <a16:creationId xmlns:a16="http://schemas.microsoft.com/office/drawing/2014/main" id="{3A7888C4-0E73-4042-AF81-E38E856842D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00" name="AutoShape 3" descr="Bomba De Vacío De 2 Etapas  5 Cfm Motor De 1/2hp Entrada 1/4">
          <a:extLst>
            <a:ext uri="{FF2B5EF4-FFF2-40B4-BE49-F238E27FC236}">
              <a16:creationId xmlns:a16="http://schemas.microsoft.com/office/drawing/2014/main" id="{859784D3-9223-4209-8924-DD076A41751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01" name="AutoShape 3" descr="Bomba De Vacío De 2 Etapas  5 Cfm Motor De 1/2hp Entrada 1/4">
          <a:extLst>
            <a:ext uri="{FF2B5EF4-FFF2-40B4-BE49-F238E27FC236}">
              <a16:creationId xmlns:a16="http://schemas.microsoft.com/office/drawing/2014/main" id="{00F43916-E0AB-45DB-B170-19CCD1C0FB3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02" name="AutoShape 3" descr="Bomba De Vacío De 2 Etapas  5 Cfm Motor De 1/2hp Entrada 1/4">
          <a:extLst>
            <a:ext uri="{FF2B5EF4-FFF2-40B4-BE49-F238E27FC236}">
              <a16:creationId xmlns:a16="http://schemas.microsoft.com/office/drawing/2014/main" id="{4EB7B2D1-7F55-4F3F-B666-4534486D812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03" name="AutoShape 3" descr="Bomba De Vacío De 2 Etapas  5 Cfm Motor De 1/2hp Entrada 1/4">
          <a:extLst>
            <a:ext uri="{FF2B5EF4-FFF2-40B4-BE49-F238E27FC236}">
              <a16:creationId xmlns:a16="http://schemas.microsoft.com/office/drawing/2014/main" id="{B172F673-7E5B-4606-BA57-4CC88C8977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04" name="AutoShape 3" descr="Bomba De Vacío De 2 Etapas  5 Cfm Motor De 1/2hp Entrada 1/4">
          <a:extLst>
            <a:ext uri="{FF2B5EF4-FFF2-40B4-BE49-F238E27FC236}">
              <a16:creationId xmlns:a16="http://schemas.microsoft.com/office/drawing/2014/main" id="{53631356-8239-4C5B-9611-6BFFA4CA568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05" name="AutoShape 3" descr="Bomba De Vacío De 2 Etapas  5 Cfm Motor De 1/2hp Entrada 1/4">
          <a:extLst>
            <a:ext uri="{FF2B5EF4-FFF2-40B4-BE49-F238E27FC236}">
              <a16:creationId xmlns:a16="http://schemas.microsoft.com/office/drawing/2014/main" id="{60AC3809-70CC-44FF-BF27-14845CBCAED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06" name="AutoShape 3" descr="Bomba De Vacío De 2 Etapas  5 Cfm Motor De 1/2hp Entrada 1/4">
          <a:extLst>
            <a:ext uri="{FF2B5EF4-FFF2-40B4-BE49-F238E27FC236}">
              <a16:creationId xmlns:a16="http://schemas.microsoft.com/office/drawing/2014/main" id="{570960F5-A4EF-4014-B0DC-AF7BE040E32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07" name="AutoShape 3" descr="Bomba De Vacío De 2 Etapas  5 Cfm Motor De 1/2hp Entrada 1/4">
          <a:extLst>
            <a:ext uri="{FF2B5EF4-FFF2-40B4-BE49-F238E27FC236}">
              <a16:creationId xmlns:a16="http://schemas.microsoft.com/office/drawing/2014/main" id="{79A3B3E1-27AB-4533-80E7-57C1F027719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08" name="AutoShape 3" descr="Bomba De Vacío De 2 Etapas  5 Cfm Motor De 1/2hp Entrada 1/4">
          <a:extLst>
            <a:ext uri="{FF2B5EF4-FFF2-40B4-BE49-F238E27FC236}">
              <a16:creationId xmlns:a16="http://schemas.microsoft.com/office/drawing/2014/main" id="{D86C024B-3527-44FA-91CB-DA970ED649C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09" name="AutoShape 3" descr="Bomba De Vacío De 2 Etapas  5 Cfm Motor De 1/2hp Entrada 1/4">
          <a:extLst>
            <a:ext uri="{FF2B5EF4-FFF2-40B4-BE49-F238E27FC236}">
              <a16:creationId xmlns:a16="http://schemas.microsoft.com/office/drawing/2014/main" id="{F4BAF399-5A26-4F8D-8B8E-D9F1D4BB528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10" name="AutoShape 3" descr="Bomba De Vacío De 2 Etapas  5 Cfm Motor De 1/2hp Entrada 1/4">
          <a:extLst>
            <a:ext uri="{FF2B5EF4-FFF2-40B4-BE49-F238E27FC236}">
              <a16:creationId xmlns:a16="http://schemas.microsoft.com/office/drawing/2014/main" id="{1A0AACF1-E9E3-41FB-A352-A687C59B028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11" name="AutoShape 3" descr="Bomba De Vacío De 2 Etapas  5 Cfm Motor De 1/2hp Entrada 1/4">
          <a:extLst>
            <a:ext uri="{FF2B5EF4-FFF2-40B4-BE49-F238E27FC236}">
              <a16:creationId xmlns:a16="http://schemas.microsoft.com/office/drawing/2014/main" id="{7ED0ADC7-DEF7-4870-AAAD-1C3368DB6DF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12" name="AutoShape 3" descr="Bomba De Vacío De 2 Etapas  5 Cfm Motor De 1/2hp Entrada 1/4">
          <a:extLst>
            <a:ext uri="{FF2B5EF4-FFF2-40B4-BE49-F238E27FC236}">
              <a16:creationId xmlns:a16="http://schemas.microsoft.com/office/drawing/2014/main" id="{9A3817C3-E91C-474D-A33B-BF303BF45DF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13" name="AutoShape 3" descr="Bomba De Vacío De 2 Etapas  5 Cfm Motor De 1/2hp Entrada 1/4">
          <a:extLst>
            <a:ext uri="{FF2B5EF4-FFF2-40B4-BE49-F238E27FC236}">
              <a16:creationId xmlns:a16="http://schemas.microsoft.com/office/drawing/2014/main" id="{7FFABFD0-2ABA-4E4D-A4F8-2A09A33AFBB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14" name="AutoShape 3" descr="Bomba De Vacío De 2 Etapas  5 Cfm Motor De 1/2hp Entrada 1/4">
          <a:extLst>
            <a:ext uri="{FF2B5EF4-FFF2-40B4-BE49-F238E27FC236}">
              <a16:creationId xmlns:a16="http://schemas.microsoft.com/office/drawing/2014/main" id="{D667E2CC-02C4-4E4D-99DF-7FA12676175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15" name="AutoShape 3" descr="Bomba De Vacío De 2 Etapas  5 Cfm Motor De 1/2hp Entrada 1/4">
          <a:extLst>
            <a:ext uri="{FF2B5EF4-FFF2-40B4-BE49-F238E27FC236}">
              <a16:creationId xmlns:a16="http://schemas.microsoft.com/office/drawing/2014/main" id="{16863E22-2578-420B-B7F3-4CA31B96801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16" name="AutoShape 3" descr="Bomba De Vacío De 2 Etapas  5 Cfm Motor De 1/2hp Entrada 1/4">
          <a:extLst>
            <a:ext uri="{FF2B5EF4-FFF2-40B4-BE49-F238E27FC236}">
              <a16:creationId xmlns:a16="http://schemas.microsoft.com/office/drawing/2014/main" id="{4F720896-FBBF-4069-AF7B-E2FDE95B82F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17" name="AutoShape 3" descr="Bomba De Vacío De 2 Etapas  5 Cfm Motor De 1/2hp Entrada 1/4">
          <a:extLst>
            <a:ext uri="{FF2B5EF4-FFF2-40B4-BE49-F238E27FC236}">
              <a16:creationId xmlns:a16="http://schemas.microsoft.com/office/drawing/2014/main" id="{4F1ECCFC-2593-47CC-92C4-8CD19CE3F50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18" name="AutoShape 3" descr="Bomba De Vacío De 2 Etapas  5 Cfm Motor De 1/2hp Entrada 1/4">
          <a:extLst>
            <a:ext uri="{FF2B5EF4-FFF2-40B4-BE49-F238E27FC236}">
              <a16:creationId xmlns:a16="http://schemas.microsoft.com/office/drawing/2014/main" id="{1A2B393B-1A69-4198-A7BF-EB24D9E8F01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19" name="AutoShape 3" descr="Bomba De Vacío De 2 Etapas  5 Cfm Motor De 1/2hp Entrada 1/4">
          <a:extLst>
            <a:ext uri="{FF2B5EF4-FFF2-40B4-BE49-F238E27FC236}">
              <a16:creationId xmlns:a16="http://schemas.microsoft.com/office/drawing/2014/main" id="{1575739C-D638-4BC1-851B-9170874CF27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20" name="AutoShape 3" descr="Bomba De Vacío De 2 Etapas  5 Cfm Motor De 1/2hp Entrada 1/4">
          <a:extLst>
            <a:ext uri="{FF2B5EF4-FFF2-40B4-BE49-F238E27FC236}">
              <a16:creationId xmlns:a16="http://schemas.microsoft.com/office/drawing/2014/main" id="{E95E3094-3205-48C7-9C9F-7EEFAFD6281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21" name="AutoShape 3" descr="Bomba De Vacío De 2 Etapas  5 Cfm Motor De 1/2hp Entrada 1/4">
          <a:extLst>
            <a:ext uri="{FF2B5EF4-FFF2-40B4-BE49-F238E27FC236}">
              <a16:creationId xmlns:a16="http://schemas.microsoft.com/office/drawing/2014/main" id="{86EF5DDD-1EC7-4708-9BEC-7ECA101CBFF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22" name="AutoShape 3" descr="Bomba De Vacío De 2 Etapas  5 Cfm Motor De 1/2hp Entrada 1/4">
          <a:extLst>
            <a:ext uri="{FF2B5EF4-FFF2-40B4-BE49-F238E27FC236}">
              <a16:creationId xmlns:a16="http://schemas.microsoft.com/office/drawing/2014/main" id="{E9863AAA-5FF9-4F67-8554-F2C0E5EB56F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23" name="AutoShape 3" descr="Bomba De Vacío De 2 Etapas  5 Cfm Motor De 1/2hp Entrada 1/4">
          <a:extLst>
            <a:ext uri="{FF2B5EF4-FFF2-40B4-BE49-F238E27FC236}">
              <a16:creationId xmlns:a16="http://schemas.microsoft.com/office/drawing/2014/main" id="{897F0D25-664D-4E1B-8C6F-F157BB1A409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24" name="AutoShape 3" descr="Bomba De Vacío De 2 Etapas  5 Cfm Motor De 1/2hp Entrada 1/4">
          <a:extLst>
            <a:ext uri="{FF2B5EF4-FFF2-40B4-BE49-F238E27FC236}">
              <a16:creationId xmlns:a16="http://schemas.microsoft.com/office/drawing/2014/main" id="{727AC75D-9678-4AF3-BC35-BE1F3E24080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25" name="AutoShape 3" descr="Bomba De Vacío De 2 Etapas  5 Cfm Motor De 1/2hp Entrada 1/4">
          <a:extLst>
            <a:ext uri="{FF2B5EF4-FFF2-40B4-BE49-F238E27FC236}">
              <a16:creationId xmlns:a16="http://schemas.microsoft.com/office/drawing/2014/main" id="{1A3DCFFE-394E-45AB-9998-8647FABFB3E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26" name="AutoShape 3" descr="Bomba De Vacío De 2 Etapas  5 Cfm Motor De 1/2hp Entrada 1/4">
          <a:extLst>
            <a:ext uri="{FF2B5EF4-FFF2-40B4-BE49-F238E27FC236}">
              <a16:creationId xmlns:a16="http://schemas.microsoft.com/office/drawing/2014/main" id="{18E6B53A-ADE1-42B1-B8F8-8AC6410EE7F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27" name="AutoShape 3" descr="Bomba De Vacío De 2 Etapas  5 Cfm Motor De 1/2hp Entrada 1/4">
          <a:extLst>
            <a:ext uri="{FF2B5EF4-FFF2-40B4-BE49-F238E27FC236}">
              <a16:creationId xmlns:a16="http://schemas.microsoft.com/office/drawing/2014/main" id="{062A90A7-7973-4E35-8C24-395CF1EA90F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28" name="AutoShape 3" descr="Bomba De Vacío De 2 Etapas  5 Cfm Motor De 1/2hp Entrada 1/4">
          <a:extLst>
            <a:ext uri="{FF2B5EF4-FFF2-40B4-BE49-F238E27FC236}">
              <a16:creationId xmlns:a16="http://schemas.microsoft.com/office/drawing/2014/main" id="{C15776AE-2885-4652-9412-AE9F48B67E1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29" name="AutoShape 3" descr="Bomba De Vacío De 2 Etapas  5 Cfm Motor De 1/2hp Entrada 1/4">
          <a:extLst>
            <a:ext uri="{FF2B5EF4-FFF2-40B4-BE49-F238E27FC236}">
              <a16:creationId xmlns:a16="http://schemas.microsoft.com/office/drawing/2014/main" id="{BAD04531-76A6-421D-865A-D43904808DB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30" name="AutoShape 3" descr="Bomba De Vacío De 2 Etapas  5 Cfm Motor De 1/2hp Entrada 1/4">
          <a:extLst>
            <a:ext uri="{FF2B5EF4-FFF2-40B4-BE49-F238E27FC236}">
              <a16:creationId xmlns:a16="http://schemas.microsoft.com/office/drawing/2014/main" id="{D65D7332-0816-4146-B8CC-5EE7A92F973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xdr:row>
      <xdr:rowOff>0</xdr:rowOff>
    </xdr:from>
    <xdr:ext cx="304800" cy="288925"/>
    <xdr:sp macro="" textlink="">
      <xdr:nvSpPr>
        <xdr:cNvPr id="10731" name="AutoShape 3" descr="Bomba De Vacío De 2 Etapas  5 Cfm Motor De 1/2hp Entrada 1/4">
          <a:extLst>
            <a:ext uri="{FF2B5EF4-FFF2-40B4-BE49-F238E27FC236}">
              <a16:creationId xmlns:a16="http://schemas.microsoft.com/office/drawing/2014/main" id="{28B1C522-13B5-4D0A-9B71-46799D12222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32" name="AutoShape 3" descr="Bomba De Vacío De 2 Etapas  5 Cfm Motor De 1/2hp Entrada 1/4">
          <a:extLst>
            <a:ext uri="{FF2B5EF4-FFF2-40B4-BE49-F238E27FC236}">
              <a16:creationId xmlns:a16="http://schemas.microsoft.com/office/drawing/2014/main" id="{4CF6239E-B1B4-4606-90A5-A86751FA452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33" name="AutoShape 3" descr="Bomba De Vacío De 2 Etapas  5 Cfm Motor De 1/2hp Entrada 1/4">
          <a:extLst>
            <a:ext uri="{FF2B5EF4-FFF2-40B4-BE49-F238E27FC236}">
              <a16:creationId xmlns:a16="http://schemas.microsoft.com/office/drawing/2014/main" id="{93B0264D-96E9-40EC-BF95-04246EBCE21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34" name="AutoShape 3" descr="Bomba De Vacío De 2 Etapas  5 Cfm Motor De 1/2hp Entrada 1/4">
          <a:extLst>
            <a:ext uri="{FF2B5EF4-FFF2-40B4-BE49-F238E27FC236}">
              <a16:creationId xmlns:a16="http://schemas.microsoft.com/office/drawing/2014/main" id="{A4432163-2D09-483C-9040-B11786093F0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35" name="AutoShape 3" descr="Bomba De Vacío De 2 Etapas  5 Cfm Motor De 1/2hp Entrada 1/4">
          <a:extLst>
            <a:ext uri="{FF2B5EF4-FFF2-40B4-BE49-F238E27FC236}">
              <a16:creationId xmlns:a16="http://schemas.microsoft.com/office/drawing/2014/main" id="{8458B8B7-AA45-4E05-BA6E-9587AC53400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36" name="AutoShape 3" descr="Bomba De Vacío De 2 Etapas  5 Cfm Motor De 1/2hp Entrada 1/4">
          <a:extLst>
            <a:ext uri="{FF2B5EF4-FFF2-40B4-BE49-F238E27FC236}">
              <a16:creationId xmlns:a16="http://schemas.microsoft.com/office/drawing/2014/main" id="{AC01D9E1-D54D-4593-8565-E22E92ACD78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37" name="AutoShape 3" descr="Bomba De Vacío De 2 Etapas  5 Cfm Motor De 1/2hp Entrada 1/4">
          <a:extLst>
            <a:ext uri="{FF2B5EF4-FFF2-40B4-BE49-F238E27FC236}">
              <a16:creationId xmlns:a16="http://schemas.microsoft.com/office/drawing/2014/main" id="{D0DC254A-06A1-4E8F-A222-8CAAD024E2C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38" name="AutoShape 3" descr="Bomba De Vacío De 2 Etapas  5 Cfm Motor De 1/2hp Entrada 1/4">
          <a:extLst>
            <a:ext uri="{FF2B5EF4-FFF2-40B4-BE49-F238E27FC236}">
              <a16:creationId xmlns:a16="http://schemas.microsoft.com/office/drawing/2014/main" id="{2A9944B9-36A1-4334-9AD9-D62F9E852AB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39" name="AutoShape 3" descr="Bomba De Vacío De 2 Etapas  5 Cfm Motor De 1/2hp Entrada 1/4">
          <a:extLst>
            <a:ext uri="{FF2B5EF4-FFF2-40B4-BE49-F238E27FC236}">
              <a16:creationId xmlns:a16="http://schemas.microsoft.com/office/drawing/2014/main" id="{1E9E54B2-AC16-4A93-8BE2-12D9ACAA9EE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40" name="AutoShape 3" descr="Bomba De Vacío De 2 Etapas  5 Cfm Motor De 1/2hp Entrada 1/4">
          <a:extLst>
            <a:ext uri="{FF2B5EF4-FFF2-40B4-BE49-F238E27FC236}">
              <a16:creationId xmlns:a16="http://schemas.microsoft.com/office/drawing/2014/main" id="{348D1124-F23E-446E-BCB7-82567EB0F46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41" name="AutoShape 3" descr="Bomba De Vacío De 2 Etapas  5 Cfm Motor De 1/2hp Entrada 1/4">
          <a:extLst>
            <a:ext uri="{FF2B5EF4-FFF2-40B4-BE49-F238E27FC236}">
              <a16:creationId xmlns:a16="http://schemas.microsoft.com/office/drawing/2014/main" id="{048BB7CB-506F-4B62-A7A1-CE5C719E1EA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42" name="AutoShape 3" descr="Bomba De Vacío De 2 Etapas  5 Cfm Motor De 1/2hp Entrada 1/4">
          <a:extLst>
            <a:ext uri="{FF2B5EF4-FFF2-40B4-BE49-F238E27FC236}">
              <a16:creationId xmlns:a16="http://schemas.microsoft.com/office/drawing/2014/main" id="{695D970D-5DE7-4644-8E7E-4500A15A0CF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43" name="AutoShape 3" descr="Bomba De Vacío De 2 Etapas  5 Cfm Motor De 1/2hp Entrada 1/4">
          <a:extLst>
            <a:ext uri="{FF2B5EF4-FFF2-40B4-BE49-F238E27FC236}">
              <a16:creationId xmlns:a16="http://schemas.microsoft.com/office/drawing/2014/main" id="{EE448B86-65F2-4A7B-851C-A5DFD806815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44" name="AutoShape 3" descr="Bomba De Vacío De 2 Etapas  5 Cfm Motor De 1/2hp Entrada 1/4">
          <a:extLst>
            <a:ext uri="{FF2B5EF4-FFF2-40B4-BE49-F238E27FC236}">
              <a16:creationId xmlns:a16="http://schemas.microsoft.com/office/drawing/2014/main" id="{CF76204D-2D97-4ACF-8FFA-FC5AB95A5F6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45" name="AutoShape 3" descr="Bomba De Vacío De 2 Etapas  5 Cfm Motor De 1/2hp Entrada 1/4">
          <a:extLst>
            <a:ext uri="{FF2B5EF4-FFF2-40B4-BE49-F238E27FC236}">
              <a16:creationId xmlns:a16="http://schemas.microsoft.com/office/drawing/2014/main" id="{D4C50450-6009-40E2-A9FC-0569E9E9410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46" name="AutoShape 3" descr="Bomba De Vacío De 2 Etapas  5 Cfm Motor De 1/2hp Entrada 1/4">
          <a:extLst>
            <a:ext uri="{FF2B5EF4-FFF2-40B4-BE49-F238E27FC236}">
              <a16:creationId xmlns:a16="http://schemas.microsoft.com/office/drawing/2014/main" id="{34D98E81-607D-491E-8756-1FF1DF6093D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47" name="AutoShape 3" descr="Bomba De Vacío De 2 Etapas  5 Cfm Motor De 1/2hp Entrada 1/4">
          <a:extLst>
            <a:ext uri="{FF2B5EF4-FFF2-40B4-BE49-F238E27FC236}">
              <a16:creationId xmlns:a16="http://schemas.microsoft.com/office/drawing/2014/main" id="{A656424C-066E-447D-876A-8699DD7D16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48" name="AutoShape 3" descr="Bomba De Vacío De 2 Etapas  5 Cfm Motor De 1/2hp Entrada 1/4">
          <a:extLst>
            <a:ext uri="{FF2B5EF4-FFF2-40B4-BE49-F238E27FC236}">
              <a16:creationId xmlns:a16="http://schemas.microsoft.com/office/drawing/2014/main" id="{BC710110-9BB0-400C-829F-EAAC264986D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49" name="AutoShape 3" descr="Bomba De Vacío De 2 Etapas  5 Cfm Motor De 1/2hp Entrada 1/4">
          <a:extLst>
            <a:ext uri="{FF2B5EF4-FFF2-40B4-BE49-F238E27FC236}">
              <a16:creationId xmlns:a16="http://schemas.microsoft.com/office/drawing/2014/main" id="{D86CE96A-E0B4-45FE-9FFC-EAD5F69A80A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50" name="AutoShape 3" descr="Bomba De Vacío De 2 Etapas  5 Cfm Motor De 1/2hp Entrada 1/4">
          <a:extLst>
            <a:ext uri="{FF2B5EF4-FFF2-40B4-BE49-F238E27FC236}">
              <a16:creationId xmlns:a16="http://schemas.microsoft.com/office/drawing/2014/main" id="{F5685D5D-3A9F-40B9-95EB-F959EC6C2C3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51" name="AutoShape 3" descr="Bomba De Vacío De 2 Etapas  5 Cfm Motor De 1/2hp Entrada 1/4">
          <a:extLst>
            <a:ext uri="{FF2B5EF4-FFF2-40B4-BE49-F238E27FC236}">
              <a16:creationId xmlns:a16="http://schemas.microsoft.com/office/drawing/2014/main" id="{1A66B631-0316-496F-9FC8-751A8C55835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52" name="AutoShape 3" descr="Bomba De Vacío De 2 Etapas  5 Cfm Motor De 1/2hp Entrada 1/4">
          <a:extLst>
            <a:ext uri="{FF2B5EF4-FFF2-40B4-BE49-F238E27FC236}">
              <a16:creationId xmlns:a16="http://schemas.microsoft.com/office/drawing/2014/main" id="{9192DCFD-030A-47FD-B1FE-40227ED258A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53" name="AutoShape 3" descr="Bomba De Vacío De 2 Etapas  5 Cfm Motor De 1/2hp Entrada 1/4">
          <a:extLst>
            <a:ext uri="{FF2B5EF4-FFF2-40B4-BE49-F238E27FC236}">
              <a16:creationId xmlns:a16="http://schemas.microsoft.com/office/drawing/2014/main" id="{18CACBAF-8AEB-4DE7-80F7-BE857956BAA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54" name="AutoShape 3" descr="Bomba De Vacío De 2 Etapas  5 Cfm Motor De 1/2hp Entrada 1/4">
          <a:extLst>
            <a:ext uri="{FF2B5EF4-FFF2-40B4-BE49-F238E27FC236}">
              <a16:creationId xmlns:a16="http://schemas.microsoft.com/office/drawing/2014/main" id="{D52C8A38-662B-44F8-B52A-6AE7EFA4E9E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55" name="AutoShape 3" descr="Bomba De Vacío De 2 Etapas  5 Cfm Motor De 1/2hp Entrada 1/4">
          <a:extLst>
            <a:ext uri="{FF2B5EF4-FFF2-40B4-BE49-F238E27FC236}">
              <a16:creationId xmlns:a16="http://schemas.microsoft.com/office/drawing/2014/main" id="{287AE3E2-FA4C-44E7-90C8-AFFBDEA2BF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56" name="AutoShape 3" descr="Bomba De Vacío De 2 Etapas  5 Cfm Motor De 1/2hp Entrada 1/4">
          <a:extLst>
            <a:ext uri="{FF2B5EF4-FFF2-40B4-BE49-F238E27FC236}">
              <a16:creationId xmlns:a16="http://schemas.microsoft.com/office/drawing/2014/main" id="{998C3A0E-0C1B-4BD6-8A52-E83A56320A3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57" name="AutoShape 3" descr="Bomba De Vacío De 2 Etapas  5 Cfm Motor De 1/2hp Entrada 1/4">
          <a:extLst>
            <a:ext uri="{FF2B5EF4-FFF2-40B4-BE49-F238E27FC236}">
              <a16:creationId xmlns:a16="http://schemas.microsoft.com/office/drawing/2014/main" id="{73184C91-AD3F-4804-A491-13F8550707E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58" name="AutoShape 3" descr="Bomba De Vacío De 2 Etapas  5 Cfm Motor De 1/2hp Entrada 1/4">
          <a:extLst>
            <a:ext uri="{FF2B5EF4-FFF2-40B4-BE49-F238E27FC236}">
              <a16:creationId xmlns:a16="http://schemas.microsoft.com/office/drawing/2014/main" id="{7BAB1020-A3ED-498B-BB49-EFD6831AE66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59" name="AutoShape 3" descr="Bomba De Vacío De 2 Etapas  5 Cfm Motor De 1/2hp Entrada 1/4">
          <a:extLst>
            <a:ext uri="{FF2B5EF4-FFF2-40B4-BE49-F238E27FC236}">
              <a16:creationId xmlns:a16="http://schemas.microsoft.com/office/drawing/2014/main" id="{B34E19F8-D847-4A49-900A-BEA8E39BA60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60" name="AutoShape 3" descr="Bomba De Vacío De 2 Etapas  5 Cfm Motor De 1/2hp Entrada 1/4">
          <a:extLst>
            <a:ext uri="{FF2B5EF4-FFF2-40B4-BE49-F238E27FC236}">
              <a16:creationId xmlns:a16="http://schemas.microsoft.com/office/drawing/2014/main" id="{84ECED96-7372-486C-88C8-BDC55CCB86F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61" name="AutoShape 3" descr="Bomba De Vacío De 2 Etapas  5 Cfm Motor De 1/2hp Entrada 1/4">
          <a:extLst>
            <a:ext uri="{FF2B5EF4-FFF2-40B4-BE49-F238E27FC236}">
              <a16:creationId xmlns:a16="http://schemas.microsoft.com/office/drawing/2014/main" id="{C005F42F-566D-4B0D-BD59-C3E4A97B7A9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62" name="AutoShape 3" descr="Bomba De Vacío De 2 Etapas  5 Cfm Motor De 1/2hp Entrada 1/4">
          <a:extLst>
            <a:ext uri="{FF2B5EF4-FFF2-40B4-BE49-F238E27FC236}">
              <a16:creationId xmlns:a16="http://schemas.microsoft.com/office/drawing/2014/main" id="{211C9002-A024-4AA6-BF8C-67239815969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63" name="AutoShape 3" descr="Bomba De Vacío De 2 Etapas  5 Cfm Motor De 1/2hp Entrada 1/4">
          <a:extLst>
            <a:ext uri="{FF2B5EF4-FFF2-40B4-BE49-F238E27FC236}">
              <a16:creationId xmlns:a16="http://schemas.microsoft.com/office/drawing/2014/main" id="{F4A68235-8EE1-4B91-BE24-8D9381AC4C9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64" name="AutoShape 3" descr="Bomba De Vacío De 2 Etapas  5 Cfm Motor De 1/2hp Entrada 1/4">
          <a:extLst>
            <a:ext uri="{FF2B5EF4-FFF2-40B4-BE49-F238E27FC236}">
              <a16:creationId xmlns:a16="http://schemas.microsoft.com/office/drawing/2014/main" id="{6FDC138A-A25F-4C69-AB16-13FA7838CEC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65" name="AutoShape 3" descr="Bomba De Vacío De 2 Etapas  5 Cfm Motor De 1/2hp Entrada 1/4">
          <a:extLst>
            <a:ext uri="{FF2B5EF4-FFF2-40B4-BE49-F238E27FC236}">
              <a16:creationId xmlns:a16="http://schemas.microsoft.com/office/drawing/2014/main" id="{1AE653AE-9200-4C50-88CE-0EDDCABBD1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66" name="AutoShape 3" descr="Bomba De Vacío De 2 Etapas  5 Cfm Motor De 1/2hp Entrada 1/4">
          <a:extLst>
            <a:ext uri="{FF2B5EF4-FFF2-40B4-BE49-F238E27FC236}">
              <a16:creationId xmlns:a16="http://schemas.microsoft.com/office/drawing/2014/main" id="{71FE5C4B-B0F5-4228-A1A1-B0D52383AB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67" name="AutoShape 3" descr="Bomba De Vacío De 2 Etapas  5 Cfm Motor De 1/2hp Entrada 1/4">
          <a:extLst>
            <a:ext uri="{FF2B5EF4-FFF2-40B4-BE49-F238E27FC236}">
              <a16:creationId xmlns:a16="http://schemas.microsoft.com/office/drawing/2014/main" id="{4AA048C4-CB44-4C21-8241-7C47D89B731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68" name="AutoShape 3" descr="Bomba De Vacío De 2 Etapas  5 Cfm Motor De 1/2hp Entrada 1/4">
          <a:extLst>
            <a:ext uri="{FF2B5EF4-FFF2-40B4-BE49-F238E27FC236}">
              <a16:creationId xmlns:a16="http://schemas.microsoft.com/office/drawing/2014/main" id="{BCE1B836-6CA3-4C90-9F71-CAF485A3F61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69" name="AutoShape 3" descr="Bomba De Vacío De 2 Etapas  5 Cfm Motor De 1/2hp Entrada 1/4">
          <a:extLst>
            <a:ext uri="{FF2B5EF4-FFF2-40B4-BE49-F238E27FC236}">
              <a16:creationId xmlns:a16="http://schemas.microsoft.com/office/drawing/2014/main" id="{E61CED3C-184A-4D4A-B111-2F48FDFE035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70" name="AutoShape 3" descr="Bomba De Vacío De 2 Etapas  5 Cfm Motor De 1/2hp Entrada 1/4">
          <a:extLst>
            <a:ext uri="{FF2B5EF4-FFF2-40B4-BE49-F238E27FC236}">
              <a16:creationId xmlns:a16="http://schemas.microsoft.com/office/drawing/2014/main" id="{EEE391CD-96B5-4A0F-AAD3-65DD8BA1349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71" name="AutoShape 3" descr="Bomba De Vacío De 2 Etapas  5 Cfm Motor De 1/2hp Entrada 1/4">
          <a:extLst>
            <a:ext uri="{FF2B5EF4-FFF2-40B4-BE49-F238E27FC236}">
              <a16:creationId xmlns:a16="http://schemas.microsoft.com/office/drawing/2014/main" id="{01131CE5-D524-4942-96D6-40AFBE83915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72" name="AutoShape 3" descr="Bomba De Vacío De 2 Etapas  5 Cfm Motor De 1/2hp Entrada 1/4">
          <a:extLst>
            <a:ext uri="{FF2B5EF4-FFF2-40B4-BE49-F238E27FC236}">
              <a16:creationId xmlns:a16="http://schemas.microsoft.com/office/drawing/2014/main" id="{F9DEADAD-1FF4-43E1-9425-6114B765A92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73" name="AutoShape 3" descr="Bomba De Vacío De 2 Etapas  5 Cfm Motor De 1/2hp Entrada 1/4">
          <a:extLst>
            <a:ext uri="{FF2B5EF4-FFF2-40B4-BE49-F238E27FC236}">
              <a16:creationId xmlns:a16="http://schemas.microsoft.com/office/drawing/2014/main" id="{61AC8B3E-6AE7-4234-81F7-FEFC2023A29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74" name="AutoShape 3" descr="Bomba De Vacío De 2 Etapas  5 Cfm Motor De 1/2hp Entrada 1/4">
          <a:extLst>
            <a:ext uri="{FF2B5EF4-FFF2-40B4-BE49-F238E27FC236}">
              <a16:creationId xmlns:a16="http://schemas.microsoft.com/office/drawing/2014/main" id="{4DEFA4A0-4608-40DE-B954-8F0E8C44A98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74</xdr:row>
      <xdr:rowOff>0</xdr:rowOff>
    </xdr:from>
    <xdr:ext cx="304800" cy="288925"/>
    <xdr:sp macro="" textlink="">
      <xdr:nvSpPr>
        <xdr:cNvPr id="10775" name="AutoShape 3" descr="Bomba De Vacío De 2 Etapas  5 Cfm Motor De 1/2hp Entrada 1/4">
          <a:extLst>
            <a:ext uri="{FF2B5EF4-FFF2-40B4-BE49-F238E27FC236}">
              <a16:creationId xmlns:a16="http://schemas.microsoft.com/office/drawing/2014/main" id="{4A820060-445E-4B7C-8F63-D4DB65DE94B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76" name="AutoShape 3" descr="Bomba De Vacío De 2 Etapas  5 Cfm Motor De 1/2hp Entrada 1/4">
          <a:extLst>
            <a:ext uri="{FF2B5EF4-FFF2-40B4-BE49-F238E27FC236}">
              <a16:creationId xmlns:a16="http://schemas.microsoft.com/office/drawing/2014/main" id="{5A1FBD68-1533-4A35-9149-4EF86E2F4A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77" name="AutoShape 3" descr="Bomba De Vacío De 2 Etapas  5 Cfm Motor De 1/2hp Entrada 1/4">
          <a:extLst>
            <a:ext uri="{FF2B5EF4-FFF2-40B4-BE49-F238E27FC236}">
              <a16:creationId xmlns:a16="http://schemas.microsoft.com/office/drawing/2014/main" id="{47D917AE-AFD4-4BF6-B5CD-3458960E4FC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78" name="AutoShape 3" descr="Bomba De Vacío De 2 Etapas  5 Cfm Motor De 1/2hp Entrada 1/4">
          <a:extLst>
            <a:ext uri="{FF2B5EF4-FFF2-40B4-BE49-F238E27FC236}">
              <a16:creationId xmlns:a16="http://schemas.microsoft.com/office/drawing/2014/main" id="{B56E5863-57F0-4FC9-83D2-7DB3223FED8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79" name="AutoShape 3" descr="Bomba De Vacío De 2 Etapas  5 Cfm Motor De 1/2hp Entrada 1/4">
          <a:extLst>
            <a:ext uri="{FF2B5EF4-FFF2-40B4-BE49-F238E27FC236}">
              <a16:creationId xmlns:a16="http://schemas.microsoft.com/office/drawing/2014/main" id="{68208122-4D34-442C-84FA-302426B71DF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80" name="AutoShape 3" descr="Bomba De Vacío De 2 Etapas  5 Cfm Motor De 1/2hp Entrada 1/4">
          <a:extLst>
            <a:ext uri="{FF2B5EF4-FFF2-40B4-BE49-F238E27FC236}">
              <a16:creationId xmlns:a16="http://schemas.microsoft.com/office/drawing/2014/main" id="{1E830AE0-B15A-40C7-BDAA-CF1EDBFAA8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81" name="AutoShape 3" descr="Bomba De Vacío De 2 Etapas  5 Cfm Motor De 1/2hp Entrada 1/4">
          <a:extLst>
            <a:ext uri="{FF2B5EF4-FFF2-40B4-BE49-F238E27FC236}">
              <a16:creationId xmlns:a16="http://schemas.microsoft.com/office/drawing/2014/main" id="{E04BBF7D-4898-427C-B6D5-F0C5A71DF9E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82" name="AutoShape 3" descr="Bomba De Vacío De 2 Etapas  5 Cfm Motor De 1/2hp Entrada 1/4">
          <a:extLst>
            <a:ext uri="{FF2B5EF4-FFF2-40B4-BE49-F238E27FC236}">
              <a16:creationId xmlns:a16="http://schemas.microsoft.com/office/drawing/2014/main" id="{805DE209-FC18-4915-A5C1-B0C5EF5AC9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83" name="AutoShape 3" descr="Bomba De Vacío De 2 Etapas  5 Cfm Motor De 1/2hp Entrada 1/4">
          <a:extLst>
            <a:ext uri="{FF2B5EF4-FFF2-40B4-BE49-F238E27FC236}">
              <a16:creationId xmlns:a16="http://schemas.microsoft.com/office/drawing/2014/main" id="{ACA5AC6A-A246-41FA-885A-C2201229B71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84" name="AutoShape 3" descr="Bomba De Vacío De 2 Etapas  5 Cfm Motor De 1/2hp Entrada 1/4">
          <a:extLst>
            <a:ext uri="{FF2B5EF4-FFF2-40B4-BE49-F238E27FC236}">
              <a16:creationId xmlns:a16="http://schemas.microsoft.com/office/drawing/2014/main" id="{D4193BFF-BB48-461F-9B00-27A5ADC0618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85" name="AutoShape 3" descr="Bomba De Vacío De 2 Etapas  5 Cfm Motor De 1/2hp Entrada 1/4">
          <a:extLst>
            <a:ext uri="{FF2B5EF4-FFF2-40B4-BE49-F238E27FC236}">
              <a16:creationId xmlns:a16="http://schemas.microsoft.com/office/drawing/2014/main" id="{5DD434C9-ABAE-4C53-97A8-7F59CE7CC75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86" name="AutoShape 3" descr="Bomba De Vacío De 2 Etapas  5 Cfm Motor De 1/2hp Entrada 1/4">
          <a:extLst>
            <a:ext uri="{FF2B5EF4-FFF2-40B4-BE49-F238E27FC236}">
              <a16:creationId xmlns:a16="http://schemas.microsoft.com/office/drawing/2014/main" id="{88CE3816-9FEA-4784-A021-2E2C1F5D4D2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87" name="AutoShape 3" descr="Bomba De Vacío De 2 Etapas  5 Cfm Motor De 1/2hp Entrada 1/4">
          <a:extLst>
            <a:ext uri="{FF2B5EF4-FFF2-40B4-BE49-F238E27FC236}">
              <a16:creationId xmlns:a16="http://schemas.microsoft.com/office/drawing/2014/main" id="{0EFFBC01-CA13-4E01-978A-183FA107FF0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88" name="AutoShape 3" descr="Bomba De Vacío De 2 Etapas  5 Cfm Motor De 1/2hp Entrada 1/4">
          <a:extLst>
            <a:ext uri="{FF2B5EF4-FFF2-40B4-BE49-F238E27FC236}">
              <a16:creationId xmlns:a16="http://schemas.microsoft.com/office/drawing/2014/main" id="{4B54637D-55CB-4B19-AA78-093BBF6EB33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89" name="AutoShape 3" descr="Bomba De Vacío De 2 Etapas  5 Cfm Motor De 1/2hp Entrada 1/4">
          <a:extLst>
            <a:ext uri="{FF2B5EF4-FFF2-40B4-BE49-F238E27FC236}">
              <a16:creationId xmlns:a16="http://schemas.microsoft.com/office/drawing/2014/main" id="{C6A1F5D4-2EC6-4476-B80C-E44FB3109F5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90" name="AutoShape 3" descr="Bomba De Vacío De 2 Etapas  5 Cfm Motor De 1/2hp Entrada 1/4">
          <a:extLst>
            <a:ext uri="{FF2B5EF4-FFF2-40B4-BE49-F238E27FC236}">
              <a16:creationId xmlns:a16="http://schemas.microsoft.com/office/drawing/2014/main" id="{F74458E2-0B73-4E85-ABDC-4D88561B2A2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91" name="AutoShape 3" descr="Bomba De Vacío De 2 Etapas  5 Cfm Motor De 1/2hp Entrada 1/4">
          <a:extLst>
            <a:ext uri="{FF2B5EF4-FFF2-40B4-BE49-F238E27FC236}">
              <a16:creationId xmlns:a16="http://schemas.microsoft.com/office/drawing/2014/main" id="{40FF6182-1451-49E0-AFCA-0E79F36C168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92" name="AutoShape 3" descr="Bomba De Vacío De 2 Etapas  5 Cfm Motor De 1/2hp Entrada 1/4">
          <a:extLst>
            <a:ext uri="{FF2B5EF4-FFF2-40B4-BE49-F238E27FC236}">
              <a16:creationId xmlns:a16="http://schemas.microsoft.com/office/drawing/2014/main" id="{5D6EF612-0CCF-4815-A231-1EE410E9149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93" name="AutoShape 3" descr="Bomba De Vacío De 2 Etapas  5 Cfm Motor De 1/2hp Entrada 1/4">
          <a:extLst>
            <a:ext uri="{FF2B5EF4-FFF2-40B4-BE49-F238E27FC236}">
              <a16:creationId xmlns:a16="http://schemas.microsoft.com/office/drawing/2014/main" id="{C32739DB-0E75-450F-84A4-F680AC7A2E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94" name="AutoShape 3" descr="Bomba De Vacío De 2 Etapas  5 Cfm Motor De 1/2hp Entrada 1/4">
          <a:extLst>
            <a:ext uri="{FF2B5EF4-FFF2-40B4-BE49-F238E27FC236}">
              <a16:creationId xmlns:a16="http://schemas.microsoft.com/office/drawing/2014/main" id="{5A5B0B7C-57CF-4926-BB61-37CC434897E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95" name="AutoShape 3" descr="Bomba De Vacío De 2 Etapas  5 Cfm Motor De 1/2hp Entrada 1/4">
          <a:extLst>
            <a:ext uri="{FF2B5EF4-FFF2-40B4-BE49-F238E27FC236}">
              <a16:creationId xmlns:a16="http://schemas.microsoft.com/office/drawing/2014/main" id="{9B2239E4-2EBA-485F-A0FA-CBBDEA9335F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96" name="AutoShape 3" descr="Bomba De Vacío De 2 Etapas  5 Cfm Motor De 1/2hp Entrada 1/4">
          <a:extLst>
            <a:ext uri="{FF2B5EF4-FFF2-40B4-BE49-F238E27FC236}">
              <a16:creationId xmlns:a16="http://schemas.microsoft.com/office/drawing/2014/main" id="{2F178376-B05A-4804-8BF5-218D6E6DE13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97" name="AutoShape 3" descr="Bomba De Vacío De 2 Etapas  5 Cfm Motor De 1/2hp Entrada 1/4">
          <a:extLst>
            <a:ext uri="{FF2B5EF4-FFF2-40B4-BE49-F238E27FC236}">
              <a16:creationId xmlns:a16="http://schemas.microsoft.com/office/drawing/2014/main" id="{78B0D536-302F-4C03-B689-929CC23273A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98" name="AutoShape 3" descr="Bomba De Vacío De 2 Etapas  5 Cfm Motor De 1/2hp Entrada 1/4">
          <a:extLst>
            <a:ext uri="{FF2B5EF4-FFF2-40B4-BE49-F238E27FC236}">
              <a16:creationId xmlns:a16="http://schemas.microsoft.com/office/drawing/2014/main" id="{9622D5FA-E8A5-48FB-9B03-D6D9AE4BCAC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799" name="AutoShape 3" descr="Bomba De Vacío De 2 Etapas  5 Cfm Motor De 1/2hp Entrada 1/4">
          <a:extLst>
            <a:ext uri="{FF2B5EF4-FFF2-40B4-BE49-F238E27FC236}">
              <a16:creationId xmlns:a16="http://schemas.microsoft.com/office/drawing/2014/main" id="{A502A039-3F38-4EBD-9630-3815DDCB5A1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00" name="AutoShape 3" descr="Bomba De Vacío De 2 Etapas  5 Cfm Motor De 1/2hp Entrada 1/4">
          <a:extLst>
            <a:ext uri="{FF2B5EF4-FFF2-40B4-BE49-F238E27FC236}">
              <a16:creationId xmlns:a16="http://schemas.microsoft.com/office/drawing/2014/main" id="{E25E1792-9E04-4F52-8E04-0451C86DE7B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01" name="AutoShape 3" descr="Bomba De Vacío De 2 Etapas  5 Cfm Motor De 1/2hp Entrada 1/4">
          <a:extLst>
            <a:ext uri="{FF2B5EF4-FFF2-40B4-BE49-F238E27FC236}">
              <a16:creationId xmlns:a16="http://schemas.microsoft.com/office/drawing/2014/main" id="{10D186EA-214A-477C-B5C2-28FD9964A6C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02" name="AutoShape 3" descr="Bomba De Vacío De 2 Etapas  5 Cfm Motor De 1/2hp Entrada 1/4">
          <a:extLst>
            <a:ext uri="{FF2B5EF4-FFF2-40B4-BE49-F238E27FC236}">
              <a16:creationId xmlns:a16="http://schemas.microsoft.com/office/drawing/2014/main" id="{DC639EF0-03A6-431D-86CA-DAF0ED74971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03" name="AutoShape 3" descr="Bomba De Vacío De 2 Etapas  5 Cfm Motor De 1/2hp Entrada 1/4">
          <a:extLst>
            <a:ext uri="{FF2B5EF4-FFF2-40B4-BE49-F238E27FC236}">
              <a16:creationId xmlns:a16="http://schemas.microsoft.com/office/drawing/2014/main" id="{6AAE00C0-814F-4E88-A503-71FF4DDC917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04" name="AutoShape 3" descr="Bomba De Vacío De 2 Etapas  5 Cfm Motor De 1/2hp Entrada 1/4">
          <a:extLst>
            <a:ext uri="{FF2B5EF4-FFF2-40B4-BE49-F238E27FC236}">
              <a16:creationId xmlns:a16="http://schemas.microsoft.com/office/drawing/2014/main" id="{A21B497F-6099-45C8-8390-71AD825998D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05" name="AutoShape 3" descr="Bomba De Vacío De 2 Etapas  5 Cfm Motor De 1/2hp Entrada 1/4">
          <a:extLst>
            <a:ext uri="{FF2B5EF4-FFF2-40B4-BE49-F238E27FC236}">
              <a16:creationId xmlns:a16="http://schemas.microsoft.com/office/drawing/2014/main" id="{F77921C7-69A4-4D5C-9A5C-EF1EE183101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06" name="AutoShape 3" descr="Bomba De Vacío De 2 Etapas  5 Cfm Motor De 1/2hp Entrada 1/4">
          <a:extLst>
            <a:ext uri="{FF2B5EF4-FFF2-40B4-BE49-F238E27FC236}">
              <a16:creationId xmlns:a16="http://schemas.microsoft.com/office/drawing/2014/main" id="{043809A3-CA09-457E-8347-1AD6BD1530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07" name="AutoShape 3" descr="Bomba De Vacío De 2 Etapas  5 Cfm Motor De 1/2hp Entrada 1/4">
          <a:extLst>
            <a:ext uri="{FF2B5EF4-FFF2-40B4-BE49-F238E27FC236}">
              <a16:creationId xmlns:a16="http://schemas.microsoft.com/office/drawing/2014/main" id="{74A26A81-7C45-45EC-AE58-3EC4FBCEA1C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08" name="AutoShape 3" descr="Bomba De Vacío De 2 Etapas  5 Cfm Motor De 1/2hp Entrada 1/4">
          <a:extLst>
            <a:ext uri="{FF2B5EF4-FFF2-40B4-BE49-F238E27FC236}">
              <a16:creationId xmlns:a16="http://schemas.microsoft.com/office/drawing/2014/main" id="{0C80CCD6-92ED-4676-A948-C60940A8795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09" name="AutoShape 3" descr="Bomba De Vacío De 2 Etapas  5 Cfm Motor De 1/2hp Entrada 1/4">
          <a:extLst>
            <a:ext uri="{FF2B5EF4-FFF2-40B4-BE49-F238E27FC236}">
              <a16:creationId xmlns:a16="http://schemas.microsoft.com/office/drawing/2014/main" id="{FBFEB711-334E-4F01-B553-8CAA4BD2D99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10" name="AutoShape 3" descr="Bomba De Vacío De 2 Etapas  5 Cfm Motor De 1/2hp Entrada 1/4">
          <a:extLst>
            <a:ext uri="{FF2B5EF4-FFF2-40B4-BE49-F238E27FC236}">
              <a16:creationId xmlns:a16="http://schemas.microsoft.com/office/drawing/2014/main" id="{8265CFDA-F402-4499-93D0-C437D6E4B23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11" name="AutoShape 3" descr="Bomba De Vacío De 2 Etapas  5 Cfm Motor De 1/2hp Entrada 1/4">
          <a:extLst>
            <a:ext uri="{FF2B5EF4-FFF2-40B4-BE49-F238E27FC236}">
              <a16:creationId xmlns:a16="http://schemas.microsoft.com/office/drawing/2014/main" id="{0F927352-6C21-4309-844E-7CCEB1319B8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12" name="AutoShape 3" descr="Bomba De Vacío De 2 Etapas  5 Cfm Motor De 1/2hp Entrada 1/4">
          <a:extLst>
            <a:ext uri="{FF2B5EF4-FFF2-40B4-BE49-F238E27FC236}">
              <a16:creationId xmlns:a16="http://schemas.microsoft.com/office/drawing/2014/main" id="{10E63415-EB9B-4236-B692-2EA3922CEA1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13" name="AutoShape 3" descr="Bomba De Vacío De 2 Etapas  5 Cfm Motor De 1/2hp Entrada 1/4">
          <a:extLst>
            <a:ext uri="{FF2B5EF4-FFF2-40B4-BE49-F238E27FC236}">
              <a16:creationId xmlns:a16="http://schemas.microsoft.com/office/drawing/2014/main" id="{E07978B9-0508-4561-8D83-5FD7C79917B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14" name="AutoShape 3" descr="Bomba De Vacío De 2 Etapas  5 Cfm Motor De 1/2hp Entrada 1/4">
          <a:extLst>
            <a:ext uri="{FF2B5EF4-FFF2-40B4-BE49-F238E27FC236}">
              <a16:creationId xmlns:a16="http://schemas.microsoft.com/office/drawing/2014/main" id="{5B346C3E-EA58-4DC2-8319-D1FEBDF56DB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15" name="AutoShape 3" descr="Bomba De Vacío De 2 Etapas  5 Cfm Motor De 1/2hp Entrada 1/4">
          <a:extLst>
            <a:ext uri="{FF2B5EF4-FFF2-40B4-BE49-F238E27FC236}">
              <a16:creationId xmlns:a16="http://schemas.microsoft.com/office/drawing/2014/main" id="{A6DBD7A0-9D5F-49EA-ACCE-7DB448ACFD4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16" name="AutoShape 3" descr="Bomba De Vacío De 2 Etapas  5 Cfm Motor De 1/2hp Entrada 1/4">
          <a:extLst>
            <a:ext uri="{FF2B5EF4-FFF2-40B4-BE49-F238E27FC236}">
              <a16:creationId xmlns:a16="http://schemas.microsoft.com/office/drawing/2014/main" id="{CEEAD57E-6CE9-40AD-9100-DCE610531D1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17" name="AutoShape 3" descr="Bomba De Vacío De 2 Etapas  5 Cfm Motor De 1/2hp Entrada 1/4">
          <a:extLst>
            <a:ext uri="{FF2B5EF4-FFF2-40B4-BE49-F238E27FC236}">
              <a16:creationId xmlns:a16="http://schemas.microsoft.com/office/drawing/2014/main" id="{B8961AC8-0CAF-4579-B647-19705D111AA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18" name="AutoShape 3" descr="Bomba De Vacío De 2 Etapas  5 Cfm Motor De 1/2hp Entrada 1/4">
          <a:extLst>
            <a:ext uri="{FF2B5EF4-FFF2-40B4-BE49-F238E27FC236}">
              <a16:creationId xmlns:a16="http://schemas.microsoft.com/office/drawing/2014/main" id="{052B333B-AA25-4646-ACB6-84437CFFA82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0</xdr:rowOff>
    </xdr:from>
    <xdr:ext cx="304800" cy="288925"/>
    <xdr:sp macro="" textlink="">
      <xdr:nvSpPr>
        <xdr:cNvPr id="10819" name="AutoShape 3" descr="Bomba De Vacío De 2 Etapas  5 Cfm Motor De 1/2hp Entrada 1/4">
          <a:extLst>
            <a:ext uri="{FF2B5EF4-FFF2-40B4-BE49-F238E27FC236}">
              <a16:creationId xmlns:a16="http://schemas.microsoft.com/office/drawing/2014/main" id="{F7A5B7D2-A61B-44DB-BA4B-8DAF1FB5611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20" name="AutoShape 3" descr="Bomba De Vacío De 2 Etapas  5 Cfm Motor De 1/2hp Entrada 1/4">
          <a:extLst>
            <a:ext uri="{FF2B5EF4-FFF2-40B4-BE49-F238E27FC236}">
              <a16:creationId xmlns:a16="http://schemas.microsoft.com/office/drawing/2014/main" id="{9E221AE4-23FE-412D-9053-D4688224486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21" name="AutoShape 3" descr="Bomba De Vacío De 2 Etapas  5 Cfm Motor De 1/2hp Entrada 1/4">
          <a:extLst>
            <a:ext uri="{FF2B5EF4-FFF2-40B4-BE49-F238E27FC236}">
              <a16:creationId xmlns:a16="http://schemas.microsoft.com/office/drawing/2014/main" id="{E45635C8-319B-4139-B1A2-619F9536CF5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22" name="AutoShape 3" descr="Bomba De Vacío De 2 Etapas  5 Cfm Motor De 1/2hp Entrada 1/4">
          <a:extLst>
            <a:ext uri="{FF2B5EF4-FFF2-40B4-BE49-F238E27FC236}">
              <a16:creationId xmlns:a16="http://schemas.microsoft.com/office/drawing/2014/main" id="{048D767B-9BB1-44F7-BABE-FA00EF162C6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23" name="AutoShape 3" descr="Bomba De Vacío De 2 Etapas  5 Cfm Motor De 1/2hp Entrada 1/4">
          <a:extLst>
            <a:ext uri="{FF2B5EF4-FFF2-40B4-BE49-F238E27FC236}">
              <a16:creationId xmlns:a16="http://schemas.microsoft.com/office/drawing/2014/main" id="{B05CC085-3971-492B-AD39-A3F214F926E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24" name="AutoShape 3" descr="Bomba De Vacío De 2 Etapas  5 Cfm Motor De 1/2hp Entrada 1/4">
          <a:extLst>
            <a:ext uri="{FF2B5EF4-FFF2-40B4-BE49-F238E27FC236}">
              <a16:creationId xmlns:a16="http://schemas.microsoft.com/office/drawing/2014/main" id="{81D6F76A-7C80-4A4C-9647-3EFA0D27A4B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25" name="AutoShape 3" descr="Bomba De Vacío De 2 Etapas  5 Cfm Motor De 1/2hp Entrada 1/4">
          <a:extLst>
            <a:ext uri="{FF2B5EF4-FFF2-40B4-BE49-F238E27FC236}">
              <a16:creationId xmlns:a16="http://schemas.microsoft.com/office/drawing/2014/main" id="{9CA83AE8-F4CE-45D1-ACC7-1A7B9FD696F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26" name="AutoShape 3" descr="Bomba De Vacío De 2 Etapas  5 Cfm Motor De 1/2hp Entrada 1/4">
          <a:extLst>
            <a:ext uri="{FF2B5EF4-FFF2-40B4-BE49-F238E27FC236}">
              <a16:creationId xmlns:a16="http://schemas.microsoft.com/office/drawing/2014/main" id="{68044F70-00B9-42F7-88AC-1632A497F86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27" name="AutoShape 3" descr="Bomba De Vacío De 2 Etapas  5 Cfm Motor De 1/2hp Entrada 1/4">
          <a:extLst>
            <a:ext uri="{FF2B5EF4-FFF2-40B4-BE49-F238E27FC236}">
              <a16:creationId xmlns:a16="http://schemas.microsoft.com/office/drawing/2014/main" id="{ED80835B-A077-489A-AB3B-CAFBD4427FC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28" name="AutoShape 3" descr="Bomba De Vacío De 2 Etapas  5 Cfm Motor De 1/2hp Entrada 1/4">
          <a:extLst>
            <a:ext uri="{FF2B5EF4-FFF2-40B4-BE49-F238E27FC236}">
              <a16:creationId xmlns:a16="http://schemas.microsoft.com/office/drawing/2014/main" id="{125E9B8F-C436-4BE5-B43F-0F25904E617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29" name="AutoShape 3" descr="Bomba De Vacío De 2 Etapas  5 Cfm Motor De 1/2hp Entrada 1/4">
          <a:extLst>
            <a:ext uri="{FF2B5EF4-FFF2-40B4-BE49-F238E27FC236}">
              <a16:creationId xmlns:a16="http://schemas.microsoft.com/office/drawing/2014/main" id="{6B202F8A-9ADF-4740-BC26-FA8DDF4B353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30" name="AutoShape 3" descr="Bomba De Vacío De 2 Etapas  5 Cfm Motor De 1/2hp Entrada 1/4">
          <a:extLst>
            <a:ext uri="{FF2B5EF4-FFF2-40B4-BE49-F238E27FC236}">
              <a16:creationId xmlns:a16="http://schemas.microsoft.com/office/drawing/2014/main" id="{562CC781-FA64-46AF-8662-D328124FDA3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31" name="AutoShape 3" descr="Bomba De Vacío De 2 Etapas  5 Cfm Motor De 1/2hp Entrada 1/4">
          <a:extLst>
            <a:ext uri="{FF2B5EF4-FFF2-40B4-BE49-F238E27FC236}">
              <a16:creationId xmlns:a16="http://schemas.microsoft.com/office/drawing/2014/main" id="{CA00444D-0C01-4401-97E8-2F1636B0F71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32" name="AutoShape 3" descr="Bomba De Vacío De 2 Etapas  5 Cfm Motor De 1/2hp Entrada 1/4">
          <a:extLst>
            <a:ext uri="{FF2B5EF4-FFF2-40B4-BE49-F238E27FC236}">
              <a16:creationId xmlns:a16="http://schemas.microsoft.com/office/drawing/2014/main" id="{D4B32F09-C4E8-4C17-B8AB-FC787367483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33" name="AutoShape 3" descr="Bomba De Vacío De 2 Etapas  5 Cfm Motor De 1/2hp Entrada 1/4">
          <a:extLst>
            <a:ext uri="{FF2B5EF4-FFF2-40B4-BE49-F238E27FC236}">
              <a16:creationId xmlns:a16="http://schemas.microsoft.com/office/drawing/2014/main" id="{80E30598-6992-41AF-8F10-C99E15544CB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34" name="AutoShape 3" descr="Bomba De Vacío De 2 Etapas  5 Cfm Motor De 1/2hp Entrada 1/4">
          <a:extLst>
            <a:ext uri="{FF2B5EF4-FFF2-40B4-BE49-F238E27FC236}">
              <a16:creationId xmlns:a16="http://schemas.microsoft.com/office/drawing/2014/main" id="{35D36FFB-8276-41E8-BFAE-65913E303FF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35" name="AutoShape 3" descr="Bomba De Vacío De 2 Etapas  5 Cfm Motor De 1/2hp Entrada 1/4">
          <a:extLst>
            <a:ext uri="{FF2B5EF4-FFF2-40B4-BE49-F238E27FC236}">
              <a16:creationId xmlns:a16="http://schemas.microsoft.com/office/drawing/2014/main" id="{8B25C16C-ED9D-4673-91BE-432E798E671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36" name="AutoShape 3" descr="Bomba De Vacío De 2 Etapas  5 Cfm Motor De 1/2hp Entrada 1/4">
          <a:extLst>
            <a:ext uri="{FF2B5EF4-FFF2-40B4-BE49-F238E27FC236}">
              <a16:creationId xmlns:a16="http://schemas.microsoft.com/office/drawing/2014/main" id="{364BEB24-C950-49E8-9E02-5F042FDF538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37" name="AutoShape 3" descr="Bomba De Vacío De 2 Etapas  5 Cfm Motor De 1/2hp Entrada 1/4">
          <a:extLst>
            <a:ext uri="{FF2B5EF4-FFF2-40B4-BE49-F238E27FC236}">
              <a16:creationId xmlns:a16="http://schemas.microsoft.com/office/drawing/2014/main" id="{F430C8D8-3EA8-4F7A-804E-89CAA55ABCA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38" name="AutoShape 3" descr="Bomba De Vacío De 2 Etapas  5 Cfm Motor De 1/2hp Entrada 1/4">
          <a:extLst>
            <a:ext uri="{FF2B5EF4-FFF2-40B4-BE49-F238E27FC236}">
              <a16:creationId xmlns:a16="http://schemas.microsoft.com/office/drawing/2014/main" id="{16360B88-36DC-4A1F-AC4B-FEFAF9FE0A9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39" name="AutoShape 3" descr="Bomba De Vacío De 2 Etapas  5 Cfm Motor De 1/2hp Entrada 1/4">
          <a:extLst>
            <a:ext uri="{FF2B5EF4-FFF2-40B4-BE49-F238E27FC236}">
              <a16:creationId xmlns:a16="http://schemas.microsoft.com/office/drawing/2014/main" id="{21CC4149-F40F-4265-AFCC-E841FDD9DCF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40" name="AutoShape 3" descr="Bomba De Vacío De 2 Etapas  5 Cfm Motor De 1/2hp Entrada 1/4">
          <a:extLst>
            <a:ext uri="{FF2B5EF4-FFF2-40B4-BE49-F238E27FC236}">
              <a16:creationId xmlns:a16="http://schemas.microsoft.com/office/drawing/2014/main" id="{AA047577-234F-4958-959C-A0661FB5C3F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41" name="AutoShape 3" descr="Bomba De Vacío De 2 Etapas  5 Cfm Motor De 1/2hp Entrada 1/4">
          <a:extLst>
            <a:ext uri="{FF2B5EF4-FFF2-40B4-BE49-F238E27FC236}">
              <a16:creationId xmlns:a16="http://schemas.microsoft.com/office/drawing/2014/main" id="{B202E1A8-408D-49D2-A454-85FCA70E6DF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42" name="AutoShape 3" descr="Bomba De Vacío De 2 Etapas  5 Cfm Motor De 1/2hp Entrada 1/4">
          <a:extLst>
            <a:ext uri="{FF2B5EF4-FFF2-40B4-BE49-F238E27FC236}">
              <a16:creationId xmlns:a16="http://schemas.microsoft.com/office/drawing/2014/main" id="{2C2548FF-55D9-4CFA-A747-5E97DF5EDF6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43" name="AutoShape 3" descr="Bomba De Vacío De 2 Etapas  5 Cfm Motor De 1/2hp Entrada 1/4">
          <a:extLst>
            <a:ext uri="{FF2B5EF4-FFF2-40B4-BE49-F238E27FC236}">
              <a16:creationId xmlns:a16="http://schemas.microsoft.com/office/drawing/2014/main" id="{D70E68BF-1CCC-4437-8AD3-5B881C08FF5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44" name="AutoShape 3" descr="Bomba De Vacío De 2 Etapas  5 Cfm Motor De 1/2hp Entrada 1/4">
          <a:extLst>
            <a:ext uri="{FF2B5EF4-FFF2-40B4-BE49-F238E27FC236}">
              <a16:creationId xmlns:a16="http://schemas.microsoft.com/office/drawing/2014/main" id="{A2DE6717-0FA5-49A7-A620-2AF85F17D76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45" name="AutoShape 3" descr="Bomba De Vacío De 2 Etapas  5 Cfm Motor De 1/2hp Entrada 1/4">
          <a:extLst>
            <a:ext uri="{FF2B5EF4-FFF2-40B4-BE49-F238E27FC236}">
              <a16:creationId xmlns:a16="http://schemas.microsoft.com/office/drawing/2014/main" id="{DFB95BDB-2DC3-4FCB-94F1-3F48E11FA57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46" name="AutoShape 3" descr="Bomba De Vacío De 2 Etapas  5 Cfm Motor De 1/2hp Entrada 1/4">
          <a:extLst>
            <a:ext uri="{FF2B5EF4-FFF2-40B4-BE49-F238E27FC236}">
              <a16:creationId xmlns:a16="http://schemas.microsoft.com/office/drawing/2014/main" id="{7FDD3F34-D8FF-4314-82E5-7AC9369CCF5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47" name="AutoShape 3" descr="Bomba De Vacío De 2 Etapas  5 Cfm Motor De 1/2hp Entrada 1/4">
          <a:extLst>
            <a:ext uri="{FF2B5EF4-FFF2-40B4-BE49-F238E27FC236}">
              <a16:creationId xmlns:a16="http://schemas.microsoft.com/office/drawing/2014/main" id="{CE67BC3C-9643-4E48-81EC-C1A7D4D2148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48" name="AutoShape 3" descr="Bomba De Vacío De 2 Etapas  5 Cfm Motor De 1/2hp Entrada 1/4">
          <a:extLst>
            <a:ext uri="{FF2B5EF4-FFF2-40B4-BE49-F238E27FC236}">
              <a16:creationId xmlns:a16="http://schemas.microsoft.com/office/drawing/2014/main" id="{E8AE037C-F34A-45D3-9ED3-8593DFA6AC6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49" name="AutoShape 3" descr="Bomba De Vacío De 2 Etapas  5 Cfm Motor De 1/2hp Entrada 1/4">
          <a:extLst>
            <a:ext uri="{FF2B5EF4-FFF2-40B4-BE49-F238E27FC236}">
              <a16:creationId xmlns:a16="http://schemas.microsoft.com/office/drawing/2014/main" id="{45DECF13-2459-4EDB-93D2-A1079BC84F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50" name="AutoShape 3" descr="Bomba De Vacío De 2 Etapas  5 Cfm Motor De 1/2hp Entrada 1/4">
          <a:extLst>
            <a:ext uri="{FF2B5EF4-FFF2-40B4-BE49-F238E27FC236}">
              <a16:creationId xmlns:a16="http://schemas.microsoft.com/office/drawing/2014/main" id="{EEC4FC2D-D3CF-45B1-A595-6FF9849435B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51" name="AutoShape 3" descr="Bomba De Vacío De 2 Etapas  5 Cfm Motor De 1/2hp Entrada 1/4">
          <a:extLst>
            <a:ext uri="{FF2B5EF4-FFF2-40B4-BE49-F238E27FC236}">
              <a16:creationId xmlns:a16="http://schemas.microsoft.com/office/drawing/2014/main" id="{A6B4BDB4-C7C6-4442-8486-0F040C10B16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52" name="AutoShape 3" descr="Bomba De Vacío De 2 Etapas  5 Cfm Motor De 1/2hp Entrada 1/4">
          <a:extLst>
            <a:ext uri="{FF2B5EF4-FFF2-40B4-BE49-F238E27FC236}">
              <a16:creationId xmlns:a16="http://schemas.microsoft.com/office/drawing/2014/main" id="{78F54CA8-58BD-4C0F-83A4-8999D3C9388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53" name="AutoShape 3" descr="Bomba De Vacío De 2 Etapas  5 Cfm Motor De 1/2hp Entrada 1/4">
          <a:extLst>
            <a:ext uri="{FF2B5EF4-FFF2-40B4-BE49-F238E27FC236}">
              <a16:creationId xmlns:a16="http://schemas.microsoft.com/office/drawing/2014/main" id="{95DEDD2C-CB44-4B6A-98F8-4C0B40C8C54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54" name="AutoShape 3" descr="Bomba De Vacío De 2 Etapas  5 Cfm Motor De 1/2hp Entrada 1/4">
          <a:extLst>
            <a:ext uri="{FF2B5EF4-FFF2-40B4-BE49-F238E27FC236}">
              <a16:creationId xmlns:a16="http://schemas.microsoft.com/office/drawing/2014/main" id="{129F828A-D501-460A-8785-2B8E8A73B3B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55" name="AutoShape 3" descr="Bomba De Vacío De 2 Etapas  5 Cfm Motor De 1/2hp Entrada 1/4">
          <a:extLst>
            <a:ext uri="{FF2B5EF4-FFF2-40B4-BE49-F238E27FC236}">
              <a16:creationId xmlns:a16="http://schemas.microsoft.com/office/drawing/2014/main" id="{C652693E-A203-4EC4-80F1-0E5D2B6F17F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56" name="AutoShape 3" descr="Bomba De Vacío De 2 Etapas  5 Cfm Motor De 1/2hp Entrada 1/4">
          <a:extLst>
            <a:ext uri="{FF2B5EF4-FFF2-40B4-BE49-F238E27FC236}">
              <a16:creationId xmlns:a16="http://schemas.microsoft.com/office/drawing/2014/main" id="{E0082024-A60B-464E-A25B-1D183DE475E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57" name="AutoShape 3" descr="Bomba De Vacío De 2 Etapas  5 Cfm Motor De 1/2hp Entrada 1/4">
          <a:extLst>
            <a:ext uri="{FF2B5EF4-FFF2-40B4-BE49-F238E27FC236}">
              <a16:creationId xmlns:a16="http://schemas.microsoft.com/office/drawing/2014/main" id="{9DEF2CAD-D6C9-4F95-A1E2-E076D5045E9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58" name="AutoShape 3" descr="Bomba De Vacío De 2 Etapas  5 Cfm Motor De 1/2hp Entrada 1/4">
          <a:extLst>
            <a:ext uri="{FF2B5EF4-FFF2-40B4-BE49-F238E27FC236}">
              <a16:creationId xmlns:a16="http://schemas.microsoft.com/office/drawing/2014/main" id="{5C93CD16-FE3B-4D5C-84B5-51CCE2992F1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59" name="AutoShape 3" descr="Bomba De Vacío De 2 Etapas  5 Cfm Motor De 1/2hp Entrada 1/4">
          <a:extLst>
            <a:ext uri="{FF2B5EF4-FFF2-40B4-BE49-F238E27FC236}">
              <a16:creationId xmlns:a16="http://schemas.microsoft.com/office/drawing/2014/main" id="{142B9F00-321F-468C-BC19-CDFC2386B02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60" name="AutoShape 3" descr="Bomba De Vacío De 2 Etapas  5 Cfm Motor De 1/2hp Entrada 1/4">
          <a:extLst>
            <a:ext uri="{FF2B5EF4-FFF2-40B4-BE49-F238E27FC236}">
              <a16:creationId xmlns:a16="http://schemas.microsoft.com/office/drawing/2014/main" id="{5CFC6C1C-50D3-476D-8F79-3494A3F98B1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61" name="AutoShape 3" descr="Bomba De Vacío De 2 Etapas  5 Cfm Motor De 1/2hp Entrada 1/4">
          <a:extLst>
            <a:ext uri="{FF2B5EF4-FFF2-40B4-BE49-F238E27FC236}">
              <a16:creationId xmlns:a16="http://schemas.microsoft.com/office/drawing/2014/main" id="{C62BF088-9E7E-4E54-B0CE-57EDFE48530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62" name="AutoShape 3" descr="Bomba De Vacío De 2 Etapas  5 Cfm Motor De 1/2hp Entrada 1/4">
          <a:extLst>
            <a:ext uri="{FF2B5EF4-FFF2-40B4-BE49-F238E27FC236}">
              <a16:creationId xmlns:a16="http://schemas.microsoft.com/office/drawing/2014/main" id="{6529289F-CCE5-4CC4-B0FA-5C7B32EE6DC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76</xdr:row>
      <xdr:rowOff>0</xdr:rowOff>
    </xdr:from>
    <xdr:ext cx="304800" cy="288925"/>
    <xdr:sp macro="" textlink="">
      <xdr:nvSpPr>
        <xdr:cNvPr id="10863" name="AutoShape 3" descr="Bomba De Vacío De 2 Etapas  5 Cfm Motor De 1/2hp Entrada 1/4">
          <a:extLst>
            <a:ext uri="{FF2B5EF4-FFF2-40B4-BE49-F238E27FC236}">
              <a16:creationId xmlns:a16="http://schemas.microsoft.com/office/drawing/2014/main" id="{48CE32E4-35E0-4704-B567-010D996E8FB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64" name="AutoShape 3" descr="Bomba De Vacío De 2 Etapas  5 Cfm Motor De 1/2hp Entrada 1/4">
          <a:extLst>
            <a:ext uri="{FF2B5EF4-FFF2-40B4-BE49-F238E27FC236}">
              <a16:creationId xmlns:a16="http://schemas.microsoft.com/office/drawing/2014/main" id="{2C1DAD87-78BF-4ED1-950D-9DE5C2487E4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65" name="AutoShape 3" descr="Bomba De Vacío De 2 Etapas  5 Cfm Motor De 1/2hp Entrada 1/4">
          <a:extLst>
            <a:ext uri="{FF2B5EF4-FFF2-40B4-BE49-F238E27FC236}">
              <a16:creationId xmlns:a16="http://schemas.microsoft.com/office/drawing/2014/main" id="{40480F45-089D-413C-ADCE-92B8F79CB36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66" name="AutoShape 3" descr="Bomba De Vacío De 2 Etapas  5 Cfm Motor De 1/2hp Entrada 1/4">
          <a:extLst>
            <a:ext uri="{FF2B5EF4-FFF2-40B4-BE49-F238E27FC236}">
              <a16:creationId xmlns:a16="http://schemas.microsoft.com/office/drawing/2014/main" id="{B23C9AE8-E7EA-403D-A534-3ED1BF6360E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67" name="AutoShape 3" descr="Bomba De Vacío De 2 Etapas  5 Cfm Motor De 1/2hp Entrada 1/4">
          <a:extLst>
            <a:ext uri="{FF2B5EF4-FFF2-40B4-BE49-F238E27FC236}">
              <a16:creationId xmlns:a16="http://schemas.microsoft.com/office/drawing/2014/main" id="{79CD8A28-CD87-4780-8B78-EFBFCDF0356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68" name="AutoShape 3" descr="Bomba De Vacío De 2 Etapas  5 Cfm Motor De 1/2hp Entrada 1/4">
          <a:extLst>
            <a:ext uri="{FF2B5EF4-FFF2-40B4-BE49-F238E27FC236}">
              <a16:creationId xmlns:a16="http://schemas.microsoft.com/office/drawing/2014/main" id="{FBF8DA89-0C86-43D0-B79E-D326EDCA996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69" name="AutoShape 3" descr="Bomba De Vacío De 2 Etapas  5 Cfm Motor De 1/2hp Entrada 1/4">
          <a:extLst>
            <a:ext uri="{FF2B5EF4-FFF2-40B4-BE49-F238E27FC236}">
              <a16:creationId xmlns:a16="http://schemas.microsoft.com/office/drawing/2014/main" id="{6B45A992-CAA8-4472-BE9F-C5C4B172713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70" name="AutoShape 3" descr="Bomba De Vacío De 2 Etapas  5 Cfm Motor De 1/2hp Entrada 1/4">
          <a:extLst>
            <a:ext uri="{FF2B5EF4-FFF2-40B4-BE49-F238E27FC236}">
              <a16:creationId xmlns:a16="http://schemas.microsoft.com/office/drawing/2014/main" id="{B96E1BCB-2881-4776-A2A2-5044F8F23B4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71" name="AutoShape 3" descr="Bomba De Vacío De 2 Etapas  5 Cfm Motor De 1/2hp Entrada 1/4">
          <a:extLst>
            <a:ext uri="{FF2B5EF4-FFF2-40B4-BE49-F238E27FC236}">
              <a16:creationId xmlns:a16="http://schemas.microsoft.com/office/drawing/2014/main" id="{89ECFA1A-2D06-4100-8A03-9EEB5EA82BC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72" name="AutoShape 3" descr="Bomba De Vacío De 2 Etapas  5 Cfm Motor De 1/2hp Entrada 1/4">
          <a:extLst>
            <a:ext uri="{FF2B5EF4-FFF2-40B4-BE49-F238E27FC236}">
              <a16:creationId xmlns:a16="http://schemas.microsoft.com/office/drawing/2014/main" id="{5C333E16-0E6C-44A1-83CF-43914587FF4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73" name="AutoShape 3" descr="Bomba De Vacío De 2 Etapas  5 Cfm Motor De 1/2hp Entrada 1/4">
          <a:extLst>
            <a:ext uri="{FF2B5EF4-FFF2-40B4-BE49-F238E27FC236}">
              <a16:creationId xmlns:a16="http://schemas.microsoft.com/office/drawing/2014/main" id="{D07F750D-2FF5-45E6-AA8E-77797E23806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74" name="AutoShape 3" descr="Bomba De Vacío De 2 Etapas  5 Cfm Motor De 1/2hp Entrada 1/4">
          <a:extLst>
            <a:ext uri="{FF2B5EF4-FFF2-40B4-BE49-F238E27FC236}">
              <a16:creationId xmlns:a16="http://schemas.microsoft.com/office/drawing/2014/main" id="{D92569BF-581B-4489-B99C-5F08A37F41C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75" name="AutoShape 3" descr="Bomba De Vacío De 2 Etapas  5 Cfm Motor De 1/2hp Entrada 1/4">
          <a:extLst>
            <a:ext uri="{FF2B5EF4-FFF2-40B4-BE49-F238E27FC236}">
              <a16:creationId xmlns:a16="http://schemas.microsoft.com/office/drawing/2014/main" id="{0FC75775-F158-426A-8FAB-B1F7A1F6DD7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76" name="AutoShape 3" descr="Bomba De Vacío De 2 Etapas  5 Cfm Motor De 1/2hp Entrada 1/4">
          <a:extLst>
            <a:ext uri="{FF2B5EF4-FFF2-40B4-BE49-F238E27FC236}">
              <a16:creationId xmlns:a16="http://schemas.microsoft.com/office/drawing/2014/main" id="{0A142BCC-74CD-479D-A325-A8C4FFAF1A8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77" name="AutoShape 3" descr="Bomba De Vacío De 2 Etapas  5 Cfm Motor De 1/2hp Entrada 1/4">
          <a:extLst>
            <a:ext uri="{FF2B5EF4-FFF2-40B4-BE49-F238E27FC236}">
              <a16:creationId xmlns:a16="http://schemas.microsoft.com/office/drawing/2014/main" id="{474BE992-FE30-4259-B244-B82A030EAA4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78" name="AutoShape 3" descr="Bomba De Vacío De 2 Etapas  5 Cfm Motor De 1/2hp Entrada 1/4">
          <a:extLst>
            <a:ext uri="{FF2B5EF4-FFF2-40B4-BE49-F238E27FC236}">
              <a16:creationId xmlns:a16="http://schemas.microsoft.com/office/drawing/2014/main" id="{D7E1783F-0779-4567-A333-12704B91AE9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79" name="AutoShape 3" descr="Bomba De Vacío De 2 Etapas  5 Cfm Motor De 1/2hp Entrada 1/4">
          <a:extLst>
            <a:ext uri="{FF2B5EF4-FFF2-40B4-BE49-F238E27FC236}">
              <a16:creationId xmlns:a16="http://schemas.microsoft.com/office/drawing/2014/main" id="{CFB9461C-B3DC-45EE-8C96-600BC2102B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80" name="AutoShape 3" descr="Bomba De Vacío De 2 Etapas  5 Cfm Motor De 1/2hp Entrada 1/4">
          <a:extLst>
            <a:ext uri="{FF2B5EF4-FFF2-40B4-BE49-F238E27FC236}">
              <a16:creationId xmlns:a16="http://schemas.microsoft.com/office/drawing/2014/main" id="{67F520C3-1879-42EE-875B-849FF0160EA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81" name="AutoShape 3" descr="Bomba De Vacío De 2 Etapas  5 Cfm Motor De 1/2hp Entrada 1/4">
          <a:extLst>
            <a:ext uri="{FF2B5EF4-FFF2-40B4-BE49-F238E27FC236}">
              <a16:creationId xmlns:a16="http://schemas.microsoft.com/office/drawing/2014/main" id="{7277549D-3F05-472B-91D9-7039F7E36AB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82" name="AutoShape 3" descr="Bomba De Vacío De 2 Etapas  5 Cfm Motor De 1/2hp Entrada 1/4">
          <a:extLst>
            <a:ext uri="{FF2B5EF4-FFF2-40B4-BE49-F238E27FC236}">
              <a16:creationId xmlns:a16="http://schemas.microsoft.com/office/drawing/2014/main" id="{1F10C1A5-C961-4430-840A-661E4186BF2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83" name="AutoShape 3" descr="Bomba De Vacío De 2 Etapas  5 Cfm Motor De 1/2hp Entrada 1/4">
          <a:extLst>
            <a:ext uri="{FF2B5EF4-FFF2-40B4-BE49-F238E27FC236}">
              <a16:creationId xmlns:a16="http://schemas.microsoft.com/office/drawing/2014/main" id="{5690BBB2-A6FC-44F2-9A5B-C5D31A39AEF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84" name="AutoShape 3" descr="Bomba De Vacío De 2 Etapas  5 Cfm Motor De 1/2hp Entrada 1/4">
          <a:extLst>
            <a:ext uri="{FF2B5EF4-FFF2-40B4-BE49-F238E27FC236}">
              <a16:creationId xmlns:a16="http://schemas.microsoft.com/office/drawing/2014/main" id="{A75A41E6-1629-4FAA-BA2F-2B4DB6599F1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85" name="AutoShape 3" descr="Bomba De Vacío De 2 Etapas  5 Cfm Motor De 1/2hp Entrada 1/4">
          <a:extLst>
            <a:ext uri="{FF2B5EF4-FFF2-40B4-BE49-F238E27FC236}">
              <a16:creationId xmlns:a16="http://schemas.microsoft.com/office/drawing/2014/main" id="{36C351A8-7682-4002-9B7F-38881DD4567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86" name="AutoShape 3" descr="Bomba De Vacío De 2 Etapas  5 Cfm Motor De 1/2hp Entrada 1/4">
          <a:extLst>
            <a:ext uri="{FF2B5EF4-FFF2-40B4-BE49-F238E27FC236}">
              <a16:creationId xmlns:a16="http://schemas.microsoft.com/office/drawing/2014/main" id="{12E88C48-5B77-4763-9CB8-8C289D90674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87" name="AutoShape 3" descr="Bomba De Vacío De 2 Etapas  5 Cfm Motor De 1/2hp Entrada 1/4">
          <a:extLst>
            <a:ext uri="{FF2B5EF4-FFF2-40B4-BE49-F238E27FC236}">
              <a16:creationId xmlns:a16="http://schemas.microsoft.com/office/drawing/2014/main" id="{B2621D6F-6EF8-41FD-9F0E-08E5FADC877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88" name="AutoShape 3" descr="Bomba De Vacío De 2 Etapas  5 Cfm Motor De 1/2hp Entrada 1/4">
          <a:extLst>
            <a:ext uri="{FF2B5EF4-FFF2-40B4-BE49-F238E27FC236}">
              <a16:creationId xmlns:a16="http://schemas.microsoft.com/office/drawing/2014/main" id="{CC0EDD05-E3EB-4BA5-A54D-D4CE7AE1E7D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89" name="AutoShape 3" descr="Bomba De Vacío De 2 Etapas  5 Cfm Motor De 1/2hp Entrada 1/4">
          <a:extLst>
            <a:ext uri="{FF2B5EF4-FFF2-40B4-BE49-F238E27FC236}">
              <a16:creationId xmlns:a16="http://schemas.microsoft.com/office/drawing/2014/main" id="{AE4D4D7D-42C3-4CC5-9A6D-F5792F309CA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90" name="AutoShape 3" descr="Bomba De Vacío De 2 Etapas  5 Cfm Motor De 1/2hp Entrada 1/4">
          <a:extLst>
            <a:ext uri="{FF2B5EF4-FFF2-40B4-BE49-F238E27FC236}">
              <a16:creationId xmlns:a16="http://schemas.microsoft.com/office/drawing/2014/main" id="{DAED201D-9123-4C0B-8111-47ECC318D8E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91" name="AutoShape 3" descr="Bomba De Vacío De 2 Etapas  5 Cfm Motor De 1/2hp Entrada 1/4">
          <a:extLst>
            <a:ext uri="{FF2B5EF4-FFF2-40B4-BE49-F238E27FC236}">
              <a16:creationId xmlns:a16="http://schemas.microsoft.com/office/drawing/2014/main" id="{60910D5F-9C24-4236-825F-3C58BF31F7F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92" name="AutoShape 3" descr="Bomba De Vacío De 2 Etapas  5 Cfm Motor De 1/2hp Entrada 1/4">
          <a:extLst>
            <a:ext uri="{FF2B5EF4-FFF2-40B4-BE49-F238E27FC236}">
              <a16:creationId xmlns:a16="http://schemas.microsoft.com/office/drawing/2014/main" id="{98A7987D-0DC8-4048-A6DE-B2D11B03652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93" name="AutoShape 3" descr="Bomba De Vacío De 2 Etapas  5 Cfm Motor De 1/2hp Entrada 1/4">
          <a:extLst>
            <a:ext uri="{FF2B5EF4-FFF2-40B4-BE49-F238E27FC236}">
              <a16:creationId xmlns:a16="http://schemas.microsoft.com/office/drawing/2014/main" id="{344CACFB-F712-45C0-B6D6-41108338BC2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94" name="AutoShape 3" descr="Bomba De Vacío De 2 Etapas  5 Cfm Motor De 1/2hp Entrada 1/4">
          <a:extLst>
            <a:ext uri="{FF2B5EF4-FFF2-40B4-BE49-F238E27FC236}">
              <a16:creationId xmlns:a16="http://schemas.microsoft.com/office/drawing/2014/main" id="{16EB37C4-7C10-40ED-9E63-6A5F38ACA88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95" name="AutoShape 3" descr="Bomba De Vacío De 2 Etapas  5 Cfm Motor De 1/2hp Entrada 1/4">
          <a:extLst>
            <a:ext uri="{FF2B5EF4-FFF2-40B4-BE49-F238E27FC236}">
              <a16:creationId xmlns:a16="http://schemas.microsoft.com/office/drawing/2014/main" id="{7417148E-A36B-4915-B3BB-8EE8D99043C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96" name="AutoShape 3" descr="Bomba De Vacío De 2 Etapas  5 Cfm Motor De 1/2hp Entrada 1/4">
          <a:extLst>
            <a:ext uri="{FF2B5EF4-FFF2-40B4-BE49-F238E27FC236}">
              <a16:creationId xmlns:a16="http://schemas.microsoft.com/office/drawing/2014/main" id="{ADA0E809-5EC5-4B66-B48F-5BEF9C06617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97" name="AutoShape 3" descr="Bomba De Vacío De 2 Etapas  5 Cfm Motor De 1/2hp Entrada 1/4">
          <a:extLst>
            <a:ext uri="{FF2B5EF4-FFF2-40B4-BE49-F238E27FC236}">
              <a16:creationId xmlns:a16="http://schemas.microsoft.com/office/drawing/2014/main" id="{13DFB03B-14C3-48E2-A337-18FDF502BE6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98" name="AutoShape 3" descr="Bomba De Vacío De 2 Etapas  5 Cfm Motor De 1/2hp Entrada 1/4">
          <a:extLst>
            <a:ext uri="{FF2B5EF4-FFF2-40B4-BE49-F238E27FC236}">
              <a16:creationId xmlns:a16="http://schemas.microsoft.com/office/drawing/2014/main" id="{2B1631E7-027E-47AB-BC8B-1C6D95BEB6F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899" name="AutoShape 3" descr="Bomba De Vacío De 2 Etapas  5 Cfm Motor De 1/2hp Entrada 1/4">
          <a:extLst>
            <a:ext uri="{FF2B5EF4-FFF2-40B4-BE49-F238E27FC236}">
              <a16:creationId xmlns:a16="http://schemas.microsoft.com/office/drawing/2014/main" id="{A2DA5BB6-B3B1-451B-A8CA-1CF229CC3B6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900" name="AutoShape 3" descr="Bomba De Vacío De 2 Etapas  5 Cfm Motor De 1/2hp Entrada 1/4">
          <a:extLst>
            <a:ext uri="{FF2B5EF4-FFF2-40B4-BE49-F238E27FC236}">
              <a16:creationId xmlns:a16="http://schemas.microsoft.com/office/drawing/2014/main" id="{51299E6E-EE52-40E8-A47F-37F5219BDC7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901" name="AutoShape 3" descr="Bomba De Vacío De 2 Etapas  5 Cfm Motor De 1/2hp Entrada 1/4">
          <a:extLst>
            <a:ext uri="{FF2B5EF4-FFF2-40B4-BE49-F238E27FC236}">
              <a16:creationId xmlns:a16="http://schemas.microsoft.com/office/drawing/2014/main" id="{2B396BC8-05C5-4C71-B90C-EC7C7AB39A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902" name="AutoShape 3" descr="Bomba De Vacío De 2 Etapas  5 Cfm Motor De 1/2hp Entrada 1/4">
          <a:extLst>
            <a:ext uri="{FF2B5EF4-FFF2-40B4-BE49-F238E27FC236}">
              <a16:creationId xmlns:a16="http://schemas.microsoft.com/office/drawing/2014/main" id="{1198A1C5-0E59-4713-89FE-BB94260B170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903" name="AutoShape 3" descr="Bomba De Vacío De 2 Etapas  5 Cfm Motor De 1/2hp Entrada 1/4">
          <a:extLst>
            <a:ext uri="{FF2B5EF4-FFF2-40B4-BE49-F238E27FC236}">
              <a16:creationId xmlns:a16="http://schemas.microsoft.com/office/drawing/2014/main" id="{E4A5EEA4-5B52-40FD-A4A8-BFE8448B7CF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904" name="AutoShape 3" descr="Bomba De Vacío De 2 Etapas  5 Cfm Motor De 1/2hp Entrada 1/4">
          <a:extLst>
            <a:ext uri="{FF2B5EF4-FFF2-40B4-BE49-F238E27FC236}">
              <a16:creationId xmlns:a16="http://schemas.microsoft.com/office/drawing/2014/main" id="{D9AA0057-F1F9-4CFD-9620-35C4CA1910F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905" name="AutoShape 3" descr="Bomba De Vacío De 2 Etapas  5 Cfm Motor De 1/2hp Entrada 1/4">
          <a:extLst>
            <a:ext uri="{FF2B5EF4-FFF2-40B4-BE49-F238E27FC236}">
              <a16:creationId xmlns:a16="http://schemas.microsoft.com/office/drawing/2014/main" id="{614630D5-B274-403B-A67C-92236463ED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906" name="AutoShape 3" descr="Bomba De Vacío De 2 Etapas  5 Cfm Motor De 1/2hp Entrada 1/4">
          <a:extLst>
            <a:ext uri="{FF2B5EF4-FFF2-40B4-BE49-F238E27FC236}">
              <a16:creationId xmlns:a16="http://schemas.microsoft.com/office/drawing/2014/main" id="{D530FAD1-1A9A-4958-84F3-21736D05A4B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77</xdr:row>
      <xdr:rowOff>0</xdr:rowOff>
    </xdr:from>
    <xdr:ext cx="304800" cy="288925"/>
    <xdr:sp macro="" textlink="">
      <xdr:nvSpPr>
        <xdr:cNvPr id="10907" name="AutoShape 3" descr="Bomba De Vacío De 2 Etapas  5 Cfm Motor De 1/2hp Entrada 1/4">
          <a:extLst>
            <a:ext uri="{FF2B5EF4-FFF2-40B4-BE49-F238E27FC236}">
              <a16:creationId xmlns:a16="http://schemas.microsoft.com/office/drawing/2014/main" id="{A76E2E71-8440-4A4A-A394-45C510A6BCF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08" name="AutoShape 3" descr="Bomba De Vacío De 2 Etapas  5 Cfm Motor De 1/2hp Entrada 1/4">
          <a:extLst>
            <a:ext uri="{FF2B5EF4-FFF2-40B4-BE49-F238E27FC236}">
              <a16:creationId xmlns:a16="http://schemas.microsoft.com/office/drawing/2014/main" id="{1988D5B6-94B3-4912-B4B9-C6C30730844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09" name="AutoShape 3" descr="Bomba De Vacío De 2 Etapas  5 Cfm Motor De 1/2hp Entrada 1/4">
          <a:extLst>
            <a:ext uri="{FF2B5EF4-FFF2-40B4-BE49-F238E27FC236}">
              <a16:creationId xmlns:a16="http://schemas.microsoft.com/office/drawing/2014/main" id="{34C43FC7-FC16-45B4-948B-F8F37615B50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10" name="AutoShape 3" descr="Bomba De Vacío De 2 Etapas  5 Cfm Motor De 1/2hp Entrada 1/4">
          <a:extLst>
            <a:ext uri="{FF2B5EF4-FFF2-40B4-BE49-F238E27FC236}">
              <a16:creationId xmlns:a16="http://schemas.microsoft.com/office/drawing/2014/main" id="{B384EBB6-1A5B-48AB-AE11-C34186B69AA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11" name="AutoShape 3" descr="Bomba De Vacío De 2 Etapas  5 Cfm Motor De 1/2hp Entrada 1/4">
          <a:extLst>
            <a:ext uri="{FF2B5EF4-FFF2-40B4-BE49-F238E27FC236}">
              <a16:creationId xmlns:a16="http://schemas.microsoft.com/office/drawing/2014/main" id="{B300DD44-8303-430B-990C-1A0F511FDD1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12" name="AutoShape 3" descr="Bomba De Vacío De 2 Etapas  5 Cfm Motor De 1/2hp Entrada 1/4">
          <a:extLst>
            <a:ext uri="{FF2B5EF4-FFF2-40B4-BE49-F238E27FC236}">
              <a16:creationId xmlns:a16="http://schemas.microsoft.com/office/drawing/2014/main" id="{74633FFB-F743-4089-A233-E964C71CC20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13" name="AutoShape 3" descr="Bomba De Vacío De 2 Etapas  5 Cfm Motor De 1/2hp Entrada 1/4">
          <a:extLst>
            <a:ext uri="{FF2B5EF4-FFF2-40B4-BE49-F238E27FC236}">
              <a16:creationId xmlns:a16="http://schemas.microsoft.com/office/drawing/2014/main" id="{42D0879D-4717-4319-B8F2-B9F320C16A4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14" name="AutoShape 3" descr="Bomba De Vacío De 2 Etapas  5 Cfm Motor De 1/2hp Entrada 1/4">
          <a:extLst>
            <a:ext uri="{FF2B5EF4-FFF2-40B4-BE49-F238E27FC236}">
              <a16:creationId xmlns:a16="http://schemas.microsoft.com/office/drawing/2014/main" id="{A06FBC76-8A1B-43CC-9986-BA5DE163D5F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15" name="AutoShape 3" descr="Bomba De Vacío De 2 Etapas  5 Cfm Motor De 1/2hp Entrada 1/4">
          <a:extLst>
            <a:ext uri="{FF2B5EF4-FFF2-40B4-BE49-F238E27FC236}">
              <a16:creationId xmlns:a16="http://schemas.microsoft.com/office/drawing/2014/main" id="{0140C87A-2031-4B47-B852-F0E2EC6DD1A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16" name="AutoShape 3" descr="Bomba De Vacío De 2 Etapas  5 Cfm Motor De 1/2hp Entrada 1/4">
          <a:extLst>
            <a:ext uri="{FF2B5EF4-FFF2-40B4-BE49-F238E27FC236}">
              <a16:creationId xmlns:a16="http://schemas.microsoft.com/office/drawing/2014/main" id="{FE4C1CBD-0183-497E-8295-5EA56B37A0B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17" name="AutoShape 3" descr="Bomba De Vacío De 2 Etapas  5 Cfm Motor De 1/2hp Entrada 1/4">
          <a:extLst>
            <a:ext uri="{FF2B5EF4-FFF2-40B4-BE49-F238E27FC236}">
              <a16:creationId xmlns:a16="http://schemas.microsoft.com/office/drawing/2014/main" id="{F2ACE030-2B4D-4BC6-829E-764B65CEC71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18" name="AutoShape 3" descr="Bomba De Vacío De 2 Etapas  5 Cfm Motor De 1/2hp Entrada 1/4">
          <a:extLst>
            <a:ext uri="{FF2B5EF4-FFF2-40B4-BE49-F238E27FC236}">
              <a16:creationId xmlns:a16="http://schemas.microsoft.com/office/drawing/2014/main" id="{EED26C49-20C5-476E-A5C7-3C0B1289C43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19" name="AutoShape 3" descr="Bomba De Vacío De 2 Etapas  5 Cfm Motor De 1/2hp Entrada 1/4">
          <a:extLst>
            <a:ext uri="{FF2B5EF4-FFF2-40B4-BE49-F238E27FC236}">
              <a16:creationId xmlns:a16="http://schemas.microsoft.com/office/drawing/2014/main" id="{43BB4532-1A39-4424-AD09-8B78DEF7C8D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20" name="AutoShape 3" descr="Bomba De Vacío De 2 Etapas  5 Cfm Motor De 1/2hp Entrada 1/4">
          <a:extLst>
            <a:ext uri="{FF2B5EF4-FFF2-40B4-BE49-F238E27FC236}">
              <a16:creationId xmlns:a16="http://schemas.microsoft.com/office/drawing/2014/main" id="{057C869B-F1F1-4AFD-AFAA-76DAD910449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21" name="AutoShape 3" descr="Bomba De Vacío De 2 Etapas  5 Cfm Motor De 1/2hp Entrada 1/4">
          <a:extLst>
            <a:ext uri="{FF2B5EF4-FFF2-40B4-BE49-F238E27FC236}">
              <a16:creationId xmlns:a16="http://schemas.microsoft.com/office/drawing/2014/main" id="{D269759F-515A-4643-9CDF-4571FE9F70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22" name="AutoShape 3" descr="Bomba De Vacío De 2 Etapas  5 Cfm Motor De 1/2hp Entrada 1/4">
          <a:extLst>
            <a:ext uri="{FF2B5EF4-FFF2-40B4-BE49-F238E27FC236}">
              <a16:creationId xmlns:a16="http://schemas.microsoft.com/office/drawing/2014/main" id="{1343C8E9-EB05-4B09-8E84-A6FE29787CF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23" name="AutoShape 3" descr="Bomba De Vacío De 2 Etapas  5 Cfm Motor De 1/2hp Entrada 1/4">
          <a:extLst>
            <a:ext uri="{FF2B5EF4-FFF2-40B4-BE49-F238E27FC236}">
              <a16:creationId xmlns:a16="http://schemas.microsoft.com/office/drawing/2014/main" id="{78C147D5-DBFC-44D1-BCB4-737FCFDDF5C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24" name="AutoShape 3" descr="Bomba De Vacío De 2 Etapas  5 Cfm Motor De 1/2hp Entrada 1/4">
          <a:extLst>
            <a:ext uri="{FF2B5EF4-FFF2-40B4-BE49-F238E27FC236}">
              <a16:creationId xmlns:a16="http://schemas.microsoft.com/office/drawing/2014/main" id="{A8E79A1C-836C-461F-9E34-18A4D8ECB90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25" name="AutoShape 3" descr="Bomba De Vacío De 2 Etapas  5 Cfm Motor De 1/2hp Entrada 1/4">
          <a:extLst>
            <a:ext uri="{FF2B5EF4-FFF2-40B4-BE49-F238E27FC236}">
              <a16:creationId xmlns:a16="http://schemas.microsoft.com/office/drawing/2014/main" id="{305331D1-6B7A-4473-A2C5-78B7F92F8B7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26" name="AutoShape 3" descr="Bomba De Vacío De 2 Etapas  5 Cfm Motor De 1/2hp Entrada 1/4">
          <a:extLst>
            <a:ext uri="{FF2B5EF4-FFF2-40B4-BE49-F238E27FC236}">
              <a16:creationId xmlns:a16="http://schemas.microsoft.com/office/drawing/2014/main" id="{54ABAB41-3900-4A6D-8C95-05F2E542D31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27" name="AutoShape 3" descr="Bomba De Vacío De 2 Etapas  5 Cfm Motor De 1/2hp Entrada 1/4">
          <a:extLst>
            <a:ext uri="{FF2B5EF4-FFF2-40B4-BE49-F238E27FC236}">
              <a16:creationId xmlns:a16="http://schemas.microsoft.com/office/drawing/2014/main" id="{81EA3D80-0E73-4FF0-8B00-DA30BFF6C94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28" name="AutoShape 3" descr="Bomba De Vacío De 2 Etapas  5 Cfm Motor De 1/2hp Entrada 1/4">
          <a:extLst>
            <a:ext uri="{FF2B5EF4-FFF2-40B4-BE49-F238E27FC236}">
              <a16:creationId xmlns:a16="http://schemas.microsoft.com/office/drawing/2014/main" id="{620A1623-EC0E-4A1A-8083-4F43A719978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29" name="AutoShape 3" descr="Bomba De Vacío De 2 Etapas  5 Cfm Motor De 1/2hp Entrada 1/4">
          <a:extLst>
            <a:ext uri="{FF2B5EF4-FFF2-40B4-BE49-F238E27FC236}">
              <a16:creationId xmlns:a16="http://schemas.microsoft.com/office/drawing/2014/main" id="{ECC0E1DB-7D91-4978-8FF0-260B085BB81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30" name="AutoShape 3" descr="Bomba De Vacío De 2 Etapas  5 Cfm Motor De 1/2hp Entrada 1/4">
          <a:extLst>
            <a:ext uri="{FF2B5EF4-FFF2-40B4-BE49-F238E27FC236}">
              <a16:creationId xmlns:a16="http://schemas.microsoft.com/office/drawing/2014/main" id="{DB731BEC-65D8-4906-A4A1-F3965AFBE2C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31" name="AutoShape 3" descr="Bomba De Vacío De 2 Etapas  5 Cfm Motor De 1/2hp Entrada 1/4">
          <a:extLst>
            <a:ext uri="{FF2B5EF4-FFF2-40B4-BE49-F238E27FC236}">
              <a16:creationId xmlns:a16="http://schemas.microsoft.com/office/drawing/2014/main" id="{45C4DF7A-918A-4327-A5F1-4658CD8AB2D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32" name="AutoShape 3" descr="Bomba De Vacío De 2 Etapas  5 Cfm Motor De 1/2hp Entrada 1/4">
          <a:extLst>
            <a:ext uri="{FF2B5EF4-FFF2-40B4-BE49-F238E27FC236}">
              <a16:creationId xmlns:a16="http://schemas.microsoft.com/office/drawing/2014/main" id="{7399AF98-DCA0-4E51-A62E-75D2EE2219C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33" name="AutoShape 3" descr="Bomba De Vacío De 2 Etapas  5 Cfm Motor De 1/2hp Entrada 1/4">
          <a:extLst>
            <a:ext uri="{FF2B5EF4-FFF2-40B4-BE49-F238E27FC236}">
              <a16:creationId xmlns:a16="http://schemas.microsoft.com/office/drawing/2014/main" id="{6CE88858-6A00-4780-A651-54B35F051EF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34" name="AutoShape 3" descr="Bomba De Vacío De 2 Etapas  5 Cfm Motor De 1/2hp Entrada 1/4">
          <a:extLst>
            <a:ext uri="{FF2B5EF4-FFF2-40B4-BE49-F238E27FC236}">
              <a16:creationId xmlns:a16="http://schemas.microsoft.com/office/drawing/2014/main" id="{2912C59D-882E-47DD-90B7-CBC1709E345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35" name="AutoShape 3" descr="Bomba De Vacío De 2 Etapas  5 Cfm Motor De 1/2hp Entrada 1/4">
          <a:extLst>
            <a:ext uri="{FF2B5EF4-FFF2-40B4-BE49-F238E27FC236}">
              <a16:creationId xmlns:a16="http://schemas.microsoft.com/office/drawing/2014/main" id="{85EB21CA-F320-40E9-AE2A-FCE116AA819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36" name="AutoShape 3" descr="Bomba De Vacío De 2 Etapas  5 Cfm Motor De 1/2hp Entrada 1/4">
          <a:extLst>
            <a:ext uri="{FF2B5EF4-FFF2-40B4-BE49-F238E27FC236}">
              <a16:creationId xmlns:a16="http://schemas.microsoft.com/office/drawing/2014/main" id="{3B839748-93F1-46F0-AC78-04E60B98DE1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37" name="AutoShape 3" descr="Bomba De Vacío De 2 Etapas  5 Cfm Motor De 1/2hp Entrada 1/4">
          <a:extLst>
            <a:ext uri="{FF2B5EF4-FFF2-40B4-BE49-F238E27FC236}">
              <a16:creationId xmlns:a16="http://schemas.microsoft.com/office/drawing/2014/main" id="{85F8655A-8CB8-4E5A-8C71-D935CC2EB7A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38" name="AutoShape 3" descr="Bomba De Vacío De 2 Etapas  5 Cfm Motor De 1/2hp Entrada 1/4">
          <a:extLst>
            <a:ext uri="{FF2B5EF4-FFF2-40B4-BE49-F238E27FC236}">
              <a16:creationId xmlns:a16="http://schemas.microsoft.com/office/drawing/2014/main" id="{AE864AD2-3B6F-4B62-8EE8-39AB13BBAA8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39" name="AutoShape 3" descr="Bomba De Vacío De 2 Etapas  5 Cfm Motor De 1/2hp Entrada 1/4">
          <a:extLst>
            <a:ext uri="{FF2B5EF4-FFF2-40B4-BE49-F238E27FC236}">
              <a16:creationId xmlns:a16="http://schemas.microsoft.com/office/drawing/2014/main" id="{862242E7-8C47-45F2-A4C3-B2D60388A9A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40" name="AutoShape 3" descr="Bomba De Vacío De 2 Etapas  5 Cfm Motor De 1/2hp Entrada 1/4">
          <a:extLst>
            <a:ext uri="{FF2B5EF4-FFF2-40B4-BE49-F238E27FC236}">
              <a16:creationId xmlns:a16="http://schemas.microsoft.com/office/drawing/2014/main" id="{8B4BB9DB-0F08-4ECA-99A5-378F6A65DA4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41" name="AutoShape 3" descr="Bomba De Vacío De 2 Etapas  5 Cfm Motor De 1/2hp Entrada 1/4">
          <a:extLst>
            <a:ext uri="{FF2B5EF4-FFF2-40B4-BE49-F238E27FC236}">
              <a16:creationId xmlns:a16="http://schemas.microsoft.com/office/drawing/2014/main" id="{FE68B964-7273-43EA-A713-51D89CA139F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42" name="AutoShape 3" descr="Bomba De Vacío De 2 Etapas  5 Cfm Motor De 1/2hp Entrada 1/4">
          <a:extLst>
            <a:ext uri="{FF2B5EF4-FFF2-40B4-BE49-F238E27FC236}">
              <a16:creationId xmlns:a16="http://schemas.microsoft.com/office/drawing/2014/main" id="{4F917BF1-F844-4823-A19F-EF5B09656AD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43" name="AutoShape 3" descr="Bomba De Vacío De 2 Etapas  5 Cfm Motor De 1/2hp Entrada 1/4">
          <a:extLst>
            <a:ext uri="{FF2B5EF4-FFF2-40B4-BE49-F238E27FC236}">
              <a16:creationId xmlns:a16="http://schemas.microsoft.com/office/drawing/2014/main" id="{0F9040D7-BA2C-475C-8DF7-58F4EC4C252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44" name="AutoShape 3" descr="Bomba De Vacío De 2 Etapas  5 Cfm Motor De 1/2hp Entrada 1/4">
          <a:extLst>
            <a:ext uri="{FF2B5EF4-FFF2-40B4-BE49-F238E27FC236}">
              <a16:creationId xmlns:a16="http://schemas.microsoft.com/office/drawing/2014/main" id="{C00C4BE0-C3FD-45FA-8936-B472C5A8F0D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45" name="AutoShape 3" descr="Bomba De Vacío De 2 Etapas  5 Cfm Motor De 1/2hp Entrada 1/4">
          <a:extLst>
            <a:ext uri="{FF2B5EF4-FFF2-40B4-BE49-F238E27FC236}">
              <a16:creationId xmlns:a16="http://schemas.microsoft.com/office/drawing/2014/main" id="{447CDF06-77DC-4873-8CC5-05778EBBE76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46" name="AutoShape 3" descr="Bomba De Vacío De 2 Etapas  5 Cfm Motor De 1/2hp Entrada 1/4">
          <a:extLst>
            <a:ext uri="{FF2B5EF4-FFF2-40B4-BE49-F238E27FC236}">
              <a16:creationId xmlns:a16="http://schemas.microsoft.com/office/drawing/2014/main" id="{A2FA875D-C545-47CC-B531-74238FE7F11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47" name="AutoShape 3" descr="Bomba De Vacío De 2 Etapas  5 Cfm Motor De 1/2hp Entrada 1/4">
          <a:extLst>
            <a:ext uri="{FF2B5EF4-FFF2-40B4-BE49-F238E27FC236}">
              <a16:creationId xmlns:a16="http://schemas.microsoft.com/office/drawing/2014/main" id="{D3E1F2BE-0804-4B90-B6A8-EF9B94D9FCB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48" name="AutoShape 3" descr="Bomba De Vacío De 2 Etapas  5 Cfm Motor De 1/2hp Entrada 1/4">
          <a:extLst>
            <a:ext uri="{FF2B5EF4-FFF2-40B4-BE49-F238E27FC236}">
              <a16:creationId xmlns:a16="http://schemas.microsoft.com/office/drawing/2014/main" id="{A843E8E1-09FB-466C-85B2-464F96D1C5C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49" name="AutoShape 3" descr="Bomba De Vacío De 2 Etapas  5 Cfm Motor De 1/2hp Entrada 1/4">
          <a:extLst>
            <a:ext uri="{FF2B5EF4-FFF2-40B4-BE49-F238E27FC236}">
              <a16:creationId xmlns:a16="http://schemas.microsoft.com/office/drawing/2014/main" id="{2882D61C-EC23-423F-B342-158E42F45FD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50" name="AutoShape 3" descr="Bomba De Vacío De 2 Etapas  5 Cfm Motor De 1/2hp Entrada 1/4">
          <a:extLst>
            <a:ext uri="{FF2B5EF4-FFF2-40B4-BE49-F238E27FC236}">
              <a16:creationId xmlns:a16="http://schemas.microsoft.com/office/drawing/2014/main" id="{85A25E60-7638-4ACB-9CA8-0D95DC0B443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51" name="AutoShape 3" descr="Bomba De Vacío De 2 Etapas  5 Cfm Motor De 1/2hp Entrada 1/4">
          <a:extLst>
            <a:ext uri="{FF2B5EF4-FFF2-40B4-BE49-F238E27FC236}">
              <a16:creationId xmlns:a16="http://schemas.microsoft.com/office/drawing/2014/main" id="{68D6CF8F-E0BF-4DFB-B682-66E29567F57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52" name="AutoShape 3" descr="Bomba De Vacío De 2 Etapas  5 Cfm Motor De 1/2hp Entrada 1/4">
          <a:extLst>
            <a:ext uri="{FF2B5EF4-FFF2-40B4-BE49-F238E27FC236}">
              <a16:creationId xmlns:a16="http://schemas.microsoft.com/office/drawing/2014/main" id="{883C5AB2-044D-41FB-9E9F-0EB3497DFF8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53" name="AutoShape 3" descr="Bomba De Vacío De 2 Etapas  5 Cfm Motor De 1/2hp Entrada 1/4">
          <a:extLst>
            <a:ext uri="{FF2B5EF4-FFF2-40B4-BE49-F238E27FC236}">
              <a16:creationId xmlns:a16="http://schemas.microsoft.com/office/drawing/2014/main" id="{723E7DE4-C6F9-4142-AF93-32F6F42492C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54" name="AutoShape 3" descr="Bomba De Vacío De 2 Etapas  5 Cfm Motor De 1/2hp Entrada 1/4">
          <a:extLst>
            <a:ext uri="{FF2B5EF4-FFF2-40B4-BE49-F238E27FC236}">
              <a16:creationId xmlns:a16="http://schemas.microsoft.com/office/drawing/2014/main" id="{1ADEEB8E-5219-4739-82CF-E193339F52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55" name="AutoShape 3" descr="Bomba De Vacío De 2 Etapas  5 Cfm Motor De 1/2hp Entrada 1/4">
          <a:extLst>
            <a:ext uri="{FF2B5EF4-FFF2-40B4-BE49-F238E27FC236}">
              <a16:creationId xmlns:a16="http://schemas.microsoft.com/office/drawing/2014/main" id="{409A0260-B761-44FF-BE6B-D957C656CF6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56" name="AutoShape 3" descr="Bomba De Vacío De 2 Etapas  5 Cfm Motor De 1/2hp Entrada 1/4">
          <a:extLst>
            <a:ext uri="{FF2B5EF4-FFF2-40B4-BE49-F238E27FC236}">
              <a16:creationId xmlns:a16="http://schemas.microsoft.com/office/drawing/2014/main" id="{B258D9C9-509A-4F11-9D8B-F55A02FD04D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57" name="AutoShape 3" descr="Bomba De Vacío De 2 Etapas  5 Cfm Motor De 1/2hp Entrada 1/4">
          <a:extLst>
            <a:ext uri="{FF2B5EF4-FFF2-40B4-BE49-F238E27FC236}">
              <a16:creationId xmlns:a16="http://schemas.microsoft.com/office/drawing/2014/main" id="{883CC52F-BF84-4D15-9DEA-67DBF5E0B28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58" name="AutoShape 3" descr="Bomba De Vacío De 2 Etapas  5 Cfm Motor De 1/2hp Entrada 1/4">
          <a:extLst>
            <a:ext uri="{FF2B5EF4-FFF2-40B4-BE49-F238E27FC236}">
              <a16:creationId xmlns:a16="http://schemas.microsoft.com/office/drawing/2014/main" id="{FEF50EEC-7725-4F39-9A82-12A97E4B76E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59" name="AutoShape 3" descr="Bomba De Vacío De 2 Etapas  5 Cfm Motor De 1/2hp Entrada 1/4">
          <a:extLst>
            <a:ext uri="{FF2B5EF4-FFF2-40B4-BE49-F238E27FC236}">
              <a16:creationId xmlns:a16="http://schemas.microsoft.com/office/drawing/2014/main" id="{EB7D96C5-2EBF-4692-8D93-2C7B397B625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60" name="AutoShape 3" descr="Bomba De Vacío De 2 Etapas  5 Cfm Motor De 1/2hp Entrada 1/4">
          <a:extLst>
            <a:ext uri="{FF2B5EF4-FFF2-40B4-BE49-F238E27FC236}">
              <a16:creationId xmlns:a16="http://schemas.microsoft.com/office/drawing/2014/main" id="{30F1306D-701E-4FBF-ABD1-6100395D1F0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61" name="AutoShape 3" descr="Bomba De Vacío De 2 Etapas  5 Cfm Motor De 1/2hp Entrada 1/4">
          <a:extLst>
            <a:ext uri="{FF2B5EF4-FFF2-40B4-BE49-F238E27FC236}">
              <a16:creationId xmlns:a16="http://schemas.microsoft.com/office/drawing/2014/main" id="{E198A1DA-5D81-440B-8DF7-E2D267A5D89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62" name="AutoShape 3" descr="Bomba De Vacío De 2 Etapas  5 Cfm Motor De 1/2hp Entrada 1/4">
          <a:extLst>
            <a:ext uri="{FF2B5EF4-FFF2-40B4-BE49-F238E27FC236}">
              <a16:creationId xmlns:a16="http://schemas.microsoft.com/office/drawing/2014/main" id="{53207C7F-CA69-468C-9789-74FFD370962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63" name="AutoShape 3" descr="Bomba De Vacío De 2 Etapas  5 Cfm Motor De 1/2hp Entrada 1/4">
          <a:extLst>
            <a:ext uri="{FF2B5EF4-FFF2-40B4-BE49-F238E27FC236}">
              <a16:creationId xmlns:a16="http://schemas.microsoft.com/office/drawing/2014/main" id="{F2D0C0CF-6FA1-4293-9CE0-C2320773E2F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64" name="AutoShape 3" descr="Bomba De Vacío De 2 Etapas  5 Cfm Motor De 1/2hp Entrada 1/4">
          <a:extLst>
            <a:ext uri="{FF2B5EF4-FFF2-40B4-BE49-F238E27FC236}">
              <a16:creationId xmlns:a16="http://schemas.microsoft.com/office/drawing/2014/main" id="{613B788F-EC09-47BA-89AB-9C9E7F34B35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65" name="AutoShape 3" descr="Bomba De Vacío De 2 Etapas  5 Cfm Motor De 1/2hp Entrada 1/4">
          <a:extLst>
            <a:ext uri="{FF2B5EF4-FFF2-40B4-BE49-F238E27FC236}">
              <a16:creationId xmlns:a16="http://schemas.microsoft.com/office/drawing/2014/main" id="{384C9DA2-EB3A-45EB-85A6-40A5CFBB8BF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66" name="AutoShape 3" descr="Bomba De Vacío De 2 Etapas  5 Cfm Motor De 1/2hp Entrada 1/4">
          <a:extLst>
            <a:ext uri="{FF2B5EF4-FFF2-40B4-BE49-F238E27FC236}">
              <a16:creationId xmlns:a16="http://schemas.microsoft.com/office/drawing/2014/main" id="{1B75748C-C050-4EAD-B659-D18F8E50053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67" name="AutoShape 3" descr="Bomba De Vacío De 2 Etapas  5 Cfm Motor De 1/2hp Entrada 1/4">
          <a:extLst>
            <a:ext uri="{FF2B5EF4-FFF2-40B4-BE49-F238E27FC236}">
              <a16:creationId xmlns:a16="http://schemas.microsoft.com/office/drawing/2014/main" id="{C065E102-0009-40A1-A7B2-566CE3C32C1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68" name="AutoShape 3" descr="Bomba De Vacío De 2 Etapas  5 Cfm Motor De 1/2hp Entrada 1/4">
          <a:extLst>
            <a:ext uri="{FF2B5EF4-FFF2-40B4-BE49-F238E27FC236}">
              <a16:creationId xmlns:a16="http://schemas.microsoft.com/office/drawing/2014/main" id="{68818E85-AC41-4DC4-8F0F-EF5C540C13E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69" name="AutoShape 3" descr="Bomba De Vacío De 2 Etapas  5 Cfm Motor De 1/2hp Entrada 1/4">
          <a:extLst>
            <a:ext uri="{FF2B5EF4-FFF2-40B4-BE49-F238E27FC236}">
              <a16:creationId xmlns:a16="http://schemas.microsoft.com/office/drawing/2014/main" id="{5017CEBC-0F61-4B2D-80FB-94B3C8D4F36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70" name="AutoShape 3" descr="Bomba De Vacío De 2 Etapas  5 Cfm Motor De 1/2hp Entrada 1/4">
          <a:extLst>
            <a:ext uri="{FF2B5EF4-FFF2-40B4-BE49-F238E27FC236}">
              <a16:creationId xmlns:a16="http://schemas.microsoft.com/office/drawing/2014/main" id="{0DBF39DC-57D3-4916-AB8E-32D4E549855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71" name="AutoShape 3" descr="Bomba De Vacío De 2 Etapas  5 Cfm Motor De 1/2hp Entrada 1/4">
          <a:extLst>
            <a:ext uri="{FF2B5EF4-FFF2-40B4-BE49-F238E27FC236}">
              <a16:creationId xmlns:a16="http://schemas.microsoft.com/office/drawing/2014/main" id="{BEAA8008-6CAF-4D0D-9B90-1A120D9CB71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72" name="AutoShape 3" descr="Bomba De Vacío De 2 Etapas  5 Cfm Motor De 1/2hp Entrada 1/4">
          <a:extLst>
            <a:ext uri="{FF2B5EF4-FFF2-40B4-BE49-F238E27FC236}">
              <a16:creationId xmlns:a16="http://schemas.microsoft.com/office/drawing/2014/main" id="{278373C9-5F15-425B-B1B6-E7F85EB9A9D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73" name="AutoShape 3" descr="Bomba De Vacío De 2 Etapas  5 Cfm Motor De 1/2hp Entrada 1/4">
          <a:extLst>
            <a:ext uri="{FF2B5EF4-FFF2-40B4-BE49-F238E27FC236}">
              <a16:creationId xmlns:a16="http://schemas.microsoft.com/office/drawing/2014/main" id="{641F77F5-97EF-413E-8E6E-FD4FA021D0A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74" name="AutoShape 3" descr="Bomba De Vacío De 2 Etapas  5 Cfm Motor De 1/2hp Entrada 1/4">
          <a:extLst>
            <a:ext uri="{FF2B5EF4-FFF2-40B4-BE49-F238E27FC236}">
              <a16:creationId xmlns:a16="http://schemas.microsoft.com/office/drawing/2014/main" id="{372331D6-6D1E-475C-8F97-7D3399B6F49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75" name="AutoShape 3" descr="Bomba De Vacío De 2 Etapas  5 Cfm Motor De 1/2hp Entrada 1/4">
          <a:extLst>
            <a:ext uri="{FF2B5EF4-FFF2-40B4-BE49-F238E27FC236}">
              <a16:creationId xmlns:a16="http://schemas.microsoft.com/office/drawing/2014/main" id="{F247230B-524F-43D9-8248-3DF9CF94EB6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76" name="AutoShape 3" descr="Bomba De Vacío De 2 Etapas  5 Cfm Motor De 1/2hp Entrada 1/4">
          <a:extLst>
            <a:ext uri="{FF2B5EF4-FFF2-40B4-BE49-F238E27FC236}">
              <a16:creationId xmlns:a16="http://schemas.microsoft.com/office/drawing/2014/main" id="{91E32BC9-71A0-4100-958D-BA0711343F6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77" name="AutoShape 3" descr="Bomba De Vacío De 2 Etapas  5 Cfm Motor De 1/2hp Entrada 1/4">
          <a:extLst>
            <a:ext uri="{FF2B5EF4-FFF2-40B4-BE49-F238E27FC236}">
              <a16:creationId xmlns:a16="http://schemas.microsoft.com/office/drawing/2014/main" id="{6B929B4E-F1E8-4BE0-9C7C-885B14311DC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78" name="AutoShape 3" descr="Bomba De Vacío De 2 Etapas  5 Cfm Motor De 1/2hp Entrada 1/4">
          <a:extLst>
            <a:ext uri="{FF2B5EF4-FFF2-40B4-BE49-F238E27FC236}">
              <a16:creationId xmlns:a16="http://schemas.microsoft.com/office/drawing/2014/main" id="{38A59B61-717F-44BD-BC25-0F3E2F4FD30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79" name="AutoShape 3" descr="Bomba De Vacío De 2 Etapas  5 Cfm Motor De 1/2hp Entrada 1/4">
          <a:extLst>
            <a:ext uri="{FF2B5EF4-FFF2-40B4-BE49-F238E27FC236}">
              <a16:creationId xmlns:a16="http://schemas.microsoft.com/office/drawing/2014/main" id="{B6B30C23-C519-4BA8-BA3F-758D4A0D2A0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80" name="AutoShape 3" descr="Bomba De Vacío De 2 Etapas  5 Cfm Motor De 1/2hp Entrada 1/4">
          <a:extLst>
            <a:ext uri="{FF2B5EF4-FFF2-40B4-BE49-F238E27FC236}">
              <a16:creationId xmlns:a16="http://schemas.microsoft.com/office/drawing/2014/main" id="{8FF43CEE-1545-4245-8593-EB99DEE0771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81" name="AutoShape 3" descr="Bomba De Vacío De 2 Etapas  5 Cfm Motor De 1/2hp Entrada 1/4">
          <a:extLst>
            <a:ext uri="{FF2B5EF4-FFF2-40B4-BE49-F238E27FC236}">
              <a16:creationId xmlns:a16="http://schemas.microsoft.com/office/drawing/2014/main" id="{BD742C17-6965-4AC1-985D-DECFECB9DA7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82" name="AutoShape 3" descr="Bomba De Vacío De 2 Etapas  5 Cfm Motor De 1/2hp Entrada 1/4">
          <a:extLst>
            <a:ext uri="{FF2B5EF4-FFF2-40B4-BE49-F238E27FC236}">
              <a16:creationId xmlns:a16="http://schemas.microsoft.com/office/drawing/2014/main" id="{7F062704-1174-42AA-8A78-D04A4B8C640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83" name="AutoShape 3" descr="Bomba De Vacío De 2 Etapas  5 Cfm Motor De 1/2hp Entrada 1/4">
          <a:extLst>
            <a:ext uri="{FF2B5EF4-FFF2-40B4-BE49-F238E27FC236}">
              <a16:creationId xmlns:a16="http://schemas.microsoft.com/office/drawing/2014/main" id="{587F3474-249F-405B-B137-BBBE8CA5DE2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84" name="AutoShape 3" descr="Bomba De Vacío De 2 Etapas  5 Cfm Motor De 1/2hp Entrada 1/4">
          <a:extLst>
            <a:ext uri="{FF2B5EF4-FFF2-40B4-BE49-F238E27FC236}">
              <a16:creationId xmlns:a16="http://schemas.microsoft.com/office/drawing/2014/main" id="{9DB20633-692F-4445-ADEE-462EAE7CD09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85" name="AutoShape 3" descr="Bomba De Vacío De 2 Etapas  5 Cfm Motor De 1/2hp Entrada 1/4">
          <a:extLst>
            <a:ext uri="{FF2B5EF4-FFF2-40B4-BE49-F238E27FC236}">
              <a16:creationId xmlns:a16="http://schemas.microsoft.com/office/drawing/2014/main" id="{F755FB3F-78B0-4B65-9D35-7607565896E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86" name="AutoShape 3" descr="Bomba De Vacío De 2 Etapas  5 Cfm Motor De 1/2hp Entrada 1/4">
          <a:extLst>
            <a:ext uri="{FF2B5EF4-FFF2-40B4-BE49-F238E27FC236}">
              <a16:creationId xmlns:a16="http://schemas.microsoft.com/office/drawing/2014/main" id="{0393584A-0854-4E89-AEDD-885FF6F64C2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87" name="AutoShape 3" descr="Bomba De Vacío De 2 Etapas  5 Cfm Motor De 1/2hp Entrada 1/4">
          <a:extLst>
            <a:ext uri="{FF2B5EF4-FFF2-40B4-BE49-F238E27FC236}">
              <a16:creationId xmlns:a16="http://schemas.microsoft.com/office/drawing/2014/main" id="{DB0D7E33-0093-47B8-BB87-59FBBC518DCB}"/>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88" name="AutoShape 3" descr="Bomba De Vacío De 2 Etapas  5 Cfm Motor De 1/2hp Entrada 1/4">
          <a:extLst>
            <a:ext uri="{FF2B5EF4-FFF2-40B4-BE49-F238E27FC236}">
              <a16:creationId xmlns:a16="http://schemas.microsoft.com/office/drawing/2014/main" id="{7B19AFD5-A40B-40F9-B6DE-F7A9E79B3D3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89" name="AutoShape 3" descr="Bomba De Vacío De 2 Etapas  5 Cfm Motor De 1/2hp Entrada 1/4">
          <a:extLst>
            <a:ext uri="{FF2B5EF4-FFF2-40B4-BE49-F238E27FC236}">
              <a16:creationId xmlns:a16="http://schemas.microsoft.com/office/drawing/2014/main" id="{9DC75339-1705-4CD0-953E-645ADD4A362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90" name="AutoShape 3" descr="Bomba De Vacío De 2 Etapas  5 Cfm Motor De 1/2hp Entrada 1/4">
          <a:extLst>
            <a:ext uri="{FF2B5EF4-FFF2-40B4-BE49-F238E27FC236}">
              <a16:creationId xmlns:a16="http://schemas.microsoft.com/office/drawing/2014/main" id="{0438791B-430B-447A-965D-AAD1474E89C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91" name="AutoShape 3" descr="Bomba De Vacío De 2 Etapas  5 Cfm Motor De 1/2hp Entrada 1/4">
          <a:extLst>
            <a:ext uri="{FF2B5EF4-FFF2-40B4-BE49-F238E27FC236}">
              <a16:creationId xmlns:a16="http://schemas.microsoft.com/office/drawing/2014/main" id="{F28232AD-2F3B-464A-B8BF-350D47AA111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92" name="AutoShape 3" descr="Bomba De Vacío De 2 Etapas  5 Cfm Motor De 1/2hp Entrada 1/4">
          <a:extLst>
            <a:ext uri="{FF2B5EF4-FFF2-40B4-BE49-F238E27FC236}">
              <a16:creationId xmlns:a16="http://schemas.microsoft.com/office/drawing/2014/main" id="{C5F022E7-00FC-4C10-A907-78C483E693D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93" name="AutoShape 3" descr="Bomba De Vacío De 2 Etapas  5 Cfm Motor De 1/2hp Entrada 1/4">
          <a:extLst>
            <a:ext uri="{FF2B5EF4-FFF2-40B4-BE49-F238E27FC236}">
              <a16:creationId xmlns:a16="http://schemas.microsoft.com/office/drawing/2014/main" id="{F8205B43-1B7F-453C-8B0E-9EC841DC85F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94" name="AutoShape 3" descr="Bomba De Vacío De 2 Etapas  5 Cfm Motor De 1/2hp Entrada 1/4">
          <a:extLst>
            <a:ext uri="{FF2B5EF4-FFF2-40B4-BE49-F238E27FC236}">
              <a16:creationId xmlns:a16="http://schemas.microsoft.com/office/drawing/2014/main" id="{AEA3D64D-2AC1-4705-8117-10C8EB99350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78</xdr:row>
      <xdr:rowOff>0</xdr:rowOff>
    </xdr:from>
    <xdr:ext cx="304800" cy="288925"/>
    <xdr:sp macro="" textlink="">
      <xdr:nvSpPr>
        <xdr:cNvPr id="10995" name="AutoShape 3" descr="Bomba De Vacío De 2 Etapas  5 Cfm Motor De 1/2hp Entrada 1/4">
          <a:extLst>
            <a:ext uri="{FF2B5EF4-FFF2-40B4-BE49-F238E27FC236}">
              <a16:creationId xmlns:a16="http://schemas.microsoft.com/office/drawing/2014/main" id="{34E60C9A-B97C-4029-A549-3EB2AB181CF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0996" name="AutoShape 3" descr="Bomba De Vacío De 2 Etapas  5 Cfm Motor De 1/2hp Entrada 1/4">
          <a:extLst>
            <a:ext uri="{FF2B5EF4-FFF2-40B4-BE49-F238E27FC236}">
              <a16:creationId xmlns:a16="http://schemas.microsoft.com/office/drawing/2014/main" id="{20E7D74E-2E0A-4067-A425-8340AE2D8CA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0997" name="AutoShape 3" descr="Bomba De Vacío De 2 Etapas  5 Cfm Motor De 1/2hp Entrada 1/4">
          <a:extLst>
            <a:ext uri="{FF2B5EF4-FFF2-40B4-BE49-F238E27FC236}">
              <a16:creationId xmlns:a16="http://schemas.microsoft.com/office/drawing/2014/main" id="{1B8F3679-3647-4E85-8896-A3D858E5CF5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0998" name="AutoShape 3" descr="Bomba De Vacío De 2 Etapas  5 Cfm Motor De 1/2hp Entrada 1/4">
          <a:extLst>
            <a:ext uri="{FF2B5EF4-FFF2-40B4-BE49-F238E27FC236}">
              <a16:creationId xmlns:a16="http://schemas.microsoft.com/office/drawing/2014/main" id="{1389B805-8DC3-4B75-A4BE-68007BBE20C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0999" name="AutoShape 3" descr="Bomba De Vacío De 2 Etapas  5 Cfm Motor De 1/2hp Entrada 1/4">
          <a:extLst>
            <a:ext uri="{FF2B5EF4-FFF2-40B4-BE49-F238E27FC236}">
              <a16:creationId xmlns:a16="http://schemas.microsoft.com/office/drawing/2014/main" id="{60F9AF39-5FEC-4936-A127-EE78CA5722B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00" name="AutoShape 3" descr="Bomba De Vacío De 2 Etapas  5 Cfm Motor De 1/2hp Entrada 1/4">
          <a:extLst>
            <a:ext uri="{FF2B5EF4-FFF2-40B4-BE49-F238E27FC236}">
              <a16:creationId xmlns:a16="http://schemas.microsoft.com/office/drawing/2014/main" id="{AEE330FA-5855-4E9D-81C5-DE2C64C2DEA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01" name="AutoShape 3" descr="Bomba De Vacío De 2 Etapas  5 Cfm Motor De 1/2hp Entrada 1/4">
          <a:extLst>
            <a:ext uri="{FF2B5EF4-FFF2-40B4-BE49-F238E27FC236}">
              <a16:creationId xmlns:a16="http://schemas.microsoft.com/office/drawing/2014/main" id="{D8519E1F-BF10-43FB-9261-F5A3750D2A3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02" name="AutoShape 3" descr="Bomba De Vacío De 2 Etapas  5 Cfm Motor De 1/2hp Entrada 1/4">
          <a:extLst>
            <a:ext uri="{FF2B5EF4-FFF2-40B4-BE49-F238E27FC236}">
              <a16:creationId xmlns:a16="http://schemas.microsoft.com/office/drawing/2014/main" id="{D31C81BE-4091-4526-9933-983EDE127CA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03" name="AutoShape 3" descr="Bomba De Vacío De 2 Etapas  5 Cfm Motor De 1/2hp Entrada 1/4">
          <a:extLst>
            <a:ext uri="{FF2B5EF4-FFF2-40B4-BE49-F238E27FC236}">
              <a16:creationId xmlns:a16="http://schemas.microsoft.com/office/drawing/2014/main" id="{82931A90-7338-4E41-98E8-1E9D68809C5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04" name="AutoShape 3" descr="Bomba De Vacío De 2 Etapas  5 Cfm Motor De 1/2hp Entrada 1/4">
          <a:extLst>
            <a:ext uri="{FF2B5EF4-FFF2-40B4-BE49-F238E27FC236}">
              <a16:creationId xmlns:a16="http://schemas.microsoft.com/office/drawing/2014/main" id="{1A1F7D32-2420-4355-884B-496ED08818C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05" name="AutoShape 3" descr="Bomba De Vacío De 2 Etapas  5 Cfm Motor De 1/2hp Entrada 1/4">
          <a:extLst>
            <a:ext uri="{FF2B5EF4-FFF2-40B4-BE49-F238E27FC236}">
              <a16:creationId xmlns:a16="http://schemas.microsoft.com/office/drawing/2014/main" id="{803FAD31-2EA4-475A-BE4C-3E9739B611B8}"/>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06" name="AutoShape 3" descr="Bomba De Vacío De 2 Etapas  5 Cfm Motor De 1/2hp Entrada 1/4">
          <a:extLst>
            <a:ext uri="{FF2B5EF4-FFF2-40B4-BE49-F238E27FC236}">
              <a16:creationId xmlns:a16="http://schemas.microsoft.com/office/drawing/2014/main" id="{A0EBD4BD-E63C-4D2B-A63D-8382E62C449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07" name="AutoShape 3" descr="Bomba De Vacío De 2 Etapas  5 Cfm Motor De 1/2hp Entrada 1/4">
          <a:extLst>
            <a:ext uri="{FF2B5EF4-FFF2-40B4-BE49-F238E27FC236}">
              <a16:creationId xmlns:a16="http://schemas.microsoft.com/office/drawing/2014/main" id="{BE7F6953-F13C-4F79-ACA5-97BE470FB847}"/>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08" name="AutoShape 3" descr="Bomba De Vacío De 2 Etapas  5 Cfm Motor De 1/2hp Entrada 1/4">
          <a:extLst>
            <a:ext uri="{FF2B5EF4-FFF2-40B4-BE49-F238E27FC236}">
              <a16:creationId xmlns:a16="http://schemas.microsoft.com/office/drawing/2014/main" id="{32776233-AD8A-4AAD-984D-95D6F521D3F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09" name="AutoShape 3" descr="Bomba De Vacío De 2 Etapas  5 Cfm Motor De 1/2hp Entrada 1/4">
          <a:extLst>
            <a:ext uri="{FF2B5EF4-FFF2-40B4-BE49-F238E27FC236}">
              <a16:creationId xmlns:a16="http://schemas.microsoft.com/office/drawing/2014/main" id="{71AA4F5F-193F-4714-8271-D5797C5ADB5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10" name="AutoShape 3" descr="Bomba De Vacío De 2 Etapas  5 Cfm Motor De 1/2hp Entrada 1/4">
          <a:extLst>
            <a:ext uri="{FF2B5EF4-FFF2-40B4-BE49-F238E27FC236}">
              <a16:creationId xmlns:a16="http://schemas.microsoft.com/office/drawing/2014/main" id="{CA9AB572-01D0-4753-A46D-0C520ADA6A7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11" name="AutoShape 3" descr="Bomba De Vacío De 2 Etapas  5 Cfm Motor De 1/2hp Entrada 1/4">
          <a:extLst>
            <a:ext uri="{FF2B5EF4-FFF2-40B4-BE49-F238E27FC236}">
              <a16:creationId xmlns:a16="http://schemas.microsoft.com/office/drawing/2014/main" id="{F4F54850-E296-45D7-9D6B-DEF236B9750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12" name="AutoShape 3" descr="Bomba De Vacío De 2 Etapas  5 Cfm Motor De 1/2hp Entrada 1/4">
          <a:extLst>
            <a:ext uri="{FF2B5EF4-FFF2-40B4-BE49-F238E27FC236}">
              <a16:creationId xmlns:a16="http://schemas.microsoft.com/office/drawing/2014/main" id="{75F399BF-EEB2-4CC2-9F10-CD360936301E}"/>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13" name="AutoShape 3" descr="Bomba De Vacío De 2 Etapas  5 Cfm Motor De 1/2hp Entrada 1/4">
          <a:extLst>
            <a:ext uri="{FF2B5EF4-FFF2-40B4-BE49-F238E27FC236}">
              <a16:creationId xmlns:a16="http://schemas.microsoft.com/office/drawing/2014/main" id="{55EDC679-9616-4246-94DE-877438A7622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14" name="AutoShape 3" descr="Bomba De Vacío De 2 Etapas  5 Cfm Motor De 1/2hp Entrada 1/4">
          <a:extLst>
            <a:ext uri="{FF2B5EF4-FFF2-40B4-BE49-F238E27FC236}">
              <a16:creationId xmlns:a16="http://schemas.microsoft.com/office/drawing/2014/main" id="{563062D0-4AA5-4ED9-9BFE-5B112EE1E54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15" name="AutoShape 3" descr="Bomba De Vacío De 2 Etapas  5 Cfm Motor De 1/2hp Entrada 1/4">
          <a:extLst>
            <a:ext uri="{FF2B5EF4-FFF2-40B4-BE49-F238E27FC236}">
              <a16:creationId xmlns:a16="http://schemas.microsoft.com/office/drawing/2014/main" id="{CBB9C2E9-4CD9-43AD-8A66-D5EFA969D37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16" name="AutoShape 3" descr="Bomba De Vacío De 2 Etapas  5 Cfm Motor De 1/2hp Entrada 1/4">
          <a:extLst>
            <a:ext uri="{FF2B5EF4-FFF2-40B4-BE49-F238E27FC236}">
              <a16:creationId xmlns:a16="http://schemas.microsoft.com/office/drawing/2014/main" id="{5D5C1934-2B4A-47E6-9B56-7D5E79113D9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17" name="AutoShape 3" descr="Bomba De Vacío De 2 Etapas  5 Cfm Motor De 1/2hp Entrada 1/4">
          <a:extLst>
            <a:ext uri="{FF2B5EF4-FFF2-40B4-BE49-F238E27FC236}">
              <a16:creationId xmlns:a16="http://schemas.microsoft.com/office/drawing/2014/main" id="{500BEE8B-795E-4911-A0C3-809AC8A2D36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18" name="AutoShape 3" descr="Bomba De Vacío De 2 Etapas  5 Cfm Motor De 1/2hp Entrada 1/4">
          <a:extLst>
            <a:ext uri="{FF2B5EF4-FFF2-40B4-BE49-F238E27FC236}">
              <a16:creationId xmlns:a16="http://schemas.microsoft.com/office/drawing/2014/main" id="{8B982FAE-05A7-4CBE-B4F3-11B82AABFF9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19" name="AutoShape 3" descr="Bomba De Vacío De 2 Etapas  5 Cfm Motor De 1/2hp Entrada 1/4">
          <a:extLst>
            <a:ext uri="{FF2B5EF4-FFF2-40B4-BE49-F238E27FC236}">
              <a16:creationId xmlns:a16="http://schemas.microsoft.com/office/drawing/2014/main" id="{0F653F32-B0DC-41C4-B97A-6D601D26B43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20" name="AutoShape 3" descr="Bomba De Vacío De 2 Etapas  5 Cfm Motor De 1/2hp Entrada 1/4">
          <a:extLst>
            <a:ext uri="{FF2B5EF4-FFF2-40B4-BE49-F238E27FC236}">
              <a16:creationId xmlns:a16="http://schemas.microsoft.com/office/drawing/2014/main" id="{91628F51-4670-4FBB-BA42-FC4EDB15D22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21" name="AutoShape 3" descr="Bomba De Vacío De 2 Etapas  5 Cfm Motor De 1/2hp Entrada 1/4">
          <a:extLst>
            <a:ext uri="{FF2B5EF4-FFF2-40B4-BE49-F238E27FC236}">
              <a16:creationId xmlns:a16="http://schemas.microsoft.com/office/drawing/2014/main" id="{FD3C3F18-9072-4A55-97B1-FAA3469D456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22" name="AutoShape 3" descr="Bomba De Vacío De 2 Etapas  5 Cfm Motor De 1/2hp Entrada 1/4">
          <a:extLst>
            <a:ext uri="{FF2B5EF4-FFF2-40B4-BE49-F238E27FC236}">
              <a16:creationId xmlns:a16="http://schemas.microsoft.com/office/drawing/2014/main" id="{7B25F23C-8C61-47BC-8CD9-8749CFDD1F6F}"/>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23" name="AutoShape 3" descr="Bomba De Vacío De 2 Etapas  5 Cfm Motor De 1/2hp Entrada 1/4">
          <a:extLst>
            <a:ext uri="{FF2B5EF4-FFF2-40B4-BE49-F238E27FC236}">
              <a16:creationId xmlns:a16="http://schemas.microsoft.com/office/drawing/2014/main" id="{0F4ACAC0-5EC2-471A-843F-E7D1F7F4527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24" name="AutoShape 3" descr="Bomba De Vacío De 2 Etapas  5 Cfm Motor De 1/2hp Entrada 1/4">
          <a:extLst>
            <a:ext uri="{FF2B5EF4-FFF2-40B4-BE49-F238E27FC236}">
              <a16:creationId xmlns:a16="http://schemas.microsoft.com/office/drawing/2014/main" id="{28B68E55-7B26-491F-B455-85A87C42D3B6}"/>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25" name="AutoShape 3" descr="Bomba De Vacío De 2 Etapas  5 Cfm Motor De 1/2hp Entrada 1/4">
          <a:extLst>
            <a:ext uri="{FF2B5EF4-FFF2-40B4-BE49-F238E27FC236}">
              <a16:creationId xmlns:a16="http://schemas.microsoft.com/office/drawing/2014/main" id="{714A9EA8-C8CF-42C0-AB4E-F2B8E0725B0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26" name="AutoShape 3" descr="Bomba De Vacío De 2 Etapas  5 Cfm Motor De 1/2hp Entrada 1/4">
          <a:extLst>
            <a:ext uri="{FF2B5EF4-FFF2-40B4-BE49-F238E27FC236}">
              <a16:creationId xmlns:a16="http://schemas.microsoft.com/office/drawing/2014/main" id="{E697600C-8360-4BD5-9EC1-899EA9FA1CA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27" name="AutoShape 3" descr="Bomba De Vacío De 2 Etapas  5 Cfm Motor De 1/2hp Entrada 1/4">
          <a:extLst>
            <a:ext uri="{FF2B5EF4-FFF2-40B4-BE49-F238E27FC236}">
              <a16:creationId xmlns:a16="http://schemas.microsoft.com/office/drawing/2014/main" id="{2643AB51-61B3-4640-9FB3-8EE4C5DA42A0}"/>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28" name="AutoShape 3" descr="Bomba De Vacío De 2 Etapas  5 Cfm Motor De 1/2hp Entrada 1/4">
          <a:extLst>
            <a:ext uri="{FF2B5EF4-FFF2-40B4-BE49-F238E27FC236}">
              <a16:creationId xmlns:a16="http://schemas.microsoft.com/office/drawing/2014/main" id="{5CA8887C-B381-4CE3-A111-66D62C06D1E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29" name="AutoShape 3" descr="Bomba De Vacío De 2 Etapas  5 Cfm Motor De 1/2hp Entrada 1/4">
          <a:extLst>
            <a:ext uri="{FF2B5EF4-FFF2-40B4-BE49-F238E27FC236}">
              <a16:creationId xmlns:a16="http://schemas.microsoft.com/office/drawing/2014/main" id="{911AADFE-90B8-4427-90F4-B82D246D8E34}"/>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30" name="AutoShape 3" descr="Bomba De Vacío De 2 Etapas  5 Cfm Motor De 1/2hp Entrada 1/4">
          <a:extLst>
            <a:ext uri="{FF2B5EF4-FFF2-40B4-BE49-F238E27FC236}">
              <a16:creationId xmlns:a16="http://schemas.microsoft.com/office/drawing/2014/main" id="{572E7EAB-DD36-45C3-B533-89483028A2AC}"/>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31" name="AutoShape 3" descr="Bomba De Vacío De 2 Etapas  5 Cfm Motor De 1/2hp Entrada 1/4">
          <a:extLst>
            <a:ext uri="{FF2B5EF4-FFF2-40B4-BE49-F238E27FC236}">
              <a16:creationId xmlns:a16="http://schemas.microsoft.com/office/drawing/2014/main" id="{AA86474C-F02F-471C-A7AD-BBF559C3EC41}"/>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32" name="AutoShape 3" descr="Bomba De Vacío De 2 Etapas  5 Cfm Motor De 1/2hp Entrada 1/4">
          <a:extLst>
            <a:ext uri="{FF2B5EF4-FFF2-40B4-BE49-F238E27FC236}">
              <a16:creationId xmlns:a16="http://schemas.microsoft.com/office/drawing/2014/main" id="{337A0C39-DA64-4CA9-B222-760303062FD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33" name="AutoShape 3" descr="Bomba De Vacío De 2 Etapas  5 Cfm Motor De 1/2hp Entrada 1/4">
          <a:extLst>
            <a:ext uri="{FF2B5EF4-FFF2-40B4-BE49-F238E27FC236}">
              <a16:creationId xmlns:a16="http://schemas.microsoft.com/office/drawing/2014/main" id="{3C7EFE1F-25AD-4520-8DBD-00096FC418C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34" name="AutoShape 3" descr="Bomba De Vacío De 2 Etapas  5 Cfm Motor De 1/2hp Entrada 1/4">
          <a:extLst>
            <a:ext uri="{FF2B5EF4-FFF2-40B4-BE49-F238E27FC236}">
              <a16:creationId xmlns:a16="http://schemas.microsoft.com/office/drawing/2014/main" id="{5D0103AC-F56F-41DF-9625-2C0588DCE8B3}"/>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35" name="AutoShape 3" descr="Bomba De Vacío De 2 Etapas  5 Cfm Motor De 1/2hp Entrada 1/4">
          <a:extLst>
            <a:ext uri="{FF2B5EF4-FFF2-40B4-BE49-F238E27FC236}">
              <a16:creationId xmlns:a16="http://schemas.microsoft.com/office/drawing/2014/main" id="{E19C40F1-D646-4001-90E5-1EFA472F2179}"/>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36" name="AutoShape 3" descr="Bomba De Vacío De 2 Etapas  5 Cfm Motor De 1/2hp Entrada 1/4">
          <a:extLst>
            <a:ext uri="{FF2B5EF4-FFF2-40B4-BE49-F238E27FC236}">
              <a16:creationId xmlns:a16="http://schemas.microsoft.com/office/drawing/2014/main" id="{2D765AA5-B277-406D-AE1A-C3F14514B595}"/>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37" name="AutoShape 3" descr="Bomba De Vacío De 2 Etapas  5 Cfm Motor De 1/2hp Entrada 1/4">
          <a:extLst>
            <a:ext uri="{FF2B5EF4-FFF2-40B4-BE49-F238E27FC236}">
              <a16:creationId xmlns:a16="http://schemas.microsoft.com/office/drawing/2014/main" id="{D1F60DD9-EEA6-4D48-9108-263818539F6D}"/>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38" name="AutoShape 3" descr="Bomba De Vacío De 2 Etapas  5 Cfm Motor De 1/2hp Entrada 1/4">
          <a:extLst>
            <a:ext uri="{FF2B5EF4-FFF2-40B4-BE49-F238E27FC236}">
              <a16:creationId xmlns:a16="http://schemas.microsoft.com/office/drawing/2014/main" id="{61FACC23-8F83-4E2D-A569-5D41A6CCDF72}"/>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79</xdr:row>
      <xdr:rowOff>0</xdr:rowOff>
    </xdr:from>
    <xdr:ext cx="304800" cy="288925"/>
    <xdr:sp macro="" textlink="">
      <xdr:nvSpPr>
        <xdr:cNvPr id="11039" name="AutoShape 3" descr="Bomba De Vacío De 2 Etapas  5 Cfm Motor De 1/2hp Entrada 1/4">
          <a:extLst>
            <a:ext uri="{FF2B5EF4-FFF2-40B4-BE49-F238E27FC236}">
              <a16:creationId xmlns:a16="http://schemas.microsoft.com/office/drawing/2014/main" id="{B6D4ABE8-9FAD-4AE6-A81C-F61312958ECA}"/>
            </a:ext>
          </a:extLst>
        </xdr:cNvPr>
        <xdr:cNvSpPr>
          <a:spLocks noChangeAspect="1" noChangeArrowheads="1"/>
        </xdr:cNvSpPr>
      </xdr:nvSpPr>
      <xdr:spPr bwMode="auto">
        <a:xfrm>
          <a:off x="34766250" y="115093750"/>
          <a:ext cx="304800" cy="2889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1555750</xdr:colOff>
      <xdr:row>20</xdr:row>
      <xdr:rowOff>2127250</xdr:rowOff>
    </xdr:from>
    <xdr:ext cx="314325" cy="314325"/>
    <xdr:sp macro="" textlink="">
      <xdr:nvSpPr>
        <xdr:cNvPr id="11040" name="Shape 4" descr="Vista previa de imagen">
          <a:extLst>
            <a:ext uri="{FF2B5EF4-FFF2-40B4-BE49-F238E27FC236}">
              <a16:creationId xmlns:a16="http://schemas.microsoft.com/office/drawing/2014/main" id="{B1A1B6D5-6DD0-4FBC-9C71-747FEE974FE1}"/>
            </a:ext>
          </a:extLst>
        </xdr:cNvPr>
        <xdr:cNvSpPr/>
      </xdr:nvSpPr>
      <xdr:spPr>
        <a:xfrm>
          <a:off x="42259250" y="396240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10</xdr:col>
      <xdr:colOff>2159000</xdr:colOff>
      <xdr:row>21</xdr:row>
      <xdr:rowOff>4381500</xdr:rowOff>
    </xdr:from>
    <xdr:ext cx="314325" cy="314325"/>
    <xdr:sp macro="" textlink="">
      <xdr:nvSpPr>
        <xdr:cNvPr id="11041" name="Shape 4" descr="Vista previa de imagen">
          <a:extLst>
            <a:ext uri="{FF2B5EF4-FFF2-40B4-BE49-F238E27FC236}">
              <a16:creationId xmlns:a16="http://schemas.microsoft.com/office/drawing/2014/main" id="{41399B00-39A6-45E9-B72D-32AF89C4DDEB}"/>
            </a:ext>
          </a:extLst>
        </xdr:cNvPr>
        <xdr:cNvSpPr/>
      </xdr:nvSpPr>
      <xdr:spPr>
        <a:xfrm>
          <a:off x="42862500" y="463867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10</xdr:col>
      <xdr:colOff>1555750</xdr:colOff>
      <xdr:row>22</xdr:row>
      <xdr:rowOff>2127250</xdr:rowOff>
    </xdr:from>
    <xdr:ext cx="314325" cy="314325"/>
    <xdr:sp macro="" textlink="">
      <xdr:nvSpPr>
        <xdr:cNvPr id="11042" name="Shape 4" descr="Vista previa de imagen">
          <a:extLst>
            <a:ext uri="{FF2B5EF4-FFF2-40B4-BE49-F238E27FC236}">
              <a16:creationId xmlns:a16="http://schemas.microsoft.com/office/drawing/2014/main" id="{21102D47-2FB3-4EFE-8311-9CFAE52D5D2C}"/>
            </a:ext>
          </a:extLst>
        </xdr:cNvPr>
        <xdr:cNvSpPr/>
      </xdr:nvSpPr>
      <xdr:spPr>
        <a:xfrm>
          <a:off x="42259250" y="49339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10</xdr:col>
      <xdr:colOff>2159000</xdr:colOff>
      <xdr:row>23</xdr:row>
      <xdr:rowOff>4381500</xdr:rowOff>
    </xdr:from>
    <xdr:ext cx="314325" cy="314325"/>
    <xdr:sp macro="" textlink="">
      <xdr:nvSpPr>
        <xdr:cNvPr id="11043" name="Shape 4" descr="Vista previa de imagen">
          <a:extLst>
            <a:ext uri="{FF2B5EF4-FFF2-40B4-BE49-F238E27FC236}">
              <a16:creationId xmlns:a16="http://schemas.microsoft.com/office/drawing/2014/main" id="{9F076AD0-D15E-47F6-9FFA-191D1BCC5A7C}"/>
            </a:ext>
          </a:extLst>
        </xdr:cNvPr>
        <xdr:cNvSpPr/>
      </xdr:nvSpPr>
      <xdr:spPr>
        <a:xfrm>
          <a:off x="42862500" y="568007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10</xdr:row>
      <xdr:rowOff>0</xdr:rowOff>
    </xdr:from>
    <xdr:ext cx="304800" cy="314325"/>
    <xdr:sp macro="" textlink="">
      <xdr:nvSpPr>
        <xdr:cNvPr id="2" name="Shape 3">
          <a:extLst>
            <a:ext uri="{FF2B5EF4-FFF2-40B4-BE49-F238E27FC236}">
              <a16:creationId xmlns:a16="http://schemas.microsoft.com/office/drawing/2014/main" id="{00000000-0008-0000-0100-000002000000}"/>
            </a:ext>
          </a:extLst>
        </xdr:cNvPr>
        <xdr:cNvSpPr/>
      </xdr:nvSpPr>
      <xdr:spPr>
        <a:xfrm>
          <a:off x="11163300" y="1741836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04800" cy="314325"/>
    <xdr:sp macro="" textlink="">
      <xdr:nvSpPr>
        <xdr:cNvPr id="3" name="Shape 3">
          <a:extLst>
            <a:ext uri="{FF2B5EF4-FFF2-40B4-BE49-F238E27FC236}">
              <a16:creationId xmlns:a16="http://schemas.microsoft.com/office/drawing/2014/main" id="{00000000-0008-0000-0100-000003000000}"/>
            </a:ext>
          </a:extLst>
        </xdr:cNvPr>
        <xdr:cNvSpPr/>
      </xdr:nvSpPr>
      <xdr:spPr>
        <a:xfrm>
          <a:off x="11163300" y="1741836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14325" cy="314325"/>
    <xdr:sp macro="" textlink="">
      <xdr:nvSpPr>
        <xdr:cNvPr id="4" name="Shape 4" descr="Vista previa de imagen">
          <a:extLst>
            <a:ext uri="{FF2B5EF4-FFF2-40B4-BE49-F238E27FC236}">
              <a16:creationId xmlns:a16="http://schemas.microsoft.com/office/drawing/2014/main" id="{00000000-0008-0000-0100-000004000000}"/>
            </a:ext>
          </a:extLst>
        </xdr:cNvPr>
        <xdr:cNvSpPr/>
      </xdr:nvSpPr>
      <xdr:spPr>
        <a:xfrm>
          <a:off x="11163300" y="1108900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14325" cy="314325"/>
    <xdr:sp macro="" textlink="">
      <xdr:nvSpPr>
        <xdr:cNvPr id="5" name="Shape 4" descr="Vista previa de imagen">
          <a:extLst>
            <a:ext uri="{FF2B5EF4-FFF2-40B4-BE49-F238E27FC236}">
              <a16:creationId xmlns:a16="http://schemas.microsoft.com/office/drawing/2014/main" id="{00000000-0008-0000-0100-000005000000}"/>
            </a:ext>
          </a:extLst>
        </xdr:cNvPr>
        <xdr:cNvSpPr/>
      </xdr:nvSpPr>
      <xdr:spPr>
        <a:xfrm>
          <a:off x="11163300" y="1108900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14325" cy="314325"/>
    <xdr:sp macro="" textlink="">
      <xdr:nvSpPr>
        <xdr:cNvPr id="6" name="Shape 4" descr="Vista previa de imagen">
          <a:extLst>
            <a:ext uri="{FF2B5EF4-FFF2-40B4-BE49-F238E27FC236}">
              <a16:creationId xmlns:a16="http://schemas.microsoft.com/office/drawing/2014/main" id="{00000000-0008-0000-0100-000006000000}"/>
            </a:ext>
          </a:extLst>
        </xdr:cNvPr>
        <xdr:cNvSpPr/>
      </xdr:nvSpPr>
      <xdr:spPr>
        <a:xfrm>
          <a:off x="11163300" y="1108900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10</xdr:row>
      <xdr:rowOff>0</xdr:rowOff>
    </xdr:from>
    <xdr:ext cx="314325" cy="314325"/>
    <xdr:sp macro="" textlink="">
      <xdr:nvSpPr>
        <xdr:cNvPr id="7" name="Shape 4" descr="Vista previa de imagen">
          <a:extLst>
            <a:ext uri="{FF2B5EF4-FFF2-40B4-BE49-F238E27FC236}">
              <a16:creationId xmlns:a16="http://schemas.microsoft.com/office/drawing/2014/main" id="{00000000-0008-0000-0100-000007000000}"/>
            </a:ext>
          </a:extLst>
        </xdr:cNvPr>
        <xdr:cNvSpPr/>
      </xdr:nvSpPr>
      <xdr:spPr>
        <a:xfrm>
          <a:off x="16935450" y="1108900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14325" cy="314325"/>
    <xdr:sp macro="" textlink="">
      <xdr:nvSpPr>
        <xdr:cNvPr id="8" name="Shape 4" descr="Vista previa de imagen">
          <a:extLst>
            <a:ext uri="{FF2B5EF4-FFF2-40B4-BE49-F238E27FC236}">
              <a16:creationId xmlns:a16="http://schemas.microsoft.com/office/drawing/2014/main" id="{00000000-0008-0000-0100-000008000000}"/>
            </a:ext>
          </a:extLst>
        </xdr:cNvPr>
        <xdr:cNvSpPr/>
      </xdr:nvSpPr>
      <xdr:spPr>
        <a:xfrm>
          <a:off x="11163300" y="1124712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14325" cy="314325"/>
    <xdr:sp macro="" textlink="">
      <xdr:nvSpPr>
        <xdr:cNvPr id="9" name="Shape 4" descr="Vista previa de imagen">
          <a:extLst>
            <a:ext uri="{FF2B5EF4-FFF2-40B4-BE49-F238E27FC236}">
              <a16:creationId xmlns:a16="http://schemas.microsoft.com/office/drawing/2014/main" id="{00000000-0008-0000-0100-000009000000}"/>
            </a:ext>
          </a:extLst>
        </xdr:cNvPr>
        <xdr:cNvSpPr/>
      </xdr:nvSpPr>
      <xdr:spPr>
        <a:xfrm>
          <a:off x="11163300" y="1124712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10" name="Shape 4" descr="Vista previa de imagen">
          <a:extLst>
            <a:ext uri="{FF2B5EF4-FFF2-40B4-BE49-F238E27FC236}">
              <a16:creationId xmlns:a16="http://schemas.microsoft.com/office/drawing/2014/main" id="{00000000-0008-0000-0100-00000A000000}"/>
            </a:ext>
          </a:extLst>
        </xdr:cNvPr>
        <xdr:cNvSpPr/>
      </xdr:nvSpPr>
      <xdr:spPr>
        <a:xfrm>
          <a:off x="18316575" y="1124712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14325" cy="314325"/>
    <xdr:sp macro="" textlink="">
      <xdr:nvSpPr>
        <xdr:cNvPr id="11" name="Shape 4" descr="Vista previa de imagen">
          <a:extLst>
            <a:ext uri="{FF2B5EF4-FFF2-40B4-BE49-F238E27FC236}">
              <a16:creationId xmlns:a16="http://schemas.microsoft.com/office/drawing/2014/main" id="{00000000-0008-0000-0100-00000B000000}"/>
            </a:ext>
          </a:extLst>
        </xdr:cNvPr>
        <xdr:cNvSpPr/>
      </xdr:nvSpPr>
      <xdr:spPr>
        <a:xfrm>
          <a:off x="11163300"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14325" cy="314325"/>
    <xdr:sp macro="" textlink="">
      <xdr:nvSpPr>
        <xdr:cNvPr id="12" name="Shape 4" descr="Vista previa de imagen">
          <a:extLst>
            <a:ext uri="{FF2B5EF4-FFF2-40B4-BE49-F238E27FC236}">
              <a16:creationId xmlns:a16="http://schemas.microsoft.com/office/drawing/2014/main" id="{00000000-0008-0000-0100-00000C000000}"/>
            </a:ext>
          </a:extLst>
        </xdr:cNvPr>
        <xdr:cNvSpPr/>
      </xdr:nvSpPr>
      <xdr:spPr>
        <a:xfrm>
          <a:off x="11163300"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13" name="Shape 4" descr="Vista previa de imagen">
          <a:extLst>
            <a:ext uri="{FF2B5EF4-FFF2-40B4-BE49-F238E27FC236}">
              <a16:creationId xmlns:a16="http://schemas.microsoft.com/office/drawing/2014/main" id="{00000000-0008-0000-0100-00000D000000}"/>
            </a:ext>
          </a:extLst>
        </xdr:cNvPr>
        <xdr:cNvSpPr/>
      </xdr:nvSpPr>
      <xdr:spPr>
        <a:xfrm>
          <a:off x="18316575" y="1221867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14325" cy="314325"/>
    <xdr:sp macro="" textlink="">
      <xdr:nvSpPr>
        <xdr:cNvPr id="14" name="Shape 4" descr="Vista previa de imagen">
          <a:extLst>
            <a:ext uri="{FF2B5EF4-FFF2-40B4-BE49-F238E27FC236}">
              <a16:creationId xmlns:a16="http://schemas.microsoft.com/office/drawing/2014/main" id="{00000000-0008-0000-0100-00000E000000}"/>
            </a:ext>
          </a:extLst>
        </xdr:cNvPr>
        <xdr:cNvSpPr/>
      </xdr:nvSpPr>
      <xdr:spPr>
        <a:xfrm>
          <a:off x="11163300" y="1203579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14325" cy="314325"/>
    <xdr:sp macro="" textlink="">
      <xdr:nvSpPr>
        <xdr:cNvPr id="15" name="Shape 4" descr="Vista previa de imagen">
          <a:extLst>
            <a:ext uri="{FF2B5EF4-FFF2-40B4-BE49-F238E27FC236}">
              <a16:creationId xmlns:a16="http://schemas.microsoft.com/office/drawing/2014/main" id="{00000000-0008-0000-0100-00000F000000}"/>
            </a:ext>
          </a:extLst>
        </xdr:cNvPr>
        <xdr:cNvSpPr/>
      </xdr:nvSpPr>
      <xdr:spPr>
        <a:xfrm>
          <a:off x="11163300" y="1203579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14325" cy="314325"/>
    <xdr:sp macro="" textlink="">
      <xdr:nvSpPr>
        <xdr:cNvPr id="16" name="Shape 4" descr="Vista previa de imagen">
          <a:extLst>
            <a:ext uri="{FF2B5EF4-FFF2-40B4-BE49-F238E27FC236}">
              <a16:creationId xmlns:a16="http://schemas.microsoft.com/office/drawing/2014/main" id="{00000000-0008-0000-0100-000010000000}"/>
            </a:ext>
          </a:extLst>
        </xdr:cNvPr>
        <xdr:cNvSpPr/>
      </xdr:nvSpPr>
      <xdr:spPr>
        <a:xfrm>
          <a:off x="11163300"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14325" cy="314325"/>
    <xdr:sp macro="" textlink="">
      <xdr:nvSpPr>
        <xdr:cNvPr id="17" name="Shape 4" descr="Vista previa de imagen">
          <a:extLst>
            <a:ext uri="{FF2B5EF4-FFF2-40B4-BE49-F238E27FC236}">
              <a16:creationId xmlns:a16="http://schemas.microsoft.com/office/drawing/2014/main" id="{00000000-0008-0000-0100-000011000000}"/>
            </a:ext>
          </a:extLst>
        </xdr:cNvPr>
        <xdr:cNvSpPr/>
      </xdr:nvSpPr>
      <xdr:spPr>
        <a:xfrm>
          <a:off x="11163300" y="123501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14325" cy="314325"/>
    <xdr:sp macro="" textlink="">
      <xdr:nvSpPr>
        <xdr:cNvPr id="18" name="Shape 4" descr="Vista previa de imagen">
          <a:extLst>
            <a:ext uri="{FF2B5EF4-FFF2-40B4-BE49-F238E27FC236}">
              <a16:creationId xmlns:a16="http://schemas.microsoft.com/office/drawing/2014/main" id="{00000000-0008-0000-0100-000012000000}"/>
            </a:ext>
          </a:extLst>
        </xdr:cNvPr>
        <xdr:cNvSpPr/>
      </xdr:nvSpPr>
      <xdr:spPr>
        <a:xfrm>
          <a:off x="11163300" y="172069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314325" cy="314325"/>
    <xdr:sp macro="" textlink="">
      <xdr:nvSpPr>
        <xdr:cNvPr id="19" name="Shape 4" descr="Vista previa de imagen">
          <a:extLst>
            <a:ext uri="{FF2B5EF4-FFF2-40B4-BE49-F238E27FC236}">
              <a16:creationId xmlns:a16="http://schemas.microsoft.com/office/drawing/2014/main" id="{00000000-0008-0000-0100-000013000000}"/>
            </a:ext>
          </a:extLst>
        </xdr:cNvPr>
        <xdr:cNvSpPr/>
      </xdr:nvSpPr>
      <xdr:spPr>
        <a:xfrm>
          <a:off x="11163300" y="172069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20" name="Shape 5" descr="https://http2.mlstatic.com/D_NQ_NP_2X_862829-MCO31826069806_082019-F.webp">
          <a:extLst>
            <a:ext uri="{FF2B5EF4-FFF2-40B4-BE49-F238E27FC236}">
              <a16:creationId xmlns:a16="http://schemas.microsoft.com/office/drawing/2014/main" id="{00000000-0008-0000-0100-000014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21" name="Shape 5" descr="https://http2.mlstatic.com/D_NQ_NP_2X_862829-MCO31826069806_082019-F.webp">
          <a:extLst>
            <a:ext uri="{FF2B5EF4-FFF2-40B4-BE49-F238E27FC236}">
              <a16:creationId xmlns:a16="http://schemas.microsoft.com/office/drawing/2014/main" id="{00000000-0008-0000-0100-000015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22" name="Shape 5" descr="https://http2.mlstatic.com/D_NQ_NP_2X_862829-MCO31826069806_082019-F.webp">
          <a:extLst>
            <a:ext uri="{FF2B5EF4-FFF2-40B4-BE49-F238E27FC236}">
              <a16:creationId xmlns:a16="http://schemas.microsoft.com/office/drawing/2014/main" id="{00000000-0008-0000-0100-000016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23" name="Shape 5" descr="https://http2.mlstatic.com/D_NQ_NP_2X_862829-MCO31826069806_082019-F.webp">
          <a:extLst>
            <a:ext uri="{FF2B5EF4-FFF2-40B4-BE49-F238E27FC236}">
              <a16:creationId xmlns:a16="http://schemas.microsoft.com/office/drawing/2014/main" id="{00000000-0008-0000-0100-000017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24" name="Shape 5" descr="https://http2.mlstatic.com/D_NQ_NP_2X_862829-MCO31826069806_082019-F.webp">
          <a:extLst>
            <a:ext uri="{FF2B5EF4-FFF2-40B4-BE49-F238E27FC236}">
              <a16:creationId xmlns:a16="http://schemas.microsoft.com/office/drawing/2014/main" id="{00000000-0008-0000-0100-000018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25" name="Shape 5" descr="https://http2.mlstatic.com/D_NQ_NP_2X_862829-MCO31826069806_082019-F.webp">
          <a:extLst>
            <a:ext uri="{FF2B5EF4-FFF2-40B4-BE49-F238E27FC236}">
              <a16:creationId xmlns:a16="http://schemas.microsoft.com/office/drawing/2014/main" id="{00000000-0008-0000-0100-000019000000}"/>
            </a:ext>
          </a:extLst>
        </xdr:cNvPr>
        <xdr:cNvSpPr/>
      </xdr:nvSpPr>
      <xdr:spPr>
        <a:xfrm>
          <a:off x="18316575"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26" name="Shape 5" descr="https://http2.mlstatic.com/D_NQ_NP_2X_862829-MCO31826069806_082019-F.webp">
          <a:extLst>
            <a:ext uri="{FF2B5EF4-FFF2-40B4-BE49-F238E27FC236}">
              <a16:creationId xmlns:a16="http://schemas.microsoft.com/office/drawing/2014/main" id="{00000000-0008-0000-0100-00001A000000}"/>
            </a:ext>
          </a:extLst>
        </xdr:cNvPr>
        <xdr:cNvSpPr/>
      </xdr:nvSpPr>
      <xdr:spPr>
        <a:xfrm>
          <a:off x="18316575"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27" name="Shape 5" descr="https://http2.mlstatic.com/D_NQ_NP_2X_862829-MCO31826069806_082019-F.webp">
          <a:extLst>
            <a:ext uri="{FF2B5EF4-FFF2-40B4-BE49-F238E27FC236}">
              <a16:creationId xmlns:a16="http://schemas.microsoft.com/office/drawing/2014/main" id="{00000000-0008-0000-0100-00001B000000}"/>
            </a:ext>
          </a:extLst>
        </xdr:cNvPr>
        <xdr:cNvSpPr/>
      </xdr:nvSpPr>
      <xdr:spPr>
        <a:xfrm>
          <a:off x="18316575"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28" name="Shape 5" descr="https://http2.mlstatic.com/D_NQ_NP_2X_862829-MCO31826069806_082019-F.webp">
          <a:extLst>
            <a:ext uri="{FF2B5EF4-FFF2-40B4-BE49-F238E27FC236}">
              <a16:creationId xmlns:a16="http://schemas.microsoft.com/office/drawing/2014/main" id="{00000000-0008-0000-0100-00001C000000}"/>
            </a:ext>
          </a:extLst>
        </xdr:cNvPr>
        <xdr:cNvSpPr/>
      </xdr:nvSpPr>
      <xdr:spPr>
        <a:xfrm>
          <a:off x="18316575" y="117138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29" name="Shape 5" descr="https://http2.mlstatic.com/D_NQ_NP_2X_862829-MCO31826069806_082019-F.webp">
          <a:extLst>
            <a:ext uri="{FF2B5EF4-FFF2-40B4-BE49-F238E27FC236}">
              <a16:creationId xmlns:a16="http://schemas.microsoft.com/office/drawing/2014/main" id="{00000000-0008-0000-0100-00001D000000}"/>
            </a:ext>
          </a:extLst>
        </xdr:cNvPr>
        <xdr:cNvSpPr/>
      </xdr:nvSpPr>
      <xdr:spPr>
        <a:xfrm>
          <a:off x="18316575" y="118662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30" name="Shape 5" descr="https://http2.mlstatic.com/D_NQ_NP_2X_862829-MCO31826069806_082019-F.webp">
          <a:extLst>
            <a:ext uri="{FF2B5EF4-FFF2-40B4-BE49-F238E27FC236}">
              <a16:creationId xmlns:a16="http://schemas.microsoft.com/office/drawing/2014/main" id="{00000000-0008-0000-0100-00001E000000}"/>
            </a:ext>
          </a:extLst>
        </xdr:cNvPr>
        <xdr:cNvSpPr/>
      </xdr:nvSpPr>
      <xdr:spPr>
        <a:xfrm>
          <a:off x="18316575" y="1203579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31" name="Shape 5" descr="https://http2.mlstatic.com/D_NQ_NP_2X_862829-MCO31826069806_082019-F.webp">
          <a:extLst>
            <a:ext uri="{FF2B5EF4-FFF2-40B4-BE49-F238E27FC236}">
              <a16:creationId xmlns:a16="http://schemas.microsoft.com/office/drawing/2014/main" id="{00000000-0008-0000-0100-00001F000000}"/>
            </a:ext>
          </a:extLst>
        </xdr:cNvPr>
        <xdr:cNvSpPr/>
      </xdr:nvSpPr>
      <xdr:spPr>
        <a:xfrm>
          <a:off x="18316575" y="1221867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32" name="Shape 5" descr="https://http2.mlstatic.com/D_NQ_NP_2X_862829-MCO31826069806_082019-F.webp">
          <a:extLst>
            <a:ext uri="{FF2B5EF4-FFF2-40B4-BE49-F238E27FC236}">
              <a16:creationId xmlns:a16="http://schemas.microsoft.com/office/drawing/2014/main" id="{00000000-0008-0000-0100-000020000000}"/>
            </a:ext>
          </a:extLst>
        </xdr:cNvPr>
        <xdr:cNvSpPr/>
      </xdr:nvSpPr>
      <xdr:spPr>
        <a:xfrm>
          <a:off x="18316575" y="123501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33" name="Shape 5" descr="https://http2.mlstatic.com/D_NQ_NP_2X_862829-MCO31826069806_082019-F.webp">
          <a:extLst>
            <a:ext uri="{FF2B5EF4-FFF2-40B4-BE49-F238E27FC236}">
              <a16:creationId xmlns:a16="http://schemas.microsoft.com/office/drawing/2014/main" id="{00000000-0008-0000-0100-000021000000}"/>
            </a:ext>
          </a:extLst>
        </xdr:cNvPr>
        <xdr:cNvSpPr/>
      </xdr:nvSpPr>
      <xdr:spPr>
        <a:xfrm>
          <a:off x="18316575" y="125025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34" name="Shape 5" descr="https://http2.mlstatic.com/D_NQ_NP_2X_862829-MCO31826069806_082019-F.webp">
          <a:extLst>
            <a:ext uri="{FF2B5EF4-FFF2-40B4-BE49-F238E27FC236}">
              <a16:creationId xmlns:a16="http://schemas.microsoft.com/office/drawing/2014/main" id="{00000000-0008-0000-0100-000022000000}"/>
            </a:ext>
          </a:extLst>
        </xdr:cNvPr>
        <xdr:cNvSpPr/>
      </xdr:nvSpPr>
      <xdr:spPr>
        <a:xfrm>
          <a:off x="18316575" y="125025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35" name="Shape 5" descr="https://http2.mlstatic.com/D_NQ_NP_2X_862829-MCO31826069806_082019-F.webp">
          <a:extLst>
            <a:ext uri="{FF2B5EF4-FFF2-40B4-BE49-F238E27FC236}">
              <a16:creationId xmlns:a16="http://schemas.microsoft.com/office/drawing/2014/main" id="{00000000-0008-0000-0100-000023000000}"/>
            </a:ext>
          </a:extLst>
        </xdr:cNvPr>
        <xdr:cNvSpPr/>
      </xdr:nvSpPr>
      <xdr:spPr>
        <a:xfrm>
          <a:off x="18316575" y="126463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36" name="Shape 5" descr="https://http2.mlstatic.com/D_NQ_NP_2X_862829-MCO31826069806_082019-F.webp">
          <a:extLst>
            <a:ext uri="{FF2B5EF4-FFF2-40B4-BE49-F238E27FC236}">
              <a16:creationId xmlns:a16="http://schemas.microsoft.com/office/drawing/2014/main" id="{00000000-0008-0000-0100-000024000000}"/>
            </a:ext>
          </a:extLst>
        </xdr:cNvPr>
        <xdr:cNvSpPr/>
      </xdr:nvSpPr>
      <xdr:spPr>
        <a:xfrm>
          <a:off x="18316575" y="128368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37" name="Shape 5" descr="https://http2.mlstatic.com/D_NQ_NP_2X_862829-MCO31826069806_082019-F.webp">
          <a:extLst>
            <a:ext uri="{FF2B5EF4-FFF2-40B4-BE49-F238E27FC236}">
              <a16:creationId xmlns:a16="http://schemas.microsoft.com/office/drawing/2014/main" id="{00000000-0008-0000-0100-000025000000}"/>
            </a:ext>
          </a:extLst>
        </xdr:cNvPr>
        <xdr:cNvSpPr/>
      </xdr:nvSpPr>
      <xdr:spPr>
        <a:xfrm>
          <a:off x="18316575" y="130111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38" name="Shape 5" descr="https://http2.mlstatic.com/D_NQ_NP_2X_862829-MCO31826069806_082019-F.webp">
          <a:extLst>
            <a:ext uri="{FF2B5EF4-FFF2-40B4-BE49-F238E27FC236}">
              <a16:creationId xmlns:a16="http://schemas.microsoft.com/office/drawing/2014/main" id="{00000000-0008-0000-0100-000026000000}"/>
            </a:ext>
          </a:extLst>
        </xdr:cNvPr>
        <xdr:cNvSpPr/>
      </xdr:nvSpPr>
      <xdr:spPr>
        <a:xfrm>
          <a:off x="18316575" y="131883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10</xdr:row>
      <xdr:rowOff>0</xdr:rowOff>
    </xdr:from>
    <xdr:ext cx="314325" cy="314325"/>
    <xdr:sp macro="" textlink="">
      <xdr:nvSpPr>
        <xdr:cNvPr id="39" name="Shape 5" descr="https://http2.mlstatic.com/D_NQ_NP_2X_862829-MCO31826069806_082019-F.webp">
          <a:extLst>
            <a:ext uri="{FF2B5EF4-FFF2-40B4-BE49-F238E27FC236}">
              <a16:creationId xmlns:a16="http://schemas.microsoft.com/office/drawing/2014/main" id="{00000000-0008-0000-0100-000027000000}"/>
            </a:ext>
          </a:extLst>
        </xdr:cNvPr>
        <xdr:cNvSpPr/>
      </xdr:nvSpPr>
      <xdr:spPr>
        <a:xfrm>
          <a:off x="18316575" y="172069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3</xdr:col>
      <xdr:colOff>277091</xdr:colOff>
      <xdr:row>5</xdr:row>
      <xdr:rowOff>329045</xdr:rowOff>
    </xdr:from>
    <xdr:to>
      <xdr:col>3</xdr:col>
      <xdr:colOff>3550227</xdr:colOff>
      <xdr:row>5</xdr:row>
      <xdr:rowOff>4745182</xdr:rowOff>
    </xdr:to>
    <xdr:pic>
      <xdr:nvPicPr>
        <xdr:cNvPr id="40" name="Imagen 39">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1"/>
        <a:stretch>
          <a:fillRect/>
        </a:stretch>
      </xdr:blipFill>
      <xdr:spPr>
        <a:xfrm>
          <a:off x="11440391" y="4891520"/>
          <a:ext cx="3273136" cy="4416137"/>
        </a:xfrm>
        <a:prstGeom prst="rect">
          <a:avLst/>
        </a:prstGeom>
      </xdr:spPr>
    </xdr:pic>
    <xdr:clientData/>
  </xdr:twoCellAnchor>
  <xdr:twoCellAnchor editAs="oneCell">
    <xdr:from>
      <xdr:col>3</xdr:col>
      <xdr:colOff>0</xdr:colOff>
      <xdr:row>10</xdr:row>
      <xdr:rowOff>0</xdr:rowOff>
    </xdr:from>
    <xdr:to>
      <xdr:col>3</xdr:col>
      <xdr:colOff>304800</xdr:colOff>
      <xdr:row>11</xdr:row>
      <xdr:rowOff>98425</xdr:rowOff>
    </xdr:to>
    <xdr:sp macro="" textlink="">
      <xdr:nvSpPr>
        <xdr:cNvPr id="121" name="AutoShape 4">
          <a:extLst>
            <a:ext uri="{FF2B5EF4-FFF2-40B4-BE49-F238E27FC236}">
              <a16:creationId xmlns:a16="http://schemas.microsoft.com/office/drawing/2014/main" id="{00000000-0008-0000-0100-000079000000}"/>
            </a:ext>
          </a:extLst>
        </xdr:cNvPr>
        <xdr:cNvSpPr>
          <a:spLocks noChangeAspect="1" noChangeArrowheads="1"/>
        </xdr:cNvSpPr>
      </xdr:nvSpPr>
      <xdr:spPr bwMode="auto">
        <a:xfrm>
          <a:off x="11163300" y="15749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10</xdr:row>
      <xdr:rowOff>0</xdr:rowOff>
    </xdr:from>
    <xdr:to>
      <xdr:col>3</xdr:col>
      <xdr:colOff>304800</xdr:colOff>
      <xdr:row>11</xdr:row>
      <xdr:rowOff>98425</xdr:rowOff>
    </xdr:to>
    <xdr:sp macro="" textlink="">
      <xdr:nvSpPr>
        <xdr:cNvPr id="122" name="AutoShape 5">
          <a:extLst>
            <a:ext uri="{FF2B5EF4-FFF2-40B4-BE49-F238E27FC236}">
              <a16:creationId xmlns:a16="http://schemas.microsoft.com/office/drawing/2014/main" id="{00000000-0008-0000-0100-00007A000000}"/>
            </a:ext>
          </a:extLst>
        </xdr:cNvPr>
        <xdr:cNvSpPr>
          <a:spLocks noChangeAspect="1" noChangeArrowheads="1"/>
        </xdr:cNvSpPr>
      </xdr:nvSpPr>
      <xdr:spPr bwMode="auto">
        <a:xfrm>
          <a:off x="11163300" y="15749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10</xdr:row>
      <xdr:rowOff>0</xdr:rowOff>
    </xdr:from>
    <xdr:to>
      <xdr:col>3</xdr:col>
      <xdr:colOff>304800</xdr:colOff>
      <xdr:row>11</xdr:row>
      <xdr:rowOff>98425</xdr:rowOff>
    </xdr:to>
    <xdr:sp macro="" textlink="">
      <xdr:nvSpPr>
        <xdr:cNvPr id="123" name="AutoShape 7">
          <a:extLst>
            <a:ext uri="{FF2B5EF4-FFF2-40B4-BE49-F238E27FC236}">
              <a16:creationId xmlns:a16="http://schemas.microsoft.com/office/drawing/2014/main" id="{00000000-0008-0000-0100-00007B000000}"/>
            </a:ext>
          </a:extLst>
        </xdr:cNvPr>
        <xdr:cNvSpPr>
          <a:spLocks noChangeAspect="1" noChangeArrowheads="1"/>
        </xdr:cNvSpPr>
      </xdr:nvSpPr>
      <xdr:spPr bwMode="auto">
        <a:xfrm>
          <a:off x="11163300" y="16023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10</xdr:row>
      <xdr:rowOff>0</xdr:rowOff>
    </xdr:from>
    <xdr:to>
      <xdr:col>3</xdr:col>
      <xdr:colOff>1143000</xdr:colOff>
      <xdr:row>15</xdr:row>
      <xdr:rowOff>111125</xdr:rowOff>
    </xdr:to>
    <xdr:sp macro="" textlink="">
      <xdr:nvSpPr>
        <xdr:cNvPr id="125" name="AutoShape 9">
          <a:extLst>
            <a:ext uri="{FF2B5EF4-FFF2-40B4-BE49-F238E27FC236}">
              <a16:creationId xmlns:a16="http://schemas.microsoft.com/office/drawing/2014/main" id="{00000000-0008-0000-0100-00007D000000}"/>
            </a:ext>
          </a:extLst>
        </xdr:cNvPr>
        <xdr:cNvSpPr>
          <a:spLocks noChangeAspect="1" noChangeArrowheads="1"/>
        </xdr:cNvSpPr>
      </xdr:nvSpPr>
      <xdr:spPr bwMode="auto">
        <a:xfrm>
          <a:off x="11163300" y="160239075"/>
          <a:ext cx="1143000" cy="1143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1042044</xdr:colOff>
      <xdr:row>6</xdr:row>
      <xdr:rowOff>163287</xdr:rowOff>
    </xdr:from>
    <xdr:to>
      <xdr:col>3</xdr:col>
      <xdr:colOff>4163786</xdr:colOff>
      <xdr:row>6</xdr:row>
      <xdr:rowOff>3619501</xdr:rowOff>
    </xdr:to>
    <xdr:pic>
      <xdr:nvPicPr>
        <xdr:cNvPr id="60" name="Imagen 59">
          <a:extLst>
            <a:ext uri="{FF2B5EF4-FFF2-40B4-BE49-F238E27FC236}">
              <a16:creationId xmlns:a16="http://schemas.microsoft.com/office/drawing/2014/main" id="{00000000-0008-0000-0100-00003C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02169" y="10085162"/>
          <a:ext cx="3121742" cy="3456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1397000</xdr:colOff>
      <xdr:row>7</xdr:row>
      <xdr:rowOff>217714</xdr:rowOff>
    </xdr:from>
    <xdr:to>
      <xdr:col>3</xdr:col>
      <xdr:colOff>3701142</xdr:colOff>
      <xdr:row>7</xdr:row>
      <xdr:rowOff>1568418</xdr:rowOff>
    </xdr:to>
    <xdr:pic>
      <xdr:nvPicPr>
        <xdr:cNvPr id="62" name="Imagen 61">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3"/>
        <a:stretch>
          <a:fillRect/>
        </a:stretch>
      </xdr:blipFill>
      <xdr:spPr>
        <a:xfrm>
          <a:off x="12557125" y="13838464"/>
          <a:ext cx="2304142" cy="1350704"/>
        </a:xfrm>
        <a:prstGeom prst="rect">
          <a:avLst/>
        </a:prstGeom>
      </xdr:spPr>
    </xdr:pic>
    <xdr:clientData/>
  </xdr:twoCellAnchor>
  <xdr:twoCellAnchor editAs="oneCell">
    <xdr:from>
      <xdr:col>3</xdr:col>
      <xdr:colOff>680358</xdr:colOff>
      <xdr:row>8</xdr:row>
      <xdr:rowOff>136071</xdr:rowOff>
    </xdr:from>
    <xdr:to>
      <xdr:col>3</xdr:col>
      <xdr:colOff>3520540</xdr:colOff>
      <xdr:row>8</xdr:row>
      <xdr:rowOff>2127662</xdr:rowOff>
    </xdr:to>
    <xdr:pic>
      <xdr:nvPicPr>
        <xdr:cNvPr id="63" name="Imagen 62">
          <a:extLst>
            <a:ext uri="{FF2B5EF4-FFF2-40B4-BE49-F238E27FC236}">
              <a16:creationId xmlns:a16="http://schemas.microsoft.com/office/drawing/2014/main" id="{00000000-0008-0000-0100-00003F000000}"/>
            </a:ext>
          </a:extLst>
        </xdr:cNvPr>
        <xdr:cNvPicPr/>
      </xdr:nvPicPr>
      <xdr:blipFill rotWithShape="1">
        <a:blip xmlns:r="http://schemas.openxmlformats.org/officeDocument/2006/relationships" r:embed="rId4"/>
        <a:srcRect l="14735" t="40555" r="55792" b="12089"/>
        <a:stretch/>
      </xdr:blipFill>
      <xdr:spPr bwMode="auto">
        <a:xfrm>
          <a:off x="11865429" y="16519071"/>
          <a:ext cx="2840182" cy="199159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171450</xdr:colOff>
      <xdr:row>9</xdr:row>
      <xdr:rowOff>190500</xdr:rowOff>
    </xdr:from>
    <xdr:to>
      <xdr:col>3</xdr:col>
      <xdr:colOff>5734050</xdr:colOff>
      <xdr:row>9</xdr:row>
      <xdr:rowOff>4991100</xdr:rowOff>
    </xdr:to>
    <xdr:pic>
      <xdr:nvPicPr>
        <xdr:cNvPr id="64" name="Imagen 63">
          <a:extLst>
            <a:ext uri="{FF2B5EF4-FFF2-40B4-BE49-F238E27FC236}">
              <a16:creationId xmlns:a16="http://schemas.microsoft.com/office/drawing/2014/main" id="{00000000-0008-0000-0100-000040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1353800" y="18821400"/>
          <a:ext cx="5562600" cy="480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10</xdr:row>
      <xdr:rowOff>0</xdr:rowOff>
    </xdr:from>
    <xdr:to>
      <xdr:col>3</xdr:col>
      <xdr:colOff>304800</xdr:colOff>
      <xdr:row>11</xdr:row>
      <xdr:rowOff>98425</xdr:rowOff>
    </xdr:to>
    <xdr:sp macro="" textlink="">
      <xdr:nvSpPr>
        <xdr:cNvPr id="7169" name="AutoShape 1" descr="Bomba De Vacío De 2 Etapas  5 Cfm Motor De 1/2hp Entrada 1/4">
          <a:extLst>
            <a:ext uri="{FF2B5EF4-FFF2-40B4-BE49-F238E27FC236}">
              <a16:creationId xmlns:a16="http://schemas.microsoft.com/office/drawing/2014/main" id="{00000000-0008-0000-0100-0000011C0000}"/>
            </a:ext>
          </a:extLst>
        </xdr:cNvPr>
        <xdr:cNvSpPr>
          <a:spLocks noChangeAspect="1" noChangeArrowheads="1"/>
        </xdr:cNvSpPr>
      </xdr:nvSpPr>
      <xdr:spPr bwMode="auto">
        <a:xfrm>
          <a:off x="11163300" y="2380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10</xdr:row>
      <xdr:rowOff>0</xdr:rowOff>
    </xdr:from>
    <xdr:to>
      <xdr:col>3</xdr:col>
      <xdr:colOff>304800</xdr:colOff>
      <xdr:row>11</xdr:row>
      <xdr:rowOff>98425</xdr:rowOff>
    </xdr:to>
    <xdr:sp macro="" textlink="">
      <xdr:nvSpPr>
        <xdr:cNvPr id="7170" name="AutoShape 2" descr="Bomba De Vacío De 2 Etapas  5 Cfm Motor De 1/2hp Entrada 1/4">
          <a:extLst>
            <a:ext uri="{FF2B5EF4-FFF2-40B4-BE49-F238E27FC236}">
              <a16:creationId xmlns:a16="http://schemas.microsoft.com/office/drawing/2014/main" id="{00000000-0008-0000-0100-0000021C0000}"/>
            </a:ext>
          </a:extLst>
        </xdr:cNvPr>
        <xdr:cNvSpPr>
          <a:spLocks noChangeAspect="1" noChangeArrowheads="1"/>
        </xdr:cNvSpPr>
      </xdr:nvSpPr>
      <xdr:spPr bwMode="auto">
        <a:xfrm>
          <a:off x="11163300" y="25650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xdr:row>
      <xdr:rowOff>0</xdr:rowOff>
    </xdr:from>
    <xdr:to>
      <xdr:col>8</xdr:col>
      <xdr:colOff>304800</xdr:colOff>
      <xdr:row>11</xdr:row>
      <xdr:rowOff>98425</xdr:rowOff>
    </xdr:to>
    <xdr:sp macro="" textlink="">
      <xdr:nvSpPr>
        <xdr:cNvPr id="7171" name="AutoShape 3" descr="Bomba De Vacío De 2 Etapas  5 Cfm Motor De 1/2hp Entrada 1/4">
          <a:extLst>
            <a:ext uri="{FF2B5EF4-FFF2-40B4-BE49-F238E27FC236}">
              <a16:creationId xmlns:a16="http://schemas.microsoft.com/office/drawing/2014/main" id="{00000000-0008-0000-0100-0000031C0000}"/>
            </a:ext>
          </a:extLst>
        </xdr:cNvPr>
        <xdr:cNvSpPr>
          <a:spLocks noChangeAspect="1" noChangeArrowheads="1"/>
        </xdr:cNvSpPr>
      </xdr:nvSpPr>
      <xdr:spPr bwMode="auto">
        <a:xfrm>
          <a:off x="21059775" y="25650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0</xdr:colOff>
      <xdr:row>29</xdr:row>
      <xdr:rowOff>0</xdr:rowOff>
    </xdr:from>
    <xdr:ext cx="304800" cy="314325"/>
    <xdr:sp macro="" textlink="">
      <xdr:nvSpPr>
        <xdr:cNvPr id="2" name="Shape 3">
          <a:extLst>
            <a:ext uri="{FF2B5EF4-FFF2-40B4-BE49-F238E27FC236}">
              <a16:creationId xmlns:a16="http://schemas.microsoft.com/office/drawing/2014/main" id="{00000000-0008-0000-0200-000002000000}"/>
            </a:ext>
          </a:extLst>
        </xdr:cNvPr>
        <xdr:cNvSpPr/>
      </xdr:nvSpPr>
      <xdr:spPr>
        <a:xfrm>
          <a:off x="8020050" y="1353216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04800" cy="314325"/>
    <xdr:sp macro="" textlink="">
      <xdr:nvSpPr>
        <xdr:cNvPr id="3" name="Shape 3">
          <a:extLst>
            <a:ext uri="{FF2B5EF4-FFF2-40B4-BE49-F238E27FC236}">
              <a16:creationId xmlns:a16="http://schemas.microsoft.com/office/drawing/2014/main" id="{00000000-0008-0000-0200-000003000000}"/>
            </a:ext>
          </a:extLst>
        </xdr:cNvPr>
        <xdr:cNvSpPr/>
      </xdr:nvSpPr>
      <xdr:spPr>
        <a:xfrm>
          <a:off x="8020050" y="1353216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14325" cy="314325"/>
    <xdr:sp macro="" textlink="">
      <xdr:nvSpPr>
        <xdr:cNvPr id="4" name="Shape 4" descr="Vista previa de imagen">
          <a:extLst>
            <a:ext uri="{FF2B5EF4-FFF2-40B4-BE49-F238E27FC236}">
              <a16:creationId xmlns:a16="http://schemas.microsoft.com/office/drawing/2014/main" id="{00000000-0008-0000-0200-000004000000}"/>
            </a:ext>
          </a:extLst>
        </xdr:cNvPr>
        <xdr:cNvSpPr/>
      </xdr:nvSpPr>
      <xdr:spPr>
        <a:xfrm>
          <a:off x="8020050" y="1047273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14325" cy="314325"/>
    <xdr:sp macro="" textlink="">
      <xdr:nvSpPr>
        <xdr:cNvPr id="5" name="Shape 4" descr="Vista previa de imagen">
          <a:extLst>
            <a:ext uri="{FF2B5EF4-FFF2-40B4-BE49-F238E27FC236}">
              <a16:creationId xmlns:a16="http://schemas.microsoft.com/office/drawing/2014/main" id="{00000000-0008-0000-0200-000005000000}"/>
            </a:ext>
          </a:extLst>
        </xdr:cNvPr>
        <xdr:cNvSpPr/>
      </xdr:nvSpPr>
      <xdr:spPr>
        <a:xfrm>
          <a:off x="8020050" y="1068228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14325" cy="314325"/>
    <xdr:sp macro="" textlink="">
      <xdr:nvSpPr>
        <xdr:cNvPr id="6" name="Shape 4" descr="Vista previa de imagen">
          <a:extLst>
            <a:ext uri="{FF2B5EF4-FFF2-40B4-BE49-F238E27FC236}">
              <a16:creationId xmlns:a16="http://schemas.microsoft.com/office/drawing/2014/main" id="{00000000-0008-0000-0200-000006000000}"/>
            </a:ext>
          </a:extLst>
        </xdr:cNvPr>
        <xdr:cNvSpPr/>
      </xdr:nvSpPr>
      <xdr:spPr>
        <a:xfrm>
          <a:off x="8020050" y="1068228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29</xdr:row>
      <xdr:rowOff>0</xdr:rowOff>
    </xdr:from>
    <xdr:ext cx="314325" cy="314325"/>
    <xdr:sp macro="" textlink="">
      <xdr:nvSpPr>
        <xdr:cNvPr id="7" name="Shape 4" descr="Vista previa de imagen">
          <a:extLst>
            <a:ext uri="{FF2B5EF4-FFF2-40B4-BE49-F238E27FC236}">
              <a16:creationId xmlns:a16="http://schemas.microsoft.com/office/drawing/2014/main" id="{00000000-0008-0000-0200-000007000000}"/>
            </a:ext>
          </a:extLst>
        </xdr:cNvPr>
        <xdr:cNvSpPr/>
      </xdr:nvSpPr>
      <xdr:spPr>
        <a:xfrm>
          <a:off x="14306550" y="1068228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14325" cy="314325"/>
    <xdr:sp macro="" textlink="">
      <xdr:nvSpPr>
        <xdr:cNvPr id="8" name="Shape 4" descr="Vista previa de imagen">
          <a:extLst>
            <a:ext uri="{FF2B5EF4-FFF2-40B4-BE49-F238E27FC236}">
              <a16:creationId xmlns:a16="http://schemas.microsoft.com/office/drawing/2014/main" id="{00000000-0008-0000-0200-000008000000}"/>
            </a:ext>
          </a:extLst>
        </xdr:cNvPr>
        <xdr:cNvSpPr/>
      </xdr:nvSpPr>
      <xdr:spPr>
        <a:xfrm>
          <a:off x="8020050" y="108023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14325" cy="314325"/>
    <xdr:sp macro="" textlink="">
      <xdr:nvSpPr>
        <xdr:cNvPr id="9" name="Shape 4" descr="Vista previa de imagen">
          <a:extLst>
            <a:ext uri="{FF2B5EF4-FFF2-40B4-BE49-F238E27FC236}">
              <a16:creationId xmlns:a16="http://schemas.microsoft.com/office/drawing/2014/main" id="{00000000-0008-0000-0200-000009000000}"/>
            </a:ext>
          </a:extLst>
        </xdr:cNvPr>
        <xdr:cNvSpPr/>
      </xdr:nvSpPr>
      <xdr:spPr>
        <a:xfrm>
          <a:off x="8020050" y="108023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10" name="Shape 4" descr="Vista previa de imagen">
          <a:extLst>
            <a:ext uri="{FF2B5EF4-FFF2-40B4-BE49-F238E27FC236}">
              <a16:creationId xmlns:a16="http://schemas.microsoft.com/office/drawing/2014/main" id="{00000000-0008-0000-0200-00000A000000}"/>
            </a:ext>
          </a:extLst>
        </xdr:cNvPr>
        <xdr:cNvSpPr/>
      </xdr:nvSpPr>
      <xdr:spPr>
        <a:xfrm>
          <a:off x="14992350" y="108023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14325" cy="314325"/>
    <xdr:sp macro="" textlink="">
      <xdr:nvSpPr>
        <xdr:cNvPr id="11" name="Shape 4" descr="Vista previa de imagen">
          <a:extLst>
            <a:ext uri="{FF2B5EF4-FFF2-40B4-BE49-F238E27FC236}">
              <a16:creationId xmlns:a16="http://schemas.microsoft.com/office/drawing/2014/main" id="{00000000-0008-0000-0200-00000B000000}"/>
            </a:ext>
          </a:extLst>
        </xdr:cNvPr>
        <xdr:cNvSpPr/>
      </xdr:nvSpPr>
      <xdr:spPr>
        <a:xfrm>
          <a:off x="8020050" y="1156906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14325" cy="314325"/>
    <xdr:sp macro="" textlink="">
      <xdr:nvSpPr>
        <xdr:cNvPr id="12" name="Shape 4" descr="Vista previa de imagen">
          <a:extLst>
            <a:ext uri="{FF2B5EF4-FFF2-40B4-BE49-F238E27FC236}">
              <a16:creationId xmlns:a16="http://schemas.microsoft.com/office/drawing/2014/main" id="{00000000-0008-0000-0200-00000C000000}"/>
            </a:ext>
          </a:extLst>
        </xdr:cNvPr>
        <xdr:cNvSpPr/>
      </xdr:nvSpPr>
      <xdr:spPr>
        <a:xfrm>
          <a:off x="8020050" y="1156906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13" name="Shape 4" descr="Vista previa de imagen">
          <a:extLst>
            <a:ext uri="{FF2B5EF4-FFF2-40B4-BE49-F238E27FC236}">
              <a16:creationId xmlns:a16="http://schemas.microsoft.com/office/drawing/2014/main" id="{00000000-0008-0000-0200-00000D000000}"/>
            </a:ext>
          </a:extLst>
        </xdr:cNvPr>
        <xdr:cNvSpPr/>
      </xdr:nvSpPr>
      <xdr:spPr>
        <a:xfrm>
          <a:off x="17573625" y="1216628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14325" cy="314325"/>
    <xdr:sp macro="" textlink="">
      <xdr:nvSpPr>
        <xdr:cNvPr id="14" name="Shape 4" descr="Vista previa de imagen">
          <a:extLst>
            <a:ext uri="{FF2B5EF4-FFF2-40B4-BE49-F238E27FC236}">
              <a16:creationId xmlns:a16="http://schemas.microsoft.com/office/drawing/2014/main" id="{00000000-0008-0000-0200-00000E000000}"/>
            </a:ext>
          </a:extLst>
        </xdr:cNvPr>
        <xdr:cNvSpPr/>
      </xdr:nvSpPr>
      <xdr:spPr>
        <a:xfrm>
          <a:off x="8020050" y="119834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14325" cy="314325"/>
    <xdr:sp macro="" textlink="">
      <xdr:nvSpPr>
        <xdr:cNvPr id="15" name="Shape 4" descr="Vista previa de imagen">
          <a:extLst>
            <a:ext uri="{FF2B5EF4-FFF2-40B4-BE49-F238E27FC236}">
              <a16:creationId xmlns:a16="http://schemas.microsoft.com/office/drawing/2014/main" id="{00000000-0008-0000-0200-00000F000000}"/>
            </a:ext>
          </a:extLst>
        </xdr:cNvPr>
        <xdr:cNvSpPr/>
      </xdr:nvSpPr>
      <xdr:spPr>
        <a:xfrm>
          <a:off x="8020050" y="119834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14325" cy="314325"/>
    <xdr:sp macro="" textlink="">
      <xdr:nvSpPr>
        <xdr:cNvPr id="16" name="Shape 4" descr="Vista previa de imagen">
          <a:extLst>
            <a:ext uri="{FF2B5EF4-FFF2-40B4-BE49-F238E27FC236}">
              <a16:creationId xmlns:a16="http://schemas.microsoft.com/office/drawing/2014/main" id="{00000000-0008-0000-0200-000010000000}"/>
            </a:ext>
          </a:extLst>
        </xdr:cNvPr>
        <xdr:cNvSpPr/>
      </xdr:nvSpPr>
      <xdr:spPr>
        <a:xfrm>
          <a:off x="8020050" y="112375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14325" cy="314325"/>
    <xdr:sp macro="" textlink="">
      <xdr:nvSpPr>
        <xdr:cNvPr id="17" name="Shape 4" descr="Vista previa de imagen">
          <a:extLst>
            <a:ext uri="{FF2B5EF4-FFF2-40B4-BE49-F238E27FC236}">
              <a16:creationId xmlns:a16="http://schemas.microsoft.com/office/drawing/2014/main" id="{00000000-0008-0000-0200-000011000000}"/>
            </a:ext>
          </a:extLst>
        </xdr:cNvPr>
        <xdr:cNvSpPr/>
      </xdr:nvSpPr>
      <xdr:spPr>
        <a:xfrm>
          <a:off x="8020050" y="1229772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14325" cy="314325"/>
    <xdr:sp macro="" textlink="">
      <xdr:nvSpPr>
        <xdr:cNvPr id="18" name="Shape 4" descr="Vista previa de imagen">
          <a:extLst>
            <a:ext uri="{FF2B5EF4-FFF2-40B4-BE49-F238E27FC236}">
              <a16:creationId xmlns:a16="http://schemas.microsoft.com/office/drawing/2014/main" id="{00000000-0008-0000-0200-000012000000}"/>
            </a:ext>
          </a:extLst>
        </xdr:cNvPr>
        <xdr:cNvSpPr/>
      </xdr:nvSpPr>
      <xdr:spPr>
        <a:xfrm>
          <a:off x="8020050" y="133207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29</xdr:row>
      <xdr:rowOff>0</xdr:rowOff>
    </xdr:from>
    <xdr:ext cx="314325" cy="314325"/>
    <xdr:sp macro="" textlink="">
      <xdr:nvSpPr>
        <xdr:cNvPr id="19" name="Shape 4" descr="Vista previa de imagen">
          <a:extLst>
            <a:ext uri="{FF2B5EF4-FFF2-40B4-BE49-F238E27FC236}">
              <a16:creationId xmlns:a16="http://schemas.microsoft.com/office/drawing/2014/main" id="{00000000-0008-0000-0200-000013000000}"/>
            </a:ext>
          </a:extLst>
        </xdr:cNvPr>
        <xdr:cNvSpPr/>
      </xdr:nvSpPr>
      <xdr:spPr>
        <a:xfrm>
          <a:off x="8020050" y="133207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20" name="Shape 5" descr="https://http2.mlstatic.com/D_NQ_NP_2X_862829-MCO31826069806_082019-F.webp">
          <a:extLst>
            <a:ext uri="{FF2B5EF4-FFF2-40B4-BE49-F238E27FC236}">
              <a16:creationId xmlns:a16="http://schemas.microsoft.com/office/drawing/2014/main" id="{00000000-0008-0000-0200-000014000000}"/>
            </a:ext>
          </a:extLst>
        </xdr:cNvPr>
        <xdr:cNvSpPr/>
      </xdr:nvSpPr>
      <xdr:spPr>
        <a:xfrm>
          <a:off x="14992350" y="109823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21" name="Shape 5" descr="https://http2.mlstatic.com/D_NQ_NP_2X_862829-MCO31826069806_082019-F.webp">
          <a:extLst>
            <a:ext uri="{FF2B5EF4-FFF2-40B4-BE49-F238E27FC236}">
              <a16:creationId xmlns:a16="http://schemas.microsoft.com/office/drawing/2014/main" id="{00000000-0008-0000-0200-000015000000}"/>
            </a:ext>
          </a:extLst>
        </xdr:cNvPr>
        <xdr:cNvSpPr/>
      </xdr:nvSpPr>
      <xdr:spPr>
        <a:xfrm>
          <a:off x="14992350" y="1107471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22" name="Shape 5" descr="https://http2.mlstatic.com/D_NQ_NP_2X_862829-MCO31826069806_082019-F.webp">
          <a:extLst>
            <a:ext uri="{FF2B5EF4-FFF2-40B4-BE49-F238E27FC236}">
              <a16:creationId xmlns:a16="http://schemas.microsoft.com/office/drawing/2014/main" id="{00000000-0008-0000-0200-000016000000}"/>
            </a:ext>
          </a:extLst>
        </xdr:cNvPr>
        <xdr:cNvSpPr/>
      </xdr:nvSpPr>
      <xdr:spPr>
        <a:xfrm>
          <a:off x="14992350" y="1115853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23" name="Shape 5" descr="https://http2.mlstatic.com/D_NQ_NP_2X_862829-MCO31826069806_082019-F.webp">
          <a:extLst>
            <a:ext uri="{FF2B5EF4-FFF2-40B4-BE49-F238E27FC236}">
              <a16:creationId xmlns:a16="http://schemas.microsoft.com/office/drawing/2014/main" id="{00000000-0008-0000-0200-000017000000}"/>
            </a:ext>
          </a:extLst>
        </xdr:cNvPr>
        <xdr:cNvSpPr/>
      </xdr:nvSpPr>
      <xdr:spPr>
        <a:xfrm>
          <a:off x="14992350" y="112375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24" name="Shape 5" descr="https://http2.mlstatic.com/D_NQ_NP_2X_862829-MCO31826069806_082019-F.webp">
          <a:extLst>
            <a:ext uri="{FF2B5EF4-FFF2-40B4-BE49-F238E27FC236}">
              <a16:creationId xmlns:a16="http://schemas.microsoft.com/office/drawing/2014/main" id="{00000000-0008-0000-0200-000018000000}"/>
            </a:ext>
          </a:extLst>
        </xdr:cNvPr>
        <xdr:cNvSpPr/>
      </xdr:nvSpPr>
      <xdr:spPr>
        <a:xfrm>
          <a:off x="14992350" y="113318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25" name="Shape 5" descr="https://http2.mlstatic.com/D_NQ_NP_2X_862829-MCO31826069806_082019-F.webp">
          <a:extLst>
            <a:ext uri="{FF2B5EF4-FFF2-40B4-BE49-F238E27FC236}">
              <a16:creationId xmlns:a16="http://schemas.microsoft.com/office/drawing/2014/main" id="{00000000-0008-0000-0200-000019000000}"/>
            </a:ext>
          </a:extLst>
        </xdr:cNvPr>
        <xdr:cNvSpPr/>
      </xdr:nvSpPr>
      <xdr:spPr>
        <a:xfrm>
          <a:off x="14992350" y="1142333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26" name="Shape 5" descr="https://http2.mlstatic.com/D_NQ_NP_2X_862829-MCO31826069806_082019-F.webp">
          <a:extLst>
            <a:ext uri="{FF2B5EF4-FFF2-40B4-BE49-F238E27FC236}">
              <a16:creationId xmlns:a16="http://schemas.microsoft.com/office/drawing/2014/main" id="{00000000-0008-0000-0200-00001A000000}"/>
            </a:ext>
          </a:extLst>
        </xdr:cNvPr>
        <xdr:cNvSpPr/>
      </xdr:nvSpPr>
      <xdr:spPr>
        <a:xfrm>
          <a:off x="14992350" y="1148905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27" name="Shape 5" descr="https://http2.mlstatic.com/D_NQ_NP_2X_862829-MCO31826069806_082019-F.webp">
          <a:extLst>
            <a:ext uri="{FF2B5EF4-FFF2-40B4-BE49-F238E27FC236}">
              <a16:creationId xmlns:a16="http://schemas.microsoft.com/office/drawing/2014/main" id="{00000000-0008-0000-0200-00001B000000}"/>
            </a:ext>
          </a:extLst>
        </xdr:cNvPr>
        <xdr:cNvSpPr/>
      </xdr:nvSpPr>
      <xdr:spPr>
        <a:xfrm>
          <a:off x="14992350" y="1156906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28" name="Shape 5" descr="https://http2.mlstatic.com/D_NQ_NP_2X_862829-MCO31826069806_082019-F.webp">
          <a:extLst>
            <a:ext uri="{FF2B5EF4-FFF2-40B4-BE49-F238E27FC236}">
              <a16:creationId xmlns:a16="http://schemas.microsoft.com/office/drawing/2014/main" id="{00000000-0008-0000-0200-00001C000000}"/>
            </a:ext>
          </a:extLst>
        </xdr:cNvPr>
        <xdr:cNvSpPr/>
      </xdr:nvSpPr>
      <xdr:spPr>
        <a:xfrm>
          <a:off x="14992350" y="1172241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29" name="Shape 5" descr="https://http2.mlstatic.com/D_NQ_NP_2X_862829-MCO31826069806_082019-F.webp">
          <a:extLst>
            <a:ext uri="{FF2B5EF4-FFF2-40B4-BE49-F238E27FC236}">
              <a16:creationId xmlns:a16="http://schemas.microsoft.com/office/drawing/2014/main" id="{00000000-0008-0000-0200-00001D000000}"/>
            </a:ext>
          </a:extLst>
        </xdr:cNvPr>
        <xdr:cNvSpPr/>
      </xdr:nvSpPr>
      <xdr:spPr>
        <a:xfrm>
          <a:off x="14992350" y="1187481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30" name="Shape 5" descr="https://http2.mlstatic.com/D_NQ_NP_2X_862829-MCO31826069806_082019-F.webp">
          <a:extLst>
            <a:ext uri="{FF2B5EF4-FFF2-40B4-BE49-F238E27FC236}">
              <a16:creationId xmlns:a16="http://schemas.microsoft.com/office/drawing/2014/main" id="{00000000-0008-0000-0200-00001E000000}"/>
            </a:ext>
          </a:extLst>
        </xdr:cNvPr>
        <xdr:cNvSpPr/>
      </xdr:nvSpPr>
      <xdr:spPr>
        <a:xfrm>
          <a:off x="14992350" y="1198340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31" name="Shape 5" descr="https://http2.mlstatic.com/D_NQ_NP_2X_862829-MCO31826069806_082019-F.webp">
          <a:extLst>
            <a:ext uri="{FF2B5EF4-FFF2-40B4-BE49-F238E27FC236}">
              <a16:creationId xmlns:a16="http://schemas.microsoft.com/office/drawing/2014/main" id="{00000000-0008-0000-0200-00001F000000}"/>
            </a:ext>
          </a:extLst>
        </xdr:cNvPr>
        <xdr:cNvSpPr/>
      </xdr:nvSpPr>
      <xdr:spPr>
        <a:xfrm>
          <a:off x="14992350" y="1216628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32" name="Shape 5" descr="https://http2.mlstatic.com/D_NQ_NP_2X_862829-MCO31826069806_082019-F.webp">
          <a:extLst>
            <a:ext uri="{FF2B5EF4-FFF2-40B4-BE49-F238E27FC236}">
              <a16:creationId xmlns:a16="http://schemas.microsoft.com/office/drawing/2014/main" id="{00000000-0008-0000-0200-000020000000}"/>
            </a:ext>
          </a:extLst>
        </xdr:cNvPr>
        <xdr:cNvSpPr/>
      </xdr:nvSpPr>
      <xdr:spPr>
        <a:xfrm>
          <a:off x="14992350" y="1229772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33" name="Shape 5" descr="https://http2.mlstatic.com/D_NQ_NP_2X_862829-MCO31826069806_082019-F.webp">
          <a:extLst>
            <a:ext uri="{FF2B5EF4-FFF2-40B4-BE49-F238E27FC236}">
              <a16:creationId xmlns:a16="http://schemas.microsoft.com/office/drawing/2014/main" id="{00000000-0008-0000-0200-000021000000}"/>
            </a:ext>
          </a:extLst>
        </xdr:cNvPr>
        <xdr:cNvSpPr/>
      </xdr:nvSpPr>
      <xdr:spPr>
        <a:xfrm>
          <a:off x="14992350" y="1245012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34" name="Shape 5" descr="https://http2.mlstatic.com/D_NQ_NP_2X_862829-MCO31826069806_082019-F.webp">
          <a:extLst>
            <a:ext uri="{FF2B5EF4-FFF2-40B4-BE49-F238E27FC236}">
              <a16:creationId xmlns:a16="http://schemas.microsoft.com/office/drawing/2014/main" id="{00000000-0008-0000-0200-000022000000}"/>
            </a:ext>
          </a:extLst>
        </xdr:cNvPr>
        <xdr:cNvSpPr/>
      </xdr:nvSpPr>
      <xdr:spPr>
        <a:xfrm>
          <a:off x="14992350" y="1258062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35" name="Shape 5" descr="https://http2.mlstatic.com/D_NQ_NP_2X_862829-MCO31826069806_082019-F.webp">
          <a:extLst>
            <a:ext uri="{FF2B5EF4-FFF2-40B4-BE49-F238E27FC236}">
              <a16:creationId xmlns:a16="http://schemas.microsoft.com/office/drawing/2014/main" id="{00000000-0008-0000-0200-000023000000}"/>
            </a:ext>
          </a:extLst>
        </xdr:cNvPr>
        <xdr:cNvSpPr/>
      </xdr:nvSpPr>
      <xdr:spPr>
        <a:xfrm>
          <a:off x="14992350" y="1272444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36" name="Shape 5" descr="https://http2.mlstatic.com/D_NQ_NP_2X_862829-MCO31826069806_082019-F.webp">
          <a:extLst>
            <a:ext uri="{FF2B5EF4-FFF2-40B4-BE49-F238E27FC236}">
              <a16:creationId xmlns:a16="http://schemas.microsoft.com/office/drawing/2014/main" id="{00000000-0008-0000-0200-000024000000}"/>
            </a:ext>
          </a:extLst>
        </xdr:cNvPr>
        <xdr:cNvSpPr/>
      </xdr:nvSpPr>
      <xdr:spPr>
        <a:xfrm>
          <a:off x="14992350" y="1284446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37" name="Shape 5" descr="https://http2.mlstatic.com/D_NQ_NP_2X_862829-MCO31826069806_082019-F.webp">
          <a:extLst>
            <a:ext uri="{FF2B5EF4-FFF2-40B4-BE49-F238E27FC236}">
              <a16:creationId xmlns:a16="http://schemas.microsoft.com/office/drawing/2014/main" id="{00000000-0008-0000-0200-000025000000}"/>
            </a:ext>
          </a:extLst>
        </xdr:cNvPr>
        <xdr:cNvSpPr/>
      </xdr:nvSpPr>
      <xdr:spPr>
        <a:xfrm>
          <a:off x="14992350" y="1301877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38" name="Shape 5" descr="https://http2.mlstatic.com/D_NQ_NP_2X_862829-MCO31826069806_082019-F.webp">
          <a:extLst>
            <a:ext uri="{FF2B5EF4-FFF2-40B4-BE49-F238E27FC236}">
              <a16:creationId xmlns:a16="http://schemas.microsoft.com/office/drawing/2014/main" id="{00000000-0008-0000-0200-000026000000}"/>
            </a:ext>
          </a:extLst>
        </xdr:cNvPr>
        <xdr:cNvSpPr/>
      </xdr:nvSpPr>
      <xdr:spPr>
        <a:xfrm>
          <a:off x="14992350" y="1319593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29</xdr:row>
      <xdr:rowOff>0</xdr:rowOff>
    </xdr:from>
    <xdr:ext cx="314325" cy="314325"/>
    <xdr:sp macro="" textlink="">
      <xdr:nvSpPr>
        <xdr:cNvPr id="39" name="Shape 5" descr="https://http2.mlstatic.com/D_NQ_NP_2X_862829-MCO31826069806_082019-F.webp">
          <a:extLst>
            <a:ext uri="{FF2B5EF4-FFF2-40B4-BE49-F238E27FC236}">
              <a16:creationId xmlns:a16="http://schemas.microsoft.com/office/drawing/2014/main" id="{00000000-0008-0000-0200-000027000000}"/>
            </a:ext>
          </a:extLst>
        </xdr:cNvPr>
        <xdr:cNvSpPr/>
      </xdr:nvSpPr>
      <xdr:spPr>
        <a:xfrm>
          <a:off x="14992350" y="133207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3</xdr:col>
      <xdr:colOff>0</xdr:colOff>
      <xdr:row>29</xdr:row>
      <xdr:rowOff>0</xdr:rowOff>
    </xdr:from>
    <xdr:to>
      <xdr:col>3</xdr:col>
      <xdr:colOff>304800</xdr:colOff>
      <xdr:row>30</xdr:row>
      <xdr:rowOff>98425</xdr:rowOff>
    </xdr:to>
    <xdr:sp macro="" textlink="">
      <xdr:nvSpPr>
        <xdr:cNvPr id="5124" name="AutoShape 4">
          <a:extLst>
            <a:ext uri="{FF2B5EF4-FFF2-40B4-BE49-F238E27FC236}">
              <a16:creationId xmlns:a16="http://schemas.microsoft.com/office/drawing/2014/main" id="{00000000-0008-0000-0200-000004140000}"/>
            </a:ext>
          </a:extLst>
        </xdr:cNvPr>
        <xdr:cNvSpPr>
          <a:spLocks noChangeAspect="1" noChangeArrowheads="1"/>
        </xdr:cNvSpPr>
      </xdr:nvSpPr>
      <xdr:spPr bwMode="auto">
        <a:xfrm>
          <a:off x="10848975" y="18841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29</xdr:row>
      <xdr:rowOff>0</xdr:rowOff>
    </xdr:from>
    <xdr:to>
      <xdr:col>3</xdr:col>
      <xdr:colOff>304800</xdr:colOff>
      <xdr:row>30</xdr:row>
      <xdr:rowOff>98425</xdr:rowOff>
    </xdr:to>
    <xdr:sp macro="" textlink="">
      <xdr:nvSpPr>
        <xdr:cNvPr id="5125" name="AutoShape 5">
          <a:extLst>
            <a:ext uri="{FF2B5EF4-FFF2-40B4-BE49-F238E27FC236}">
              <a16:creationId xmlns:a16="http://schemas.microsoft.com/office/drawing/2014/main" id="{00000000-0008-0000-0200-000005140000}"/>
            </a:ext>
          </a:extLst>
        </xdr:cNvPr>
        <xdr:cNvSpPr>
          <a:spLocks noChangeAspect="1" noChangeArrowheads="1"/>
        </xdr:cNvSpPr>
      </xdr:nvSpPr>
      <xdr:spPr bwMode="auto">
        <a:xfrm>
          <a:off x="10848975" y="18841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29</xdr:row>
      <xdr:rowOff>0</xdr:rowOff>
    </xdr:from>
    <xdr:to>
      <xdr:col>3</xdr:col>
      <xdr:colOff>304800</xdr:colOff>
      <xdr:row>30</xdr:row>
      <xdr:rowOff>98425</xdr:rowOff>
    </xdr:to>
    <xdr:sp macro="" textlink="">
      <xdr:nvSpPr>
        <xdr:cNvPr id="5127" name="AutoShape 7">
          <a:extLst>
            <a:ext uri="{FF2B5EF4-FFF2-40B4-BE49-F238E27FC236}">
              <a16:creationId xmlns:a16="http://schemas.microsoft.com/office/drawing/2014/main" id="{00000000-0008-0000-0200-000007140000}"/>
            </a:ext>
          </a:extLst>
        </xdr:cNvPr>
        <xdr:cNvSpPr>
          <a:spLocks noChangeAspect="1" noChangeArrowheads="1"/>
        </xdr:cNvSpPr>
      </xdr:nvSpPr>
      <xdr:spPr bwMode="auto">
        <a:xfrm>
          <a:off x="10848975" y="18966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29</xdr:row>
      <xdr:rowOff>0</xdr:rowOff>
    </xdr:from>
    <xdr:to>
      <xdr:col>3</xdr:col>
      <xdr:colOff>1143000</xdr:colOff>
      <xdr:row>34</xdr:row>
      <xdr:rowOff>111125</xdr:rowOff>
    </xdr:to>
    <xdr:sp macro="" textlink="">
      <xdr:nvSpPr>
        <xdr:cNvPr id="5129" name="AutoShape 9">
          <a:extLst>
            <a:ext uri="{FF2B5EF4-FFF2-40B4-BE49-F238E27FC236}">
              <a16:creationId xmlns:a16="http://schemas.microsoft.com/office/drawing/2014/main" id="{00000000-0008-0000-0200-000009140000}"/>
            </a:ext>
          </a:extLst>
        </xdr:cNvPr>
        <xdr:cNvSpPr>
          <a:spLocks noChangeAspect="1" noChangeArrowheads="1"/>
        </xdr:cNvSpPr>
      </xdr:nvSpPr>
      <xdr:spPr bwMode="auto">
        <a:xfrm>
          <a:off x="10841182" y="191158091"/>
          <a:ext cx="1143000" cy="1143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1088571</xdr:colOff>
      <xdr:row>5</xdr:row>
      <xdr:rowOff>108857</xdr:rowOff>
    </xdr:from>
    <xdr:to>
      <xdr:col>3</xdr:col>
      <xdr:colOff>3592286</xdr:colOff>
      <xdr:row>5</xdr:row>
      <xdr:rowOff>2775857</xdr:rowOff>
    </xdr:to>
    <xdr:pic>
      <xdr:nvPicPr>
        <xdr:cNvPr id="44" name="Imagen 43">
          <a:extLst>
            <a:ext uri="{FF2B5EF4-FFF2-40B4-BE49-F238E27FC236}">
              <a16:creationId xmlns:a16="http://schemas.microsoft.com/office/drawing/2014/main" id="{00000000-0008-0000-02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73642" y="4680857"/>
          <a:ext cx="2503715" cy="2667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6</xdr:row>
      <xdr:rowOff>0</xdr:rowOff>
    </xdr:from>
    <xdr:to>
      <xdr:col>3</xdr:col>
      <xdr:colOff>304800</xdr:colOff>
      <xdr:row>6</xdr:row>
      <xdr:rowOff>304800</xdr:rowOff>
    </xdr:to>
    <xdr:sp macro="" textlink="">
      <xdr:nvSpPr>
        <xdr:cNvPr id="9217" name="AutoShape 1" descr="SHDIATOOL - Brocas de núcleo de diamante para piedra dura, hormigón, mármol, granito, ladrillo, soldado con autógena por láser, Sierras de agujero">
          <a:extLst>
            <a:ext uri="{FF2B5EF4-FFF2-40B4-BE49-F238E27FC236}">
              <a16:creationId xmlns:a16="http://schemas.microsoft.com/office/drawing/2014/main" id="{00000000-0008-0000-0200-000001240000}"/>
            </a:ext>
          </a:extLst>
        </xdr:cNvPr>
        <xdr:cNvSpPr>
          <a:spLocks noChangeAspect="1" noChangeArrowheads="1"/>
        </xdr:cNvSpPr>
      </xdr:nvSpPr>
      <xdr:spPr bwMode="auto">
        <a:xfrm>
          <a:off x="11163300" y="748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6</xdr:row>
      <xdr:rowOff>0</xdr:rowOff>
    </xdr:from>
    <xdr:to>
      <xdr:col>3</xdr:col>
      <xdr:colOff>304800</xdr:colOff>
      <xdr:row>6</xdr:row>
      <xdr:rowOff>304800</xdr:rowOff>
    </xdr:to>
    <xdr:sp macro="" textlink="">
      <xdr:nvSpPr>
        <xdr:cNvPr id="9219" name="AutoShape 3" descr="SHDIATOOL - Brocas de núcleo de diamante para piedra dura, hormigón, mármol, granito, ladrillo, soldado con autógena por láser, Sierras de agujero">
          <a:extLst>
            <a:ext uri="{FF2B5EF4-FFF2-40B4-BE49-F238E27FC236}">
              <a16:creationId xmlns:a16="http://schemas.microsoft.com/office/drawing/2014/main" id="{00000000-0008-0000-0200-000003240000}"/>
            </a:ext>
          </a:extLst>
        </xdr:cNvPr>
        <xdr:cNvSpPr>
          <a:spLocks noChangeAspect="1" noChangeArrowheads="1"/>
        </xdr:cNvSpPr>
      </xdr:nvSpPr>
      <xdr:spPr bwMode="auto">
        <a:xfrm>
          <a:off x="11163300" y="748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811893</xdr:colOff>
      <xdr:row>6</xdr:row>
      <xdr:rowOff>183696</xdr:rowOff>
    </xdr:from>
    <xdr:to>
      <xdr:col>3</xdr:col>
      <xdr:colOff>3914322</xdr:colOff>
      <xdr:row>6</xdr:row>
      <xdr:rowOff>2270125</xdr:rowOff>
    </xdr:to>
    <xdr:pic>
      <xdr:nvPicPr>
        <xdr:cNvPr id="48" name="Imagen 47" descr="https://www.milwaukeetool.com/es/-/media/Products/48-17-5040/48-17-5040_1.png?mh=520&amp;mw=520&amp;hash=D526F50CAA478E9838C4E30A689FC6B2">
          <a:extLst>
            <a:ext uri="{FF2B5EF4-FFF2-40B4-BE49-F238E27FC236}">
              <a16:creationId xmlns:a16="http://schemas.microsoft.com/office/drawing/2014/main" id="{00000000-0008-0000-0200-000030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972018" y="7914821"/>
          <a:ext cx="3102429" cy="2086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381000</xdr:colOff>
      <xdr:row>8</xdr:row>
      <xdr:rowOff>285750</xdr:rowOff>
    </xdr:from>
    <xdr:to>
      <xdr:col>3</xdr:col>
      <xdr:colOff>3973286</xdr:colOff>
      <xdr:row>8</xdr:row>
      <xdr:rowOff>2547938</xdr:rowOff>
    </xdr:to>
    <xdr:pic>
      <xdr:nvPicPr>
        <xdr:cNvPr id="49" name="Imagen 48" descr="800. AGUJA DE PENETRACION DE ACERO INOXIDABLE P/MATERIALES BITUMINOSOS –  CTR Scientific">
          <a:extLst>
            <a:ext uri="{FF2B5EF4-FFF2-40B4-BE49-F238E27FC236}">
              <a16:creationId xmlns:a16="http://schemas.microsoft.com/office/drawing/2014/main" id="{00000000-0008-0000-0200-000031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49063" y="10572750"/>
          <a:ext cx="3592286" cy="22621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1034143</xdr:colOff>
      <xdr:row>9</xdr:row>
      <xdr:rowOff>272143</xdr:rowOff>
    </xdr:from>
    <xdr:to>
      <xdr:col>3</xdr:col>
      <xdr:colOff>2993572</xdr:colOff>
      <xdr:row>9</xdr:row>
      <xdr:rowOff>1986643</xdr:rowOff>
    </xdr:to>
    <xdr:pic>
      <xdr:nvPicPr>
        <xdr:cNvPr id="50" name="Imagen 49">
          <a:extLst>
            <a:ext uri="{FF2B5EF4-FFF2-40B4-BE49-F238E27FC236}">
              <a16:creationId xmlns:a16="http://schemas.microsoft.com/office/drawing/2014/main" id="{00000000-0008-0000-0200-000032000000}"/>
            </a:ext>
          </a:extLst>
        </xdr:cNvPr>
        <xdr:cNvPicPr>
          <a:picLocks noChangeAspect="1"/>
        </xdr:cNvPicPr>
      </xdr:nvPicPr>
      <xdr:blipFill rotWithShape="1">
        <a:blip xmlns:r="http://schemas.openxmlformats.org/officeDocument/2006/relationships" r:embed="rId4"/>
        <a:srcRect l="20775" t="29301" r="45546" b="11775"/>
        <a:stretch/>
      </xdr:blipFill>
      <xdr:spPr>
        <a:xfrm>
          <a:off x="12219214" y="13634357"/>
          <a:ext cx="1959429" cy="1714500"/>
        </a:xfrm>
        <a:prstGeom prst="rect">
          <a:avLst/>
        </a:prstGeom>
      </xdr:spPr>
    </xdr:pic>
    <xdr:clientData/>
  </xdr:twoCellAnchor>
  <xdr:twoCellAnchor editAs="oneCell">
    <xdr:from>
      <xdr:col>3</xdr:col>
      <xdr:colOff>309562</xdr:colOff>
      <xdr:row>10</xdr:row>
      <xdr:rowOff>428625</xdr:rowOff>
    </xdr:from>
    <xdr:to>
      <xdr:col>3</xdr:col>
      <xdr:colOff>3548061</xdr:colOff>
      <xdr:row>10</xdr:row>
      <xdr:rowOff>2500312</xdr:rowOff>
    </xdr:to>
    <xdr:pic>
      <xdr:nvPicPr>
        <xdr:cNvPr id="51" name="Imagen 50">
          <a:extLst>
            <a:ext uri="{FF2B5EF4-FFF2-40B4-BE49-F238E27FC236}">
              <a16:creationId xmlns:a16="http://schemas.microsoft.com/office/drawing/2014/main" id="{00000000-0008-0000-0200-000033000000}"/>
            </a:ext>
          </a:extLst>
        </xdr:cNvPr>
        <xdr:cNvPicPr>
          <a:picLocks noChangeAspect="1"/>
        </xdr:cNvPicPr>
      </xdr:nvPicPr>
      <xdr:blipFill>
        <a:blip xmlns:r="http://schemas.openxmlformats.org/officeDocument/2006/relationships" r:embed="rId5"/>
        <a:stretch>
          <a:fillRect/>
        </a:stretch>
      </xdr:blipFill>
      <xdr:spPr>
        <a:xfrm>
          <a:off x="11477625" y="15621000"/>
          <a:ext cx="3238499" cy="2071687"/>
        </a:xfrm>
        <a:prstGeom prst="rect">
          <a:avLst/>
        </a:prstGeom>
      </xdr:spPr>
    </xdr:pic>
    <xdr:clientData/>
  </xdr:twoCellAnchor>
  <xdr:twoCellAnchor editAs="oneCell">
    <xdr:from>
      <xdr:col>3</xdr:col>
      <xdr:colOff>380999</xdr:colOff>
      <xdr:row>11</xdr:row>
      <xdr:rowOff>166686</xdr:rowOff>
    </xdr:from>
    <xdr:to>
      <xdr:col>3</xdr:col>
      <xdr:colOff>3738562</xdr:colOff>
      <xdr:row>11</xdr:row>
      <xdr:rowOff>2024061</xdr:rowOff>
    </xdr:to>
    <xdr:pic>
      <xdr:nvPicPr>
        <xdr:cNvPr id="52" name="Imagen 51" descr="Cono de Marsh">
          <a:extLst>
            <a:ext uri="{FF2B5EF4-FFF2-40B4-BE49-F238E27FC236}">
              <a16:creationId xmlns:a16="http://schemas.microsoft.com/office/drawing/2014/main" id="{00000000-0008-0000-0200-000034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1549062" y="18216561"/>
          <a:ext cx="3357563" cy="1857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166688</xdr:colOff>
      <xdr:row>12</xdr:row>
      <xdr:rowOff>119063</xdr:rowOff>
    </xdr:from>
    <xdr:to>
      <xdr:col>3</xdr:col>
      <xdr:colOff>4143376</xdr:colOff>
      <xdr:row>12</xdr:row>
      <xdr:rowOff>1619251</xdr:rowOff>
    </xdr:to>
    <xdr:pic>
      <xdr:nvPicPr>
        <xdr:cNvPr id="53" name="Imagen 52">
          <a:extLst>
            <a:ext uri="{FF2B5EF4-FFF2-40B4-BE49-F238E27FC236}">
              <a16:creationId xmlns:a16="http://schemas.microsoft.com/office/drawing/2014/main" id="{00000000-0008-0000-0200-000035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1334751" y="20312063"/>
          <a:ext cx="3976688" cy="15001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13</xdr:row>
      <xdr:rowOff>0</xdr:rowOff>
    </xdr:from>
    <xdr:to>
      <xdr:col>3</xdr:col>
      <xdr:colOff>304800</xdr:colOff>
      <xdr:row>13</xdr:row>
      <xdr:rowOff>304800</xdr:rowOff>
    </xdr:to>
    <xdr:sp macro="" textlink="">
      <xdr:nvSpPr>
        <xdr:cNvPr id="40" name="AutoShape 1" descr="Hélice de acero inoxidable 304 de laboratorio con varilla agitadora, hélice de cuatro cuchillas">
          <a:extLst>
            <a:ext uri="{FF2B5EF4-FFF2-40B4-BE49-F238E27FC236}">
              <a16:creationId xmlns:a16="http://schemas.microsoft.com/office/drawing/2014/main" id="{00000000-0008-0000-0200-000028000000}"/>
            </a:ext>
          </a:extLst>
        </xdr:cNvPr>
        <xdr:cNvSpPr>
          <a:spLocks noChangeAspect="1" noChangeArrowheads="1"/>
        </xdr:cNvSpPr>
      </xdr:nvSpPr>
      <xdr:spPr bwMode="auto">
        <a:xfrm>
          <a:off x="11163300" y="21821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309562</xdr:colOff>
      <xdr:row>13</xdr:row>
      <xdr:rowOff>142875</xdr:rowOff>
    </xdr:from>
    <xdr:to>
      <xdr:col>3</xdr:col>
      <xdr:colOff>3833812</xdr:colOff>
      <xdr:row>13</xdr:row>
      <xdr:rowOff>1933575</xdr:rowOff>
    </xdr:to>
    <xdr:pic>
      <xdr:nvPicPr>
        <xdr:cNvPr id="54" name="Imagen 53" descr="Varillas de agitación – Laboteca">
          <a:extLst>
            <a:ext uri="{FF2B5EF4-FFF2-40B4-BE49-F238E27FC236}">
              <a16:creationId xmlns:a16="http://schemas.microsoft.com/office/drawing/2014/main" id="{00000000-0008-0000-0200-000036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1477625" y="21978938"/>
          <a:ext cx="3524250" cy="1790700"/>
        </a:xfrm>
        <a:prstGeom prst="rect">
          <a:avLst/>
        </a:prstGeom>
        <a:noFill/>
        <a:ln>
          <a:noFill/>
        </a:ln>
      </xdr:spPr>
    </xdr:pic>
    <xdr:clientData/>
  </xdr:twoCellAnchor>
  <xdr:twoCellAnchor editAs="oneCell">
    <xdr:from>
      <xdr:col>3</xdr:col>
      <xdr:colOff>476249</xdr:colOff>
      <xdr:row>14</xdr:row>
      <xdr:rowOff>166688</xdr:rowOff>
    </xdr:from>
    <xdr:to>
      <xdr:col>3</xdr:col>
      <xdr:colOff>4033836</xdr:colOff>
      <xdr:row>14</xdr:row>
      <xdr:rowOff>2262187</xdr:rowOff>
    </xdr:to>
    <xdr:pic>
      <xdr:nvPicPr>
        <xdr:cNvPr id="55" name="Imagen 54" descr="Molde metálico de 4″x8″ para cilindros de concreto | Dirimpex">
          <a:extLst>
            <a:ext uri="{FF2B5EF4-FFF2-40B4-BE49-F238E27FC236}">
              <a16:creationId xmlns:a16="http://schemas.microsoft.com/office/drawing/2014/main" id="{00000000-0008-0000-0200-000037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1644312" y="24145876"/>
          <a:ext cx="3557587" cy="20954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1500188</xdr:colOff>
      <xdr:row>15</xdr:row>
      <xdr:rowOff>190501</xdr:rowOff>
    </xdr:from>
    <xdr:to>
      <xdr:col>3</xdr:col>
      <xdr:colOff>3205163</xdr:colOff>
      <xdr:row>15</xdr:row>
      <xdr:rowOff>2214563</xdr:rowOff>
    </xdr:to>
    <xdr:pic>
      <xdr:nvPicPr>
        <xdr:cNvPr id="56" name="Imagen 55">
          <a:extLst>
            <a:ext uri="{FF2B5EF4-FFF2-40B4-BE49-F238E27FC236}">
              <a16:creationId xmlns:a16="http://schemas.microsoft.com/office/drawing/2014/main" id="{00000000-0008-0000-0200-000038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2668251" y="26622376"/>
          <a:ext cx="1704975" cy="20240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357186</xdr:colOff>
      <xdr:row>16</xdr:row>
      <xdr:rowOff>285749</xdr:rowOff>
    </xdr:from>
    <xdr:to>
      <xdr:col>3</xdr:col>
      <xdr:colOff>3929061</xdr:colOff>
      <xdr:row>16</xdr:row>
      <xdr:rowOff>2238374</xdr:rowOff>
    </xdr:to>
    <xdr:pic>
      <xdr:nvPicPr>
        <xdr:cNvPr id="57" name="Imagen 56" descr="bomba de vacio de listado.mercadolibre.com.co">
          <a:extLst>
            <a:ext uri="{FF2B5EF4-FFF2-40B4-BE49-F238E27FC236}">
              <a16:creationId xmlns:a16="http://schemas.microsoft.com/office/drawing/2014/main" id="{00000000-0008-0000-0200-000039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1525249" y="29194124"/>
          <a:ext cx="3571875" cy="1952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619125</xdr:colOff>
      <xdr:row>17</xdr:row>
      <xdr:rowOff>238125</xdr:rowOff>
    </xdr:from>
    <xdr:to>
      <xdr:col>3</xdr:col>
      <xdr:colOff>3805671</xdr:colOff>
      <xdr:row>17</xdr:row>
      <xdr:rowOff>2281671</xdr:rowOff>
    </xdr:to>
    <xdr:pic>
      <xdr:nvPicPr>
        <xdr:cNvPr id="58" name="Imagen 57">
          <a:extLst>
            <a:ext uri="{FF2B5EF4-FFF2-40B4-BE49-F238E27FC236}">
              <a16:creationId xmlns:a16="http://schemas.microsoft.com/office/drawing/2014/main" id="{00000000-0008-0000-0200-00003A000000}"/>
            </a:ext>
          </a:extLst>
        </xdr:cNvPr>
        <xdr:cNvPicPr>
          <a:picLocks noChangeAspect="1"/>
        </xdr:cNvPicPr>
      </xdr:nvPicPr>
      <xdr:blipFill>
        <a:blip xmlns:r="http://schemas.openxmlformats.org/officeDocument/2006/relationships" r:embed="rId12"/>
        <a:stretch>
          <a:fillRect/>
        </a:stretch>
      </xdr:blipFill>
      <xdr:spPr>
        <a:xfrm>
          <a:off x="11787188" y="31599188"/>
          <a:ext cx="3186546" cy="2043546"/>
        </a:xfrm>
        <a:prstGeom prst="rect">
          <a:avLst/>
        </a:prstGeom>
      </xdr:spPr>
    </xdr:pic>
    <xdr:clientData/>
  </xdr:twoCellAnchor>
  <xdr:twoCellAnchor editAs="oneCell">
    <xdr:from>
      <xdr:col>3</xdr:col>
      <xdr:colOff>690563</xdr:colOff>
      <xdr:row>18</xdr:row>
      <xdr:rowOff>381000</xdr:rowOff>
    </xdr:from>
    <xdr:to>
      <xdr:col>3</xdr:col>
      <xdr:colOff>4154199</xdr:colOff>
      <xdr:row>18</xdr:row>
      <xdr:rowOff>1974273</xdr:rowOff>
    </xdr:to>
    <xdr:pic>
      <xdr:nvPicPr>
        <xdr:cNvPr id="59" name="Imagen 58">
          <a:extLst>
            <a:ext uri="{FF2B5EF4-FFF2-40B4-BE49-F238E27FC236}">
              <a16:creationId xmlns:a16="http://schemas.microsoft.com/office/drawing/2014/main" id="{00000000-0008-0000-0200-00003B000000}"/>
            </a:ext>
          </a:extLst>
        </xdr:cNvPr>
        <xdr:cNvPicPr>
          <a:picLocks noChangeAspect="1"/>
        </xdr:cNvPicPr>
      </xdr:nvPicPr>
      <xdr:blipFill>
        <a:blip xmlns:r="http://schemas.openxmlformats.org/officeDocument/2006/relationships" r:embed="rId13"/>
        <a:stretch>
          <a:fillRect/>
        </a:stretch>
      </xdr:blipFill>
      <xdr:spPr>
        <a:xfrm>
          <a:off x="11858626" y="34194750"/>
          <a:ext cx="3463636" cy="1593273"/>
        </a:xfrm>
        <a:prstGeom prst="rect">
          <a:avLst/>
        </a:prstGeom>
      </xdr:spPr>
    </xdr:pic>
    <xdr:clientData/>
  </xdr:twoCellAnchor>
  <xdr:oneCellAnchor>
    <xdr:from>
      <xdr:col>3</xdr:col>
      <xdr:colOff>1158875</xdr:colOff>
      <xdr:row>19</xdr:row>
      <xdr:rowOff>222251</xdr:rowOff>
    </xdr:from>
    <xdr:ext cx="1486107" cy="1111250"/>
    <xdr:pic>
      <xdr:nvPicPr>
        <xdr:cNvPr id="62" name="Imagen 61">
          <a:extLst>
            <a:ext uri="{FF2B5EF4-FFF2-40B4-BE49-F238E27FC236}">
              <a16:creationId xmlns:a16="http://schemas.microsoft.com/office/drawing/2014/main" id="{00000000-0008-0000-0200-00003E000000}"/>
            </a:ext>
          </a:extLst>
        </xdr:cNvPr>
        <xdr:cNvPicPr>
          <a:picLocks noChangeAspect="1"/>
        </xdr:cNvPicPr>
      </xdr:nvPicPr>
      <xdr:blipFill>
        <a:blip xmlns:r="http://schemas.openxmlformats.org/officeDocument/2006/relationships" r:embed="rId14"/>
        <a:stretch>
          <a:fillRect/>
        </a:stretch>
      </xdr:blipFill>
      <xdr:spPr>
        <a:xfrm>
          <a:off x="12319000" y="38877876"/>
          <a:ext cx="1486107" cy="1111250"/>
        </a:xfrm>
        <a:prstGeom prst="rect">
          <a:avLst/>
        </a:prstGeom>
      </xdr:spPr>
    </xdr:pic>
    <xdr:clientData/>
  </xdr:oneCellAnchor>
  <xdr:oneCellAnchor>
    <xdr:from>
      <xdr:col>3</xdr:col>
      <xdr:colOff>1095375</xdr:colOff>
      <xdr:row>20</xdr:row>
      <xdr:rowOff>349805</xdr:rowOff>
    </xdr:from>
    <xdr:ext cx="2174875" cy="1126570"/>
    <xdr:pic>
      <xdr:nvPicPr>
        <xdr:cNvPr id="64" name="Imagen 63">
          <a:extLst>
            <a:ext uri="{FF2B5EF4-FFF2-40B4-BE49-F238E27FC236}">
              <a16:creationId xmlns:a16="http://schemas.microsoft.com/office/drawing/2014/main" id="{00000000-0008-0000-0200-000040000000}"/>
            </a:ext>
          </a:extLst>
        </xdr:cNvPr>
        <xdr:cNvPicPr>
          <a:picLocks noChangeAspect="1"/>
        </xdr:cNvPicPr>
      </xdr:nvPicPr>
      <xdr:blipFill>
        <a:blip xmlns:r="http://schemas.openxmlformats.org/officeDocument/2006/relationships" r:embed="rId15"/>
        <a:stretch>
          <a:fillRect/>
        </a:stretch>
      </xdr:blipFill>
      <xdr:spPr>
        <a:xfrm>
          <a:off x="12255500" y="39005430"/>
          <a:ext cx="2174875" cy="1126570"/>
        </a:xfrm>
        <a:prstGeom prst="rect">
          <a:avLst/>
        </a:prstGeom>
      </xdr:spPr>
    </xdr:pic>
    <xdr:clientData/>
  </xdr:oneCellAnchor>
  <xdr:twoCellAnchor editAs="oneCell">
    <xdr:from>
      <xdr:col>3</xdr:col>
      <xdr:colOff>1130124</xdr:colOff>
      <xdr:row>28</xdr:row>
      <xdr:rowOff>238125</xdr:rowOff>
    </xdr:from>
    <xdr:to>
      <xdr:col>3</xdr:col>
      <xdr:colOff>3534248</xdr:colOff>
      <xdr:row>28</xdr:row>
      <xdr:rowOff>3333750</xdr:rowOff>
    </xdr:to>
    <xdr:pic>
      <xdr:nvPicPr>
        <xdr:cNvPr id="43" name="Imagen 42">
          <a:extLst>
            <a:ext uri="{FF2B5EF4-FFF2-40B4-BE49-F238E27FC236}">
              <a16:creationId xmlns:a16="http://schemas.microsoft.com/office/drawing/2014/main" id="{00000000-0008-0000-0200-00002B000000}"/>
            </a:ext>
          </a:extLst>
        </xdr:cNvPr>
        <xdr:cNvPicPr>
          <a:picLocks noChangeAspect="1"/>
        </xdr:cNvPicPr>
      </xdr:nvPicPr>
      <xdr:blipFill>
        <a:blip xmlns:r="http://schemas.openxmlformats.org/officeDocument/2006/relationships" r:embed="rId16"/>
        <a:stretch>
          <a:fillRect/>
        </a:stretch>
      </xdr:blipFill>
      <xdr:spPr>
        <a:xfrm>
          <a:off x="12290249" y="40671750"/>
          <a:ext cx="2404124" cy="3095625"/>
        </a:xfrm>
        <a:prstGeom prst="rect">
          <a:avLst/>
        </a:prstGeom>
      </xdr:spPr>
    </xdr:pic>
    <xdr:clientData/>
  </xdr:twoCellAnchor>
  <xdr:twoCellAnchor editAs="oneCell">
    <xdr:from>
      <xdr:col>3</xdr:col>
      <xdr:colOff>1389535</xdr:colOff>
      <xdr:row>21</xdr:row>
      <xdr:rowOff>238124</xdr:rowOff>
    </xdr:from>
    <xdr:to>
      <xdr:col>3</xdr:col>
      <xdr:colOff>2905125</xdr:colOff>
      <xdr:row>21</xdr:row>
      <xdr:rowOff>3143249</xdr:rowOff>
    </xdr:to>
    <xdr:pic>
      <xdr:nvPicPr>
        <xdr:cNvPr id="41" name="Imagen 40">
          <a:extLst>
            <a:ext uri="{FF2B5EF4-FFF2-40B4-BE49-F238E27FC236}">
              <a16:creationId xmlns:a16="http://schemas.microsoft.com/office/drawing/2014/main" id="{00000000-0008-0000-0200-000029000000}"/>
            </a:ext>
          </a:extLst>
        </xdr:cNvPr>
        <xdr:cNvPicPr>
          <a:picLocks noChangeAspect="1"/>
        </xdr:cNvPicPr>
      </xdr:nvPicPr>
      <xdr:blipFill>
        <a:blip xmlns:r="http://schemas.openxmlformats.org/officeDocument/2006/relationships" r:embed="rId17"/>
        <a:stretch>
          <a:fillRect/>
        </a:stretch>
      </xdr:blipFill>
      <xdr:spPr>
        <a:xfrm>
          <a:off x="12549660" y="40671749"/>
          <a:ext cx="1515590" cy="2905125"/>
        </a:xfrm>
        <a:prstGeom prst="rect">
          <a:avLst/>
        </a:prstGeom>
      </xdr:spPr>
    </xdr:pic>
    <xdr:clientData/>
  </xdr:twoCellAnchor>
  <xdr:twoCellAnchor editAs="oneCell">
    <xdr:from>
      <xdr:col>3</xdr:col>
      <xdr:colOff>965671</xdr:colOff>
      <xdr:row>22</xdr:row>
      <xdr:rowOff>349250</xdr:rowOff>
    </xdr:from>
    <xdr:to>
      <xdr:col>3</xdr:col>
      <xdr:colOff>3673892</xdr:colOff>
      <xdr:row>22</xdr:row>
      <xdr:rowOff>3083346</xdr:rowOff>
    </xdr:to>
    <xdr:pic>
      <xdr:nvPicPr>
        <xdr:cNvPr id="42" name="Imagen 41">
          <a:extLst>
            <a:ext uri="{FF2B5EF4-FFF2-40B4-BE49-F238E27FC236}">
              <a16:creationId xmlns:a16="http://schemas.microsoft.com/office/drawing/2014/main" id="{00000000-0008-0000-0200-00002A000000}"/>
            </a:ext>
          </a:extLst>
        </xdr:cNvPr>
        <xdr:cNvPicPr>
          <a:picLocks noChangeAspect="1"/>
        </xdr:cNvPicPr>
      </xdr:nvPicPr>
      <xdr:blipFill>
        <a:blip xmlns:r="http://schemas.openxmlformats.org/officeDocument/2006/relationships" r:embed="rId18"/>
        <a:stretch>
          <a:fillRect/>
        </a:stretch>
      </xdr:blipFill>
      <xdr:spPr>
        <a:xfrm>
          <a:off x="12125796" y="44164250"/>
          <a:ext cx="2708221" cy="2734096"/>
        </a:xfrm>
        <a:prstGeom prst="rect">
          <a:avLst/>
        </a:prstGeom>
      </xdr:spPr>
    </xdr:pic>
    <xdr:clientData/>
  </xdr:twoCellAnchor>
  <xdr:twoCellAnchor editAs="oneCell">
    <xdr:from>
      <xdr:col>3</xdr:col>
      <xdr:colOff>571500</xdr:colOff>
      <xdr:row>23</xdr:row>
      <xdr:rowOff>476250</xdr:rowOff>
    </xdr:from>
    <xdr:to>
      <xdr:col>3</xdr:col>
      <xdr:colOff>3915242</xdr:colOff>
      <xdr:row>23</xdr:row>
      <xdr:rowOff>3540125</xdr:rowOff>
    </xdr:to>
    <xdr:pic>
      <xdr:nvPicPr>
        <xdr:cNvPr id="45" name="Imagen 44">
          <a:extLst>
            <a:ext uri="{FF2B5EF4-FFF2-40B4-BE49-F238E27FC236}">
              <a16:creationId xmlns:a16="http://schemas.microsoft.com/office/drawing/2014/main" id="{00000000-0008-0000-0200-00002D000000}"/>
            </a:ext>
          </a:extLst>
        </xdr:cNvPr>
        <xdr:cNvPicPr>
          <a:picLocks noChangeAspect="1"/>
        </xdr:cNvPicPr>
      </xdr:nvPicPr>
      <xdr:blipFill>
        <a:blip xmlns:r="http://schemas.openxmlformats.org/officeDocument/2006/relationships" r:embed="rId19"/>
        <a:stretch>
          <a:fillRect/>
        </a:stretch>
      </xdr:blipFill>
      <xdr:spPr>
        <a:xfrm>
          <a:off x="11731625" y="47672625"/>
          <a:ext cx="3343742" cy="3063875"/>
        </a:xfrm>
        <a:prstGeom prst="rect">
          <a:avLst/>
        </a:prstGeom>
      </xdr:spPr>
    </xdr:pic>
    <xdr:clientData/>
  </xdr:twoCellAnchor>
  <xdr:twoCellAnchor editAs="oneCell">
    <xdr:from>
      <xdr:col>3</xdr:col>
      <xdr:colOff>714375</xdr:colOff>
      <xdr:row>7</xdr:row>
      <xdr:rowOff>460375</xdr:rowOff>
    </xdr:from>
    <xdr:to>
      <xdr:col>3</xdr:col>
      <xdr:colOff>3816804</xdr:colOff>
      <xdr:row>7</xdr:row>
      <xdr:rowOff>2485571</xdr:rowOff>
    </xdr:to>
    <xdr:pic>
      <xdr:nvPicPr>
        <xdr:cNvPr id="66" name="Imagen 65" descr="https://www.milwaukeetool.com/es/-/media/Products/48-17-5040/48-17-5040_1.png?mh=520&amp;mw=520&amp;hash=D526F50CAA478E9838C4E30A689FC6B2">
          <a:extLst>
            <a:ext uri="{FF2B5EF4-FFF2-40B4-BE49-F238E27FC236}">
              <a16:creationId xmlns:a16="http://schemas.microsoft.com/office/drawing/2014/main" id="{00000000-0008-0000-0200-00004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74500" y="10747375"/>
          <a:ext cx="3102429" cy="20251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238125</xdr:colOff>
      <xdr:row>24</xdr:row>
      <xdr:rowOff>285750</xdr:rowOff>
    </xdr:from>
    <xdr:to>
      <xdr:col>3</xdr:col>
      <xdr:colOff>3825875</xdr:colOff>
      <xdr:row>24</xdr:row>
      <xdr:rowOff>2505385</xdr:rowOff>
    </xdr:to>
    <xdr:pic>
      <xdr:nvPicPr>
        <xdr:cNvPr id="46" name="Imagen 45">
          <a:extLst>
            <a:ext uri="{FF2B5EF4-FFF2-40B4-BE49-F238E27FC236}">
              <a16:creationId xmlns:a16="http://schemas.microsoft.com/office/drawing/2014/main" id="{00000000-0008-0000-0200-00002E000000}"/>
            </a:ext>
          </a:extLst>
        </xdr:cNvPr>
        <xdr:cNvPicPr>
          <a:picLocks noChangeAspect="1"/>
        </xdr:cNvPicPr>
      </xdr:nvPicPr>
      <xdr:blipFill>
        <a:blip xmlns:r="http://schemas.openxmlformats.org/officeDocument/2006/relationships" r:embed="rId20"/>
        <a:stretch>
          <a:fillRect/>
        </a:stretch>
      </xdr:blipFill>
      <xdr:spPr>
        <a:xfrm>
          <a:off x="11398250" y="53990875"/>
          <a:ext cx="3587750" cy="2219635"/>
        </a:xfrm>
        <a:prstGeom prst="rect">
          <a:avLst/>
        </a:prstGeom>
      </xdr:spPr>
    </xdr:pic>
    <xdr:clientData/>
  </xdr:twoCellAnchor>
  <xdr:twoCellAnchor editAs="oneCell">
    <xdr:from>
      <xdr:col>3</xdr:col>
      <xdr:colOff>1317625</xdr:colOff>
      <xdr:row>25</xdr:row>
      <xdr:rowOff>571501</xdr:rowOff>
    </xdr:from>
    <xdr:to>
      <xdr:col>3</xdr:col>
      <xdr:colOff>3060943</xdr:colOff>
      <xdr:row>25</xdr:row>
      <xdr:rowOff>3365501</xdr:rowOff>
    </xdr:to>
    <xdr:pic>
      <xdr:nvPicPr>
        <xdr:cNvPr id="47" name="Imagen 46">
          <a:extLst>
            <a:ext uri="{FF2B5EF4-FFF2-40B4-BE49-F238E27FC236}">
              <a16:creationId xmlns:a16="http://schemas.microsoft.com/office/drawing/2014/main" id="{00000000-0008-0000-0200-00002F000000}"/>
            </a:ext>
          </a:extLst>
        </xdr:cNvPr>
        <xdr:cNvPicPr>
          <a:picLocks noChangeAspect="1"/>
        </xdr:cNvPicPr>
      </xdr:nvPicPr>
      <xdr:blipFill>
        <a:blip xmlns:r="http://schemas.openxmlformats.org/officeDocument/2006/relationships" r:embed="rId21"/>
        <a:stretch>
          <a:fillRect/>
        </a:stretch>
      </xdr:blipFill>
      <xdr:spPr>
        <a:xfrm>
          <a:off x="12477750" y="58229501"/>
          <a:ext cx="1743318" cy="2794000"/>
        </a:xfrm>
        <a:prstGeom prst="rect">
          <a:avLst/>
        </a:prstGeom>
      </xdr:spPr>
    </xdr:pic>
    <xdr:clientData/>
  </xdr:twoCellAnchor>
  <xdr:twoCellAnchor editAs="oneCell">
    <xdr:from>
      <xdr:col>3</xdr:col>
      <xdr:colOff>904875</xdr:colOff>
      <xdr:row>27</xdr:row>
      <xdr:rowOff>857250</xdr:rowOff>
    </xdr:from>
    <xdr:to>
      <xdr:col>3</xdr:col>
      <xdr:colOff>3734195</xdr:colOff>
      <xdr:row>27</xdr:row>
      <xdr:rowOff>3095937</xdr:rowOff>
    </xdr:to>
    <xdr:pic>
      <xdr:nvPicPr>
        <xdr:cNvPr id="60" name="Imagen 59">
          <a:extLst>
            <a:ext uri="{FF2B5EF4-FFF2-40B4-BE49-F238E27FC236}">
              <a16:creationId xmlns:a16="http://schemas.microsoft.com/office/drawing/2014/main" id="{00000000-0008-0000-0200-00003C000000}"/>
            </a:ext>
          </a:extLst>
        </xdr:cNvPr>
        <xdr:cNvPicPr>
          <a:picLocks noChangeAspect="1"/>
        </xdr:cNvPicPr>
      </xdr:nvPicPr>
      <xdr:blipFill>
        <a:blip xmlns:r="http://schemas.openxmlformats.org/officeDocument/2006/relationships" r:embed="rId22"/>
        <a:stretch>
          <a:fillRect/>
        </a:stretch>
      </xdr:blipFill>
      <xdr:spPr>
        <a:xfrm>
          <a:off x="12065000" y="62468125"/>
          <a:ext cx="2829320" cy="2238687"/>
        </a:xfrm>
        <a:prstGeom prst="rect">
          <a:avLst/>
        </a:prstGeom>
      </xdr:spPr>
    </xdr:pic>
    <xdr:clientData/>
  </xdr:twoCellAnchor>
  <xdr:twoCellAnchor editAs="oneCell">
    <xdr:from>
      <xdr:col>3</xdr:col>
      <xdr:colOff>825500</xdr:colOff>
      <xdr:row>26</xdr:row>
      <xdr:rowOff>333375</xdr:rowOff>
    </xdr:from>
    <xdr:to>
      <xdr:col>3</xdr:col>
      <xdr:colOff>3530978</xdr:colOff>
      <xdr:row>26</xdr:row>
      <xdr:rowOff>3686643</xdr:rowOff>
    </xdr:to>
    <xdr:pic>
      <xdr:nvPicPr>
        <xdr:cNvPr id="61" name="Imagen 60">
          <a:extLst>
            <a:ext uri="{FF2B5EF4-FFF2-40B4-BE49-F238E27FC236}">
              <a16:creationId xmlns:a16="http://schemas.microsoft.com/office/drawing/2014/main" id="{00000000-0008-0000-0200-00003D000000}"/>
            </a:ext>
          </a:extLst>
        </xdr:cNvPr>
        <xdr:cNvPicPr>
          <a:picLocks noChangeAspect="1"/>
        </xdr:cNvPicPr>
      </xdr:nvPicPr>
      <xdr:blipFill>
        <a:blip xmlns:r="http://schemas.openxmlformats.org/officeDocument/2006/relationships" r:embed="rId23"/>
        <a:stretch>
          <a:fillRect/>
        </a:stretch>
      </xdr:blipFill>
      <xdr:spPr>
        <a:xfrm>
          <a:off x="11985625" y="61944250"/>
          <a:ext cx="2705478" cy="335326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3</xdr:col>
      <xdr:colOff>0</xdr:colOff>
      <xdr:row>41</xdr:row>
      <xdr:rowOff>0</xdr:rowOff>
    </xdr:from>
    <xdr:ext cx="304800" cy="314325"/>
    <xdr:sp macro="" textlink="">
      <xdr:nvSpPr>
        <xdr:cNvPr id="2" name="Shape 3">
          <a:extLst>
            <a:ext uri="{FF2B5EF4-FFF2-40B4-BE49-F238E27FC236}">
              <a16:creationId xmlns:a16="http://schemas.microsoft.com/office/drawing/2014/main" id="{00000000-0008-0000-0300-000002000000}"/>
            </a:ext>
          </a:extLst>
        </xdr:cNvPr>
        <xdr:cNvSpPr/>
      </xdr:nvSpPr>
      <xdr:spPr>
        <a:xfrm>
          <a:off x="11163300" y="1741836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04800" cy="314325"/>
    <xdr:sp macro="" textlink="">
      <xdr:nvSpPr>
        <xdr:cNvPr id="3" name="Shape 3">
          <a:extLst>
            <a:ext uri="{FF2B5EF4-FFF2-40B4-BE49-F238E27FC236}">
              <a16:creationId xmlns:a16="http://schemas.microsoft.com/office/drawing/2014/main" id="{00000000-0008-0000-0300-000003000000}"/>
            </a:ext>
          </a:extLst>
        </xdr:cNvPr>
        <xdr:cNvSpPr/>
      </xdr:nvSpPr>
      <xdr:spPr>
        <a:xfrm>
          <a:off x="11163300" y="1741836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14325" cy="314325"/>
    <xdr:sp macro="" textlink="">
      <xdr:nvSpPr>
        <xdr:cNvPr id="4" name="Shape 4" descr="Vista previa de imagen">
          <a:extLst>
            <a:ext uri="{FF2B5EF4-FFF2-40B4-BE49-F238E27FC236}">
              <a16:creationId xmlns:a16="http://schemas.microsoft.com/office/drawing/2014/main" id="{00000000-0008-0000-0300-000004000000}"/>
            </a:ext>
          </a:extLst>
        </xdr:cNvPr>
        <xdr:cNvSpPr/>
      </xdr:nvSpPr>
      <xdr:spPr>
        <a:xfrm>
          <a:off x="11163300" y="1108900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14325" cy="314325"/>
    <xdr:sp macro="" textlink="">
      <xdr:nvSpPr>
        <xdr:cNvPr id="5" name="Shape 4" descr="Vista previa de imagen">
          <a:extLst>
            <a:ext uri="{FF2B5EF4-FFF2-40B4-BE49-F238E27FC236}">
              <a16:creationId xmlns:a16="http://schemas.microsoft.com/office/drawing/2014/main" id="{00000000-0008-0000-0300-000005000000}"/>
            </a:ext>
          </a:extLst>
        </xdr:cNvPr>
        <xdr:cNvSpPr/>
      </xdr:nvSpPr>
      <xdr:spPr>
        <a:xfrm>
          <a:off x="11163300" y="1108900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14325" cy="314325"/>
    <xdr:sp macro="" textlink="">
      <xdr:nvSpPr>
        <xdr:cNvPr id="6" name="Shape 4" descr="Vista previa de imagen">
          <a:extLst>
            <a:ext uri="{FF2B5EF4-FFF2-40B4-BE49-F238E27FC236}">
              <a16:creationId xmlns:a16="http://schemas.microsoft.com/office/drawing/2014/main" id="{00000000-0008-0000-0300-000006000000}"/>
            </a:ext>
          </a:extLst>
        </xdr:cNvPr>
        <xdr:cNvSpPr/>
      </xdr:nvSpPr>
      <xdr:spPr>
        <a:xfrm>
          <a:off x="11163300" y="1108900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41</xdr:row>
      <xdr:rowOff>0</xdr:rowOff>
    </xdr:from>
    <xdr:ext cx="314325" cy="314325"/>
    <xdr:sp macro="" textlink="">
      <xdr:nvSpPr>
        <xdr:cNvPr id="7" name="Shape 4" descr="Vista previa de imagen">
          <a:extLst>
            <a:ext uri="{FF2B5EF4-FFF2-40B4-BE49-F238E27FC236}">
              <a16:creationId xmlns:a16="http://schemas.microsoft.com/office/drawing/2014/main" id="{00000000-0008-0000-0300-000007000000}"/>
            </a:ext>
          </a:extLst>
        </xdr:cNvPr>
        <xdr:cNvSpPr/>
      </xdr:nvSpPr>
      <xdr:spPr>
        <a:xfrm>
          <a:off x="16935450" y="1108900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14325" cy="314325"/>
    <xdr:sp macro="" textlink="">
      <xdr:nvSpPr>
        <xdr:cNvPr id="8" name="Shape 4" descr="Vista previa de imagen">
          <a:extLst>
            <a:ext uri="{FF2B5EF4-FFF2-40B4-BE49-F238E27FC236}">
              <a16:creationId xmlns:a16="http://schemas.microsoft.com/office/drawing/2014/main" id="{00000000-0008-0000-0300-000008000000}"/>
            </a:ext>
          </a:extLst>
        </xdr:cNvPr>
        <xdr:cNvSpPr/>
      </xdr:nvSpPr>
      <xdr:spPr>
        <a:xfrm>
          <a:off x="11163300" y="1124712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14325" cy="314325"/>
    <xdr:sp macro="" textlink="">
      <xdr:nvSpPr>
        <xdr:cNvPr id="9" name="Shape 4" descr="Vista previa de imagen">
          <a:extLst>
            <a:ext uri="{FF2B5EF4-FFF2-40B4-BE49-F238E27FC236}">
              <a16:creationId xmlns:a16="http://schemas.microsoft.com/office/drawing/2014/main" id="{00000000-0008-0000-0300-000009000000}"/>
            </a:ext>
          </a:extLst>
        </xdr:cNvPr>
        <xdr:cNvSpPr/>
      </xdr:nvSpPr>
      <xdr:spPr>
        <a:xfrm>
          <a:off x="11163300" y="1124712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10" name="Shape 4" descr="Vista previa de imagen">
          <a:extLst>
            <a:ext uri="{FF2B5EF4-FFF2-40B4-BE49-F238E27FC236}">
              <a16:creationId xmlns:a16="http://schemas.microsoft.com/office/drawing/2014/main" id="{00000000-0008-0000-0300-00000A000000}"/>
            </a:ext>
          </a:extLst>
        </xdr:cNvPr>
        <xdr:cNvSpPr/>
      </xdr:nvSpPr>
      <xdr:spPr>
        <a:xfrm>
          <a:off x="18316575" y="1124712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14325" cy="314325"/>
    <xdr:sp macro="" textlink="">
      <xdr:nvSpPr>
        <xdr:cNvPr id="11" name="Shape 4" descr="Vista previa de imagen">
          <a:extLst>
            <a:ext uri="{FF2B5EF4-FFF2-40B4-BE49-F238E27FC236}">
              <a16:creationId xmlns:a16="http://schemas.microsoft.com/office/drawing/2014/main" id="{00000000-0008-0000-0300-00000B000000}"/>
            </a:ext>
          </a:extLst>
        </xdr:cNvPr>
        <xdr:cNvSpPr/>
      </xdr:nvSpPr>
      <xdr:spPr>
        <a:xfrm>
          <a:off x="11163300"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14325" cy="314325"/>
    <xdr:sp macro="" textlink="">
      <xdr:nvSpPr>
        <xdr:cNvPr id="12" name="Shape 4" descr="Vista previa de imagen">
          <a:extLst>
            <a:ext uri="{FF2B5EF4-FFF2-40B4-BE49-F238E27FC236}">
              <a16:creationId xmlns:a16="http://schemas.microsoft.com/office/drawing/2014/main" id="{00000000-0008-0000-0300-00000C000000}"/>
            </a:ext>
          </a:extLst>
        </xdr:cNvPr>
        <xdr:cNvSpPr/>
      </xdr:nvSpPr>
      <xdr:spPr>
        <a:xfrm>
          <a:off x="11163300"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13" name="Shape 4" descr="Vista previa de imagen">
          <a:extLst>
            <a:ext uri="{FF2B5EF4-FFF2-40B4-BE49-F238E27FC236}">
              <a16:creationId xmlns:a16="http://schemas.microsoft.com/office/drawing/2014/main" id="{00000000-0008-0000-0300-00000D000000}"/>
            </a:ext>
          </a:extLst>
        </xdr:cNvPr>
        <xdr:cNvSpPr/>
      </xdr:nvSpPr>
      <xdr:spPr>
        <a:xfrm>
          <a:off x="18316575" y="1221867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14325" cy="314325"/>
    <xdr:sp macro="" textlink="">
      <xdr:nvSpPr>
        <xdr:cNvPr id="14" name="Shape 4" descr="Vista previa de imagen">
          <a:extLst>
            <a:ext uri="{FF2B5EF4-FFF2-40B4-BE49-F238E27FC236}">
              <a16:creationId xmlns:a16="http://schemas.microsoft.com/office/drawing/2014/main" id="{00000000-0008-0000-0300-00000E000000}"/>
            </a:ext>
          </a:extLst>
        </xdr:cNvPr>
        <xdr:cNvSpPr/>
      </xdr:nvSpPr>
      <xdr:spPr>
        <a:xfrm>
          <a:off x="11163300" y="1203579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14325" cy="314325"/>
    <xdr:sp macro="" textlink="">
      <xdr:nvSpPr>
        <xdr:cNvPr id="15" name="Shape 4" descr="Vista previa de imagen">
          <a:extLst>
            <a:ext uri="{FF2B5EF4-FFF2-40B4-BE49-F238E27FC236}">
              <a16:creationId xmlns:a16="http://schemas.microsoft.com/office/drawing/2014/main" id="{00000000-0008-0000-0300-00000F000000}"/>
            </a:ext>
          </a:extLst>
        </xdr:cNvPr>
        <xdr:cNvSpPr/>
      </xdr:nvSpPr>
      <xdr:spPr>
        <a:xfrm>
          <a:off x="11163300" y="1203579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14325" cy="314325"/>
    <xdr:sp macro="" textlink="">
      <xdr:nvSpPr>
        <xdr:cNvPr id="16" name="Shape 4" descr="Vista previa de imagen">
          <a:extLst>
            <a:ext uri="{FF2B5EF4-FFF2-40B4-BE49-F238E27FC236}">
              <a16:creationId xmlns:a16="http://schemas.microsoft.com/office/drawing/2014/main" id="{00000000-0008-0000-0300-000010000000}"/>
            </a:ext>
          </a:extLst>
        </xdr:cNvPr>
        <xdr:cNvSpPr/>
      </xdr:nvSpPr>
      <xdr:spPr>
        <a:xfrm>
          <a:off x="11163300"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14325" cy="314325"/>
    <xdr:sp macro="" textlink="">
      <xdr:nvSpPr>
        <xdr:cNvPr id="17" name="Shape 4" descr="Vista previa de imagen">
          <a:extLst>
            <a:ext uri="{FF2B5EF4-FFF2-40B4-BE49-F238E27FC236}">
              <a16:creationId xmlns:a16="http://schemas.microsoft.com/office/drawing/2014/main" id="{00000000-0008-0000-0300-000011000000}"/>
            </a:ext>
          </a:extLst>
        </xdr:cNvPr>
        <xdr:cNvSpPr/>
      </xdr:nvSpPr>
      <xdr:spPr>
        <a:xfrm>
          <a:off x="11163300" y="123501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14325" cy="314325"/>
    <xdr:sp macro="" textlink="">
      <xdr:nvSpPr>
        <xdr:cNvPr id="18" name="Shape 4" descr="Vista previa de imagen">
          <a:extLst>
            <a:ext uri="{FF2B5EF4-FFF2-40B4-BE49-F238E27FC236}">
              <a16:creationId xmlns:a16="http://schemas.microsoft.com/office/drawing/2014/main" id="{00000000-0008-0000-0300-000012000000}"/>
            </a:ext>
          </a:extLst>
        </xdr:cNvPr>
        <xdr:cNvSpPr/>
      </xdr:nvSpPr>
      <xdr:spPr>
        <a:xfrm>
          <a:off x="11163300" y="172069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41</xdr:row>
      <xdr:rowOff>0</xdr:rowOff>
    </xdr:from>
    <xdr:ext cx="314325" cy="314325"/>
    <xdr:sp macro="" textlink="">
      <xdr:nvSpPr>
        <xdr:cNvPr id="19" name="Shape 4" descr="Vista previa de imagen">
          <a:extLst>
            <a:ext uri="{FF2B5EF4-FFF2-40B4-BE49-F238E27FC236}">
              <a16:creationId xmlns:a16="http://schemas.microsoft.com/office/drawing/2014/main" id="{00000000-0008-0000-0300-000013000000}"/>
            </a:ext>
          </a:extLst>
        </xdr:cNvPr>
        <xdr:cNvSpPr/>
      </xdr:nvSpPr>
      <xdr:spPr>
        <a:xfrm>
          <a:off x="11163300" y="172069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20" name="Shape 5" descr="https://http2.mlstatic.com/D_NQ_NP_2X_862829-MCO31826069806_082019-F.webp">
          <a:extLst>
            <a:ext uri="{FF2B5EF4-FFF2-40B4-BE49-F238E27FC236}">
              <a16:creationId xmlns:a16="http://schemas.microsoft.com/office/drawing/2014/main" id="{00000000-0008-0000-0300-000014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21" name="Shape 5" descr="https://http2.mlstatic.com/D_NQ_NP_2X_862829-MCO31826069806_082019-F.webp">
          <a:extLst>
            <a:ext uri="{FF2B5EF4-FFF2-40B4-BE49-F238E27FC236}">
              <a16:creationId xmlns:a16="http://schemas.microsoft.com/office/drawing/2014/main" id="{00000000-0008-0000-0300-000015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22" name="Shape 5" descr="https://http2.mlstatic.com/D_NQ_NP_2X_862829-MCO31826069806_082019-F.webp">
          <a:extLst>
            <a:ext uri="{FF2B5EF4-FFF2-40B4-BE49-F238E27FC236}">
              <a16:creationId xmlns:a16="http://schemas.microsoft.com/office/drawing/2014/main" id="{00000000-0008-0000-0300-000016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23" name="Shape 5" descr="https://http2.mlstatic.com/D_NQ_NP_2X_862829-MCO31826069806_082019-F.webp">
          <a:extLst>
            <a:ext uri="{FF2B5EF4-FFF2-40B4-BE49-F238E27FC236}">
              <a16:creationId xmlns:a16="http://schemas.microsoft.com/office/drawing/2014/main" id="{00000000-0008-0000-0300-000017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24" name="Shape 5" descr="https://http2.mlstatic.com/D_NQ_NP_2X_862829-MCO31826069806_082019-F.webp">
          <a:extLst>
            <a:ext uri="{FF2B5EF4-FFF2-40B4-BE49-F238E27FC236}">
              <a16:creationId xmlns:a16="http://schemas.microsoft.com/office/drawing/2014/main" id="{00000000-0008-0000-0300-000018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25" name="Shape 5" descr="https://http2.mlstatic.com/D_NQ_NP_2X_862829-MCO31826069806_082019-F.webp">
          <a:extLst>
            <a:ext uri="{FF2B5EF4-FFF2-40B4-BE49-F238E27FC236}">
              <a16:creationId xmlns:a16="http://schemas.microsoft.com/office/drawing/2014/main" id="{00000000-0008-0000-0300-000019000000}"/>
            </a:ext>
          </a:extLst>
        </xdr:cNvPr>
        <xdr:cNvSpPr/>
      </xdr:nvSpPr>
      <xdr:spPr>
        <a:xfrm>
          <a:off x="18316575"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26" name="Shape 5" descr="https://http2.mlstatic.com/D_NQ_NP_2X_862829-MCO31826069806_082019-F.webp">
          <a:extLst>
            <a:ext uri="{FF2B5EF4-FFF2-40B4-BE49-F238E27FC236}">
              <a16:creationId xmlns:a16="http://schemas.microsoft.com/office/drawing/2014/main" id="{00000000-0008-0000-0300-00001A000000}"/>
            </a:ext>
          </a:extLst>
        </xdr:cNvPr>
        <xdr:cNvSpPr/>
      </xdr:nvSpPr>
      <xdr:spPr>
        <a:xfrm>
          <a:off x="18316575"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27" name="Shape 5" descr="https://http2.mlstatic.com/D_NQ_NP_2X_862829-MCO31826069806_082019-F.webp">
          <a:extLst>
            <a:ext uri="{FF2B5EF4-FFF2-40B4-BE49-F238E27FC236}">
              <a16:creationId xmlns:a16="http://schemas.microsoft.com/office/drawing/2014/main" id="{00000000-0008-0000-0300-00001B000000}"/>
            </a:ext>
          </a:extLst>
        </xdr:cNvPr>
        <xdr:cNvSpPr/>
      </xdr:nvSpPr>
      <xdr:spPr>
        <a:xfrm>
          <a:off x="18316575"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28" name="Shape 5" descr="https://http2.mlstatic.com/D_NQ_NP_2X_862829-MCO31826069806_082019-F.webp">
          <a:extLst>
            <a:ext uri="{FF2B5EF4-FFF2-40B4-BE49-F238E27FC236}">
              <a16:creationId xmlns:a16="http://schemas.microsoft.com/office/drawing/2014/main" id="{00000000-0008-0000-0300-00001C000000}"/>
            </a:ext>
          </a:extLst>
        </xdr:cNvPr>
        <xdr:cNvSpPr/>
      </xdr:nvSpPr>
      <xdr:spPr>
        <a:xfrm>
          <a:off x="18316575" y="117138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29" name="Shape 5" descr="https://http2.mlstatic.com/D_NQ_NP_2X_862829-MCO31826069806_082019-F.webp">
          <a:extLst>
            <a:ext uri="{FF2B5EF4-FFF2-40B4-BE49-F238E27FC236}">
              <a16:creationId xmlns:a16="http://schemas.microsoft.com/office/drawing/2014/main" id="{00000000-0008-0000-0300-00001D000000}"/>
            </a:ext>
          </a:extLst>
        </xdr:cNvPr>
        <xdr:cNvSpPr/>
      </xdr:nvSpPr>
      <xdr:spPr>
        <a:xfrm>
          <a:off x="18316575" y="118662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30" name="Shape 5" descr="https://http2.mlstatic.com/D_NQ_NP_2X_862829-MCO31826069806_082019-F.webp">
          <a:extLst>
            <a:ext uri="{FF2B5EF4-FFF2-40B4-BE49-F238E27FC236}">
              <a16:creationId xmlns:a16="http://schemas.microsoft.com/office/drawing/2014/main" id="{00000000-0008-0000-0300-00001E000000}"/>
            </a:ext>
          </a:extLst>
        </xdr:cNvPr>
        <xdr:cNvSpPr/>
      </xdr:nvSpPr>
      <xdr:spPr>
        <a:xfrm>
          <a:off x="18316575" y="1203579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31" name="Shape 5" descr="https://http2.mlstatic.com/D_NQ_NP_2X_862829-MCO31826069806_082019-F.webp">
          <a:extLst>
            <a:ext uri="{FF2B5EF4-FFF2-40B4-BE49-F238E27FC236}">
              <a16:creationId xmlns:a16="http://schemas.microsoft.com/office/drawing/2014/main" id="{00000000-0008-0000-0300-00001F000000}"/>
            </a:ext>
          </a:extLst>
        </xdr:cNvPr>
        <xdr:cNvSpPr/>
      </xdr:nvSpPr>
      <xdr:spPr>
        <a:xfrm>
          <a:off x="18316575" y="1221867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32" name="Shape 5" descr="https://http2.mlstatic.com/D_NQ_NP_2X_862829-MCO31826069806_082019-F.webp">
          <a:extLst>
            <a:ext uri="{FF2B5EF4-FFF2-40B4-BE49-F238E27FC236}">
              <a16:creationId xmlns:a16="http://schemas.microsoft.com/office/drawing/2014/main" id="{00000000-0008-0000-0300-000020000000}"/>
            </a:ext>
          </a:extLst>
        </xdr:cNvPr>
        <xdr:cNvSpPr/>
      </xdr:nvSpPr>
      <xdr:spPr>
        <a:xfrm>
          <a:off x="18316575" y="123501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33" name="Shape 5" descr="https://http2.mlstatic.com/D_NQ_NP_2X_862829-MCO31826069806_082019-F.webp">
          <a:extLst>
            <a:ext uri="{FF2B5EF4-FFF2-40B4-BE49-F238E27FC236}">
              <a16:creationId xmlns:a16="http://schemas.microsoft.com/office/drawing/2014/main" id="{00000000-0008-0000-0300-000021000000}"/>
            </a:ext>
          </a:extLst>
        </xdr:cNvPr>
        <xdr:cNvSpPr/>
      </xdr:nvSpPr>
      <xdr:spPr>
        <a:xfrm>
          <a:off x="18316575" y="125025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34" name="Shape 5" descr="https://http2.mlstatic.com/D_NQ_NP_2X_862829-MCO31826069806_082019-F.webp">
          <a:extLst>
            <a:ext uri="{FF2B5EF4-FFF2-40B4-BE49-F238E27FC236}">
              <a16:creationId xmlns:a16="http://schemas.microsoft.com/office/drawing/2014/main" id="{00000000-0008-0000-0300-000022000000}"/>
            </a:ext>
          </a:extLst>
        </xdr:cNvPr>
        <xdr:cNvSpPr/>
      </xdr:nvSpPr>
      <xdr:spPr>
        <a:xfrm>
          <a:off x="18316575" y="125025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35" name="Shape 5" descr="https://http2.mlstatic.com/D_NQ_NP_2X_862829-MCO31826069806_082019-F.webp">
          <a:extLst>
            <a:ext uri="{FF2B5EF4-FFF2-40B4-BE49-F238E27FC236}">
              <a16:creationId xmlns:a16="http://schemas.microsoft.com/office/drawing/2014/main" id="{00000000-0008-0000-0300-000023000000}"/>
            </a:ext>
          </a:extLst>
        </xdr:cNvPr>
        <xdr:cNvSpPr/>
      </xdr:nvSpPr>
      <xdr:spPr>
        <a:xfrm>
          <a:off x="18316575" y="126463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36" name="Shape 5" descr="https://http2.mlstatic.com/D_NQ_NP_2X_862829-MCO31826069806_082019-F.webp">
          <a:extLst>
            <a:ext uri="{FF2B5EF4-FFF2-40B4-BE49-F238E27FC236}">
              <a16:creationId xmlns:a16="http://schemas.microsoft.com/office/drawing/2014/main" id="{00000000-0008-0000-0300-000024000000}"/>
            </a:ext>
          </a:extLst>
        </xdr:cNvPr>
        <xdr:cNvSpPr/>
      </xdr:nvSpPr>
      <xdr:spPr>
        <a:xfrm>
          <a:off x="18316575" y="128368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37" name="Shape 5" descr="https://http2.mlstatic.com/D_NQ_NP_2X_862829-MCO31826069806_082019-F.webp">
          <a:extLst>
            <a:ext uri="{FF2B5EF4-FFF2-40B4-BE49-F238E27FC236}">
              <a16:creationId xmlns:a16="http://schemas.microsoft.com/office/drawing/2014/main" id="{00000000-0008-0000-0300-000025000000}"/>
            </a:ext>
          </a:extLst>
        </xdr:cNvPr>
        <xdr:cNvSpPr/>
      </xdr:nvSpPr>
      <xdr:spPr>
        <a:xfrm>
          <a:off x="18316575" y="130111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38" name="Shape 5" descr="https://http2.mlstatic.com/D_NQ_NP_2X_862829-MCO31826069806_082019-F.webp">
          <a:extLst>
            <a:ext uri="{FF2B5EF4-FFF2-40B4-BE49-F238E27FC236}">
              <a16:creationId xmlns:a16="http://schemas.microsoft.com/office/drawing/2014/main" id="{00000000-0008-0000-0300-000026000000}"/>
            </a:ext>
          </a:extLst>
        </xdr:cNvPr>
        <xdr:cNvSpPr/>
      </xdr:nvSpPr>
      <xdr:spPr>
        <a:xfrm>
          <a:off x="18316575" y="131883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41</xdr:row>
      <xdr:rowOff>0</xdr:rowOff>
    </xdr:from>
    <xdr:ext cx="314325" cy="314325"/>
    <xdr:sp macro="" textlink="">
      <xdr:nvSpPr>
        <xdr:cNvPr id="39" name="Shape 5" descr="https://http2.mlstatic.com/D_NQ_NP_2X_862829-MCO31826069806_082019-F.webp">
          <a:extLst>
            <a:ext uri="{FF2B5EF4-FFF2-40B4-BE49-F238E27FC236}">
              <a16:creationId xmlns:a16="http://schemas.microsoft.com/office/drawing/2014/main" id="{00000000-0008-0000-0300-000027000000}"/>
            </a:ext>
          </a:extLst>
        </xdr:cNvPr>
        <xdr:cNvSpPr/>
      </xdr:nvSpPr>
      <xdr:spPr>
        <a:xfrm>
          <a:off x="18316575" y="172069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3</xdr:col>
      <xdr:colOff>0</xdr:colOff>
      <xdr:row>41</xdr:row>
      <xdr:rowOff>0</xdr:rowOff>
    </xdr:from>
    <xdr:to>
      <xdr:col>3</xdr:col>
      <xdr:colOff>304800</xdr:colOff>
      <xdr:row>42</xdr:row>
      <xdr:rowOff>100692</xdr:rowOff>
    </xdr:to>
    <xdr:sp macro="" textlink="">
      <xdr:nvSpPr>
        <xdr:cNvPr id="40" name="AutoShape 4">
          <a:extLst>
            <a:ext uri="{FF2B5EF4-FFF2-40B4-BE49-F238E27FC236}">
              <a16:creationId xmlns:a16="http://schemas.microsoft.com/office/drawing/2014/main" id="{00000000-0008-0000-0300-000028000000}"/>
            </a:ext>
          </a:extLst>
        </xdr:cNvPr>
        <xdr:cNvSpPr>
          <a:spLocks noChangeAspect="1" noChangeArrowheads="1"/>
        </xdr:cNvSpPr>
      </xdr:nvSpPr>
      <xdr:spPr bwMode="auto">
        <a:xfrm>
          <a:off x="11163300" y="15749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41</xdr:row>
      <xdr:rowOff>0</xdr:rowOff>
    </xdr:from>
    <xdr:to>
      <xdr:col>3</xdr:col>
      <xdr:colOff>304800</xdr:colOff>
      <xdr:row>42</xdr:row>
      <xdr:rowOff>100692</xdr:rowOff>
    </xdr:to>
    <xdr:sp macro="" textlink="">
      <xdr:nvSpPr>
        <xdr:cNvPr id="41" name="AutoShape 5">
          <a:extLst>
            <a:ext uri="{FF2B5EF4-FFF2-40B4-BE49-F238E27FC236}">
              <a16:creationId xmlns:a16="http://schemas.microsoft.com/office/drawing/2014/main" id="{00000000-0008-0000-0300-000029000000}"/>
            </a:ext>
          </a:extLst>
        </xdr:cNvPr>
        <xdr:cNvSpPr>
          <a:spLocks noChangeAspect="1" noChangeArrowheads="1"/>
        </xdr:cNvSpPr>
      </xdr:nvSpPr>
      <xdr:spPr bwMode="auto">
        <a:xfrm>
          <a:off x="11163300" y="15749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41</xdr:row>
      <xdr:rowOff>0</xdr:rowOff>
    </xdr:from>
    <xdr:to>
      <xdr:col>3</xdr:col>
      <xdr:colOff>304800</xdr:colOff>
      <xdr:row>42</xdr:row>
      <xdr:rowOff>100692</xdr:rowOff>
    </xdr:to>
    <xdr:sp macro="" textlink="">
      <xdr:nvSpPr>
        <xdr:cNvPr id="42" name="AutoShape 7">
          <a:extLst>
            <a:ext uri="{FF2B5EF4-FFF2-40B4-BE49-F238E27FC236}">
              <a16:creationId xmlns:a16="http://schemas.microsoft.com/office/drawing/2014/main" id="{00000000-0008-0000-0300-00002A000000}"/>
            </a:ext>
          </a:extLst>
        </xdr:cNvPr>
        <xdr:cNvSpPr>
          <a:spLocks noChangeAspect="1" noChangeArrowheads="1"/>
        </xdr:cNvSpPr>
      </xdr:nvSpPr>
      <xdr:spPr bwMode="auto">
        <a:xfrm>
          <a:off x="11163300" y="16023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41</xdr:row>
      <xdr:rowOff>0</xdr:rowOff>
    </xdr:from>
    <xdr:to>
      <xdr:col>3</xdr:col>
      <xdr:colOff>1143000</xdr:colOff>
      <xdr:row>46</xdr:row>
      <xdr:rowOff>122464</xdr:rowOff>
    </xdr:to>
    <xdr:sp macro="" textlink="">
      <xdr:nvSpPr>
        <xdr:cNvPr id="43" name="AutoShape 9">
          <a:extLst>
            <a:ext uri="{FF2B5EF4-FFF2-40B4-BE49-F238E27FC236}">
              <a16:creationId xmlns:a16="http://schemas.microsoft.com/office/drawing/2014/main" id="{00000000-0008-0000-0300-00002B000000}"/>
            </a:ext>
          </a:extLst>
        </xdr:cNvPr>
        <xdr:cNvSpPr>
          <a:spLocks noChangeAspect="1" noChangeArrowheads="1"/>
        </xdr:cNvSpPr>
      </xdr:nvSpPr>
      <xdr:spPr bwMode="auto">
        <a:xfrm>
          <a:off x="11163300" y="160239075"/>
          <a:ext cx="1143000" cy="1143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333375</xdr:colOff>
      <xdr:row>5</xdr:row>
      <xdr:rowOff>261937</xdr:rowOff>
    </xdr:from>
    <xdr:to>
      <xdr:col>3</xdr:col>
      <xdr:colOff>2800350</xdr:colOff>
      <xdr:row>5</xdr:row>
      <xdr:rowOff>2738437</xdr:rowOff>
    </xdr:to>
    <xdr:pic>
      <xdr:nvPicPr>
        <xdr:cNvPr id="44" name="Imagen 43" descr="https://belltec.com.co/16929-home_default/jgo-de-llaves-bristol-stanley-1-16-a-3-8.jpg">
          <a:extLst>
            <a:ext uri="{FF2B5EF4-FFF2-40B4-BE49-F238E27FC236}">
              <a16:creationId xmlns:a16="http://schemas.microsoft.com/office/drawing/2014/main" id="{00000000-0008-0000-03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1438" y="4833937"/>
          <a:ext cx="2466975" cy="2476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952499</xdr:colOff>
      <xdr:row>7</xdr:row>
      <xdr:rowOff>142875</xdr:rowOff>
    </xdr:from>
    <xdr:to>
      <xdr:col>3</xdr:col>
      <xdr:colOff>3643312</xdr:colOff>
      <xdr:row>7</xdr:row>
      <xdr:rowOff>2309812</xdr:rowOff>
    </xdr:to>
    <xdr:pic>
      <xdr:nvPicPr>
        <xdr:cNvPr id="48" name="Imagen 47" descr="https://upload.wikimedia.org/wikipedia/commons/thumb/0/00/Erlenmeyer_flask_hg.jpg/180px-Erlenmeyer_flask_hg.jpg">
          <a:extLst>
            <a:ext uri="{FF2B5EF4-FFF2-40B4-BE49-F238E27FC236}">
              <a16:creationId xmlns:a16="http://schemas.microsoft.com/office/drawing/2014/main" id="{00000000-0008-0000-0300-000030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20562" y="10167938"/>
          <a:ext cx="2690813" cy="21669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452437</xdr:colOff>
      <xdr:row>6</xdr:row>
      <xdr:rowOff>119063</xdr:rowOff>
    </xdr:from>
    <xdr:to>
      <xdr:col>3</xdr:col>
      <xdr:colOff>4238624</xdr:colOff>
      <xdr:row>6</xdr:row>
      <xdr:rowOff>2214563</xdr:rowOff>
    </xdr:to>
    <xdr:pic>
      <xdr:nvPicPr>
        <xdr:cNvPr id="49" name="Imagen 48" descr="Pipeta graduada | LABORATORIO DE CIENCIAS">
          <a:extLst>
            <a:ext uri="{FF2B5EF4-FFF2-40B4-BE49-F238E27FC236}">
              <a16:creationId xmlns:a16="http://schemas.microsoft.com/office/drawing/2014/main" id="{00000000-0008-0000-0300-000031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620500" y="7667626"/>
          <a:ext cx="3786187" cy="2095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1309687</xdr:colOff>
      <xdr:row>31</xdr:row>
      <xdr:rowOff>166688</xdr:rowOff>
    </xdr:from>
    <xdr:to>
      <xdr:col>3</xdr:col>
      <xdr:colOff>3481387</xdr:colOff>
      <xdr:row>31</xdr:row>
      <xdr:rowOff>1952625</xdr:rowOff>
    </xdr:to>
    <xdr:pic>
      <xdr:nvPicPr>
        <xdr:cNvPr id="50" name="Imagen 49" descr="Cloruro de Metileno - Ladco - Venta de Productos Químicos">
          <a:extLst>
            <a:ext uri="{FF2B5EF4-FFF2-40B4-BE49-F238E27FC236}">
              <a16:creationId xmlns:a16="http://schemas.microsoft.com/office/drawing/2014/main" id="{00000000-0008-0000-0300-00003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477750" y="51839813"/>
          <a:ext cx="2171700" cy="17859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1547813</xdr:colOff>
      <xdr:row>9</xdr:row>
      <xdr:rowOff>119063</xdr:rowOff>
    </xdr:from>
    <xdr:ext cx="1665248" cy="1571624"/>
    <xdr:pic>
      <xdr:nvPicPr>
        <xdr:cNvPr id="51" name="Imagen 50">
          <a:extLst>
            <a:ext uri="{FF2B5EF4-FFF2-40B4-BE49-F238E27FC236}">
              <a16:creationId xmlns:a16="http://schemas.microsoft.com/office/drawing/2014/main" id="{00000000-0008-0000-0300-000033000000}"/>
            </a:ext>
          </a:extLst>
        </xdr:cNvPr>
        <xdr:cNvPicPr>
          <a:picLocks noChangeAspect="1"/>
        </xdr:cNvPicPr>
      </xdr:nvPicPr>
      <xdr:blipFill>
        <a:blip xmlns:r="http://schemas.openxmlformats.org/officeDocument/2006/relationships" r:embed="rId5"/>
        <a:stretch>
          <a:fillRect/>
        </a:stretch>
      </xdr:blipFill>
      <xdr:spPr>
        <a:xfrm>
          <a:off x="12715876" y="12573001"/>
          <a:ext cx="1665248" cy="1571624"/>
        </a:xfrm>
        <a:prstGeom prst="rect">
          <a:avLst/>
        </a:prstGeom>
      </xdr:spPr>
    </xdr:pic>
    <xdr:clientData/>
  </xdr:oneCellAnchor>
  <xdr:oneCellAnchor>
    <xdr:from>
      <xdr:col>3</xdr:col>
      <xdr:colOff>1571623</xdr:colOff>
      <xdr:row>10</xdr:row>
      <xdr:rowOff>142875</xdr:rowOff>
    </xdr:from>
    <xdr:ext cx="1736687" cy="1500187"/>
    <xdr:pic>
      <xdr:nvPicPr>
        <xdr:cNvPr id="52" name="Imagen 51">
          <a:extLst>
            <a:ext uri="{FF2B5EF4-FFF2-40B4-BE49-F238E27FC236}">
              <a16:creationId xmlns:a16="http://schemas.microsoft.com/office/drawing/2014/main" id="{00000000-0008-0000-0300-000034000000}"/>
            </a:ext>
          </a:extLst>
        </xdr:cNvPr>
        <xdr:cNvPicPr>
          <a:picLocks noChangeAspect="1"/>
        </xdr:cNvPicPr>
      </xdr:nvPicPr>
      <xdr:blipFill>
        <a:blip xmlns:r="http://schemas.openxmlformats.org/officeDocument/2006/relationships" r:embed="rId5"/>
        <a:stretch>
          <a:fillRect/>
        </a:stretch>
      </xdr:blipFill>
      <xdr:spPr>
        <a:xfrm>
          <a:off x="12739686" y="14454188"/>
          <a:ext cx="1736687" cy="1500187"/>
        </a:xfrm>
        <a:prstGeom prst="rect">
          <a:avLst/>
        </a:prstGeom>
      </xdr:spPr>
    </xdr:pic>
    <xdr:clientData/>
  </xdr:oneCellAnchor>
  <xdr:oneCellAnchor>
    <xdr:from>
      <xdr:col>3</xdr:col>
      <xdr:colOff>1619250</xdr:colOff>
      <xdr:row>12</xdr:row>
      <xdr:rowOff>142874</xdr:rowOff>
    </xdr:from>
    <xdr:ext cx="1665248" cy="1428749"/>
    <xdr:pic>
      <xdr:nvPicPr>
        <xdr:cNvPr id="53" name="Imagen 52">
          <a:extLst>
            <a:ext uri="{FF2B5EF4-FFF2-40B4-BE49-F238E27FC236}">
              <a16:creationId xmlns:a16="http://schemas.microsoft.com/office/drawing/2014/main" id="{00000000-0008-0000-0300-000035000000}"/>
            </a:ext>
          </a:extLst>
        </xdr:cNvPr>
        <xdr:cNvPicPr>
          <a:picLocks noChangeAspect="1"/>
        </xdr:cNvPicPr>
      </xdr:nvPicPr>
      <xdr:blipFill>
        <a:blip xmlns:r="http://schemas.openxmlformats.org/officeDocument/2006/relationships" r:embed="rId5"/>
        <a:stretch>
          <a:fillRect/>
        </a:stretch>
      </xdr:blipFill>
      <xdr:spPr>
        <a:xfrm>
          <a:off x="12787313" y="18026062"/>
          <a:ext cx="1665248" cy="1428749"/>
        </a:xfrm>
        <a:prstGeom prst="rect">
          <a:avLst/>
        </a:prstGeom>
      </xdr:spPr>
    </xdr:pic>
    <xdr:clientData/>
  </xdr:oneCellAnchor>
  <xdr:oneCellAnchor>
    <xdr:from>
      <xdr:col>3</xdr:col>
      <xdr:colOff>1595438</xdr:colOff>
      <xdr:row>11</xdr:row>
      <xdr:rowOff>166686</xdr:rowOff>
    </xdr:from>
    <xdr:ext cx="1665248" cy="1404937"/>
    <xdr:pic>
      <xdr:nvPicPr>
        <xdr:cNvPr id="54" name="Imagen 53">
          <a:extLst>
            <a:ext uri="{FF2B5EF4-FFF2-40B4-BE49-F238E27FC236}">
              <a16:creationId xmlns:a16="http://schemas.microsoft.com/office/drawing/2014/main" id="{00000000-0008-0000-0300-000036000000}"/>
            </a:ext>
          </a:extLst>
        </xdr:cNvPr>
        <xdr:cNvPicPr>
          <a:picLocks noChangeAspect="1"/>
        </xdr:cNvPicPr>
      </xdr:nvPicPr>
      <xdr:blipFill>
        <a:blip xmlns:r="http://schemas.openxmlformats.org/officeDocument/2006/relationships" r:embed="rId5"/>
        <a:stretch>
          <a:fillRect/>
        </a:stretch>
      </xdr:blipFill>
      <xdr:spPr>
        <a:xfrm>
          <a:off x="12763501" y="16335374"/>
          <a:ext cx="1665248" cy="1404937"/>
        </a:xfrm>
        <a:prstGeom prst="rect">
          <a:avLst/>
        </a:prstGeom>
      </xdr:spPr>
    </xdr:pic>
    <xdr:clientData/>
  </xdr:oneCellAnchor>
  <xdr:oneCellAnchor>
    <xdr:from>
      <xdr:col>3</xdr:col>
      <xdr:colOff>1547813</xdr:colOff>
      <xdr:row>8</xdr:row>
      <xdr:rowOff>166687</xdr:rowOff>
    </xdr:from>
    <xdr:ext cx="1665248" cy="1571624"/>
    <xdr:pic>
      <xdr:nvPicPr>
        <xdr:cNvPr id="55" name="Imagen 54">
          <a:extLst>
            <a:ext uri="{FF2B5EF4-FFF2-40B4-BE49-F238E27FC236}">
              <a16:creationId xmlns:a16="http://schemas.microsoft.com/office/drawing/2014/main" id="{00000000-0008-0000-0300-000037000000}"/>
            </a:ext>
          </a:extLst>
        </xdr:cNvPr>
        <xdr:cNvPicPr>
          <a:picLocks noChangeAspect="1"/>
        </xdr:cNvPicPr>
      </xdr:nvPicPr>
      <xdr:blipFill>
        <a:blip xmlns:r="http://schemas.openxmlformats.org/officeDocument/2006/relationships" r:embed="rId5"/>
        <a:stretch>
          <a:fillRect/>
        </a:stretch>
      </xdr:blipFill>
      <xdr:spPr>
        <a:xfrm>
          <a:off x="12715876" y="12620625"/>
          <a:ext cx="1665248" cy="1571624"/>
        </a:xfrm>
        <a:prstGeom prst="rect">
          <a:avLst/>
        </a:prstGeom>
      </xdr:spPr>
    </xdr:pic>
    <xdr:clientData/>
  </xdr:oneCellAnchor>
  <xdr:twoCellAnchor editAs="oneCell">
    <xdr:from>
      <xdr:col>3</xdr:col>
      <xdr:colOff>928687</xdr:colOff>
      <xdr:row>13</xdr:row>
      <xdr:rowOff>261937</xdr:rowOff>
    </xdr:from>
    <xdr:to>
      <xdr:col>3</xdr:col>
      <xdr:colOff>3374880</xdr:colOff>
      <xdr:row>13</xdr:row>
      <xdr:rowOff>2190749</xdr:rowOff>
    </xdr:to>
    <xdr:pic>
      <xdr:nvPicPr>
        <xdr:cNvPr id="56" name="Imagen 55">
          <a:extLst>
            <a:ext uri="{FF2B5EF4-FFF2-40B4-BE49-F238E27FC236}">
              <a16:creationId xmlns:a16="http://schemas.microsoft.com/office/drawing/2014/main" id="{00000000-0008-0000-0300-000038000000}"/>
            </a:ext>
          </a:extLst>
        </xdr:cNvPr>
        <xdr:cNvPicPr>
          <a:picLocks noChangeAspect="1"/>
        </xdr:cNvPicPr>
      </xdr:nvPicPr>
      <xdr:blipFill>
        <a:blip xmlns:r="http://schemas.openxmlformats.org/officeDocument/2006/relationships" r:embed="rId6"/>
        <a:stretch>
          <a:fillRect/>
        </a:stretch>
      </xdr:blipFill>
      <xdr:spPr>
        <a:xfrm>
          <a:off x="12096750" y="21955125"/>
          <a:ext cx="2446193" cy="1928812"/>
        </a:xfrm>
        <a:prstGeom prst="rect">
          <a:avLst/>
        </a:prstGeom>
      </xdr:spPr>
    </xdr:pic>
    <xdr:clientData/>
  </xdr:twoCellAnchor>
  <xdr:twoCellAnchor editAs="oneCell">
    <xdr:from>
      <xdr:col>3</xdr:col>
      <xdr:colOff>1547812</xdr:colOff>
      <xdr:row>14</xdr:row>
      <xdr:rowOff>285750</xdr:rowOff>
    </xdr:from>
    <xdr:to>
      <xdr:col>3</xdr:col>
      <xdr:colOff>2833687</xdr:colOff>
      <xdr:row>14</xdr:row>
      <xdr:rowOff>1318569</xdr:rowOff>
    </xdr:to>
    <xdr:pic>
      <xdr:nvPicPr>
        <xdr:cNvPr id="57" name="Imagen 56">
          <a:extLst>
            <a:ext uri="{FF2B5EF4-FFF2-40B4-BE49-F238E27FC236}">
              <a16:creationId xmlns:a16="http://schemas.microsoft.com/office/drawing/2014/main" id="{00000000-0008-0000-0300-000039000000}"/>
            </a:ext>
          </a:extLst>
        </xdr:cNvPr>
        <xdr:cNvPicPr>
          <a:picLocks noChangeAspect="1"/>
        </xdr:cNvPicPr>
      </xdr:nvPicPr>
      <xdr:blipFill>
        <a:blip xmlns:r="http://schemas.openxmlformats.org/officeDocument/2006/relationships" r:embed="rId7"/>
        <a:stretch>
          <a:fillRect/>
        </a:stretch>
      </xdr:blipFill>
      <xdr:spPr>
        <a:xfrm>
          <a:off x="12715875" y="24407813"/>
          <a:ext cx="1285875" cy="1032819"/>
        </a:xfrm>
        <a:prstGeom prst="rect">
          <a:avLst/>
        </a:prstGeom>
      </xdr:spPr>
    </xdr:pic>
    <xdr:clientData/>
  </xdr:twoCellAnchor>
  <xdr:twoCellAnchor editAs="oneCell">
    <xdr:from>
      <xdr:col>3</xdr:col>
      <xdr:colOff>1214437</xdr:colOff>
      <xdr:row>15</xdr:row>
      <xdr:rowOff>214312</xdr:rowOff>
    </xdr:from>
    <xdr:to>
      <xdr:col>3</xdr:col>
      <xdr:colOff>2731071</xdr:colOff>
      <xdr:row>15</xdr:row>
      <xdr:rowOff>1102010</xdr:rowOff>
    </xdr:to>
    <xdr:pic>
      <xdr:nvPicPr>
        <xdr:cNvPr id="58" name="Imagen 57">
          <a:extLst>
            <a:ext uri="{FF2B5EF4-FFF2-40B4-BE49-F238E27FC236}">
              <a16:creationId xmlns:a16="http://schemas.microsoft.com/office/drawing/2014/main" id="{00000000-0008-0000-0300-00003A000000}"/>
            </a:ext>
          </a:extLst>
        </xdr:cNvPr>
        <xdr:cNvPicPr>
          <a:picLocks noChangeAspect="1"/>
        </xdr:cNvPicPr>
      </xdr:nvPicPr>
      <xdr:blipFill>
        <a:blip xmlns:r="http://schemas.openxmlformats.org/officeDocument/2006/relationships" r:embed="rId8"/>
        <a:stretch>
          <a:fillRect/>
        </a:stretch>
      </xdr:blipFill>
      <xdr:spPr>
        <a:xfrm>
          <a:off x="12382500" y="25955625"/>
          <a:ext cx="1516634" cy="887698"/>
        </a:xfrm>
        <a:prstGeom prst="rect">
          <a:avLst/>
        </a:prstGeom>
      </xdr:spPr>
    </xdr:pic>
    <xdr:clientData/>
  </xdr:twoCellAnchor>
  <xdr:twoCellAnchor editAs="oneCell">
    <xdr:from>
      <xdr:col>3</xdr:col>
      <xdr:colOff>1404937</xdr:colOff>
      <xdr:row>16</xdr:row>
      <xdr:rowOff>214313</xdr:rowOff>
    </xdr:from>
    <xdr:to>
      <xdr:col>3</xdr:col>
      <xdr:colOff>2921571</xdr:colOff>
      <xdr:row>16</xdr:row>
      <xdr:rowOff>1102011</xdr:rowOff>
    </xdr:to>
    <xdr:pic>
      <xdr:nvPicPr>
        <xdr:cNvPr id="59" name="Imagen 58">
          <a:extLst>
            <a:ext uri="{FF2B5EF4-FFF2-40B4-BE49-F238E27FC236}">
              <a16:creationId xmlns:a16="http://schemas.microsoft.com/office/drawing/2014/main" id="{00000000-0008-0000-0300-00003B000000}"/>
            </a:ext>
          </a:extLst>
        </xdr:cNvPr>
        <xdr:cNvPicPr>
          <a:picLocks noChangeAspect="1"/>
        </xdr:cNvPicPr>
      </xdr:nvPicPr>
      <xdr:blipFill>
        <a:blip xmlns:r="http://schemas.openxmlformats.org/officeDocument/2006/relationships" r:embed="rId8"/>
        <a:stretch>
          <a:fillRect/>
        </a:stretch>
      </xdr:blipFill>
      <xdr:spPr>
        <a:xfrm>
          <a:off x="12573000" y="27479626"/>
          <a:ext cx="1516634" cy="887698"/>
        </a:xfrm>
        <a:prstGeom prst="rect">
          <a:avLst/>
        </a:prstGeom>
      </xdr:spPr>
    </xdr:pic>
    <xdr:clientData/>
  </xdr:twoCellAnchor>
  <xdr:twoCellAnchor editAs="oneCell">
    <xdr:from>
      <xdr:col>3</xdr:col>
      <xdr:colOff>1523999</xdr:colOff>
      <xdr:row>17</xdr:row>
      <xdr:rowOff>238126</xdr:rowOff>
    </xdr:from>
    <xdr:to>
      <xdr:col>3</xdr:col>
      <xdr:colOff>2952748</xdr:colOff>
      <xdr:row>17</xdr:row>
      <xdr:rowOff>1588944</xdr:rowOff>
    </xdr:to>
    <xdr:pic>
      <xdr:nvPicPr>
        <xdr:cNvPr id="60" name="Imagen 59">
          <a:extLst>
            <a:ext uri="{FF2B5EF4-FFF2-40B4-BE49-F238E27FC236}">
              <a16:creationId xmlns:a16="http://schemas.microsoft.com/office/drawing/2014/main" id="{00000000-0008-0000-0300-00003C000000}"/>
            </a:ext>
          </a:extLst>
        </xdr:cNvPr>
        <xdr:cNvPicPr>
          <a:picLocks noChangeAspect="1"/>
        </xdr:cNvPicPr>
      </xdr:nvPicPr>
      <xdr:blipFill>
        <a:blip xmlns:r="http://schemas.openxmlformats.org/officeDocument/2006/relationships" r:embed="rId9"/>
        <a:stretch>
          <a:fillRect/>
        </a:stretch>
      </xdr:blipFill>
      <xdr:spPr>
        <a:xfrm>
          <a:off x="12692062" y="28789314"/>
          <a:ext cx="1428749" cy="1350818"/>
        </a:xfrm>
        <a:prstGeom prst="rect">
          <a:avLst/>
        </a:prstGeom>
      </xdr:spPr>
    </xdr:pic>
    <xdr:clientData/>
  </xdr:twoCellAnchor>
  <xdr:twoCellAnchor editAs="oneCell">
    <xdr:from>
      <xdr:col>3</xdr:col>
      <xdr:colOff>1833562</xdr:colOff>
      <xdr:row>18</xdr:row>
      <xdr:rowOff>142875</xdr:rowOff>
    </xdr:from>
    <xdr:to>
      <xdr:col>3</xdr:col>
      <xdr:colOff>3000373</xdr:colOff>
      <xdr:row>18</xdr:row>
      <xdr:rowOff>1333499</xdr:rowOff>
    </xdr:to>
    <xdr:pic>
      <xdr:nvPicPr>
        <xdr:cNvPr id="61" name="Imagen 60">
          <a:extLst>
            <a:ext uri="{FF2B5EF4-FFF2-40B4-BE49-F238E27FC236}">
              <a16:creationId xmlns:a16="http://schemas.microsoft.com/office/drawing/2014/main" id="{00000000-0008-0000-0300-00003D000000}"/>
            </a:ext>
          </a:extLst>
        </xdr:cNvPr>
        <xdr:cNvPicPr>
          <a:picLocks noChangeAspect="1"/>
        </xdr:cNvPicPr>
      </xdr:nvPicPr>
      <xdr:blipFill>
        <a:blip xmlns:r="http://schemas.openxmlformats.org/officeDocument/2006/relationships" r:embed="rId10"/>
        <a:stretch>
          <a:fillRect/>
        </a:stretch>
      </xdr:blipFill>
      <xdr:spPr>
        <a:xfrm>
          <a:off x="13001625" y="30503813"/>
          <a:ext cx="1166811" cy="1190624"/>
        </a:xfrm>
        <a:prstGeom prst="rect">
          <a:avLst/>
        </a:prstGeom>
      </xdr:spPr>
    </xdr:pic>
    <xdr:clientData/>
  </xdr:twoCellAnchor>
  <xdr:twoCellAnchor editAs="oneCell">
    <xdr:from>
      <xdr:col>3</xdr:col>
      <xdr:colOff>1571625</xdr:colOff>
      <xdr:row>19</xdr:row>
      <xdr:rowOff>119062</xdr:rowOff>
    </xdr:from>
    <xdr:to>
      <xdr:col>3</xdr:col>
      <xdr:colOff>2983707</xdr:colOff>
      <xdr:row>19</xdr:row>
      <xdr:rowOff>1329418</xdr:rowOff>
    </xdr:to>
    <xdr:pic>
      <xdr:nvPicPr>
        <xdr:cNvPr id="62" name="Imagen 61">
          <a:extLst>
            <a:ext uri="{FF2B5EF4-FFF2-40B4-BE49-F238E27FC236}">
              <a16:creationId xmlns:a16="http://schemas.microsoft.com/office/drawing/2014/main" id="{00000000-0008-0000-0300-00003E000000}"/>
            </a:ext>
          </a:extLst>
        </xdr:cNvPr>
        <xdr:cNvPicPr>
          <a:picLocks noChangeAspect="1"/>
        </xdr:cNvPicPr>
      </xdr:nvPicPr>
      <xdr:blipFill>
        <a:blip xmlns:r="http://schemas.openxmlformats.org/officeDocument/2006/relationships" r:embed="rId11"/>
        <a:stretch>
          <a:fillRect/>
        </a:stretch>
      </xdr:blipFill>
      <xdr:spPr>
        <a:xfrm>
          <a:off x="12739688" y="32146875"/>
          <a:ext cx="1412082" cy="1210356"/>
        </a:xfrm>
        <a:prstGeom prst="rect">
          <a:avLst/>
        </a:prstGeom>
      </xdr:spPr>
    </xdr:pic>
    <xdr:clientData/>
  </xdr:twoCellAnchor>
  <xdr:twoCellAnchor editAs="oneCell">
    <xdr:from>
      <xdr:col>3</xdr:col>
      <xdr:colOff>1404938</xdr:colOff>
      <xdr:row>20</xdr:row>
      <xdr:rowOff>238125</xdr:rowOff>
    </xdr:from>
    <xdr:to>
      <xdr:col>3</xdr:col>
      <xdr:colOff>2979280</xdr:colOff>
      <xdr:row>20</xdr:row>
      <xdr:rowOff>1457325</xdr:rowOff>
    </xdr:to>
    <xdr:pic>
      <xdr:nvPicPr>
        <xdr:cNvPr id="63" name="Imagen 62">
          <a:extLst>
            <a:ext uri="{FF2B5EF4-FFF2-40B4-BE49-F238E27FC236}">
              <a16:creationId xmlns:a16="http://schemas.microsoft.com/office/drawing/2014/main" id="{00000000-0008-0000-0300-00003F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2573001" y="33647063"/>
          <a:ext cx="1574342"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1404938</xdr:colOff>
      <xdr:row>21</xdr:row>
      <xdr:rowOff>238125</xdr:rowOff>
    </xdr:from>
    <xdr:to>
      <xdr:col>3</xdr:col>
      <xdr:colOff>2405654</xdr:colOff>
      <xdr:row>21</xdr:row>
      <xdr:rowOff>1395560</xdr:rowOff>
    </xdr:to>
    <xdr:pic>
      <xdr:nvPicPr>
        <xdr:cNvPr id="64" name="Imagen 63" descr="Cilindro A Gas De 100libras - $ 60.000 en 2020 | Gas propano ...">
          <a:extLst>
            <a:ext uri="{FF2B5EF4-FFF2-40B4-BE49-F238E27FC236}">
              <a16:creationId xmlns:a16="http://schemas.microsoft.com/office/drawing/2014/main" id="{00000000-0008-0000-0300-000040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rot="10800000" flipV="1">
          <a:off x="12573001" y="35313938"/>
          <a:ext cx="1000716" cy="11574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1452563</xdr:colOff>
      <xdr:row>22</xdr:row>
      <xdr:rowOff>119062</xdr:rowOff>
    </xdr:from>
    <xdr:to>
      <xdr:col>3</xdr:col>
      <xdr:colOff>2862263</xdr:colOff>
      <xdr:row>22</xdr:row>
      <xdr:rowOff>1571625</xdr:rowOff>
    </xdr:to>
    <xdr:pic>
      <xdr:nvPicPr>
        <xdr:cNvPr id="65" name="Imagen 64">
          <a:extLst>
            <a:ext uri="{FF2B5EF4-FFF2-40B4-BE49-F238E27FC236}">
              <a16:creationId xmlns:a16="http://schemas.microsoft.com/office/drawing/2014/main" id="{00000000-0008-0000-0300-000041000000}"/>
            </a:ext>
          </a:extLst>
        </xdr:cNvPr>
        <xdr:cNvPicPr>
          <a:picLocks noChangeAspect="1"/>
        </xdr:cNvPicPr>
      </xdr:nvPicPr>
      <xdr:blipFill>
        <a:blip xmlns:r="http://schemas.openxmlformats.org/officeDocument/2006/relationships" r:embed="rId14"/>
        <a:stretch>
          <a:fillRect/>
        </a:stretch>
      </xdr:blipFill>
      <xdr:spPr>
        <a:xfrm>
          <a:off x="12620626" y="36790312"/>
          <a:ext cx="1409700" cy="1452563"/>
        </a:xfrm>
        <a:prstGeom prst="rect">
          <a:avLst/>
        </a:prstGeom>
      </xdr:spPr>
    </xdr:pic>
    <xdr:clientData/>
  </xdr:twoCellAnchor>
  <xdr:twoCellAnchor editAs="oneCell">
    <xdr:from>
      <xdr:col>3</xdr:col>
      <xdr:colOff>1190625</xdr:colOff>
      <xdr:row>23</xdr:row>
      <xdr:rowOff>95250</xdr:rowOff>
    </xdr:from>
    <xdr:to>
      <xdr:col>3</xdr:col>
      <xdr:colOff>3182216</xdr:colOff>
      <xdr:row>23</xdr:row>
      <xdr:rowOff>1636569</xdr:rowOff>
    </xdr:to>
    <xdr:pic>
      <xdr:nvPicPr>
        <xdr:cNvPr id="67" name="Imagen 66">
          <a:extLst>
            <a:ext uri="{FF2B5EF4-FFF2-40B4-BE49-F238E27FC236}">
              <a16:creationId xmlns:a16="http://schemas.microsoft.com/office/drawing/2014/main" id="{00000000-0008-0000-0300-0000430000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12358688" y="38481000"/>
          <a:ext cx="1991591" cy="15413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1000125</xdr:colOff>
      <xdr:row>24</xdr:row>
      <xdr:rowOff>95250</xdr:rowOff>
    </xdr:from>
    <xdr:to>
      <xdr:col>3</xdr:col>
      <xdr:colOff>3188838</xdr:colOff>
      <xdr:row>24</xdr:row>
      <xdr:rowOff>1452562</xdr:rowOff>
    </xdr:to>
    <xdr:pic>
      <xdr:nvPicPr>
        <xdr:cNvPr id="68" name="Imagen 67" descr="BOLSA CIERRE HERMÉTICO BOGOTÁ - BOLSAS RESELLABLES VENTA PLÁSTICOS Y  CARTONES EN COLOMBIA">
          <a:extLst>
            <a:ext uri="{FF2B5EF4-FFF2-40B4-BE49-F238E27FC236}">
              <a16:creationId xmlns:a16="http://schemas.microsoft.com/office/drawing/2014/main" id="{00000000-0008-0000-0300-000044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2168188" y="40243125"/>
          <a:ext cx="2188713" cy="13573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1428750</xdr:colOff>
      <xdr:row>25</xdr:row>
      <xdr:rowOff>261937</xdr:rowOff>
    </xdr:from>
    <xdr:to>
      <xdr:col>3</xdr:col>
      <xdr:colOff>2900795</xdr:colOff>
      <xdr:row>25</xdr:row>
      <xdr:rowOff>1500186</xdr:rowOff>
    </xdr:to>
    <xdr:pic>
      <xdr:nvPicPr>
        <xdr:cNvPr id="69" name="Imagen 68" descr="https://homecenterco.scene7.com/is/image/SodimacCO/473500?fmt=jpg&amp;fit=fit,1&amp;wid=420&amp;hei=420">
          <a:extLst>
            <a:ext uri="{FF2B5EF4-FFF2-40B4-BE49-F238E27FC236}">
              <a16:creationId xmlns:a16="http://schemas.microsoft.com/office/drawing/2014/main" id="{00000000-0008-0000-0300-000045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2596813" y="41981437"/>
          <a:ext cx="1472045" cy="1238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214313</xdr:colOff>
      <xdr:row>26</xdr:row>
      <xdr:rowOff>190500</xdr:rowOff>
    </xdr:from>
    <xdr:to>
      <xdr:col>3</xdr:col>
      <xdr:colOff>4214812</xdr:colOff>
      <xdr:row>26</xdr:row>
      <xdr:rowOff>1643062</xdr:rowOff>
    </xdr:to>
    <xdr:pic>
      <xdr:nvPicPr>
        <xdr:cNvPr id="70" name="Imagen 69">
          <a:extLst>
            <a:ext uri="{FF2B5EF4-FFF2-40B4-BE49-F238E27FC236}">
              <a16:creationId xmlns:a16="http://schemas.microsoft.com/office/drawing/2014/main" id="{00000000-0008-0000-0300-000046000000}"/>
            </a:ext>
          </a:extLst>
        </xdr:cNvPr>
        <xdr:cNvPicPr>
          <a:picLocks noChangeAspect="1"/>
        </xdr:cNvPicPr>
      </xdr:nvPicPr>
      <xdr:blipFill>
        <a:blip xmlns:r="http://schemas.openxmlformats.org/officeDocument/2006/relationships" r:embed="rId18"/>
        <a:stretch>
          <a:fillRect/>
        </a:stretch>
      </xdr:blipFill>
      <xdr:spPr>
        <a:xfrm>
          <a:off x="11382376" y="43576875"/>
          <a:ext cx="4000499" cy="1452562"/>
        </a:xfrm>
        <a:prstGeom prst="rect">
          <a:avLst/>
        </a:prstGeom>
      </xdr:spPr>
    </xdr:pic>
    <xdr:clientData/>
  </xdr:twoCellAnchor>
  <xdr:twoCellAnchor editAs="oneCell">
    <xdr:from>
      <xdr:col>3</xdr:col>
      <xdr:colOff>1404937</xdr:colOff>
      <xdr:row>27</xdr:row>
      <xdr:rowOff>95249</xdr:rowOff>
    </xdr:from>
    <xdr:to>
      <xdr:col>3</xdr:col>
      <xdr:colOff>2703801</xdr:colOff>
      <xdr:row>27</xdr:row>
      <xdr:rowOff>1381124</xdr:rowOff>
    </xdr:to>
    <xdr:pic>
      <xdr:nvPicPr>
        <xdr:cNvPr id="71" name="Imagen 70" descr="Jabón en Polvo Industrial | Proquillanos">
          <a:extLst>
            <a:ext uri="{FF2B5EF4-FFF2-40B4-BE49-F238E27FC236}">
              <a16:creationId xmlns:a16="http://schemas.microsoft.com/office/drawing/2014/main" id="{00000000-0008-0000-0300-00004700000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12573000" y="45291374"/>
          <a:ext cx="1298864"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1214438</xdr:colOff>
      <xdr:row>28</xdr:row>
      <xdr:rowOff>190500</xdr:rowOff>
    </xdr:from>
    <xdr:to>
      <xdr:col>3</xdr:col>
      <xdr:colOff>2924612</xdr:colOff>
      <xdr:row>28</xdr:row>
      <xdr:rowOff>1809750</xdr:rowOff>
    </xdr:to>
    <xdr:pic>
      <xdr:nvPicPr>
        <xdr:cNvPr id="72" name="Imagen 71">
          <a:extLst>
            <a:ext uri="{FF2B5EF4-FFF2-40B4-BE49-F238E27FC236}">
              <a16:creationId xmlns:a16="http://schemas.microsoft.com/office/drawing/2014/main" id="{00000000-0008-0000-0300-000048000000}"/>
            </a:ext>
          </a:extLst>
        </xdr:cNvPr>
        <xdr:cNvPicPr>
          <a:picLocks noChangeAspect="1"/>
        </xdr:cNvPicPr>
      </xdr:nvPicPr>
      <xdr:blipFill>
        <a:blip xmlns:r="http://schemas.openxmlformats.org/officeDocument/2006/relationships" r:embed="rId20"/>
        <a:stretch>
          <a:fillRect/>
        </a:stretch>
      </xdr:blipFill>
      <xdr:spPr>
        <a:xfrm>
          <a:off x="12382501" y="46958250"/>
          <a:ext cx="1710174" cy="1619250"/>
        </a:xfrm>
        <a:prstGeom prst="rect">
          <a:avLst/>
        </a:prstGeom>
      </xdr:spPr>
    </xdr:pic>
    <xdr:clientData/>
  </xdr:twoCellAnchor>
  <xdr:twoCellAnchor editAs="oneCell">
    <xdr:from>
      <xdr:col>3</xdr:col>
      <xdr:colOff>1381124</xdr:colOff>
      <xdr:row>29</xdr:row>
      <xdr:rowOff>95251</xdr:rowOff>
    </xdr:from>
    <xdr:to>
      <xdr:col>3</xdr:col>
      <xdr:colOff>2519363</xdr:colOff>
      <xdr:row>29</xdr:row>
      <xdr:rowOff>1381125</xdr:rowOff>
    </xdr:to>
    <xdr:pic>
      <xdr:nvPicPr>
        <xdr:cNvPr id="73" name="Imagen 72" descr="aceite 4 tiempos 10w30 de listado.mercadolibre.com.co">
          <a:extLst>
            <a:ext uri="{FF2B5EF4-FFF2-40B4-BE49-F238E27FC236}">
              <a16:creationId xmlns:a16="http://schemas.microsoft.com/office/drawing/2014/main" id="{00000000-0008-0000-0300-0000490000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12549187" y="48768001"/>
          <a:ext cx="1138239" cy="1285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30</xdr:row>
      <xdr:rowOff>0</xdr:rowOff>
    </xdr:from>
    <xdr:to>
      <xdr:col>3</xdr:col>
      <xdr:colOff>304800</xdr:colOff>
      <xdr:row>30</xdr:row>
      <xdr:rowOff>304800</xdr:rowOff>
    </xdr:to>
    <xdr:sp macro="" textlink="">
      <xdr:nvSpPr>
        <xdr:cNvPr id="3074" name="AutoShape 2" descr="Aceite Para Bombas De Vacio Pumps Oil Y A">
          <a:extLst>
            <a:ext uri="{FF2B5EF4-FFF2-40B4-BE49-F238E27FC236}">
              <a16:creationId xmlns:a16="http://schemas.microsoft.com/office/drawing/2014/main" id="{00000000-0008-0000-0300-0000020C0000}"/>
            </a:ext>
          </a:extLst>
        </xdr:cNvPr>
        <xdr:cNvSpPr>
          <a:spLocks noChangeAspect="1" noChangeArrowheads="1"/>
        </xdr:cNvSpPr>
      </xdr:nvSpPr>
      <xdr:spPr bwMode="auto">
        <a:xfrm>
          <a:off x="11163300" y="50091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30</xdr:row>
      <xdr:rowOff>0</xdr:rowOff>
    </xdr:from>
    <xdr:to>
      <xdr:col>3</xdr:col>
      <xdr:colOff>304800</xdr:colOff>
      <xdr:row>30</xdr:row>
      <xdr:rowOff>304800</xdr:rowOff>
    </xdr:to>
    <xdr:sp macro="" textlink="">
      <xdr:nvSpPr>
        <xdr:cNvPr id="3075" name="AutoShape 3" descr="Aceite Para Bombas De Vacio Pumps Oil Y A">
          <a:extLst>
            <a:ext uri="{FF2B5EF4-FFF2-40B4-BE49-F238E27FC236}">
              <a16:creationId xmlns:a16="http://schemas.microsoft.com/office/drawing/2014/main" id="{00000000-0008-0000-0300-0000030C0000}"/>
            </a:ext>
          </a:extLst>
        </xdr:cNvPr>
        <xdr:cNvSpPr>
          <a:spLocks noChangeAspect="1" noChangeArrowheads="1"/>
        </xdr:cNvSpPr>
      </xdr:nvSpPr>
      <xdr:spPr bwMode="auto">
        <a:xfrm>
          <a:off x="11163300" y="50091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30</xdr:row>
      <xdr:rowOff>0</xdr:rowOff>
    </xdr:from>
    <xdr:to>
      <xdr:col>3</xdr:col>
      <xdr:colOff>304800</xdr:colOff>
      <xdr:row>30</xdr:row>
      <xdr:rowOff>304800</xdr:rowOff>
    </xdr:to>
    <xdr:sp macro="" textlink="">
      <xdr:nvSpPr>
        <xdr:cNvPr id="3076" name="AutoShape 4" descr="Aceite Para Bombas De Vacio Pumps Oil Y A">
          <a:extLst>
            <a:ext uri="{FF2B5EF4-FFF2-40B4-BE49-F238E27FC236}">
              <a16:creationId xmlns:a16="http://schemas.microsoft.com/office/drawing/2014/main" id="{00000000-0008-0000-0300-0000040C0000}"/>
            </a:ext>
          </a:extLst>
        </xdr:cNvPr>
        <xdr:cNvSpPr>
          <a:spLocks noChangeAspect="1" noChangeArrowheads="1"/>
        </xdr:cNvSpPr>
      </xdr:nvSpPr>
      <xdr:spPr bwMode="auto">
        <a:xfrm>
          <a:off x="11163300" y="50091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32</xdr:row>
      <xdr:rowOff>0</xdr:rowOff>
    </xdr:from>
    <xdr:to>
      <xdr:col>3</xdr:col>
      <xdr:colOff>304800</xdr:colOff>
      <xdr:row>32</xdr:row>
      <xdr:rowOff>304800</xdr:rowOff>
    </xdr:to>
    <xdr:sp macro="" textlink="">
      <xdr:nvSpPr>
        <xdr:cNvPr id="3077" name="AutoShape 5" descr="Aceite Para Bombas De Vacio Pumps Oil Y A">
          <a:extLst>
            <a:ext uri="{FF2B5EF4-FFF2-40B4-BE49-F238E27FC236}">
              <a16:creationId xmlns:a16="http://schemas.microsoft.com/office/drawing/2014/main" id="{00000000-0008-0000-0300-0000050C0000}"/>
            </a:ext>
          </a:extLst>
        </xdr:cNvPr>
        <xdr:cNvSpPr>
          <a:spLocks noChangeAspect="1" noChangeArrowheads="1"/>
        </xdr:cNvSpPr>
      </xdr:nvSpPr>
      <xdr:spPr bwMode="auto">
        <a:xfrm>
          <a:off x="11163300" y="52492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30</xdr:row>
      <xdr:rowOff>0</xdr:rowOff>
    </xdr:from>
    <xdr:to>
      <xdr:col>3</xdr:col>
      <xdr:colOff>304800</xdr:colOff>
      <xdr:row>30</xdr:row>
      <xdr:rowOff>304800</xdr:rowOff>
    </xdr:to>
    <xdr:sp macro="" textlink="">
      <xdr:nvSpPr>
        <xdr:cNvPr id="3078" name="AutoShape 6" descr="2202 Aceite De Bomba De Vacío 8 Oz">
          <a:extLst>
            <a:ext uri="{FF2B5EF4-FFF2-40B4-BE49-F238E27FC236}">
              <a16:creationId xmlns:a16="http://schemas.microsoft.com/office/drawing/2014/main" id="{00000000-0008-0000-0300-0000060C0000}"/>
            </a:ext>
          </a:extLst>
        </xdr:cNvPr>
        <xdr:cNvSpPr>
          <a:spLocks noChangeAspect="1" noChangeArrowheads="1"/>
        </xdr:cNvSpPr>
      </xdr:nvSpPr>
      <xdr:spPr bwMode="auto">
        <a:xfrm>
          <a:off x="11163300" y="50091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1262062</xdr:colOff>
      <xdr:row>30</xdr:row>
      <xdr:rowOff>23812</xdr:rowOff>
    </xdr:from>
    <xdr:to>
      <xdr:col>3</xdr:col>
      <xdr:colOff>3286124</xdr:colOff>
      <xdr:row>30</xdr:row>
      <xdr:rowOff>1333500</xdr:rowOff>
    </xdr:to>
    <xdr:pic>
      <xdr:nvPicPr>
        <xdr:cNvPr id="75" name="Imagen 74" descr="aceite mineral para bomba de vacio de formex.com.co">
          <a:extLst>
            <a:ext uri="{FF2B5EF4-FFF2-40B4-BE49-F238E27FC236}">
              <a16:creationId xmlns:a16="http://schemas.microsoft.com/office/drawing/2014/main" id="{00000000-0008-0000-0300-00004B000000}"/>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12430125" y="50172937"/>
          <a:ext cx="2024062" cy="1309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1571625</xdr:colOff>
      <xdr:row>32</xdr:row>
      <xdr:rowOff>166688</xdr:rowOff>
    </xdr:from>
    <xdr:to>
      <xdr:col>3</xdr:col>
      <xdr:colOff>2645599</xdr:colOff>
      <xdr:row>32</xdr:row>
      <xdr:rowOff>1047750</xdr:rowOff>
    </xdr:to>
    <xdr:pic>
      <xdr:nvPicPr>
        <xdr:cNvPr id="76" name="Imagen 75">
          <a:extLst>
            <a:ext uri="{FF2B5EF4-FFF2-40B4-BE49-F238E27FC236}">
              <a16:creationId xmlns:a16="http://schemas.microsoft.com/office/drawing/2014/main" id="{00000000-0008-0000-0300-00004C000000}"/>
            </a:ext>
          </a:extLst>
        </xdr:cNvPr>
        <xdr:cNvPicPr>
          <a:picLocks noChangeAspect="1"/>
        </xdr:cNvPicPr>
      </xdr:nvPicPr>
      <xdr:blipFill>
        <a:blip xmlns:r="http://schemas.openxmlformats.org/officeDocument/2006/relationships" r:embed="rId23"/>
        <a:stretch>
          <a:fillRect/>
        </a:stretch>
      </xdr:blipFill>
      <xdr:spPr>
        <a:xfrm>
          <a:off x="12739688" y="54411563"/>
          <a:ext cx="1073974" cy="881062"/>
        </a:xfrm>
        <a:prstGeom prst="rect">
          <a:avLst/>
        </a:prstGeom>
      </xdr:spPr>
    </xdr:pic>
    <xdr:clientData/>
  </xdr:twoCellAnchor>
  <xdr:twoCellAnchor editAs="oneCell">
    <xdr:from>
      <xdr:col>3</xdr:col>
      <xdr:colOff>1000125</xdr:colOff>
      <xdr:row>33</xdr:row>
      <xdr:rowOff>381000</xdr:rowOff>
    </xdr:from>
    <xdr:to>
      <xdr:col>3</xdr:col>
      <xdr:colOff>3493942</xdr:colOff>
      <xdr:row>33</xdr:row>
      <xdr:rowOff>1459693</xdr:rowOff>
    </xdr:to>
    <xdr:pic>
      <xdr:nvPicPr>
        <xdr:cNvPr id="77" name="Imagen 76">
          <a:extLst>
            <a:ext uri="{FF2B5EF4-FFF2-40B4-BE49-F238E27FC236}">
              <a16:creationId xmlns:a16="http://schemas.microsoft.com/office/drawing/2014/main" id="{00000000-0008-0000-0300-00004D000000}"/>
            </a:ext>
          </a:extLst>
        </xdr:cNvPr>
        <xdr:cNvPicPr>
          <a:picLocks noChangeAspect="1"/>
        </xdr:cNvPicPr>
      </xdr:nvPicPr>
      <xdr:blipFill>
        <a:blip xmlns:r="http://schemas.openxmlformats.org/officeDocument/2006/relationships" r:embed="rId24"/>
        <a:stretch>
          <a:fillRect/>
        </a:stretch>
      </xdr:blipFill>
      <xdr:spPr>
        <a:xfrm>
          <a:off x="12168188" y="55816500"/>
          <a:ext cx="2493817" cy="1078693"/>
        </a:xfrm>
        <a:prstGeom prst="rect">
          <a:avLst/>
        </a:prstGeom>
      </xdr:spPr>
    </xdr:pic>
    <xdr:clientData/>
  </xdr:twoCellAnchor>
  <xdr:twoCellAnchor editAs="oneCell">
    <xdr:from>
      <xdr:col>3</xdr:col>
      <xdr:colOff>1381125</xdr:colOff>
      <xdr:row>34</xdr:row>
      <xdr:rowOff>142875</xdr:rowOff>
    </xdr:from>
    <xdr:to>
      <xdr:col>3</xdr:col>
      <xdr:colOff>2644241</xdr:colOff>
      <xdr:row>34</xdr:row>
      <xdr:rowOff>1805421</xdr:rowOff>
    </xdr:to>
    <xdr:pic>
      <xdr:nvPicPr>
        <xdr:cNvPr id="78" name="Imagen 77">
          <a:extLst>
            <a:ext uri="{FF2B5EF4-FFF2-40B4-BE49-F238E27FC236}">
              <a16:creationId xmlns:a16="http://schemas.microsoft.com/office/drawing/2014/main" id="{00000000-0008-0000-0300-00004E000000}"/>
            </a:ext>
          </a:extLst>
        </xdr:cNvPr>
        <xdr:cNvPicPr>
          <a:picLocks noChangeAspect="1"/>
        </xdr:cNvPicPr>
      </xdr:nvPicPr>
      <xdr:blipFill>
        <a:blip xmlns:r="http://schemas.openxmlformats.org/officeDocument/2006/relationships" r:embed="rId25"/>
        <a:stretch>
          <a:fillRect/>
        </a:stretch>
      </xdr:blipFill>
      <xdr:spPr>
        <a:xfrm>
          <a:off x="12549188" y="57435750"/>
          <a:ext cx="1263116" cy="1662546"/>
        </a:xfrm>
        <a:prstGeom prst="rect">
          <a:avLst/>
        </a:prstGeom>
      </xdr:spPr>
    </xdr:pic>
    <xdr:clientData/>
  </xdr:twoCellAnchor>
  <xdr:twoCellAnchor editAs="oneCell">
    <xdr:from>
      <xdr:col>3</xdr:col>
      <xdr:colOff>1551889</xdr:colOff>
      <xdr:row>35</xdr:row>
      <xdr:rowOff>299357</xdr:rowOff>
    </xdr:from>
    <xdr:to>
      <xdr:col>3</xdr:col>
      <xdr:colOff>2764896</xdr:colOff>
      <xdr:row>35</xdr:row>
      <xdr:rowOff>1529818</xdr:rowOff>
    </xdr:to>
    <xdr:pic>
      <xdr:nvPicPr>
        <xdr:cNvPr id="45" name="Imagen 44">
          <a:extLst>
            <a:ext uri="{FF2B5EF4-FFF2-40B4-BE49-F238E27FC236}">
              <a16:creationId xmlns:a16="http://schemas.microsoft.com/office/drawing/2014/main" id="{00000000-0008-0000-0300-00002D000000}"/>
            </a:ext>
          </a:extLst>
        </xdr:cNvPr>
        <xdr:cNvPicPr>
          <a:picLocks noChangeAspect="1"/>
        </xdr:cNvPicPr>
      </xdr:nvPicPr>
      <xdr:blipFill>
        <a:blip xmlns:r="http://schemas.openxmlformats.org/officeDocument/2006/relationships" r:embed="rId26"/>
        <a:stretch>
          <a:fillRect/>
        </a:stretch>
      </xdr:blipFill>
      <xdr:spPr>
        <a:xfrm>
          <a:off x="12723353" y="59422393"/>
          <a:ext cx="1213007" cy="1230461"/>
        </a:xfrm>
        <a:prstGeom prst="rect">
          <a:avLst/>
        </a:prstGeom>
      </xdr:spPr>
    </xdr:pic>
    <xdr:clientData/>
  </xdr:twoCellAnchor>
  <xdr:twoCellAnchor editAs="oneCell">
    <xdr:from>
      <xdr:col>3</xdr:col>
      <xdr:colOff>1238250</xdr:colOff>
      <xdr:row>36</xdr:row>
      <xdr:rowOff>163286</xdr:rowOff>
    </xdr:from>
    <xdr:to>
      <xdr:col>3</xdr:col>
      <xdr:colOff>2762463</xdr:colOff>
      <xdr:row>36</xdr:row>
      <xdr:rowOff>1744657</xdr:rowOff>
    </xdr:to>
    <xdr:pic>
      <xdr:nvPicPr>
        <xdr:cNvPr id="46" name="Imagen 45">
          <a:extLst>
            <a:ext uri="{FF2B5EF4-FFF2-40B4-BE49-F238E27FC236}">
              <a16:creationId xmlns:a16="http://schemas.microsoft.com/office/drawing/2014/main" id="{00000000-0008-0000-0300-00002E000000}"/>
            </a:ext>
          </a:extLst>
        </xdr:cNvPr>
        <xdr:cNvPicPr>
          <a:picLocks noChangeAspect="1"/>
        </xdr:cNvPicPr>
      </xdr:nvPicPr>
      <xdr:blipFill>
        <a:blip xmlns:r="http://schemas.openxmlformats.org/officeDocument/2006/relationships" r:embed="rId27"/>
        <a:stretch>
          <a:fillRect/>
        </a:stretch>
      </xdr:blipFill>
      <xdr:spPr>
        <a:xfrm>
          <a:off x="12409714" y="61136893"/>
          <a:ext cx="1524213" cy="1581371"/>
        </a:xfrm>
        <a:prstGeom prst="rect">
          <a:avLst/>
        </a:prstGeom>
      </xdr:spPr>
    </xdr:pic>
    <xdr:clientData/>
  </xdr:twoCellAnchor>
  <xdr:twoCellAnchor editAs="oneCell">
    <xdr:from>
      <xdr:col>3</xdr:col>
      <xdr:colOff>1347107</xdr:colOff>
      <xdr:row>37</xdr:row>
      <xdr:rowOff>517072</xdr:rowOff>
    </xdr:from>
    <xdr:to>
      <xdr:col>3</xdr:col>
      <xdr:colOff>2328319</xdr:colOff>
      <xdr:row>37</xdr:row>
      <xdr:rowOff>2003179</xdr:rowOff>
    </xdr:to>
    <xdr:pic>
      <xdr:nvPicPr>
        <xdr:cNvPr id="47" name="Imagen 46">
          <a:extLst>
            <a:ext uri="{FF2B5EF4-FFF2-40B4-BE49-F238E27FC236}">
              <a16:creationId xmlns:a16="http://schemas.microsoft.com/office/drawing/2014/main" id="{00000000-0008-0000-0300-00002F000000}"/>
            </a:ext>
          </a:extLst>
        </xdr:cNvPr>
        <xdr:cNvPicPr>
          <a:picLocks noChangeAspect="1"/>
        </xdr:cNvPicPr>
      </xdr:nvPicPr>
      <xdr:blipFill>
        <a:blip xmlns:r="http://schemas.openxmlformats.org/officeDocument/2006/relationships" r:embed="rId28"/>
        <a:stretch>
          <a:fillRect/>
        </a:stretch>
      </xdr:blipFill>
      <xdr:spPr>
        <a:xfrm>
          <a:off x="12518571" y="63341251"/>
          <a:ext cx="981212" cy="1486107"/>
        </a:xfrm>
        <a:prstGeom prst="rect">
          <a:avLst/>
        </a:prstGeom>
      </xdr:spPr>
    </xdr:pic>
    <xdr:clientData/>
  </xdr:twoCellAnchor>
  <xdr:twoCellAnchor editAs="oneCell">
    <xdr:from>
      <xdr:col>3</xdr:col>
      <xdr:colOff>1469572</xdr:colOff>
      <xdr:row>38</xdr:row>
      <xdr:rowOff>204107</xdr:rowOff>
    </xdr:from>
    <xdr:to>
      <xdr:col>3</xdr:col>
      <xdr:colOff>3004954</xdr:colOff>
      <xdr:row>38</xdr:row>
      <xdr:rowOff>1427486</xdr:rowOff>
    </xdr:to>
    <xdr:pic>
      <xdr:nvPicPr>
        <xdr:cNvPr id="66" name="Imagen 65">
          <a:extLst>
            <a:ext uri="{FF2B5EF4-FFF2-40B4-BE49-F238E27FC236}">
              <a16:creationId xmlns:a16="http://schemas.microsoft.com/office/drawing/2014/main" id="{00000000-0008-0000-0300-000042000000}"/>
            </a:ext>
          </a:extLst>
        </xdr:cNvPr>
        <xdr:cNvPicPr>
          <a:picLocks noChangeAspect="1"/>
        </xdr:cNvPicPr>
      </xdr:nvPicPr>
      <xdr:blipFill>
        <a:blip xmlns:r="http://schemas.openxmlformats.org/officeDocument/2006/relationships" r:embed="rId29"/>
        <a:stretch>
          <a:fillRect/>
        </a:stretch>
      </xdr:blipFill>
      <xdr:spPr>
        <a:xfrm>
          <a:off x="12641036" y="65232643"/>
          <a:ext cx="1535382" cy="1223379"/>
        </a:xfrm>
        <a:prstGeom prst="rect">
          <a:avLst/>
        </a:prstGeom>
      </xdr:spPr>
    </xdr:pic>
    <xdr:clientData/>
  </xdr:twoCellAnchor>
  <xdr:twoCellAnchor editAs="oneCell">
    <xdr:from>
      <xdr:col>3</xdr:col>
      <xdr:colOff>707571</xdr:colOff>
      <xdr:row>39</xdr:row>
      <xdr:rowOff>285750</xdr:rowOff>
    </xdr:from>
    <xdr:to>
      <xdr:col>3</xdr:col>
      <xdr:colOff>3841733</xdr:colOff>
      <xdr:row>39</xdr:row>
      <xdr:rowOff>1400331</xdr:rowOff>
    </xdr:to>
    <xdr:pic>
      <xdr:nvPicPr>
        <xdr:cNvPr id="79" name="Imagen 78">
          <a:extLst>
            <a:ext uri="{FF2B5EF4-FFF2-40B4-BE49-F238E27FC236}">
              <a16:creationId xmlns:a16="http://schemas.microsoft.com/office/drawing/2014/main" id="{00000000-0008-0000-0300-00004F000000}"/>
            </a:ext>
          </a:extLst>
        </xdr:cNvPr>
        <xdr:cNvPicPr>
          <a:picLocks noChangeAspect="1"/>
        </xdr:cNvPicPr>
      </xdr:nvPicPr>
      <xdr:blipFill>
        <a:blip xmlns:r="http://schemas.openxmlformats.org/officeDocument/2006/relationships" r:embed="rId30"/>
        <a:stretch>
          <a:fillRect/>
        </a:stretch>
      </xdr:blipFill>
      <xdr:spPr>
        <a:xfrm>
          <a:off x="11879035" y="66824679"/>
          <a:ext cx="3134162" cy="1114581"/>
        </a:xfrm>
        <a:prstGeom prst="rect">
          <a:avLst/>
        </a:prstGeom>
      </xdr:spPr>
    </xdr:pic>
    <xdr:clientData/>
  </xdr:twoCellAnchor>
  <xdr:twoCellAnchor editAs="oneCell">
    <xdr:from>
      <xdr:col>3</xdr:col>
      <xdr:colOff>938166</xdr:colOff>
      <xdr:row>40</xdr:row>
      <xdr:rowOff>163286</xdr:rowOff>
    </xdr:from>
    <xdr:to>
      <xdr:col>3</xdr:col>
      <xdr:colOff>2751703</xdr:colOff>
      <xdr:row>40</xdr:row>
      <xdr:rowOff>1537607</xdr:rowOff>
    </xdr:to>
    <xdr:pic>
      <xdr:nvPicPr>
        <xdr:cNvPr id="74" name="Imagen 73">
          <a:extLst>
            <a:ext uri="{FF2B5EF4-FFF2-40B4-BE49-F238E27FC236}">
              <a16:creationId xmlns:a16="http://schemas.microsoft.com/office/drawing/2014/main" id="{00000000-0008-0000-0300-00004A000000}"/>
            </a:ext>
          </a:extLst>
        </xdr:cNvPr>
        <xdr:cNvPicPr>
          <a:picLocks noChangeAspect="1"/>
        </xdr:cNvPicPr>
      </xdr:nvPicPr>
      <xdr:blipFill>
        <a:blip xmlns:r="http://schemas.openxmlformats.org/officeDocument/2006/relationships" r:embed="rId31"/>
        <a:stretch>
          <a:fillRect/>
        </a:stretch>
      </xdr:blipFill>
      <xdr:spPr>
        <a:xfrm>
          <a:off x="12109630" y="68457536"/>
          <a:ext cx="1813537" cy="137432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3</xdr:col>
      <xdr:colOff>0</xdr:colOff>
      <xdr:row>93</xdr:row>
      <xdr:rowOff>0</xdr:rowOff>
    </xdr:from>
    <xdr:ext cx="304800" cy="314325"/>
    <xdr:sp macro="" textlink="">
      <xdr:nvSpPr>
        <xdr:cNvPr id="2" name="Shape 3">
          <a:extLst>
            <a:ext uri="{FF2B5EF4-FFF2-40B4-BE49-F238E27FC236}">
              <a16:creationId xmlns:a16="http://schemas.microsoft.com/office/drawing/2014/main" id="{00000000-0008-0000-0400-000002000000}"/>
            </a:ext>
          </a:extLst>
        </xdr:cNvPr>
        <xdr:cNvSpPr/>
      </xdr:nvSpPr>
      <xdr:spPr>
        <a:xfrm>
          <a:off x="11163300" y="1741836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93</xdr:row>
      <xdr:rowOff>0</xdr:rowOff>
    </xdr:from>
    <xdr:ext cx="304800" cy="314325"/>
    <xdr:sp macro="" textlink="">
      <xdr:nvSpPr>
        <xdr:cNvPr id="3" name="Shape 3">
          <a:extLst>
            <a:ext uri="{FF2B5EF4-FFF2-40B4-BE49-F238E27FC236}">
              <a16:creationId xmlns:a16="http://schemas.microsoft.com/office/drawing/2014/main" id="{00000000-0008-0000-0400-000003000000}"/>
            </a:ext>
          </a:extLst>
        </xdr:cNvPr>
        <xdr:cNvSpPr/>
      </xdr:nvSpPr>
      <xdr:spPr>
        <a:xfrm>
          <a:off x="11163300" y="1741836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53</xdr:row>
      <xdr:rowOff>0</xdr:rowOff>
    </xdr:from>
    <xdr:ext cx="314325" cy="314325"/>
    <xdr:sp macro="" textlink="">
      <xdr:nvSpPr>
        <xdr:cNvPr id="4" name="Shape 4" descr="Vista previa de imagen">
          <a:extLst>
            <a:ext uri="{FF2B5EF4-FFF2-40B4-BE49-F238E27FC236}">
              <a16:creationId xmlns:a16="http://schemas.microsoft.com/office/drawing/2014/main" id="{00000000-0008-0000-0400-000004000000}"/>
            </a:ext>
          </a:extLst>
        </xdr:cNvPr>
        <xdr:cNvSpPr/>
      </xdr:nvSpPr>
      <xdr:spPr>
        <a:xfrm>
          <a:off x="11163300" y="1108900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53</xdr:row>
      <xdr:rowOff>0</xdr:rowOff>
    </xdr:from>
    <xdr:ext cx="314325" cy="314325"/>
    <xdr:sp macro="" textlink="">
      <xdr:nvSpPr>
        <xdr:cNvPr id="5" name="Shape 4" descr="Vista previa de imagen">
          <a:extLst>
            <a:ext uri="{FF2B5EF4-FFF2-40B4-BE49-F238E27FC236}">
              <a16:creationId xmlns:a16="http://schemas.microsoft.com/office/drawing/2014/main" id="{00000000-0008-0000-0400-000005000000}"/>
            </a:ext>
          </a:extLst>
        </xdr:cNvPr>
        <xdr:cNvSpPr/>
      </xdr:nvSpPr>
      <xdr:spPr>
        <a:xfrm>
          <a:off x="11163300" y="1108900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53</xdr:row>
      <xdr:rowOff>0</xdr:rowOff>
    </xdr:from>
    <xdr:ext cx="314325" cy="314325"/>
    <xdr:sp macro="" textlink="">
      <xdr:nvSpPr>
        <xdr:cNvPr id="6" name="Shape 4" descr="Vista previa de imagen">
          <a:extLst>
            <a:ext uri="{FF2B5EF4-FFF2-40B4-BE49-F238E27FC236}">
              <a16:creationId xmlns:a16="http://schemas.microsoft.com/office/drawing/2014/main" id="{00000000-0008-0000-0400-000006000000}"/>
            </a:ext>
          </a:extLst>
        </xdr:cNvPr>
        <xdr:cNvSpPr/>
      </xdr:nvSpPr>
      <xdr:spPr>
        <a:xfrm>
          <a:off x="11163300" y="1108900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53</xdr:row>
      <xdr:rowOff>0</xdr:rowOff>
    </xdr:from>
    <xdr:ext cx="314325" cy="314325"/>
    <xdr:sp macro="" textlink="">
      <xdr:nvSpPr>
        <xdr:cNvPr id="7" name="Shape 4" descr="Vista previa de imagen">
          <a:extLst>
            <a:ext uri="{FF2B5EF4-FFF2-40B4-BE49-F238E27FC236}">
              <a16:creationId xmlns:a16="http://schemas.microsoft.com/office/drawing/2014/main" id="{00000000-0008-0000-0400-000007000000}"/>
            </a:ext>
          </a:extLst>
        </xdr:cNvPr>
        <xdr:cNvSpPr/>
      </xdr:nvSpPr>
      <xdr:spPr>
        <a:xfrm>
          <a:off x="16935450" y="1108900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54</xdr:row>
      <xdr:rowOff>0</xdr:rowOff>
    </xdr:from>
    <xdr:ext cx="314325" cy="314325"/>
    <xdr:sp macro="" textlink="">
      <xdr:nvSpPr>
        <xdr:cNvPr id="8" name="Shape 4" descr="Vista previa de imagen">
          <a:extLst>
            <a:ext uri="{FF2B5EF4-FFF2-40B4-BE49-F238E27FC236}">
              <a16:creationId xmlns:a16="http://schemas.microsoft.com/office/drawing/2014/main" id="{00000000-0008-0000-0400-000008000000}"/>
            </a:ext>
          </a:extLst>
        </xdr:cNvPr>
        <xdr:cNvSpPr/>
      </xdr:nvSpPr>
      <xdr:spPr>
        <a:xfrm>
          <a:off x="11163300" y="1124712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54</xdr:row>
      <xdr:rowOff>0</xdr:rowOff>
    </xdr:from>
    <xdr:ext cx="314325" cy="314325"/>
    <xdr:sp macro="" textlink="">
      <xdr:nvSpPr>
        <xdr:cNvPr id="9" name="Shape 4" descr="Vista previa de imagen">
          <a:extLst>
            <a:ext uri="{FF2B5EF4-FFF2-40B4-BE49-F238E27FC236}">
              <a16:creationId xmlns:a16="http://schemas.microsoft.com/office/drawing/2014/main" id="{00000000-0008-0000-0400-000009000000}"/>
            </a:ext>
          </a:extLst>
        </xdr:cNvPr>
        <xdr:cNvSpPr/>
      </xdr:nvSpPr>
      <xdr:spPr>
        <a:xfrm>
          <a:off x="11163300" y="1124712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54</xdr:row>
      <xdr:rowOff>0</xdr:rowOff>
    </xdr:from>
    <xdr:ext cx="314325" cy="314325"/>
    <xdr:sp macro="" textlink="">
      <xdr:nvSpPr>
        <xdr:cNvPr id="10" name="Shape 4" descr="Vista previa de imagen">
          <a:extLst>
            <a:ext uri="{FF2B5EF4-FFF2-40B4-BE49-F238E27FC236}">
              <a16:creationId xmlns:a16="http://schemas.microsoft.com/office/drawing/2014/main" id="{00000000-0008-0000-0400-00000A000000}"/>
            </a:ext>
          </a:extLst>
        </xdr:cNvPr>
        <xdr:cNvSpPr/>
      </xdr:nvSpPr>
      <xdr:spPr>
        <a:xfrm>
          <a:off x="18316575" y="1124712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56</xdr:row>
      <xdr:rowOff>0</xdr:rowOff>
    </xdr:from>
    <xdr:ext cx="314325" cy="314325"/>
    <xdr:sp macro="" textlink="">
      <xdr:nvSpPr>
        <xdr:cNvPr id="11" name="Shape 4" descr="Vista previa de imagen">
          <a:extLst>
            <a:ext uri="{FF2B5EF4-FFF2-40B4-BE49-F238E27FC236}">
              <a16:creationId xmlns:a16="http://schemas.microsoft.com/office/drawing/2014/main" id="{00000000-0008-0000-0400-00000B000000}"/>
            </a:ext>
          </a:extLst>
        </xdr:cNvPr>
        <xdr:cNvSpPr/>
      </xdr:nvSpPr>
      <xdr:spPr>
        <a:xfrm>
          <a:off x="11163300"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56</xdr:row>
      <xdr:rowOff>0</xdr:rowOff>
    </xdr:from>
    <xdr:ext cx="314325" cy="314325"/>
    <xdr:sp macro="" textlink="">
      <xdr:nvSpPr>
        <xdr:cNvPr id="12" name="Shape 4" descr="Vista previa de imagen">
          <a:extLst>
            <a:ext uri="{FF2B5EF4-FFF2-40B4-BE49-F238E27FC236}">
              <a16:creationId xmlns:a16="http://schemas.microsoft.com/office/drawing/2014/main" id="{00000000-0008-0000-0400-00000C000000}"/>
            </a:ext>
          </a:extLst>
        </xdr:cNvPr>
        <xdr:cNvSpPr/>
      </xdr:nvSpPr>
      <xdr:spPr>
        <a:xfrm>
          <a:off x="11163300"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60</xdr:row>
      <xdr:rowOff>0</xdr:rowOff>
    </xdr:from>
    <xdr:ext cx="314325" cy="314325"/>
    <xdr:sp macro="" textlink="">
      <xdr:nvSpPr>
        <xdr:cNvPr id="13" name="Shape 4" descr="Vista previa de imagen">
          <a:extLst>
            <a:ext uri="{FF2B5EF4-FFF2-40B4-BE49-F238E27FC236}">
              <a16:creationId xmlns:a16="http://schemas.microsoft.com/office/drawing/2014/main" id="{00000000-0008-0000-0400-00000D000000}"/>
            </a:ext>
          </a:extLst>
        </xdr:cNvPr>
        <xdr:cNvSpPr/>
      </xdr:nvSpPr>
      <xdr:spPr>
        <a:xfrm>
          <a:off x="18316575" y="1221867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59</xdr:row>
      <xdr:rowOff>0</xdr:rowOff>
    </xdr:from>
    <xdr:ext cx="314325" cy="314325"/>
    <xdr:sp macro="" textlink="">
      <xdr:nvSpPr>
        <xdr:cNvPr id="14" name="Shape 4" descr="Vista previa de imagen">
          <a:extLst>
            <a:ext uri="{FF2B5EF4-FFF2-40B4-BE49-F238E27FC236}">
              <a16:creationId xmlns:a16="http://schemas.microsoft.com/office/drawing/2014/main" id="{00000000-0008-0000-0400-00000E000000}"/>
            </a:ext>
          </a:extLst>
        </xdr:cNvPr>
        <xdr:cNvSpPr/>
      </xdr:nvSpPr>
      <xdr:spPr>
        <a:xfrm>
          <a:off x="11163300" y="1203579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59</xdr:row>
      <xdr:rowOff>0</xdr:rowOff>
    </xdr:from>
    <xdr:ext cx="314325" cy="314325"/>
    <xdr:sp macro="" textlink="">
      <xdr:nvSpPr>
        <xdr:cNvPr id="15" name="Shape 4" descr="Vista previa de imagen">
          <a:extLst>
            <a:ext uri="{FF2B5EF4-FFF2-40B4-BE49-F238E27FC236}">
              <a16:creationId xmlns:a16="http://schemas.microsoft.com/office/drawing/2014/main" id="{00000000-0008-0000-0400-00000F000000}"/>
            </a:ext>
          </a:extLst>
        </xdr:cNvPr>
        <xdr:cNvSpPr/>
      </xdr:nvSpPr>
      <xdr:spPr>
        <a:xfrm>
          <a:off x="11163300" y="1203579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55</xdr:row>
      <xdr:rowOff>0</xdr:rowOff>
    </xdr:from>
    <xdr:ext cx="314325" cy="314325"/>
    <xdr:sp macro="" textlink="">
      <xdr:nvSpPr>
        <xdr:cNvPr id="16" name="Shape 4" descr="Vista previa de imagen">
          <a:extLst>
            <a:ext uri="{FF2B5EF4-FFF2-40B4-BE49-F238E27FC236}">
              <a16:creationId xmlns:a16="http://schemas.microsoft.com/office/drawing/2014/main" id="{00000000-0008-0000-0400-000010000000}"/>
            </a:ext>
          </a:extLst>
        </xdr:cNvPr>
        <xdr:cNvSpPr/>
      </xdr:nvSpPr>
      <xdr:spPr>
        <a:xfrm>
          <a:off x="11163300"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61</xdr:row>
      <xdr:rowOff>0</xdr:rowOff>
    </xdr:from>
    <xdr:ext cx="314325" cy="314325"/>
    <xdr:sp macro="" textlink="">
      <xdr:nvSpPr>
        <xdr:cNvPr id="17" name="Shape 4" descr="Vista previa de imagen">
          <a:extLst>
            <a:ext uri="{FF2B5EF4-FFF2-40B4-BE49-F238E27FC236}">
              <a16:creationId xmlns:a16="http://schemas.microsoft.com/office/drawing/2014/main" id="{00000000-0008-0000-0400-000011000000}"/>
            </a:ext>
          </a:extLst>
        </xdr:cNvPr>
        <xdr:cNvSpPr/>
      </xdr:nvSpPr>
      <xdr:spPr>
        <a:xfrm>
          <a:off x="11163300" y="123501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92</xdr:row>
      <xdr:rowOff>0</xdr:rowOff>
    </xdr:from>
    <xdr:ext cx="314325" cy="314325"/>
    <xdr:sp macro="" textlink="">
      <xdr:nvSpPr>
        <xdr:cNvPr id="18" name="Shape 4" descr="Vista previa de imagen">
          <a:extLst>
            <a:ext uri="{FF2B5EF4-FFF2-40B4-BE49-F238E27FC236}">
              <a16:creationId xmlns:a16="http://schemas.microsoft.com/office/drawing/2014/main" id="{00000000-0008-0000-0400-000012000000}"/>
            </a:ext>
          </a:extLst>
        </xdr:cNvPr>
        <xdr:cNvSpPr/>
      </xdr:nvSpPr>
      <xdr:spPr>
        <a:xfrm>
          <a:off x="11163300" y="172069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92</xdr:row>
      <xdr:rowOff>0</xdr:rowOff>
    </xdr:from>
    <xdr:ext cx="314325" cy="314325"/>
    <xdr:sp macro="" textlink="">
      <xdr:nvSpPr>
        <xdr:cNvPr id="19" name="Shape 4" descr="Vista previa de imagen">
          <a:extLst>
            <a:ext uri="{FF2B5EF4-FFF2-40B4-BE49-F238E27FC236}">
              <a16:creationId xmlns:a16="http://schemas.microsoft.com/office/drawing/2014/main" id="{00000000-0008-0000-0400-000013000000}"/>
            </a:ext>
          </a:extLst>
        </xdr:cNvPr>
        <xdr:cNvSpPr/>
      </xdr:nvSpPr>
      <xdr:spPr>
        <a:xfrm>
          <a:off x="11163300" y="172069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55</xdr:row>
      <xdr:rowOff>0</xdr:rowOff>
    </xdr:from>
    <xdr:ext cx="314325" cy="314325"/>
    <xdr:sp macro="" textlink="">
      <xdr:nvSpPr>
        <xdr:cNvPr id="20" name="Shape 5" descr="https://http2.mlstatic.com/D_NQ_NP_2X_862829-MCO31826069806_082019-F.webp">
          <a:extLst>
            <a:ext uri="{FF2B5EF4-FFF2-40B4-BE49-F238E27FC236}">
              <a16:creationId xmlns:a16="http://schemas.microsoft.com/office/drawing/2014/main" id="{00000000-0008-0000-0400-000014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55</xdr:row>
      <xdr:rowOff>0</xdr:rowOff>
    </xdr:from>
    <xdr:ext cx="314325" cy="314325"/>
    <xdr:sp macro="" textlink="">
      <xdr:nvSpPr>
        <xdr:cNvPr id="21" name="Shape 5" descr="https://http2.mlstatic.com/D_NQ_NP_2X_862829-MCO31826069806_082019-F.webp">
          <a:extLst>
            <a:ext uri="{FF2B5EF4-FFF2-40B4-BE49-F238E27FC236}">
              <a16:creationId xmlns:a16="http://schemas.microsoft.com/office/drawing/2014/main" id="{00000000-0008-0000-0400-000015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55</xdr:row>
      <xdr:rowOff>0</xdr:rowOff>
    </xdr:from>
    <xdr:ext cx="314325" cy="314325"/>
    <xdr:sp macro="" textlink="">
      <xdr:nvSpPr>
        <xdr:cNvPr id="22" name="Shape 5" descr="https://http2.mlstatic.com/D_NQ_NP_2X_862829-MCO31826069806_082019-F.webp">
          <a:extLst>
            <a:ext uri="{FF2B5EF4-FFF2-40B4-BE49-F238E27FC236}">
              <a16:creationId xmlns:a16="http://schemas.microsoft.com/office/drawing/2014/main" id="{00000000-0008-0000-0400-000016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55</xdr:row>
      <xdr:rowOff>0</xdr:rowOff>
    </xdr:from>
    <xdr:ext cx="314325" cy="314325"/>
    <xdr:sp macro="" textlink="">
      <xdr:nvSpPr>
        <xdr:cNvPr id="23" name="Shape 5" descr="https://http2.mlstatic.com/D_NQ_NP_2X_862829-MCO31826069806_082019-F.webp">
          <a:extLst>
            <a:ext uri="{FF2B5EF4-FFF2-40B4-BE49-F238E27FC236}">
              <a16:creationId xmlns:a16="http://schemas.microsoft.com/office/drawing/2014/main" id="{00000000-0008-0000-0400-000017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55</xdr:row>
      <xdr:rowOff>0</xdr:rowOff>
    </xdr:from>
    <xdr:ext cx="314325" cy="314325"/>
    <xdr:sp macro="" textlink="">
      <xdr:nvSpPr>
        <xdr:cNvPr id="24" name="Shape 5" descr="https://http2.mlstatic.com/D_NQ_NP_2X_862829-MCO31826069806_082019-F.webp">
          <a:extLst>
            <a:ext uri="{FF2B5EF4-FFF2-40B4-BE49-F238E27FC236}">
              <a16:creationId xmlns:a16="http://schemas.microsoft.com/office/drawing/2014/main" id="{00000000-0008-0000-0400-000018000000}"/>
            </a:ext>
          </a:extLst>
        </xdr:cNvPr>
        <xdr:cNvSpPr/>
      </xdr:nvSpPr>
      <xdr:spPr>
        <a:xfrm>
          <a:off x="18316575" y="114271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56</xdr:row>
      <xdr:rowOff>0</xdr:rowOff>
    </xdr:from>
    <xdr:ext cx="314325" cy="314325"/>
    <xdr:sp macro="" textlink="">
      <xdr:nvSpPr>
        <xdr:cNvPr id="25" name="Shape 5" descr="https://http2.mlstatic.com/D_NQ_NP_2X_862829-MCO31826069806_082019-F.webp">
          <a:extLst>
            <a:ext uri="{FF2B5EF4-FFF2-40B4-BE49-F238E27FC236}">
              <a16:creationId xmlns:a16="http://schemas.microsoft.com/office/drawing/2014/main" id="{00000000-0008-0000-0400-000019000000}"/>
            </a:ext>
          </a:extLst>
        </xdr:cNvPr>
        <xdr:cNvSpPr/>
      </xdr:nvSpPr>
      <xdr:spPr>
        <a:xfrm>
          <a:off x="18316575"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56</xdr:row>
      <xdr:rowOff>0</xdr:rowOff>
    </xdr:from>
    <xdr:ext cx="314325" cy="314325"/>
    <xdr:sp macro="" textlink="">
      <xdr:nvSpPr>
        <xdr:cNvPr id="26" name="Shape 5" descr="https://http2.mlstatic.com/D_NQ_NP_2X_862829-MCO31826069806_082019-F.webp">
          <a:extLst>
            <a:ext uri="{FF2B5EF4-FFF2-40B4-BE49-F238E27FC236}">
              <a16:creationId xmlns:a16="http://schemas.microsoft.com/office/drawing/2014/main" id="{00000000-0008-0000-0400-00001A000000}"/>
            </a:ext>
          </a:extLst>
        </xdr:cNvPr>
        <xdr:cNvSpPr/>
      </xdr:nvSpPr>
      <xdr:spPr>
        <a:xfrm>
          <a:off x="18316575"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56</xdr:row>
      <xdr:rowOff>0</xdr:rowOff>
    </xdr:from>
    <xdr:ext cx="314325" cy="314325"/>
    <xdr:sp macro="" textlink="">
      <xdr:nvSpPr>
        <xdr:cNvPr id="27" name="Shape 5" descr="https://http2.mlstatic.com/D_NQ_NP_2X_862829-MCO31826069806_082019-F.webp">
          <a:extLst>
            <a:ext uri="{FF2B5EF4-FFF2-40B4-BE49-F238E27FC236}">
              <a16:creationId xmlns:a16="http://schemas.microsoft.com/office/drawing/2014/main" id="{00000000-0008-0000-0400-00001B000000}"/>
            </a:ext>
          </a:extLst>
        </xdr:cNvPr>
        <xdr:cNvSpPr/>
      </xdr:nvSpPr>
      <xdr:spPr>
        <a:xfrm>
          <a:off x="18316575" y="1156049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57</xdr:row>
      <xdr:rowOff>0</xdr:rowOff>
    </xdr:from>
    <xdr:ext cx="314325" cy="314325"/>
    <xdr:sp macro="" textlink="">
      <xdr:nvSpPr>
        <xdr:cNvPr id="28" name="Shape 5" descr="https://http2.mlstatic.com/D_NQ_NP_2X_862829-MCO31826069806_082019-F.webp">
          <a:extLst>
            <a:ext uri="{FF2B5EF4-FFF2-40B4-BE49-F238E27FC236}">
              <a16:creationId xmlns:a16="http://schemas.microsoft.com/office/drawing/2014/main" id="{00000000-0008-0000-0400-00001C000000}"/>
            </a:ext>
          </a:extLst>
        </xdr:cNvPr>
        <xdr:cNvSpPr/>
      </xdr:nvSpPr>
      <xdr:spPr>
        <a:xfrm>
          <a:off x="18316575" y="117138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58</xdr:row>
      <xdr:rowOff>0</xdr:rowOff>
    </xdr:from>
    <xdr:ext cx="314325" cy="314325"/>
    <xdr:sp macro="" textlink="">
      <xdr:nvSpPr>
        <xdr:cNvPr id="29" name="Shape 5" descr="https://http2.mlstatic.com/D_NQ_NP_2X_862829-MCO31826069806_082019-F.webp">
          <a:extLst>
            <a:ext uri="{FF2B5EF4-FFF2-40B4-BE49-F238E27FC236}">
              <a16:creationId xmlns:a16="http://schemas.microsoft.com/office/drawing/2014/main" id="{00000000-0008-0000-0400-00001D000000}"/>
            </a:ext>
          </a:extLst>
        </xdr:cNvPr>
        <xdr:cNvSpPr/>
      </xdr:nvSpPr>
      <xdr:spPr>
        <a:xfrm>
          <a:off x="18316575" y="1186624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59</xdr:row>
      <xdr:rowOff>0</xdr:rowOff>
    </xdr:from>
    <xdr:ext cx="314325" cy="314325"/>
    <xdr:sp macro="" textlink="">
      <xdr:nvSpPr>
        <xdr:cNvPr id="30" name="Shape 5" descr="https://http2.mlstatic.com/D_NQ_NP_2X_862829-MCO31826069806_082019-F.webp">
          <a:extLst>
            <a:ext uri="{FF2B5EF4-FFF2-40B4-BE49-F238E27FC236}">
              <a16:creationId xmlns:a16="http://schemas.microsoft.com/office/drawing/2014/main" id="{00000000-0008-0000-0400-00001E000000}"/>
            </a:ext>
          </a:extLst>
        </xdr:cNvPr>
        <xdr:cNvSpPr/>
      </xdr:nvSpPr>
      <xdr:spPr>
        <a:xfrm>
          <a:off x="18316575" y="1203579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60</xdr:row>
      <xdr:rowOff>0</xdr:rowOff>
    </xdr:from>
    <xdr:ext cx="314325" cy="314325"/>
    <xdr:sp macro="" textlink="">
      <xdr:nvSpPr>
        <xdr:cNvPr id="31" name="Shape 5" descr="https://http2.mlstatic.com/D_NQ_NP_2X_862829-MCO31826069806_082019-F.webp">
          <a:extLst>
            <a:ext uri="{FF2B5EF4-FFF2-40B4-BE49-F238E27FC236}">
              <a16:creationId xmlns:a16="http://schemas.microsoft.com/office/drawing/2014/main" id="{00000000-0008-0000-0400-00001F000000}"/>
            </a:ext>
          </a:extLst>
        </xdr:cNvPr>
        <xdr:cNvSpPr/>
      </xdr:nvSpPr>
      <xdr:spPr>
        <a:xfrm>
          <a:off x="18316575" y="1221867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61</xdr:row>
      <xdr:rowOff>0</xdr:rowOff>
    </xdr:from>
    <xdr:ext cx="314325" cy="314325"/>
    <xdr:sp macro="" textlink="">
      <xdr:nvSpPr>
        <xdr:cNvPr id="32" name="Shape 5" descr="https://http2.mlstatic.com/D_NQ_NP_2X_862829-MCO31826069806_082019-F.webp">
          <a:extLst>
            <a:ext uri="{FF2B5EF4-FFF2-40B4-BE49-F238E27FC236}">
              <a16:creationId xmlns:a16="http://schemas.microsoft.com/office/drawing/2014/main" id="{00000000-0008-0000-0400-000020000000}"/>
            </a:ext>
          </a:extLst>
        </xdr:cNvPr>
        <xdr:cNvSpPr/>
      </xdr:nvSpPr>
      <xdr:spPr>
        <a:xfrm>
          <a:off x="18316575" y="123501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62</xdr:row>
      <xdr:rowOff>0</xdr:rowOff>
    </xdr:from>
    <xdr:ext cx="314325" cy="314325"/>
    <xdr:sp macro="" textlink="">
      <xdr:nvSpPr>
        <xdr:cNvPr id="33" name="Shape 5" descr="https://http2.mlstatic.com/D_NQ_NP_2X_862829-MCO31826069806_082019-F.webp">
          <a:extLst>
            <a:ext uri="{FF2B5EF4-FFF2-40B4-BE49-F238E27FC236}">
              <a16:creationId xmlns:a16="http://schemas.microsoft.com/office/drawing/2014/main" id="{00000000-0008-0000-0400-000021000000}"/>
            </a:ext>
          </a:extLst>
        </xdr:cNvPr>
        <xdr:cNvSpPr/>
      </xdr:nvSpPr>
      <xdr:spPr>
        <a:xfrm>
          <a:off x="18316575" y="125025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62</xdr:row>
      <xdr:rowOff>0</xdr:rowOff>
    </xdr:from>
    <xdr:ext cx="314325" cy="314325"/>
    <xdr:sp macro="" textlink="">
      <xdr:nvSpPr>
        <xdr:cNvPr id="34" name="Shape 5" descr="https://http2.mlstatic.com/D_NQ_NP_2X_862829-MCO31826069806_082019-F.webp">
          <a:extLst>
            <a:ext uri="{FF2B5EF4-FFF2-40B4-BE49-F238E27FC236}">
              <a16:creationId xmlns:a16="http://schemas.microsoft.com/office/drawing/2014/main" id="{00000000-0008-0000-0400-000022000000}"/>
            </a:ext>
          </a:extLst>
        </xdr:cNvPr>
        <xdr:cNvSpPr/>
      </xdr:nvSpPr>
      <xdr:spPr>
        <a:xfrm>
          <a:off x="18316575" y="125025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63</xdr:row>
      <xdr:rowOff>0</xdr:rowOff>
    </xdr:from>
    <xdr:ext cx="314325" cy="314325"/>
    <xdr:sp macro="" textlink="">
      <xdr:nvSpPr>
        <xdr:cNvPr id="35" name="Shape 5" descr="https://http2.mlstatic.com/D_NQ_NP_2X_862829-MCO31826069806_082019-F.webp">
          <a:extLst>
            <a:ext uri="{FF2B5EF4-FFF2-40B4-BE49-F238E27FC236}">
              <a16:creationId xmlns:a16="http://schemas.microsoft.com/office/drawing/2014/main" id="{00000000-0008-0000-0400-000023000000}"/>
            </a:ext>
          </a:extLst>
        </xdr:cNvPr>
        <xdr:cNvSpPr/>
      </xdr:nvSpPr>
      <xdr:spPr>
        <a:xfrm>
          <a:off x="18316575" y="126463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64</xdr:row>
      <xdr:rowOff>0</xdr:rowOff>
    </xdr:from>
    <xdr:ext cx="314325" cy="314325"/>
    <xdr:sp macro="" textlink="">
      <xdr:nvSpPr>
        <xdr:cNvPr id="36" name="Shape 5" descr="https://http2.mlstatic.com/D_NQ_NP_2X_862829-MCO31826069806_082019-F.webp">
          <a:extLst>
            <a:ext uri="{FF2B5EF4-FFF2-40B4-BE49-F238E27FC236}">
              <a16:creationId xmlns:a16="http://schemas.microsoft.com/office/drawing/2014/main" id="{00000000-0008-0000-0400-000024000000}"/>
            </a:ext>
          </a:extLst>
        </xdr:cNvPr>
        <xdr:cNvSpPr/>
      </xdr:nvSpPr>
      <xdr:spPr>
        <a:xfrm>
          <a:off x="18316575" y="128368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65</xdr:row>
      <xdr:rowOff>0</xdr:rowOff>
    </xdr:from>
    <xdr:ext cx="314325" cy="314325"/>
    <xdr:sp macro="" textlink="">
      <xdr:nvSpPr>
        <xdr:cNvPr id="37" name="Shape 5" descr="https://http2.mlstatic.com/D_NQ_NP_2X_862829-MCO31826069806_082019-F.webp">
          <a:extLst>
            <a:ext uri="{FF2B5EF4-FFF2-40B4-BE49-F238E27FC236}">
              <a16:creationId xmlns:a16="http://schemas.microsoft.com/office/drawing/2014/main" id="{00000000-0008-0000-0400-000025000000}"/>
            </a:ext>
          </a:extLst>
        </xdr:cNvPr>
        <xdr:cNvSpPr/>
      </xdr:nvSpPr>
      <xdr:spPr>
        <a:xfrm>
          <a:off x="18316575" y="130111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66</xdr:row>
      <xdr:rowOff>0</xdr:rowOff>
    </xdr:from>
    <xdr:ext cx="314325" cy="314325"/>
    <xdr:sp macro="" textlink="">
      <xdr:nvSpPr>
        <xdr:cNvPr id="38" name="Shape 5" descr="https://http2.mlstatic.com/D_NQ_NP_2X_862829-MCO31826069806_082019-F.webp">
          <a:extLst>
            <a:ext uri="{FF2B5EF4-FFF2-40B4-BE49-F238E27FC236}">
              <a16:creationId xmlns:a16="http://schemas.microsoft.com/office/drawing/2014/main" id="{00000000-0008-0000-0400-000026000000}"/>
            </a:ext>
          </a:extLst>
        </xdr:cNvPr>
        <xdr:cNvSpPr/>
      </xdr:nvSpPr>
      <xdr:spPr>
        <a:xfrm>
          <a:off x="18316575" y="1318831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92</xdr:row>
      <xdr:rowOff>0</xdr:rowOff>
    </xdr:from>
    <xdr:ext cx="314325" cy="314325"/>
    <xdr:sp macro="" textlink="">
      <xdr:nvSpPr>
        <xdr:cNvPr id="39" name="Shape 5" descr="https://http2.mlstatic.com/D_NQ_NP_2X_862829-MCO31826069806_082019-F.webp">
          <a:extLst>
            <a:ext uri="{FF2B5EF4-FFF2-40B4-BE49-F238E27FC236}">
              <a16:creationId xmlns:a16="http://schemas.microsoft.com/office/drawing/2014/main" id="{00000000-0008-0000-0400-000027000000}"/>
            </a:ext>
          </a:extLst>
        </xdr:cNvPr>
        <xdr:cNvSpPr/>
      </xdr:nvSpPr>
      <xdr:spPr>
        <a:xfrm>
          <a:off x="18316575" y="1720691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3</xdr:col>
      <xdr:colOff>277091</xdr:colOff>
      <xdr:row>5</xdr:row>
      <xdr:rowOff>329045</xdr:rowOff>
    </xdr:from>
    <xdr:to>
      <xdr:col>3</xdr:col>
      <xdr:colOff>3550227</xdr:colOff>
      <xdr:row>5</xdr:row>
      <xdr:rowOff>4745182</xdr:rowOff>
    </xdr:to>
    <xdr:pic>
      <xdr:nvPicPr>
        <xdr:cNvPr id="40" name="Imagen 39">
          <a:extLst>
            <a:ext uri="{FF2B5EF4-FFF2-40B4-BE49-F238E27FC236}">
              <a16:creationId xmlns:a16="http://schemas.microsoft.com/office/drawing/2014/main" id="{00000000-0008-0000-0400-000028000000}"/>
            </a:ext>
          </a:extLst>
        </xdr:cNvPr>
        <xdr:cNvPicPr>
          <a:picLocks noChangeAspect="1"/>
        </xdr:cNvPicPr>
      </xdr:nvPicPr>
      <xdr:blipFill>
        <a:blip xmlns:r="http://schemas.openxmlformats.org/officeDocument/2006/relationships" r:embed="rId1"/>
        <a:stretch>
          <a:fillRect/>
        </a:stretch>
      </xdr:blipFill>
      <xdr:spPr>
        <a:xfrm>
          <a:off x="11440391" y="4891520"/>
          <a:ext cx="3273136" cy="4416137"/>
        </a:xfrm>
        <a:prstGeom prst="rect">
          <a:avLst/>
        </a:prstGeom>
      </xdr:spPr>
    </xdr:pic>
    <xdr:clientData/>
  </xdr:twoCellAnchor>
  <xdr:twoCellAnchor editAs="oneCell">
    <xdr:from>
      <xdr:col>3</xdr:col>
      <xdr:colOff>242455</xdr:colOff>
      <xdr:row>6</xdr:row>
      <xdr:rowOff>346364</xdr:rowOff>
    </xdr:from>
    <xdr:to>
      <xdr:col>3</xdr:col>
      <xdr:colOff>3394363</xdr:colOff>
      <xdr:row>6</xdr:row>
      <xdr:rowOff>4831772</xdr:rowOff>
    </xdr:to>
    <xdr:pic>
      <xdr:nvPicPr>
        <xdr:cNvPr id="41" name="Imagen 40">
          <a:extLst>
            <a:ext uri="{FF2B5EF4-FFF2-40B4-BE49-F238E27FC236}">
              <a16:creationId xmlns:a16="http://schemas.microsoft.com/office/drawing/2014/main" id="{00000000-0008-0000-0400-000029000000}"/>
            </a:ext>
          </a:extLst>
        </xdr:cNvPr>
        <xdr:cNvPicPr>
          <a:picLocks noChangeAspect="1"/>
        </xdr:cNvPicPr>
      </xdr:nvPicPr>
      <xdr:blipFill>
        <a:blip xmlns:r="http://schemas.openxmlformats.org/officeDocument/2006/relationships" r:embed="rId2"/>
        <a:stretch>
          <a:fillRect/>
        </a:stretch>
      </xdr:blipFill>
      <xdr:spPr>
        <a:xfrm>
          <a:off x="11405755" y="9709439"/>
          <a:ext cx="3151908" cy="4485408"/>
        </a:xfrm>
        <a:prstGeom prst="rect">
          <a:avLst/>
        </a:prstGeom>
      </xdr:spPr>
    </xdr:pic>
    <xdr:clientData/>
  </xdr:twoCellAnchor>
  <xdr:twoCellAnchor editAs="oneCell">
    <xdr:from>
      <xdr:col>3</xdr:col>
      <xdr:colOff>484909</xdr:colOff>
      <xdr:row>7</xdr:row>
      <xdr:rowOff>225135</xdr:rowOff>
    </xdr:from>
    <xdr:to>
      <xdr:col>3</xdr:col>
      <xdr:colOff>2944091</xdr:colOff>
      <xdr:row>7</xdr:row>
      <xdr:rowOff>2216726</xdr:rowOff>
    </xdr:to>
    <xdr:pic>
      <xdr:nvPicPr>
        <xdr:cNvPr id="42" name="Imagen 41">
          <a:extLst>
            <a:ext uri="{FF2B5EF4-FFF2-40B4-BE49-F238E27FC236}">
              <a16:creationId xmlns:a16="http://schemas.microsoft.com/office/drawing/2014/main" id="{00000000-0008-0000-0400-00002A000000}"/>
            </a:ext>
          </a:extLst>
        </xdr:cNvPr>
        <xdr:cNvPicPr>
          <a:picLocks noChangeAspect="1"/>
        </xdr:cNvPicPr>
      </xdr:nvPicPr>
      <xdr:blipFill>
        <a:blip xmlns:r="http://schemas.openxmlformats.org/officeDocument/2006/relationships" r:embed="rId3"/>
        <a:stretch>
          <a:fillRect/>
        </a:stretch>
      </xdr:blipFill>
      <xdr:spPr>
        <a:xfrm>
          <a:off x="11648209" y="14788860"/>
          <a:ext cx="2459182" cy="1991591"/>
        </a:xfrm>
        <a:prstGeom prst="rect">
          <a:avLst/>
        </a:prstGeom>
      </xdr:spPr>
    </xdr:pic>
    <xdr:clientData/>
  </xdr:twoCellAnchor>
  <xdr:twoCellAnchor editAs="oneCell">
    <xdr:from>
      <xdr:col>3</xdr:col>
      <xdr:colOff>311727</xdr:colOff>
      <xdr:row>8</xdr:row>
      <xdr:rowOff>242455</xdr:rowOff>
    </xdr:from>
    <xdr:to>
      <xdr:col>3</xdr:col>
      <xdr:colOff>3498273</xdr:colOff>
      <xdr:row>8</xdr:row>
      <xdr:rowOff>4502727</xdr:rowOff>
    </xdr:to>
    <xdr:pic>
      <xdr:nvPicPr>
        <xdr:cNvPr id="43" name="Imagen 42">
          <a:extLst>
            <a:ext uri="{FF2B5EF4-FFF2-40B4-BE49-F238E27FC236}">
              <a16:creationId xmlns:a16="http://schemas.microsoft.com/office/drawing/2014/main" id="{00000000-0008-0000-0400-00002B000000}"/>
            </a:ext>
          </a:extLst>
        </xdr:cNvPr>
        <xdr:cNvPicPr>
          <a:picLocks noChangeAspect="1"/>
        </xdr:cNvPicPr>
      </xdr:nvPicPr>
      <xdr:blipFill>
        <a:blip xmlns:r="http://schemas.openxmlformats.org/officeDocument/2006/relationships" r:embed="rId4"/>
        <a:stretch>
          <a:fillRect/>
        </a:stretch>
      </xdr:blipFill>
      <xdr:spPr>
        <a:xfrm>
          <a:off x="11475027" y="17282680"/>
          <a:ext cx="3186546" cy="4260272"/>
        </a:xfrm>
        <a:prstGeom prst="rect">
          <a:avLst/>
        </a:prstGeom>
      </xdr:spPr>
    </xdr:pic>
    <xdr:clientData/>
  </xdr:twoCellAnchor>
  <xdr:twoCellAnchor editAs="oneCell">
    <xdr:from>
      <xdr:col>3</xdr:col>
      <xdr:colOff>329045</xdr:colOff>
      <xdr:row>9</xdr:row>
      <xdr:rowOff>69272</xdr:rowOff>
    </xdr:from>
    <xdr:to>
      <xdr:col>3</xdr:col>
      <xdr:colOff>3636817</xdr:colOff>
      <xdr:row>9</xdr:row>
      <xdr:rowOff>3255819</xdr:rowOff>
    </xdr:to>
    <xdr:pic>
      <xdr:nvPicPr>
        <xdr:cNvPr id="44" name="Imagen 43">
          <a:extLst>
            <a:ext uri="{FF2B5EF4-FFF2-40B4-BE49-F238E27FC236}">
              <a16:creationId xmlns:a16="http://schemas.microsoft.com/office/drawing/2014/main" id="{00000000-0008-0000-0400-00002C000000}"/>
            </a:ext>
          </a:extLst>
        </xdr:cNvPr>
        <xdr:cNvPicPr>
          <a:picLocks noChangeAspect="1"/>
        </xdr:cNvPicPr>
      </xdr:nvPicPr>
      <xdr:blipFill>
        <a:blip xmlns:r="http://schemas.openxmlformats.org/officeDocument/2006/relationships" r:embed="rId5"/>
        <a:stretch>
          <a:fillRect/>
        </a:stretch>
      </xdr:blipFill>
      <xdr:spPr>
        <a:xfrm>
          <a:off x="11492345" y="22081547"/>
          <a:ext cx="3307772" cy="3186547"/>
        </a:xfrm>
        <a:prstGeom prst="rect">
          <a:avLst/>
        </a:prstGeom>
      </xdr:spPr>
    </xdr:pic>
    <xdr:clientData/>
  </xdr:twoCellAnchor>
  <xdr:twoCellAnchor editAs="oneCell">
    <xdr:from>
      <xdr:col>3</xdr:col>
      <xdr:colOff>225135</xdr:colOff>
      <xdr:row>10</xdr:row>
      <xdr:rowOff>51954</xdr:rowOff>
    </xdr:from>
    <xdr:to>
      <xdr:col>3</xdr:col>
      <xdr:colOff>3550226</xdr:colOff>
      <xdr:row>10</xdr:row>
      <xdr:rowOff>4883727</xdr:rowOff>
    </xdr:to>
    <xdr:pic>
      <xdr:nvPicPr>
        <xdr:cNvPr id="45" name="Imagen 44">
          <a:extLst>
            <a:ext uri="{FF2B5EF4-FFF2-40B4-BE49-F238E27FC236}">
              <a16:creationId xmlns:a16="http://schemas.microsoft.com/office/drawing/2014/main" id="{00000000-0008-0000-0400-00002D000000}"/>
            </a:ext>
          </a:extLst>
        </xdr:cNvPr>
        <xdr:cNvPicPr>
          <a:picLocks noChangeAspect="1"/>
        </xdr:cNvPicPr>
      </xdr:nvPicPr>
      <xdr:blipFill>
        <a:blip xmlns:r="http://schemas.openxmlformats.org/officeDocument/2006/relationships" r:embed="rId6"/>
        <a:stretch>
          <a:fillRect/>
        </a:stretch>
      </xdr:blipFill>
      <xdr:spPr>
        <a:xfrm>
          <a:off x="11388435" y="25407504"/>
          <a:ext cx="3325091" cy="4831773"/>
        </a:xfrm>
        <a:prstGeom prst="rect">
          <a:avLst/>
        </a:prstGeom>
      </xdr:spPr>
    </xdr:pic>
    <xdr:clientData/>
  </xdr:twoCellAnchor>
  <xdr:twoCellAnchor editAs="oneCell">
    <xdr:from>
      <xdr:col>3</xdr:col>
      <xdr:colOff>1298864</xdr:colOff>
      <xdr:row>11</xdr:row>
      <xdr:rowOff>207817</xdr:rowOff>
    </xdr:from>
    <xdr:to>
      <xdr:col>3</xdr:col>
      <xdr:colOff>2684318</xdr:colOff>
      <xdr:row>11</xdr:row>
      <xdr:rowOff>1887682</xdr:rowOff>
    </xdr:to>
    <xdr:pic>
      <xdr:nvPicPr>
        <xdr:cNvPr id="46" name="Imagen 45">
          <a:extLst>
            <a:ext uri="{FF2B5EF4-FFF2-40B4-BE49-F238E27FC236}">
              <a16:creationId xmlns:a16="http://schemas.microsoft.com/office/drawing/2014/main" id="{00000000-0008-0000-0400-00002E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2462164" y="30459217"/>
          <a:ext cx="1385454" cy="16798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207818</xdr:colOff>
      <xdr:row>12</xdr:row>
      <xdr:rowOff>207817</xdr:rowOff>
    </xdr:from>
    <xdr:to>
      <xdr:col>3</xdr:col>
      <xdr:colOff>3636817</xdr:colOff>
      <xdr:row>12</xdr:row>
      <xdr:rowOff>3238500</xdr:rowOff>
    </xdr:to>
    <xdr:pic>
      <xdr:nvPicPr>
        <xdr:cNvPr id="47" name="Imagen 46">
          <a:extLst>
            <a:ext uri="{FF2B5EF4-FFF2-40B4-BE49-F238E27FC236}">
              <a16:creationId xmlns:a16="http://schemas.microsoft.com/office/drawing/2014/main" id="{00000000-0008-0000-0400-00002F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1371118" y="32564242"/>
          <a:ext cx="3428999" cy="30306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969817</xdr:colOff>
      <xdr:row>12</xdr:row>
      <xdr:rowOff>3619501</xdr:rowOff>
    </xdr:from>
    <xdr:to>
      <xdr:col>3</xdr:col>
      <xdr:colOff>2978726</xdr:colOff>
      <xdr:row>12</xdr:row>
      <xdr:rowOff>4849093</xdr:rowOff>
    </xdr:to>
    <xdr:pic>
      <xdr:nvPicPr>
        <xdr:cNvPr id="48" name="Imagen 47">
          <a:extLst>
            <a:ext uri="{FF2B5EF4-FFF2-40B4-BE49-F238E27FC236}">
              <a16:creationId xmlns:a16="http://schemas.microsoft.com/office/drawing/2014/main" id="{00000000-0008-0000-0400-000030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2133117" y="35975926"/>
          <a:ext cx="2008909" cy="12295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1004454</xdr:colOff>
      <xdr:row>13</xdr:row>
      <xdr:rowOff>242454</xdr:rowOff>
    </xdr:from>
    <xdr:to>
      <xdr:col>3</xdr:col>
      <xdr:colOff>2355841</xdr:colOff>
      <xdr:row>13</xdr:row>
      <xdr:rowOff>1662545</xdr:rowOff>
    </xdr:to>
    <xdr:pic>
      <xdr:nvPicPr>
        <xdr:cNvPr id="49" name="Imagen 48">
          <a:extLst>
            <a:ext uri="{FF2B5EF4-FFF2-40B4-BE49-F238E27FC236}">
              <a16:creationId xmlns:a16="http://schemas.microsoft.com/office/drawing/2014/main" id="{00000000-0008-0000-0400-000031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12167754" y="37656654"/>
          <a:ext cx="1351387" cy="14200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536863</xdr:colOff>
      <xdr:row>14</xdr:row>
      <xdr:rowOff>259773</xdr:rowOff>
    </xdr:from>
    <xdr:to>
      <xdr:col>3</xdr:col>
      <xdr:colOff>2760200</xdr:colOff>
      <xdr:row>14</xdr:row>
      <xdr:rowOff>2756011</xdr:rowOff>
    </xdr:to>
    <xdr:pic>
      <xdr:nvPicPr>
        <xdr:cNvPr id="50" name="Imagen 49">
          <a:extLst>
            <a:ext uri="{FF2B5EF4-FFF2-40B4-BE49-F238E27FC236}">
              <a16:creationId xmlns:a16="http://schemas.microsoft.com/office/drawing/2014/main" id="{00000000-0008-0000-0400-000032000000}"/>
            </a:ext>
          </a:extLst>
        </xdr:cNvPr>
        <xdr:cNvPicPr>
          <a:picLocks noChangeAspect="1"/>
        </xdr:cNvPicPr>
      </xdr:nvPicPr>
      <xdr:blipFill>
        <a:blip xmlns:r="http://schemas.openxmlformats.org/officeDocument/2006/relationships" r:embed="rId11"/>
        <a:stretch>
          <a:fillRect/>
        </a:stretch>
      </xdr:blipFill>
      <xdr:spPr>
        <a:xfrm>
          <a:off x="11700163" y="39436098"/>
          <a:ext cx="2223337" cy="2496238"/>
        </a:xfrm>
        <a:prstGeom prst="rect">
          <a:avLst/>
        </a:prstGeom>
      </xdr:spPr>
    </xdr:pic>
    <xdr:clientData/>
  </xdr:twoCellAnchor>
  <xdr:twoCellAnchor editAs="oneCell">
    <xdr:from>
      <xdr:col>3</xdr:col>
      <xdr:colOff>848590</xdr:colOff>
      <xdr:row>15</xdr:row>
      <xdr:rowOff>242456</xdr:rowOff>
    </xdr:from>
    <xdr:to>
      <xdr:col>3</xdr:col>
      <xdr:colOff>3255817</xdr:colOff>
      <xdr:row>15</xdr:row>
      <xdr:rowOff>1887682</xdr:rowOff>
    </xdr:to>
    <xdr:pic>
      <xdr:nvPicPr>
        <xdr:cNvPr id="51" name="Imagen 50">
          <a:extLst>
            <a:ext uri="{FF2B5EF4-FFF2-40B4-BE49-F238E27FC236}">
              <a16:creationId xmlns:a16="http://schemas.microsoft.com/office/drawing/2014/main" id="{00000000-0008-0000-0400-000033000000}"/>
            </a:ext>
          </a:extLst>
        </xdr:cNvPr>
        <xdr:cNvPicPr>
          <a:picLocks noChangeAspect="1"/>
        </xdr:cNvPicPr>
      </xdr:nvPicPr>
      <xdr:blipFill>
        <a:blip xmlns:r="http://schemas.openxmlformats.org/officeDocument/2006/relationships" r:embed="rId12"/>
        <a:stretch>
          <a:fillRect/>
        </a:stretch>
      </xdr:blipFill>
      <xdr:spPr>
        <a:xfrm>
          <a:off x="12011890" y="42819206"/>
          <a:ext cx="2407227" cy="1645226"/>
        </a:xfrm>
        <a:prstGeom prst="rect">
          <a:avLst/>
        </a:prstGeom>
      </xdr:spPr>
    </xdr:pic>
    <xdr:clientData/>
  </xdr:twoCellAnchor>
  <xdr:twoCellAnchor editAs="oneCell">
    <xdr:from>
      <xdr:col>3</xdr:col>
      <xdr:colOff>381000</xdr:colOff>
      <xdr:row>16</xdr:row>
      <xdr:rowOff>311727</xdr:rowOff>
    </xdr:from>
    <xdr:to>
      <xdr:col>3</xdr:col>
      <xdr:colOff>3221182</xdr:colOff>
      <xdr:row>16</xdr:row>
      <xdr:rowOff>2303318</xdr:rowOff>
    </xdr:to>
    <xdr:pic>
      <xdr:nvPicPr>
        <xdr:cNvPr id="52" name="Imagen 51">
          <a:extLst>
            <a:ext uri="{FF2B5EF4-FFF2-40B4-BE49-F238E27FC236}">
              <a16:creationId xmlns:a16="http://schemas.microsoft.com/office/drawing/2014/main" id="{00000000-0008-0000-0400-000034000000}"/>
            </a:ext>
          </a:extLst>
        </xdr:cNvPr>
        <xdr:cNvPicPr/>
      </xdr:nvPicPr>
      <xdr:blipFill rotWithShape="1">
        <a:blip xmlns:r="http://schemas.openxmlformats.org/officeDocument/2006/relationships" r:embed="rId13"/>
        <a:srcRect l="14735" t="40555" r="55792" b="12089"/>
        <a:stretch/>
      </xdr:blipFill>
      <xdr:spPr bwMode="auto">
        <a:xfrm>
          <a:off x="11544300" y="44936352"/>
          <a:ext cx="2840182" cy="199159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346363</xdr:colOff>
      <xdr:row>17</xdr:row>
      <xdr:rowOff>329045</xdr:rowOff>
    </xdr:from>
    <xdr:to>
      <xdr:col>3</xdr:col>
      <xdr:colOff>3134590</xdr:colOff>
      <xdr:row>17</xdr:row>
      <xdr:rowOff>2303318</xdr:rowOff>
    </xdr:to>
    <xdr:pic>
      <xdr:nvPicPr>
        <xdr:cNvPr id="53" name="Imagen 52">
          <a:extLst>
            <a:ext uri="{FF2B5EF4-FFF2-40B4-BE49-F238E27FC236}">
              <a16:creationId xmlns:a16="http://schemas.microsoft.com/office/drawing/2014/main" id="{00000000-0008-0000-0400-000035000000}"/>
            </a:ext>
          </a:extLst>
        </xdr:cNvPr>
        <xdr:cNvPicPr>
          <a:picLocks noChangeAspect="1"/>
        </xdr:cNvPicPr>
      </xdr:nvPicPr>
      <xdr:blipFill>
        <a:blip xmlns:r="http://schemas.openxmlformats.org/officeDocument/2006/relationships" r:embed="rId14"/>
        <a:stretch>
          <a:fillRect/>
        </a:stretch>
      </xdr:blipFill>
      <xdr:spPr>
        <a:xfrm>
          <a:off x="11509663" y="47334920"/>
          <a:ext cx="2788227" cy="1974273"/>
        </a:xfrm>
        <a:prstGeom prst="rect">
          <a:avLst/>
        </a:prstGeom>
      </xdr:spPr>
    </xdr:pic>
    <xdr:clientData/>
  </xdr:twoCellAnchor>
  <xdr:twoCellAnchor editAs="oneCell">
    <xdr:from>
      <xdr:col>3</xdr:col>
      <xdr:colOff>536864</xdr:colOff>
      <xdr:row>18</xdr:row>
      <xdr:rowOff>190500</xdr:rowOff>
    </xdr:from>
    <xdr:to>
      <xdr:col>3</xdr:col>
      <xdr:colOff>3463636</xdr:colOff>
      <xdr:row>18</xdr:row>
      <xdr:rowOff>2008910</xdr:rowOff>
    </xdr:to>
    <xdr:pic>
      <xdr:nvPicPr>
        <xdr:cNvPr id="54" name="Imagen 53">
          <a:extLst>
            <a:ext uri="{FF2B5EF4-FFF2-40B4-BE49-F238E27FC236}">
              <a16:creationId xmlns:a16="http://schemas.microsoft.com/office/drawing/2014/main" id="{00000000-0008-0000-0400-000036000000}"/>
            </a:ext>
          </a:extLst>
        </xdr:cNvPr>
        <xdr:cNvPicPr>
          <a:picLocks noChangeAspect="1"/>
        </xdr:cNvPicPr>
      </xdr:nvPicPr>
      <xdr:blipFill>
        <a:blip xmlns:r="http://schemas.openxmlformats.org/officeDocument/2006/relationships" r:embed="rId15"/>
        <a:stretch>
          <a:fillRect/>
        </a:stretch>
      </xdr:blipFill>
      <xdr:spPr>
        <a:xfrm>
          <a:off x="11700164" y="49701450"/>
          <a:ext cx="2926772" cy="1818410"/>
        </a:xfrm>
        <a:prstGeom prst="rect">
          <a:avLst/>
        </a:prstGeom>
      </xdr:spPr>
    </xdr:pic>
    <xdr:clientData/>
  </xdr:twoCellAnchor>
  <xdr:twoCellAnchor editAs="oneCell">
    <xdr:from>
      <xdr:col>3</xdr:col>
      <xdr:colOff>380999</xdr:colOff>
      <xdr:row>19</xdr:row>
      <xdr:rowOff>190499</xdr:rowOff>
    </xdr:from>
    <xdr:to>
      <xdr:col>3</xdr:col>
      <xdr:colOff>3359726</xdr:colOff>
      <xdr:row>19</xdr:row>
      <xdr:rowOff>1956954</xdr:rowOff>
    </xdr:to>
    <xdr:pic>
      <xdr:nvPicPr>
        <xdr:cNvPr id="55" name="Imagen 54">
          <a:extLst>
            <a:ext uri="{FF2B5EF4-FFF2-40B4-BE49-F238E27FC236}">
              <a16:creationId xmlns:a16="http://schemas.microsoft.com/office/drawing/2014/main" id="{00000000-0008-0000-0400-000037000000}"/>
            </a:ext>
          </a:extLst>
        </xdr:cNvPr>
        <xdr:cNvPicPr>
          <a:picLocks noChangeAspect="1"/>
        </xdr:cNvPicPr>
      </xdr:nvPicPr>
      <xdr:blipFill>
        <a:blip xmlns:r="http://schemas.openxmlformats.org/officeDocument/2006/relationships" r:embed="rId15"/>
        <a:stretch>
          <a:fillRect/>
        </a:stretch>
      </xdr:blipFill>
      <xdr:spPr>
        <a:xfrm>
          <a:off x="11544299" y="52254149"/>
          <a:ext cx="2978727" cy="1766455"/>
        </a:xfrm>
        <a:prstGeom prst="rect">
          <a:avLst/>
        </a:prstGeom>
      </xdr:spPr>
    </xdr:pic>
    <xdr:clientData/>
  </xdr:twoCellAnchor>
  <xdr:twoCellAnchor editAs="oneCell">
    <xdr:from>
      <xdr:col>3</xdr:col>
      <xdr:colOff>242454</xdr:colOff>
      <xdr:row>20</xdr:row>
      <xdr:rowOff>138545</xdr:rowOff>
    </xdr:from>
    <xdr:to>
      <xdr:col>3</xdr:col>
      <xdr:colOff>3429000</xdr:colOff>
      <xdr:row>20</xdr:row>
      <xdr:rowOff>2182091</xdr:rowOff>
    </xdr:to>
    <xdr:pic>
      <xdr:nvPicPr>
        <xdr:cNvPr id="56" name="Imagen 55">
          <a:extLst>
            <a:ext uri="{FF2B5EF4-FFF2-40B4-BE49-F238E27FC236}">
              <a16:creationId xmlns:a16="http://schemas.microsoft.com/office/drawing/2014/main" id="{00000000-0008-0000-0400-000038000000}"/>
            </a:ext>
          </a:extLst>
        </xdr:cNvPr>
        <xdr:cNvPicPr>
          <a:picLocks noChangeAspect="1"/>
        </xdr:cNvPicPr>
      </xdr:nvPicPr>
      <xdr:blipFill>
        <a:blip xmlns:r="http://schemas.openxmlformats.org/officeDocument/2006/relationships" r:embed="rId16"/>
        <a:stretch>
          <a:fillRect/>
        </a:stretch>
      </xdr:blipFill>
      <xdr:spPr>
        <a:xfrm>
          <a:off x="11405754" y="54516770"/>
          <a:ext cx="3186546" cy="2043546"/>
        </a:xfrm>
        <a:prstGeom prst="rect">
          <a:avLst/>
        </a:prstGeom>
      </xdr:spPr>
    </xdr:pic>
    <xdr:clientData/>
  </xdr:twoCellAnchor>
  <xdr:twoCellAnchor editAs="oneCell">
    <xdr:from>
      <xdr:col>3</xdr:col>
      <xdr:colOff>467591</xdr:colOff>
      <xdr:row>21</xdr:row>
      <xdr:rowOff>51956</xdr:rowOff>
    </xdr:from>
    <xdr:to>
      <xdr:col>3</xdr:col>
      <xdr:colOff>2874818</xdr:colOff>
      <xdr:row>21</xdr:row>
      <xdr:rowOff>1147020</xdr:rowOff>
    </xdr:to>
    <xdr:pic>
      <xdr:nvPicPr>
        <xdr:cNvPr id="57" name="Imagen 56">
          <a:extLst>
            <a:ext uri="{FF2B5EF4-FFF2-40B4-BE49-F238E27FC236}">
              <a16:creationId xmlns:a16="http://schemas.microsoft.com/office/drawing/2014/main" id="{00000000-0008-0000-0400-000039000000}"/>
            </a:ext>
          </a:extLst>
        </xdr:cNvPr>
        <xdr:cNvPicPr>
          <a:picLocks noChangeAspect="1"/>
        </xdr:cNvPicPr>
      </xdr:nvPicPr>
      <xdr:blipFill>
        <a:blip xmlns:r="http://schemas.openxmlformats.org/officeDocument/2006/relationships" r:embed="rId17"/>
        <a:stretch>
          <a:fillRect/>
        </a:stretch>
      </xdr:blipFill>
      <xdr:spPr>
        <a:xfrm>
          <a:off x="11630891" y="56925731"/>
          <a:ext cx="2407227" cy="1095064"/>
        </a:xfrm>
        <a:prstGeom prst="rect">
          <a:avLst/>
        </a:prstGeom>
      </xdr:spPr>
    </xdr:pic>
    <xdr:clientData/>
  </xdr:twoCellAnchor>
  <xdr:twoCellAnchor editAs="oneCell">
    <xdr:from>
      <xdr:col>3</xdr:col>
      <xdr:colOff>1194954</xdr:colOff>
      <xdr:row>22</xdr:row>
      <xdr:rowOff>138546</xdr:rowOff>
    </xdr:from>
    <xdr:to>
      <xdr:col>3</xdr:col>
      <xdr:colOff>2404065</xdr:colOff>
      <xdr:row>22</xdr:row>
      <xdr:rowOff>1336755</xdr:rowOff>
    </xdr:to>
    <xdr:pic>
      <xdr:nvPicPr>
        <xdr:cNvPr id="58" name="Imagen 57">
          <a:extLst>
            <a:ext uri="{FF2B5EF4-FFF2-40B4-BE49-F238E27FC236}">
              <a16:creationId xmlns:a16="http://schemas.microsoft.com/office/drawing/2014/main" id="{00000000-0008-0000-0400-00003A000000}"/>
            </a:ext>
          </a:extLst>
        </xdr:cNvPr>
        <xdr:cNvPicPr>
          <a:picLocks noChangeAspect="1"/>
        </xdr:cNvPicPr>
      </xdr:nvPicPr>
      <xdr:blipFill rotWithShape="1">
        <a:blip xmlns:r="http://schemas.openxmlformats.org/officeDocument/2006/relationships" r:embed="rId18"/>
        <a:srcRect l="20775" t="29301" r="45546" b="11775"/>
        <a:stretch/>
      </xdr:blipFill>
      <xdr:spPr>
        <a:xfrm>
          <a:off x="12358254" y="58345821"/>
          <a:ext cx="1209111" cy="1198209"/>
        </a:xfrm>
        <a:prstGeom prst="rect">
          <a:avLst/>
        </a:prstGeom>
      </xdr:spPr>
    </xdr:pic>
    <xdr:clientData/>
  </xdr:twoCellAnchor>
  <xdr:twoCellAnchor editAs="oneCell">
    <xdr:from>
      <xdr:col>3</xdr:col>
      <xdr:colOff>571500</xdr:colOff>
      <xdr:row>23</xdr:row>
      <xdr:rowOff>103909</xdr:rowOff>
    </xdr:from>
    <xdr:to>
      <xdr:col>3</xdr:col>
      <xdr:colOff>2822863</xdr:colOff>
      <xdr:row>23</xdr:row>
      <xdr:rowOff>1056409</xdr:rowOff>
    </xdr:to>
    <xdr:pic>
      <xdr:nvPicPr>
        <xdr:cNvPr id="59" name="Imagen 58">
          <a:extLst>
            <a:ext uri="{FF2B5EF4-FFF2-40B4-BE49-F238E27FC236}">
              <a16:creationId xmlns:a16="http://schemas.microsoft.com/office/drawing/2014/main" id="{00000000-0008-0000-0400-00003B000000}"/>
            </a:ext>
          </a:extLst>
        </xdr:cNvPr>
        <xdr:cNvPicPr>
          <a:picLocks noChangeAspect="1"/>
        </xdr:cNvPicPr>
      </xdr:nvPicPr>
      <xdr:blipFill>
        <a:blip xmlns:r="http://schemas.openxmlformats.org/officeDocument/2006/relationships" r:embed="rId19"/>
        <a:stretch>
          <a:fillRect/>
        </a:stretch>
      </xdr:blipFill>
      <xdr:spPr>
        <a:xfrm>
          <a:off x="11734800" y="59778034"/>
          <a:ext cx="2251363" cy="952500"/>
        </a:xfrm>
        <a:prstGeom prst="rect">
          <a:avLst/>
        </a:prstGeom>
      </xdr:spPr>
    </xdr:pic>
    <xdr:clientData/>
  </xdr:twoCellAnchor>
  <xdr:twoCellAnchor editAs="oneCell">
    <xdr:from>
      <xdr:col>3</xdr:col>
      <xdr:colOff>311728</xdr:colOff>
      <xdr:row>24</xdr:row>
      <xdr:rowOff>86591</xdr:rowOff>
    </xdr:from>
    <xdr:to>
      <xdr:col>3</xdr:col>
      <xdr:colOff>2961409</xdr:colOff>
      <xdr:row>24</xdr:row>
      <xdr:rowOff>1627909</xdr:rowOff>
    </xdr:to>
    <xdr:pic>
      <xdr:nvPicPr>
        <xdr:cNvPr id="60" name="Imagen 59">
          <a:extLst>
            <a:ext uri="{FF2B5EF4-FFF2-40B4-BE49-F238E27FC236}">
              <a16:creationId xmlns:a16="http://schemas.microsoft.com/office/drawing/2014/main" id="{00000000-0008-0000-0400-00003C000000}"/>
            </a:ext>
          </a:extLst>
        </xdr:cNvPr>
        <xdr:cNvPicPr>
          <a:picLocks noChangeAspect="1"/>
        </xdr:cNvPicPr>
      </xdr:nvPicPr>
      <xdr:blipFill>
        <a:blip xmlns:r="http://schemas.openxmlformats.org/officeDocument/2006/relationships" r:embed="rId20"/>
        <a:stretch>
          <a:fillRect/>
        </a:stretch>
      </xdr:blipFill>
      <xdr:spPr>
        <a:xfrm>
          <a:off x="11475028" y="60951341"/>
          <a:ext cx="2649681" cy="1541318"/>
        </a:xfrm>
        <a:prstGeom prst="rect">
          <a:avLst/>
        </a:prstGeom>
      </xdr:spPr>
    </xdr:pic>
    <xdr:clientData/>
  </xdr:twoCellAnchor>
  <xdr:twoCellAnchor editAs="oneCell">
    <xdr:from>
      <xdr:col>3</xdr:col>
      <xdr:colOff>225136</xdr:colOff>
      <xdr:row>25</xdr:row>
      <xdr:rowOff>34637</xdr:rowOff>
    </xdr:from>
    <xdr:to>
      <xdr:col>3</xdr:col>
      <xdr:colOff>2840181</xdr:colOff>
      <xdr:row>25</xdr:row>
      <xdr:rowOff>1065960</xdr:rowOff>
    </xdr:to>
    <xdr:pic>
      <xdr:nvPicPr>
        <xdr:cNvPr id="61" name="Imagen 60">
          <a:extLst>
            <a:ext uri="{FF2B5EF4-FFF2-40B4-BE49-F238E27FC236}">
              <a16:creationId xmlns:a16="http://schemas.microsoft.com/office/drawing/2014/main" id="{00000000-0008-0000-0400-00003D000000}"/>
            </a:ext>
          </a:extLst>
        </xdr:cNvPr>
        <xdr:cNvPicPr>
          <a:picLocks noChangeAspect="1"/>
        </xdr:cNvPicPr>
      </xdr:nvPicPr>
      <xdr:blipFill>
        <a:blip xmlns:r="http://schemas.openxmlformats.org/officeDocument/2006/relationships" r:embed="rId21"/>
        <a:stretch>
          <a:fillRect/>
        </a:stretch>
      </xdr:blipFill>
      <xdr:spPr>
        <a:xfrm>
          <a:off x="11388436" y="62794862"/>
          <a:ext cx="2615045" cy="1031323"/>
        </a:xfrm>
        <a:prstGeom prst="rect">
          <a:avLst/>
        </a:prstGeom>
      </xdr:spPr>
    </xdr:pic>
    <xdr:clientData/>
  </xdr:twoCellAnchor>
  <xdr:twoCellAnchor editAs="oneCell">
    <xdr:from>
      <xdr:col>3</xdr:col>
      <xdr:colOff>484908</xdr:colOff>
      <xdr:row>26</xdr:row>
      <xdr:rowOff>242455</xdr:rowOff>
    </xdr:from>
    <xdr:to>
      <xdr:col>3</xdr:col>
      <xdr:colOff>2684317</xdr:colOff>
      <xdr:row>26</xdr:row>
      <xdr:rowOff>1548062</xdr:rowOff>
    </xdr:to>
    <xdr:pic>
      <xdr:nvPicPr>
        <xdr:cNvPr id="62" name="Imagen 61">
          <a:extLst>
            <a:ext uri="{FF2B5EF4-FFF2-40B4-BE49-F238E27FC236}">
              <a16:creationId xmlns:a16="http://schemas.microsoft.com/office/drawing/2014/main" id="{00000000-0008-0000-0400-00003E000000}"/>
            </a:ext>
          </a:extLst>
        </xdr:cNvPr>
        <xdr:cNvPicPr/>
      </xdr:nvPicPr>
      <xdr:blipFill rotWithShape="1">
        <a:blip xmlns:r="http://schemas.openxmlformats.org/officeDocument/2006/relationships" r:embed="rId22"/>
        <a:srcRect l="15451" t="40304" r="55771" b="16362"/>
        <a:stretch/>
      </xdr:blipFill>
      <xdr:spPr bwMode="auto">
        <a:xfrm>
          <a:off x="11648208" y="64240930"/>
          <a:ext cx="2199409" cy="130560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1143000</xdr:colOff>
      <xdr:row>27</xdr:row>
      <xdr:rowOff>138545</xdr:rowOff>
    </xdr:from>
    <xdr:to>
      <xdr:col>3</xdr:col>
      <xdr:colOff>2459182</xdr:colOff>
      <xdr:row>27</xdr:row>
      <xdr:rowOff>1524000</xdr:rowOff>
    </xdr:to>
    <xdr:pic>
      <xdr:nvPicPr>
        <xdr:cNvPr id="63" name="Imagen 62">
          <a:extLst>
            <a:ext uri="{FF2B5EF4-FFF2-40B4-BE49-F238E27FC236}">
              <a16:creationId xmlns:a16="http://schemas.microsoft.com/office/drawing/2014/main" id="{00000000-0008-0000-0400-00003F000000}"/>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12306300" y="65984870"/>
          <a:ext cx="1316182" cy="1385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1039091</xdr:colOff>
      <xdr:row>28</xdr:row>
      <xdr:rowOff>103909</xdr:rowOff>
    </xdr:from>
    <xdr:to>
      <xdr:col>3</xdr:col>
      <xdr:colOff>2248766</xdr:colOff>
      <xdr:row>28</xdr:row>
      <xdr:rowOff>1542184</xdr:rowOff>
    </xdr:to>
    <xdr:pic>
      <xdr:nvPicPr>
        <xdr:cNvPr id="64" name="Imagen 63">
          <a:extLst>
            <a:ext uri="{FF2B5EF4-FFF2-40B4-BE49-F238E27FC236}">
              <a16:creationId xmlns:a16="http://schemas.microsoft.com/office/drawing/2014/main" id="{00000000-0008-0000-0400-000040000000}"/>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12202391" y="67607584"/>
          <a:ext cx="1209675" cy="1438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294409</xdr:colOff>
      <xdr:row>29</xdr:row>
      <xdr:rowOff>484908</xdr:rowOff>
    </xdr:from>
    <xdr:to>
      <xdr:col>3</xdr:col>
      <xdr:colOff>3325090</xdr:colOff>
      <xdr:row>29</xdr:row>
      <xdr:rowOff>1662547</xdr:rowOff>
    </xdr:to>
    <xdr:pic>
      <xdr:nvPicPr>
        <xdr:cNvPr id="65" name="Imagen 64">
          <a:extLst>
            <a:ext uri="{FF2B5EF4-FFF2-40B4-BE49-F238E27FC236}">
              <a16:creationId xmlns:a16="http://schemas.microsoft.com/office/drawing/2014/main" id="{00000000-0008-0000-0400-000041000000}"/>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rot="5400000">
          <a:off x="12384230" y="68767037"/>
          <a:ext cx="1177639" cy="30306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796637</xdr:colOff>
      <xdr:row>30</xdr:row>
      <xdr:rowOff>155864</xdr:rowOff>
    </xdr:from>
    <xdr:to>
      <xdr:col>3</xdr:col>
      <xdr:colOff>2822863</xdr:colOff>
      <xdr:row>30</xdr:row>
      <xdr:rowOff>1146463</xdr:rowOff>
    </xdr:to>
    <xdr:pic>
      <xdr:nvPicPr>
        <xdr:cNvPr id="66" name="Imagen 65">
          <a:extLst>
            <a:ext uri="{FF2B5EF4-FFF2-40B4-BE49-F238E27FC236}">
              <a16:creationId xmlns:a16="http://schemas.microsoft.com/office/drawing/2014/main" id="{00000000-0008-0000-0400-000042000000}"/>
            </a:ext>
          </a:extLst>
        </xdr:cNvPr>
        <xdr:cNvPicPr/>
      </xdr:nvPicPr>
      <xdr:blipFill rotWithShape="1">
        <a:blip xmlns:r="http://schemas.openxmlformats.org/officeDocument/2006/relationships" r:embed="rId26"/>
        <a:srcRect l="15589" t="25190" r="54929" b="32231"/>
        <a:stretch/>
      </xdr:blipFill>
      <xdr:spPr bwMode="auto">
        <a:xfrm>
          <a:off x="11959937" y="71298089"/>
          <a:ext cx="2026226" cy="99059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190500</xdr:colOff>
      <xdr:row>31</xdr:row>
      <xdr:rowOff>51955</xdr:rowOff>
    </xdr:from>
    <xdr:to>
      <xdr:col>3</xdr:col>
      <xdr:colOff>3342409</xdr:colOff>
      <xdr:row>31</xdr:row>
      <xdr:rowOff>1039090</xdr:rowOff>
    </xdr:to>
    <xdr:pic>
      <xdr:nvPicPr>
        <xdr:cNvPr id="67" name="Imagen 66">
          <a:extLst>
            <a:ext uri="{FF2B5EF4-FFF2-40B4-BE49-F238E27FC236}">
              <a16:creationId xmlns:a16="http://schemas.microsoft.com/office/drawing/2014/main" id="{00000000-0008-0000-0400-000043000000}"/>
            </a:ext>
          </a:extLst>
        </xdr:cNvPr>
        <xdr:cNvPicPr/>
      </xdr:nvPicPr>
      <xdr:blipFill rotWithShape="1">
        <a:blip xmlns:r="http://schemas.openxmlformats.org/officeDocument/2006/relationships" r:embed="rId27"/>
        <a:srcRect l="16725" t="17791" r="55775" b="49876"/>
        <a:stretch/>
      </xdr:blipFill>
      <xdr:spPr bwMode="auto">
        <a:xfrm>
          <a:off x="11353800" y="72461005"/>
          <a:ext cx="3151909" cy="98713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69273</xdr:colOff>
      <xdr:row>32</xdr:row>
      <xdr:rowOff>190500</xdr:rowOff>
    </xdr:from>
    <xdr:to>
      <xdr:col>3</xdr:col>
      <xdr:colOff>3532909</xdr:colOff>
      <xdr:row>32</xdr:row>
      <xdr:rowOff>1783773</xdr:rowOff>
    </xdr:to>
    <xdr:pic>
      <xdr:nvPicPr>
        <xdr:cNvPr id="68" name="Imagen 67">
          <a:extLst>
            <a:ext uri="{FF2B5EF4-FFF2-40B4-BE49-F238E27FC236}">
              <a16:creationId xmlns:a16="http://schemas.microsoft.com/office/drawing/2014/main" id="{00000000-0008-0000-0400-000044000000}"/>
            </a:ext>
          </a:extLst>
        </xdr:cNvPr>
        <xdr:cNvPicPr>
          <a:picLocks noChangeAspect="1"/>
        </xdr:cNvPicPr>
      </xdr:nvPicPr>
      <xdr:blipFill>
        <a:blip xmlns:r="http://schemas.openxmlformats.org/officeDocument/2006/relationships" r:embed="rId28"/>
        <a:stretch>
          <a:fillRect/>
        </a:stretch>
      </xdr:blipFill>
      <xdr:spPr>
        <a:xfrm>
          <a:off x="11232573" y="73771125"/>
          <a:ext cx="3463636" cy="1593273"/>
        </a:xfrm>
        <a:prstGeom prst="rect">
          <a:avLst/>
        </a:prstGeom>
      </xdr:spPr>
    </xdr:pic>
    <xdr:clientData/>
  </xdr:twoCellAnchor>
  <xdr:twoCellAnchor editAs="oneCell">
    <xdr:from>
      <xdr:col>3</xdr:col>
      <xdr:colOff>1142999</xdr:colOff>
      <xdr:row>33</xdr:row>
      <xdr:rowOff>173181</xdr:rowOff>
    </xdr:from>
    <xdr:to>
      <xdr:col>3</xdr:col>
      <xdr:colOff>2493818</xdr:colOff>
      <xdr:row>33</xdr:row>
      <xdr:rowOff>1368136</xdr:rowOff>
    </xdr:to>
    <xdr:pic>
      <xdr:nvPicPr>
        <xdr:cNvPr id="69" name="Imagen 68">
          <a:extLst>
            <a:ext uri="{FF2B5EF4-FFF2-40B4-BE49-F238E27FC236}">
              <a16:creationId xmlns:a16="http://schemas.microsoft.com/office/drawing/2014/main" id="{00000000-0008-0000-0400-000045000000}"/>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12306299" y="75773106"/>
          <a:ext cx="1350819" cy="11949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1004455</xdr:colOff>
      <xdr:row>34</xdr:row>
      <xdr:rowOff>225136</xdr:rowOff>
    </xdr:from>
    <xdr:to>
      <xdr:col>3</xdr:col>
      <xdr:colOff>2580409</xdr:colOff>
      <xdr:row>34</xdr:row>
      <xdr:rowOff>1575953</xdr:rowOff>
    </xdr:to>
    <xdr:pic>
      <xdr:nvPicPr>
        <xdr:cNvPr id="70" name="Imagen 69">
          <a:extLst>
            <a:ext uri="{FF2B5EF4-FFF2-40B4-BE49-F238E27FC236}">
              <a16:creationId xmlns:a16="http://schemas.microsoft.com/office/drawing/2014/main" id="{00000000-0008-0000-0400-000046000000}"/>
            </a:ext>
          </a:extLst>
        </xdr:cNvPr>
        <xdr:cNvPicPr>
          <a:picLocks noChangeAspect="1"/>
        </xdr:cNvPicPr>
      </xdr:nvPicPr>
      <xdr:blipFill>
        <a:blip xmlns:r="http://schemas.openxmlformats.org/officeDocument/2006/relationships" r:embed="rId30"/>
        <a:stretch>
          <a:fillRect/>
        </a:stretch>
      </xdr:blipFill>
      <xdr:spPr>
        <a:xfrm>
          <a:off x="12167755" y="77396686"/>
          <a:ext cx="1575954" cy="1350817"/>
        </a:xfrm>
        <a:prstGeom prst="rect">
          <a:avLst/>
        </a:prstGeom>
      </xdr:spPr>
    </xdr:pic>
    <xdr:clientData/>
  </xdr:twoCellAnchor>
  <xdr:twoCellAnchor editAs="oneCell">
    <xdr:from>
      <xdr:col>3</xdr:col>
      <xdr:colOff>1004455</xdr:colOff>
      <xdr:row>35</xdr:row>
      <xdr:rowOff>311727</xdr:rowOff>
    </xdr:from>
    <xdr:to>
      <xdr:col>3</xdr:col>
      <xdr:colOff>2580409</xdr:colOff>
      <xdr:row>35</xdr:row>
      <xdr:rowOff>1662544</xdr:rowOff>
    </xdr:to>
    <xdr:pic>
      <xdr:nvPicPr>
        <xdr:cNvPr id="71" name="Imagen 70">
          <a:extLst>
            <a:ext uri="{FF2B5EF4-FFF2-40B4-BE49-F238E27FC236}">
              <a16:creationId xmlns:a16="http://schemas.microsoft.com/office/drawing/2014/main" id="{00000000-0008-0000-0400-000047000000}"/>
            </a:ext>
          </a:extLst>
        </xdr:cNvPr>
        <xdr:cNvPicPr>
          <a:picLocks noChangeAspect="1"/>
        </xdr:cNvPicPr>
      </xdr:nvPicPr>
      <xdr:blipFill>
        <a:blip xmlns:r="http://schemas.openxmlformats.org/officeDocument/2006/relationships" r:embed="rId30"/>
        <a:stretch>
          <a:fillRect/>
        </a:stretch>
      </xdr:blipFill>
      <xdr:spPr>
        <a:xfrm>
          <a:off x="12167755" y="79312077"/>
          <a:ext cx="1575954" cy="1350817"/>
        </a:xfrm>
        <a:prstGeom prst="rect">
          <a:avLst/>
        </a:prstGeom>
      </xdr:spPr>
    </xdr:pic>
    <xdr:clientData/>
  </xdr:twoCellAnchor>
  <xdr:twoCellAnchor editAs="oneCell">
    <xdr:from>
      <xdr:col>3</xdr:col>
      <xdr:colOff>1056409</xdr:colOff>
      <xdr:row>36</xdr:row>
      <xdr:rowOff>363682</xdr:rowOff>
    </xdr:from>
    <xdr:to>
      <xdr:col>3</xdr:col>
      <xdr:colOff>2632363</xdr:colOff>
      <xdr:row>36</xdr:row>
      <xdr:rowOff>1714499</xdr:rowOff>
    </xdr:to>
    <xdr:pic>
      <xdr:nvPicPr>
        <xdr:cNvPr id="72" name="Imagen 71">
          <a:extLst>
            <a:ext uri="{FF2B5EF4-FFF2-40B4-BE49-F238E27FC236}">
              <a16:creationId xmlns:a16="http://schemas.microsoft.com/office/drawing/2014/main" id="{00000000-0008-0000-0400-000048000000}"/>
            </a:ext>
          </a:extLst>
        </xdr:cNvPr>
        <xdr:cNvPicPr>
          <a:picLocks noChangeAspect="1"/>
        </xdr:cNvPicPr>
      </xdr:nvPicPr>
      <xdr:blipFill>
        <a:blip xmlns:r="http://schemas.openxmlformats.org/officeDocument/2006/relationships" r:embed="rId30"/>
        <a:stretch>
          <a:fillRect/>
        </a:stretch>
      </xdr:blipFill>
      <xdr:spPr>
        <a:xfrm>
          <a:off x="12219709" y="81288082"/>
          <a:ext cx="1575954" cy="1350817"/>
        </a:xfrm>
        <a:prstGeom prst="rect">
          <a:avLst/>
        </a:prstGeom>
      </xdr:spPr>
    </xdr:pic>
    <xdr:clientData/>
  </xdr:twoCellAnchor>
  <xdr:twoCellAnchor editAs="oneCell">
    <xdr:from>
      <xdr:col>3</xdr:col>
      <xdr:colOff>1056409</xdr:colOff>
      <xdr:row>37</xdr:row>
      <xdr:rowOff>277091</xdr:rowOff>
    </xdr:from>
    <xdr:to>
      <xdr:col>3</xdr:col>
      <xdr:colOff>2632363</xdr:colOff>
      <xdr:row>37</xdr:row>
      <xdr:rowOff>1627908</xdr:rowOff>
    </xdr:to>
    <xdr:pic>
      <xdr:nvPicPr>
        <xdr:cNvPr id="73" name="Imagen 72">
          <a:extLst>
            <a:ext uri="{FF2B5EF4-FFF2-40B4-BE49-F238E27FC236}">
              <a16:creationId xmlns:a16="http://schemas.microsoft.com/office/drawing/2014/main" id="{00000000-0008-0000-0400-000049000000}"/>
            </a:ext>
          </a:extLst>
        </xdr:cNvPr>
        <xdr:cNvPicPr>
          <a:picLocks noChangeAspect="1"/>
        </xdr:cNvPicPr>
      </xdr:nvPicPr>
      <xdr:blipFill>
        <a:blip xmlns:r="http://schemas.openxmlformats.org/officeDocument/2006/relationships" r:embed="rId30"/>
        <a:stretch>
          <a:fillRect/>
        </a:stretch>
      </xdr:blipFill>
      <xdr:spPr>
        <a:xfrm>
          <a:off x="12219709" y="83220791"/>
          <a:ext cx="1575954" cy="1350817"/>
        </a:xfrm>
        <a:prstGeom prst="rect">
          <a:avLst/>
        </a:prstGeom>
      </xdr:spPr>
    </xdr:pic>
    <xdr:clientData/>
  </xdr:twoCellAnchor>
  <xdr:twoCellAnchor editAs="oneCell">
    <xdr:from>
      <xdr:col>3</xdr:col>
      <xdr:colOff>1143000</xdr:colOff>
      <xdr:row>38</xdr:row>
      <xdr:rowOff>138545</xdr:rowOff>
    </xdr:from>
    <xdr:to>
      <xdr:col>3</xdr:col>
      <xdr:colOff>2718954</xdr:colOff>
      <xdr:row>38</xdr:row>
      <xdr:rowOff>1489362</xdr:rowOff>
    </xdr:to>
    <xdr:pic>
      <xdr:nvPicPr>
        <xdr:cNvPr id="74" name="Imagen 73">
          <a:extLst>
            <a:ext uri="{FF2B5EF4-FFF2-40B4-BE49-F238E27FC236}">
              <a16:creationId xmlns:a16="http://schemas.microsoft.com/office/drawing/2014/main" id="{00000000-0008-0000-0400-00004A000000}"/>
            </a:ext>
          </a:extLst>
        </xdr:cNvPr>
        <xdr:cNvPicPr>
          <a:picLocks noChangeAspect="1"/>
        </xdr:cNvPicPr>
      </xdr:nvPicPr>
      <xdr:blipFill>
        <a:blip xmlns:r="http://schemas.openxmlformats.org/officeDocument/2006/relationships" r:embed="rId30"/>
        <a:stretch>
          <a:fillRect/>
        </a:stretch>
      </xdr:blipFill>
      <xdr:spPr>
        <a:xfrm>
          <a:off x="12306300" y="84958670"/>
          <a:ext cx="1575954" cy="1350817"/>
        </a:xfrm>
        <a:prstGeom prst="rect">
          <a:avLst/>
        </a:prstGeom>
      </xdr:spPr>
    </xdr:pic>
    <xdr:clientData/>
  </xdr:twoCellAnchor>
  <xdr:twoCellAnchor editAs="oneCell">
    <xdr:from>
      <xdr:col>3</xdr:col>
      <xdr:colOff>1264228</xdr:colOff>
      <xdr:row>39</xdr:row>
      <xdr:rowOff>173182</xdr:rowOff>
    </xdr:from>
    <xdr:to>
      <xdr:col>3</xdr:col>
      <xdr:colOff>2840182</xdr:colOff>
      <xdr:row>39</xdr:row>
      <xdr:rowOff>1523999</xdr:rowOff>
    </xdr:to>
    <xdr:pic>
      <xdr:nvPicPr>
        <xdr:cNvPr id="75" name="Imagen 74">
          <a:extLst>
            <a:ext uri="{FF2B5EF4-FFF2-40B4-BE49-F238E27FC236}">
              <a16:creationId xmlns:a16="http://schemas.microsoft.com/office/drawing/2014/main" id="{00000000-0008-0000-0400-00004B000000}"/>
            </a:ext>
          </a:extLst>
        </xdr:cNvPr>
        <xdr:cNvPicPr>
          <a:picLocks noChangeAspect="1"/>
        </xdr:cNvPicPr>
      </xdr:nvPicPr>
      <xdr:blipFill>
        <a:blip xmlns:r="http://schemas.openxmlformats.org/officeDocument/2006/relationships" r:embed="rId30"/>
        <a:stretch>
          <a:fillRect/>
        </a:stretch>
      </xdr:blipFill>
      <xdr:spPr>
        <a:xfrm>
          <a:off x="12427528" y="86707807"/>
          <a:ext cx="1575954" cy="1350817"/>
        </a:xfrm>
        <a:prstGeom prst="rect">
          <a:avLst/>
        </a:prstGeom>
      </xdr:spPr>
    </xdr:pic>
    <xdr:clientData/>
  </xdr:twoCellAnchor>
  <xdr:twoCellAnchor editAs="oneCell">
    <xdr:from>
      <xdr:col>3</xdr:col>
      <xdr:colOff>1021773</xdr:colOff>
      <xdr:row>40</xdr:row>
      <xdr:rowOff>294409</xdr:rowOff>
    </xdr:from>
    <xdr:to>
      <xdr:col>3</xdr:col>
      <xdr:colOff>2597727</xdr:colOff>
      <xdr:row>40</xdr:row>
      <xdr:rowOff>1645226</xdr:rowOff>
    </xdr:to>
    <xdr:pic>
      <xdr:nvPicPr>
        <xdr:cNvPr id="76" name="Imagen 75">
          <a:extLst>
            <a:ext uri="{FF2B5EF4-FFF2-40B4-BE49-F238E27FC236}">
              <a16:creationId xmlns:a16="http://schemas.microsoft.com/office/drawing/2014/main" id="{00000000-0008-0000-0400-00004C000000}"/>
            </a:ext>
          </a:extLst>
        </xdr:cNvPr>
        <xdr:cNvPicPr>
          <a:picLocks noChangeAspect="1"/>
        </xdr:cNvPicPr>
      </xdr:nvPicPr>
      <xdr:blipFill>
        <a:blip xmlns:r="http://schemas.openxmlformats.org/officeDocument/2006/relationships" r:embed="rId30"/>
        <a:stretch>
          <a:fillRect/>
        </a:stretch>
      </xdr:blipFill>
      <xdr:spPr>
        <a:xfrm>
          <a:off x="12185073" y="88667359"/>
          <a:ext cx="1575954" cy="1350817"/>
        </a:xfrm>
        <a:prstGeom prst="rect">
          <a:avLst/>
        </a:prstGeom>
      </xdr:spPr>
    </xdr:pic>
    <xdr:clientData/>
  </xdr:twoCellAnchor>
  <xdr:twoCellAnchor editAs="oneCell">
    <xdr:from>
      <xdr:col>3</xdr:col>
      <xdr:colOff>1073728</xdr:colOff>
      <xdr:row>41</xdr:row>
      <xdr:rowOff>346364</xdr:rowOff>
    </xdr:from>
    <xdr:to>
      <xdr:col>3</xdr:col>
      <xdr:colOff>2649682</xdr:colOff>
      <xdr:row>41</xdr:row>
      <xdr:rowOff>1697181</xdr:rowOff>
    </xdr:to>
    <xdr:pic>
      <xdr:nvPicPr>
        <xdr:cNvPr id="77" name="Imagen 76">
          <a:extLst>
            <a:ext uri="{FF2B5EF4-FFF2-40B4-BE49-F238E27FC236}">
              <a16:creationId xmlns:a16="http://schemas.microsoft.com/office/drawing/2014/main" id="{00000000-0008-0000-0400-00004D000000}"/>
            </a:ext>
          </a:extLst>
        </xdr:cNvPr>
        <xdr:cNvPicPr>
          <a:picLocks noChangeAspect="1"/>
        </xdr:cNvPicPr>
      </xdr:nvPicPr>
      <xdr:blipFill>
        <a:blip xmlns:r="http://schemas.openxmlformats.org/officeDocument/2006/relationships" r:embed="rId30"/>
        <a:stretch>
          <a:fillRect/>
        </a:stretch>
      </xdr:blipFill>
      <xdr:spPr>
        <a:xfrm>
          <a:off x="12237028" y="90719564"/>
          <a:ext cx="1575954" cy="1350817"/>
        </a:xfrm>
        <a:prstGeom prst="rect">
          <a:avLst/>
        </a:prstGeom>
      </xdr:spPr>
    </xdr:pic>
    <xdr:clientData/>
  </xdr:twoCellAnchor>
  <xdr:twoCellAnchor editAs="oneCell">
    <xdr:from>
      <xdr:col>3</xdr:col>
      <xdr:colOff>1160318</xdr:colOff>
      <xdr:row>42</xdr:row>
      <xdr:rowOff>173182</xdr:rowOff>
    </xdr:from>
    <xdr:to>
      <xdr:col>3</xdr:col>
      <xdr:colOff>2736272</xdr:colOff>
      <xdr:row>42</xdr:row>
      <xdr:rowOff>1523999</xdr:rowOff>
    </xdr:to>
    <xdr:pic>
      <xdr:nvPicPr>
        <xdr:cNvPr id="78" name="Imagen 77">
          <a:extLst>
            <a:ext uri="{FF2B5EF4-FFF2-40B4-BE49-F238E27FC236}">
              <a16:creationId xmlns:a16="http://schemas.microsoft.com/office/drawing/2014/main" id="{00000000-0008-0000-0400-00004E000000}"/>
            </a:ext>
          </a:extLst>
        </xdr:cNvPr>
        <xdr:cNvPicPr>
          <a:picLocks noChangeAspect="1"/>
        </xdr:cNvPicPr>
      </xdr:nvPicPr>
      <xdr:blipFill>
        <a:blip xmlns:r="http://schemas.openxmlformats.org/officeDocument/2006/relationships" r:embed="rId30"/>
        <a:stretch>
          <a:fillRect/>
        </a:stretch>
      </xdr:blipFill>
      <xdr:spPr>
        <a:xfrm>
          <a:off x="12323618" y="92565682"/>
          <a:ext cx="1575954" cy="1350817"/>
        </a:xfrm>
        <a:prstGeom prst="rect">
          <a:avLst/>
        </a:prstGeom>
      </xdr:spPr>
    </xdr:pic>
    <xdr:clientData/>
  </xdr:twoCellAnchor>
  <xdr:twoCellAnchor editAs="oneCell">
    <xdr:from>
      <xdr:col>3</xdr:col>
      <xdr:colOff>1056409</xdr:colOff>
      <xdr:row>43</xdr:row>
      <xdr:rowOff>294409</xdr:rowOff>
    </xdr:from>
    <xdr:to>
      <xdr:col>3</xdr:col>
      <xdr:colOff>2632363</xdr:colOff>
      <xdr:row>43</xdr:row>
      <xdr:rowOff>1645226</xdr:rowOff>
    </xdr:to>
    <xdr:pic>
      <xdr:nvPicPr>
        <xdr:cNvPr id="79" name="Imagen 78">
          <a:extLst>
            <a:ext uri="{FF2B5EF4-FFF2-40B4-BE49-F238E27FC236}">
              <a16:creationId xmlns:a16="http://schemas.microsoft.com/office/drawing/2014/main" id="{00000000-0008-0000-0400-00004F000000}"/>
            </a:ext>
          </a:extLst>
        </xdr:cNvPr>
        <xdr:cNvPicPr>
          <a:picLocks noChangeAspect="1"/>
        </xdr:cNvPicPr>
      </xdr:nvPicPr>
      <xdr:blipFill>
        <a:blip xmlns:r="http://schemas.openxmlformats.org/officeDocument/2006/relationships" r:embed="rId30"/>
        <a:stretch>
          <a:fillRect/>
        </a:stretch>
      </xdr:blipFill>
      <xdr:spPr>
        <a:xfrm>
          <a:off x="12219709" y="94753834"/>
          <a:ext cx="1575954" cy="1350817"/>
        </a:xfrm>
        <a:prstGeom prst="rect">
          <a:avLst/>
        </a:prstGeom>
      </xdr:spPr>
    </xdr:pic>
    <xdr:clientData/>
  </xdr:twoCellAnchor>
  <xdr:twoCellAnchor editAs="oneCell">
    <xdr:from>
      <xdr:col>3</xdr:col>
      <xdr:colOff>1039091</xdr:colOff>
      <xdr:row>44</xdr:row>
      <xdr:rowOff>242455</xdr:rowOff>
    </xdr:from>
    <xdr:to>
      <xdr:col>3</xdr:col>
      <xdr:colOff>2615045</xdr:colOff>
      <xdr:row>44</xdr:row>
      <xdr:rowOff>1593272</xdr:rowOff>
    </xdr:to>
    <xdr:pic>
      <xdr:nvPicPr>
        <xdr:cNvPr id="80" name="Imagen 79">
          <a:extLst>
            <a:ext uri="{FF2B5EF4-FFF2-40B4-BE49-F238E27FC236}">
              <a16:creationId xmlns:a16="http://schemas.microsoft.com/office/drawing/2014/main" id="{00000000-0008-0000-0400-000050000000}"/>
            </a:ext>
          </a:extLst>
        </xdr:cNvPr>
        <xdr:cNvPicPr>
          <a:picLocks noChangeAspect="1"/>
        </xdr:cNvPicPr>
      </xdr:nvPicPr>
      <xdr:blipFill>
        <a:blip xmlns:r="http://schemas.openxmlformats.org/officeDocument/2006/relationships" r:embed="rId30"/>
        <a:stretch>
          <a:fillRect/>
        </a:stretch>
      </xdr:blipFill>
      <xdr:spPr>
        <a:xfrm>
          <a:off x="12202391" y="96664030"/>
          <a:ext cx="1575954" cy="1350817"/>
        </a:xfrm>
        <a:prstGeom prst="rect">
          <a:avLst/>
        </a:prstGeom>
      </xdr:spPr>
    </xdr:pic>
    <xdr:clientData/>
  </xdr:twoCellAnchor>
  <xdr:twoCellAnchor editAs="oneCell">
    <xdr:from>
      <xdr:col>3</xdr:col>
      <xdr:colOff>1160318</xdr:colOff>
      <xdr:row>45</xdr:row>
      <xdr:rowOff>190500</xdr:rowOff>
    </xdr:from>
    <xdr:to>
      <xdr:col>3</xdr:col>
      <xdr:colOff>2736272</xdr:colOff>
      <xdr:row>45</xdr:row>
      <xdr:rowOff>1541317</xdr:rowOff>
    </xdr:to>
    <xdr:pic>
      <xdr:nvPicPr>
        <xdr:cNvPr id="81" name="Imagen 80">
          <a:extLst>
            <a:ext uri="{FF2B5EF4-FFF2-40B4-BE49-F238E27FC236}">
              <a16:creationId xmlns:a16="http://schemas.microsoft.com/office/drawing/2014/main" id="{00000000-0008-0000-0400-000051000000}"/>
            </a:ext>
          </a:extLst>
        </xdr:cNvPr>
        <xdr:cNvPicPr>
          <a:picLocks noChangeAspect="1"/>
        </xdr:cNvPicPr>
      </xdr:nvPicPr>
      <xdr:blipFill>
        <a:blip xmlns:r="http://schemas.openxmlformats.org/officeDocument/2006/relationships" r:embed="rId30"/>
        <a:stretch>
          <a:fillRect/>
        </a:stretch>
      </xdr:blipFill>
      <xdr:spPr>
        <a:xfrm>
          <a:off x="12323618" y="98498025"/>
          <a:ext cx="1575954" cy="1350817"/>
        </a:xfrm>
        <a:prstGeom prst="rect">
          <a:avLst/>
        </a:prstGeom>
      </xdr:spPr>
    </xdr:pic>
    <xdr:clientData/>
  </xdr:twoCellAnchor>
  <xdr:twoCellAnchor editAs="oneCell">
    <xdr:from>
      <xdr:col>3</xdr:col>
      <xdr:colOff>744681</xdr:colOff>
      <xdr:row>46</xdr:row>
      <xdr:rowOff>190500</xdr:rowOff>
    </xdr:from>
    <xdr:to>
      <xdr:col>3</xdr:col>
      <xdr:colOff>3058695</xdr:colOff>
      <xdr:row>46</xdr:row>
      <xdr:rowOff>1420091</xdr:rowOff>
    </xdr:to>
    <xdr:pic>
      <xdr:nvPicPr>
        <xdr:cNvPr id="82" name="Imagen 81">
          <a:extLst>
            <a:ext uri="{FF2B5EF4-FFF2-40B4-BE49-F238E27FC236}">
              <a16:creationId xmlns:a16="http://schemas.microsoft.com/office/drawing/2014/main" id="{00000000-0008-0000-0400-000052000000}"/>
            </a:ext>
          </a:extLst>
        </xdr:cNvPr>
        <xdr:cNvPicPr>
          <a:picLocks noChangeAspect="1"/>
        </xdr:cNvPicPr>
      </xdr:nvPicPr>
      <xdr:blipFill>
        <a:blip xmlns:r="http://schemas.openxmlformats.org/officeDocument/2006/relationships" r:embed="rId31"/>
        <a:stretch>
          <a:fillRect/>
        </a:stretch>
      </xdr:blipFill>
      <xdr:spPr>
        <a:xfrm>
          <a:off x="11907981" y="100364925"/>
          <a:ext cx="2314014" cy="1229591"/>
        </a:xfrm>
        <a:prstGeom prst="rect">
          <a:avLst/>
        </a:prstGeom>
      </xdr:spPr>
    </xdr:pic>
    <xdr:clientData/>
  </xdr:twoCellAnchor>
  <xdr:twoCellAnchor editAs="oneCell">
    <xdr:from>
      <xdr:col>3</xdr:col>
      <xdr:colOff>813954</xdr:colOff>
      <xdr:row>47</xdr:row>
      <xdr:rowOff>138545</xdr:rowOff>
    </xdr:from>
    <xdr:to>
      <xdr:col>3</xdr:col>
      <xdr:colOff>2303318</xdr:colOff>
      <xdr:row>47</xdr:row>
      <xdr:rowOff>1264227</xdr:rowOff>
    </xdr:to>
    <xdr:pic>
      <xdr:nvPicPr>
        <xdr:cNvPr id="83" name="Imagen 82">
          <a:extLst>
            <a:ext uri="{FF2B5EF4-FFF2-40B4-BE49-F238E27FC236}">
              <a16:creationId xmlns:a16="http://schemas.microsoft.com/office/drawing/2014/main" id="{00000000-0008-0000-0400-000053000000}"/>
            </a:ext>
          </a:extLst>
        </xdr:cNvPr>
        <xdr:cNvPicPr>
          <a:picLocks noChangeAspect="1"/>
        </xdr:cNvPicPr>
      </xdr:nvPicPr>
      <xdr:blipFill>
        <a:blip xmlns:r="http://schemas.openxmlformats.org/officeDocument/2006/relationships" r:embed="rId32"/>
        <a:stretch>
          <a:fillRect/>
        </a:stretch>
      </xdr:blipFill>
      <xdr:spPr>
        <a:xfrm>
          <a:off x="11977254" y="101951270"/>
          <a:ext cx="1489364" cy="1125682"/>
        </a:xfrm>
        <a:prstGeom prst="rect">
          <a:avLst/>
        </a:prstGeom>
      </xdr:spPr>
    </xdr:pic>
    <xdr:clientData/>
  </xdr:twoCellAnchor>
  <xdr:oneCellAnchor>
    <xdr:from>
      <xdr:col>3</xdr:col>
      <xdr:colOff>1056410</xdr:colOff>
      <xdr:row>48</xdr:row>
      <xdr:rowOff>294409</xdr:rowOff>
    </xdr:from>
    <xdr:ext cx="1665248" cy="1266348"/>
    <xdr:pic>
      <xdr:nvPicPr>
        <xdr:cNvPr id="84" name="Imagen 83">
          <a:extLst>
            <a:ext uri="{FF2B5EF4-FFF2-40B4-BE49-F238E27FC236}">
              <a16:creationId xmlns:a16="http://schemas.microsoft.com/office/drawing/2014/main" id="{00000000-0008-0000-0400-000054000000}"/>
            </a:ext>
          </a:extLst>
        </xdr:cNvPr>
        <xdr:cNvPicPr>
          <a:picLocks noChangeAspect="1"/>
        </xdr:cNvPicPr>
      </xdr:nvPicPr>
      <xdr:blipFill>
        <a:blip xmlns:r="http://schemas.openxmlformats.org/officeDocument/2006/relationships" r:embed="rId33"/>
        <a:stretch>
          <a:fillRect/>
        </a:stretch>
      </xdr:blipFill>
      <xdr:spPr>
        <a:xfrm>
          <a:off x="12219710" y="103535884"/>
          <a:ext cx="1665248" cy="1266348"/>
        </a:xfrm>
        <a:prstGeom prst="rect">
          <a:avLst/>
        </a:prstGeom>
      </xdr:spPr>
    </xdr:pic>
    <xdr:clientData/>
  </xdr:oneCellAnchor>
  <xdr:oneCellAnchor>
    <xdr:from>
      <xdr:col>3</xdr:col>
      <xdr:colOff>935181</xdr:colOff>
      <xdr:row>49</xdr:row>
      <xdr:rowOff>51955</xdr:rowOff>
    </xdr:from>
    <xdr:ext cx="1665248" cy="1266348"/>
    <xdr:pic>
      <xdr:nvPicPr>
        <xdr:cNvPr id="85" name="Imagen 84">
          <a:extLst>
            <a:ext uri="{FF2B5EF4-FFF2-40B4-BE49-F238E27FC236}">
              <a16:creationId xmlns:a16="http://schemas.microsoft.com/office/drawing/2014/main" id="{00000000-0008-0000-0400-000055000000}"/>
            </a:ext>
          </a:extLst>
        </xdr:cNvPr>
        <xdr:cNvPicPr>
          <a:picLocks noChangeAspect="1"/>
        </xdr:cNvPicPr>
      </xdr:nvPicPr>
      <xdr:blipFill>
        <a:blip xmlns:r="http://schemas.openxmlformats.org/officeDocument/2006/relationships" r:embed="rId33"/>
        <a:stretch>
          <a:fillRect/>
        </a:stretch>
      </xdr:blipFill>
      <xdr:spPr>
        <a:xfrm>
          <a:off x="12098481" y="105046030"/>
          <a:ext cx="1665248" cy="1266348"/>
        </a:xfrm>
        <a:prstGeom prst="rect">
          <a:avLst/>
        </a:prstGeom>
      </xdr:spPr>
    </xdr:pic>
    <xdr:clientData/>
  </xdr:oneCellAnchor>
  <xdr:oneCellAnchor>
    <xdr:from>
      <xdr:col>3</xdr:col>
      <xdr:colOff>1073727</xdr:colOff>
      <xdr:row>50</xdr:row>
      <xdr:rowOff>121227</xdr:rowOff>
    </xdr:from>
    <xdr:ext cx="1665248" cy="1266348"/>
    <xdr:pic>
      <xdr:nvPicPr>
        <xdr:cNvPr id="86" name="Imagen 85">
          <a:extLst>
            <a:ext uri="{FF2B5EF4-FFF2-40B4-BE49-F238E27FC236}">
              <a16:creationId xmlns:a16="http://schemas.microsoft.com/office/drawing/2014/main" id="{00000000-0008-0000-0400-000056000000}"/>
            </a:ext>
          </a:extLst>
        </xdr:cNvPr>
        <xdr:cNvPicPr>
          <a:picLocks noChangeAspect="1"/>
        </xdr:cNvPicPr>
      </xdr:nvPicPr>
      <xdr:blipFill>
        <a:blip xmlns:r="http://schemas.openxmlformats.org/officeDocument/2006/relationships" r:embed="rId33"/>
        <a:stretch>
          <a:fillRect/>
        </a:stretch>
      </xdr:blipFill>
      <xdr:spPr>
        <a:xfrm>
          <a:off x="12237027" y="106486902"/>
          <a:ext cx="1665248" cy="1266348"/>
        </a:xfrm>
        <a:prstGeom prst="rect">
          <a:avLst/>
        </a:prstGeom>
      </xdr:spPr>
    </xdr:pic>
    <xdr:clientData/>
  </xdr:oneCellAnchor>
  <xdr:oneCellAnchor>
    <xdr:from>
      <xdr:col>3</xdr:col>
      <xdr:colOff>917864</xdr:colOff>
      <xdr:row>51</xdr:row>
      <xdr:rowOff>155864</xdr:rowOff>
    </xdr:from>
    <xdr:ext cx="1665248" cy="1266348"/>
    <xdr:pic>
      <xdr:nvPicPr>
        <xdr:cNvPr id="87" name="Imagen 86">
          <a:extLst>
            <a:ext uri="{FF2B5EF4-FFF2-40B4-BE49-F238E27FC236}">
              <a16:creationId xmlns:a16="http://schemas.microsoft.com/office/drawing/2014/main" id="{00000000-0008-0000-0400-000057000000}"/>
            </a:ext>
          </a:extLst>
        </xdr:cNvPr>
        <xdr:cNvPicPr>
          <a:picLocks noChangeAspect="1"/>
        </xdr:cNvPicPr>
      </xdr:nvPicPr>
      <xdr:blipFill>
        <a:blip xmlns:r="http://schemas.openxmlformats.org/officeDocument/2006/relationships" r:embed="rId33"/>
        <a:stretch>
          <a:fillRect/>
        </a:stretch>
      </xdr:blipFill>
      <xdr:spPr>
        <a:xfrm>
          <a:off x="12081164" y="108016964"/>
          <a:ext cx="1665248" cy="1266348"/>
        </a:xfrm>
        <a:prstGeom prst="rect">
          <a:avLst/>
        </a:prstGeom>
      </xdr:spPr>
    </xdr:pic>
    <xdr:clientData/>
  </xdr:oneCellAnchor>
  <xdr:oneCellAnchor>
    <xdr:from>
      <xdr:col>3</xdr:col>
      <xdr:colOff>952500</xdr:colOff>
      <xdr:row>52</xdr:row>
      <xdr:rowOff>242454</xdr:rowOff>
    </xdr:from>
    <xdr:ext cx="1665248" cy="1266348"/>
    <xdr:pic>
      <xdr:nvPicPr>
        <xdr:cNvPr id="88" name="Imagen 87">
          <a:extLst>
            <a:ext uri="{FF2B5EF4-FFF2-40B4-BE49-F238E27FC236}">
              <a16:creationId xmlns:a16="http://schemas.microsoft.com/office/drawing/2014/main" id="{00000000-0008-0000-0400-000058000000}"/>
            </a:ext>
          </a:extLst>
        </xdr:cNvPr>
        <xdr:cNvPicPr>
          <a:picLocks noChangeAspect="1"/>
        </xdr:cNvPicPr>
      </xdr:nvPicPr>
      <xdr:blipFill>
        <a:blip xmlns:r="http://schemas.openxmlformats.org/officeDocument/2006/relationships" r:embed="rId33"/>
        <a:stretch>
          <a:fillRect/>
        </a:stretch>
      </xdr:blipFill>
      <xdr:spPr>
        <a:xfrm>
          <a:off x="12115800" y="109618029"/>
          <a:ext cx="1665248" cy="1266348"/>
        </a:xfrm>
        <a:prstGeom prst="rect">
          <a:avLst/>
        </a:prstGeom>
      </xdr:spPr>
    </xdr:pic>
    <xdr:clientData/>
  </xdr:oneCellAnchor>
  <xdr:twoCellAnchor editAs="oneCell">
    <xdr:from>
      <xdr:col>3</xdr:col>
      <xdr:colOff>1039091</xdr:colOff>
      <xdr:row>53</xdr:row>
      <xdr:rowOff>207818</xdr:rowOff>
    </xdr:from>
    <xdr:to>
      <xdr:col>3</xdr:col>
      <xdr:colOff>2456244</xdr:colOff>
      <xdr:row>53</xdr:row>
      <xdr:rowOff>1416974</xdr:rowOff>
    </xdr:to>
    <xdr:pic>
      <xdr:nvPicPr>
        <xdr:cNvPr id="89" name="Imagen 88">
          <a:extLst>
            <a:ext uri="{FF2B5EF4-FFF2-40B4-BE49-F238E27FC236}">
              <a16:creationId xmlns:a16="http://schemas.microsoft.com/office/drawing/2014/main" id="{00000000-0008-0000-0400-000059000000}"/>
            </a:ext>
          </a:extLst>
        </xdr:cNvPr>
        <xdr:cNvPicPr>
          <a:picLocks noChangeAspect="1"/>
        </xdr:cNvPicPr>
      </xdr:nvPicPr>
      <xdr:blipFill>
        <a:blip xmlns:r="http://schemas.openxmlformats.org/officeDocument/2006/relationships" r:embed="rId34"/>
        <a:stretch>
          <a:fillRect/>
        </a:stretch>
      </xdr:blipFill>
      <xdr:spPr>
        <a:xfrm>
          <a:off x="12202391" y="111097868"/>
          <a:ext cx="1417153" cy="1209156"/>
        </a:xfrm>
        <a:prstGeom prst="rect">
          <a:avLst/>
        </a:prstGeom>
      </xdr:spPr>
    </xdr:pic>
    <xdr:clientData/>
  </xdr:twoCellAnchor>
  <xdr:twoCellAnchor editAs="oneCell">
    <xdr:from>
      <xdr:col>3</xdr:col>
      <xdr:colOff>1108364</xdr:colOff>
      <xdr:row>54</xdr:row>
      <xdr:rowOff>277091</xdr:rowOff>
    </xdr:from>
    <xdr:to>
      <xdr:col>3</xdr:col>
      <xdr:colOff>2511136</xdr:colOff>
      <xdr:row>54</xdr:row>
      <xdr:rowOff>1515341</xdr:rowOff>
    </xdr:to>
    <xdr:pic>
      <xdr:nvPicPr>
        <xdr:cNvPr id="90" name="Imagen 89">
          <a:extLst>
            <a:ext uri="{FF2B5EF4-FFF2-40B4-BE49-F238E27FC236}">
              <a16:creationId xmlns:a16="http://schemas.microsoft.com/office/drawing/2014/main" id="{00000000-0008-0000-0400-00005A000000}"/>
            </a:ext>
          </a:extLst>
        </xdr:cNvPr>
        <xdr:cNvPicPr>
          <a:picLocks noChangeAspect="1"/>
        </xdr:cNvPicPr>
      </xdr:nvPicPr>
      <xdr:blipFill>
        <a:blip xmlns:r="http://schemas.openxmlformats.org/officeDocument/2006/relationships" r:embed="rId35"/>
        <a:stretch>
          <a:fillRect/>
        </a:stretch>
      </xdr:blipFill>
      <xdr:spPr>
        <a:xfrm>
          <a:off x="12271664" y="112748291"/>
          <a:ext cx="1402772" cy="1238250"/>
        </a:xfrm>
        <a:prstGeom prst="rect">
          <a:avLst/>
        </a:prstGeom>
      </xdr:spPr>
    </xdr:pic>
    <xdr:clientData/>
  </xdr:twoCellAnchor>
  <xdr:twoCellAnchor editAs="oneCell">
    <xdr:from>
      <xdr:col>3</xdr:col>
      <xdr:colOff>865909</xdr:colOff>
      <xdr:row>55</xdr:row>
      <xdr:rowOff>121227</xdr:rowOff>
    </xdr:from>
    <xdr:to>
      <xdr:col>3</xdr:col>
      <xdr:colOff>2155265</xdr:colOff>
      <xdr:row>55</xdr:row>
      <xdr:rowOff>1178983</xdr:rowOff>
    </xdr:to>
    <xdr:pic>
      <xdr:nvPicPr>
        <xdr:cNvPr id="91" name="Imagen 90">
          <a:extLst>
            <a:ext uri="{FF2B5EF4-FFF2-40B4-BE49-F238E27FC236}">
              <a16:creationId xmlns:a16="http://schemas.microsoft.com/office/drawing/2014/main" id="{00000000-0008-0000-0400-00005B000000}"/>
            </a:ext>
          </a:extLst>
        </xdr:cNvPr>
        <xdr:cNvPicPr>
          <a:picLocks noChangeAspect="1"/>
        </xdr:cNvPicPr>
      </xdr:nvPicPr>
      <xdr:blipFill>
        <a:blip xmlns:r="http://schemas.openxmlformats.org/officeDocument/2006/relationships" r:embed="rId36"/>
        <a:stretch>
          <a:fillRect/>
        </a:stretch>
      </xdr:blipFill>
      <xdr:spPr>
        <a:xfrm>
          <a:off x="12029209" y="114392652"/>
          <a:ext cx="1289356" cy="1057756"/>
        </a:xfrm>
        <a:prstGeom prst="rect">
          <a:avLst/>
        </a:prstGeom>
      </xdr:spPr>
    </xdr:pic>
    <xdr:clientData/>
  </xdr:twoCellAnchor>
  <xdr:twoCellAnchor editAs="oneCell">
    <xdr:from>
      <xdr:col>3</xdr:col>
      <xdr:colOff>606137</xdr:colOff>
      <xdr:row>56</xdr:row>
      <xdr:rowOff>69273</xdr:rowOff>
    </xdr:from>
    <xdr:to>
      <xdr:col>3</xdr:col>
      <xdr:colOff>2196717</xdr:colOff>
      <xdr:row>56</xdr:row>
      <xdr:rowOff>1231323</xdr:rowOff>
    </xdr:to>
    <xdr:pic>
      <xdr:nvPicPr>
        <xdr:cNvPr id="92" name="Imagen 91">
          <a:extLst>
            <a:ext uri="{FF2B5EF4-FFF2-40B4-BE49-F238E27FC236}">
              <a16:creationId xmlns:a16="http://schemas.microsoft.com/office/drawing/2014/main" id="{00000000-0008-0000-0400-00005C000000}"/>
            </a:ext>
          </a:extLst>
        </xdr:cNvPr>
        <xdr:cNvPicPr>
          <a:picLocks noChangeAspect="1"/>
        </xdr:cNvPicPr>
      </xdr:nvPicPr>
      <xdr:blipFill>
        <a:blip xmlns:r="http://schemas.openxmlformats.org/officeDocument/2006/relationships" r:embed="rId37"/>
        <a:stretch>
          <a:fillRect/>
        </a:stretch>
      </xdr:blipFill>
      <xdr:spPr>
        <a:xfrm>
          <a:off x="11769437" y="115674198"/>
          <a:ext cx="1590580" cy="1162050"/>
        </a:xfrm>
        <a:prstGeom prst="rect">
          <a:avLst/>
        </a:prstGeom>
      </xdr:spPr>
    </xdr:pic>
    <xdr:clientData/>
  </xdr:twoCellAnchor>
  <xdr:twoCellAnchor editAs="oneCell">
    <xdr:from>
      <xdr:col>3</xdr:col>
      <xdr:colOff>744681</xdr:colOff>
      <xdr:row>57</xdr:row>
      <xdr:rowOff>103909</xdr:rowOff>
    </xdr:from>
    <xdr:to>
      <xdr:col>3</xdr:col>
      <xdr:colOff>2480192</xdr:colOff>
      <xdr:row>57</xdr:row>
      <xdr:rowOff>1304059</xdr:rowOff>
    </xdr:to>
    <xdr:pic>
      <xdr:nvPicPr>
        <xdr:cNvPr id="93" name="Imagen 92">
          <a:extLst>
            <a:ext uri="{FF2B5EF4-FFF2-40B4-BE49-F238E27FC236}">
              <a16:creationId xmlns:a16="http://schemas.microsoft.com/office/drawing/2014/main" id="{00000000-0008-0000-0400-00005D000000}"/>
            </a:ext>
          </a:extLst>
        </xdr:cNvPr>
        <xdr:cNvPicPr>
          <a:picLocks noChangeAspect="1"/>
        </xdr:cNvPicPr>
      </xdr:nvPicPr>
      <xdr:blipFill>
        <a:blip xmlns:r="http://schemas.openxmlformats.org/officeDocument/2006/relationships" r:embed="rId38"/>
        <a:stretch>
          <a:fillRect/>
        </a:stretch>
      </xdr:blipFill>
      <xdr:spPr>
        <a:xfrm>
          <a:off x="11907981" y="117242359"/>
          <a:ext cx="1735511" cy="1200150"/>
        </a:xfrm>
        <a:prstGeom prst="rect">
          <a:avLst/>
        </a:prstGeom>
      </xdr:spPr>
    </xdr:pic>
    <xdr:clientData/>
  </xdr:twoCellAnchor>
  <xdr:twoCellAnchor editAs="oneCell">
    <xdr:from>
      <xdr:col>3</xdr:col>
      <xdr:colOff>1091046</xdr:colOff>
      <xdr:row>58</xdr:row>
      <xdr:rowOff>138546</xdr:rowOff>
    </xdr:from>
    <xdr:to>
      <xdr:col>3</xdr:col>
      <xdr:colOff>2359555</xdr:colOff>
      <xdr:row>58</xdr:row>
      <xdr:rowOff>1443471</xdr:rowOff>
    </xdr:to>
    <xdr:pic>
      <xdr:nvPicPr>
        <xdr:cNvPr id="94" name="Imagen 93">
          <a:extLst>
            <a:ext uri="{FF2B5EF4-FFF2-40B4-BE49-F238E27FC236}">
              <a16:creationId xmlns:a16="http://schemas.microsoft.com/office/drawing/2014/main" id="{00000000-0008-0000-0400-00005E000000}"/>
            </a:ext>
          </a:extLst>
        </xdr:cNvPr>
        <xdr:cNvPicPr>
          <a:picLocks noChangeAspect="1"/>
        </xdr:cNvPicPr>
      </xdr:nvPicPr>
      <xdr:blipFill>
        <a:blip xmlns:r="http://schemas.openxmlformats.org/officeDocument/2006/relationships" r:embed="rId39"/>
        <a:stretch>
          <a:fillRect/>
        </a:stretch>
      </xdr:blipFill>
      <xdr:spPr>
        <a:xfrm>
          <a:off x="12254346" y="118800996"/>
          <a:ext cx="1268509" cy="1304925"/>
        </a:xfrm>
        <a:prstGeom prst="rect">
          <a:avLst/>
        </a:prstGeom>
      </xdr:spPr>
    </xdr:pic>
    <xdr:clientData/>
  </xdr:twoCellAnchor>
  <xdr:twoCellAnchor editAs="oneCell">
    <xdr:from>
      <xdr:col>3</xdr:col>
      <xdr:colOff>796636</xdr:colOff>
      <xdr:row>59</xdr:row>
      <xdr:rowOff>467591</xdr:rowOff>
    </xdr:from>
    <xdr:to>
      <xdr:col>3</xdr:col>
      <xdr:colOff>2874818</xdr:colOff>
      <xdr:row>59</xdr:row>
      <xdr:rowOff>1562966</xdr:rowOff>
    </xdr:to>
    <xdr:pic>
      <xdr:nvPicPr>
        <xdr:cNvPr id="95" name="Imagen 94">
          <a:extLst>
            <a:ext uri="{FF2B5EF4-FFF2-40B4-BE49-F238E27FC236}">
              <a16:creationId xmlns:a16="http://schemas.microsoft.com/office/drawing/2014/main" id="{00000000-0008-0000-0400-00005F000000}"/>
            </a:ext>
          </a:extLst>
        </xdr:cNvPr>
        <xdr:cNvPicPr>
          <a:picLocks noChangeAspect="1"/>
        </xdr:cNvPicPr>
      </xdr:nvPicPr>
      <xdr:blipFill>
        <a:blip xmlns:r="http://schemas.openxmlformats.org/officeDocument/2006/relationships" r:embed="rId40"/>
        <a:stretch>
          <a:fillRect/>
        </a:stretch>
      </xdr:blipFill>
      <xdr:spPr>
        <a:xfrm>
          <a:off x="11959936" y="120825491"/>
          <a:ext cx="2078182" cy="1095375"/>
        </a:xfrm>
        <a:prstGeom prst="rect">
          <a:avLst/>
        </a:prstGeom>
      </xdr:spPr>
    </xdr:pic>
    <xdr:clientData/>
  </xdr:twoCellAnchor>
  <xdr:twoCellAnchor editAs="oneCell">
    <xdr:from>
      <xdr:col>3</xdr:col>
      <xdr:colOff>606136</xdr:colOff>
      <xdr:row>60</xdr:row>
      <xdr:rowOff>69273</xdr:rowOff>
    </xdr:from>
    <xdr:to>
      <xdr:col>3</xdr:col>
      <xdr:colOff>3099953</xdr:colOff>
      <xdr:row>60</xdr:row>
      <xdr:rowOff>1147966</xdr:rowOff>
    </xdr:to>
    <xdr:pic>
      <xdr:nvPicPr>
        <xdr:cNvPr id="96" name="Imagen 95">
          <a:extLst>
            <a:ext uri="{FF2B5EF4-FFF2-40B4-BE49-F238E27FC236}">
              <a16:creationId xmlns:a16="http://schemas.microsoft.com/office/drawing/2014/main" id="{00000000-0008-0000-0400-000060000000}"/>
            </a:ext>
          </a:extLst>
        </xdr:cNvPr>
        <xdr:cNvPicPr>
          <a:picLocks noChangeAspect="1"/>
        </xdr:cNvPicPr>
      </xdr:nvPicPr>
      <xdr:blipFill>
        <a:blip xmlns:r="http://schemas.openxmlformats.org/officeDocument/2006/relationships" r:embed="rId41"/>
        <a:stretch>
          <a:fillRect/>
        </a:stretch>
      </xdr:blipFill>
      <xdr:spPr>
        <a:xfrm>
          <a:off x="11769436" y="122255973"/>
          <a:ext cx="2493817" cy="1078693"/>
        </a:xfrm>
        <a:prstGeom prst="rect">
          <a:avLst/>
        </a:prstGeom>
      </xdr:spPr>
    </xdr:pic>
    <xdr:clientData/>
  </xdr:twoCellAnchor>
  <xdr:twoCellAnchor editAs="oneCell">
    <xdr:from>
      <xdr:col>3</xdr:col>
      <xdr:colOff>571501</xdr:colOff>
      <xdr:row>61</xdr:row>
      <xdr:rowOff>121227</xdr:rowOff>
    </xdr:from>
    <xdr:to>
      <xdr:col>3</xdr:col>
      <xdr:colOff>2873263</xdr:colOff>
      <xdr:row>61</xdr:row>
      <xdr:rowOff>1288472</xdr:rowOff>
    </xdr:to>
    <xdr:pic>
      <xdr:nvPicPr>
        <xdr:cNvPr id="97" name="Imagen 96">
          <a:extLst>
            <a:ext uri="{FF2B5EF4-FFF2-40B4-BE49-F238E27FC236}">
              <a16:creationId xmlns:a16="http://schemas.microsoft.com/office/drawing/2014/main" id="{00000000-0008-0000-0400-000061000000}"/>
            </a:ext>
          </a:extLst>
        </xdr:cNvPr>
        <xdr:cNvPicPr>
          <a:picLocks noChangeAspect="1"/>
        </xdr:cNvPicPr>
      </xdr:nvPicPr>
      <xdr:blipFill>
        <a:blip xmlns:r="http://schemas.openxmlformats.org/officeDocument/2006/relationships" r:embed="rId42"/>
        <a:stretch>
          <a:fillRect/>
        </a:stretch>
      </xdr:blipFill>
      <xdr:spPr>
        <a:xfrm>
          <a:off x="11734801" y="123622377"/>
          <a:ext cx="2301762" cy="1167245"/>
        </a:xfrm>
        <a:prstGeom prst="rect">
          <a:avLst/>
        </a:prstGeom>
      </xdr:spPr>
    </xdr:pic>
    <xdr:clientData/>
  </xdr:twoCellAnchor>
  <xdr:twoCellAnchor editAs="oneCell">
    <xdr:from>
      <xdr:col>3</xdr:col>
      <xdr:colOff>225135</xdr:colOff>
      <xdr:row>62</xdr:row>
      <xdr:rowOff>138545</xdr:rowOff>
    </xdr:from>
    <xdr:to>
      <xdr:col>3</xdr:col>
      <xdr:colOff>3134590</xdr:colOff>
      <xdr:row>62</xdr:row>
      <xdr:rowOff>1229591</xdr:rowOff>
    </xdr:to>
    <xdr:pic>
      <xdr:nvPicPr>
        <xdr:cNvPr id="98" name="Imagen 97">
          <a:extLst>
            <a:ext uri="{FF2B5EF4-FFF2-40B4-BE49-F238E27FC236}">
              <a16:creationId xmlns:a16="http://schemas.microsoft.com/office/drawing/2014/main" id="{00000000-0008-0000-0400-000062000000}"/>
            </a:ext>
          </a:extLst>
        </xdr:cNvPr>
        <xdr:cNvPicPr>
          <a:picLocks noChangeAspect="1"/>
        </xdr:cNvPicPr>
      </xdr:nvPicPr>
      <xdr:blipFill>
        <a:blip xmlns:r="http://schemas.openxmlformats.org/officeDocument/2006/relationships" r:embed="rId43"/>
        <a:stretch>
          <a:fillRect/>
        </a:stretch>
      </xdr:blipFill>
      <xdr:spPr>
        <a:xfrm>
          <a:off x="11388435" y="125163695"/>
          <a:ext cx="2909455" cy="1091046"/>
        </a:xfrm>
        <a:prstGeom prst="rect">
          <a:avLst/>
        </a:prstGeom>
      </xdr:spPr>
    </xdr:pic>
    <xdr:clientData/>
  </xdr:twoCellAnchor>
  <xdr:twoCellAnchor editAs="oneCell">
    <xdr:from>
      <xdr:col>3</xdr:col>
      <xdr:colOff>779318</xdr:colOff>
      <xdr:row>63</xdr:row>
      <xdr:rowOff>103909</xdr:rowOff>
    </xdr:from>
    <xdr:to>
      <xdr:col>3</xdr:col>
      <xdr:colOff>2317292</xdr:colOff>
      <xdr:row>63</xdr:row>
      <xdr:rowOff>1829728</xdr:rowOff>
    </xdr:to>
    <xdr:pic>
      <xdr:nvPicPr>
        <xdr:cNvPr id="99" name="Imagen 98">
          <a:extLst>
            <a:ext uri="{FF2B5EF4-FFF2-40B4-BE49-F238E27FC236}">
              <a16:creationId xmlns:a16="http://schemas.microsoft.com/office/drawing/2014/main" id="{00000000-0008-0000-0400-000063000000}"/>
            </a:ext>
          </a:extLst>
        </xdr:cNvPr>
        <xdr:cNvPicPr>
          <a:picLocks noChangeAspect="1"/>
        </xdr:cNvPicPr>
      </xdr:nvPicPr>
      <xdr:blipFill>
        <a:blip xmlns:r="http://schemas.openxmlformats.org/officeDocument/2006/relationships" r:embed="rId44"/>
        <a:stretch>
          <a:fillRect/>
        </a:stretch>
      </xdr:blipFill>
      <xdr:spPr>
        <a:xfrm>
          <a:off x="11942618" y="126567334"/>
          <a:ext cx="1537974" cy="1725819"/>
        </a:xfrm>
        <a:prstGeom prst="rect">
          <a:avLst/>
        </a:prstGeom>
      </xdr:spPr>
    </xdr:pic>
    <xdr:clientData/>
  </xdr:twoCellAnchor>
  <xdr:twoCellAnchor editAs="oneCell">
    <xdr:from>
      <xdr:col>3</xdr:col>
      <xdr:colOff>831273</xdr:colOff>
      <xdr:row>64</xdr:row>
      <xdr:rowOff>17318</xdr:rowOff>
    </xdr:from>
    <xdr:to>
      <xdr:col>3</xdr:col>
      <xdr:colOff>2369247</xdr:colOff>
      <xdr:row>65</xdr:row>
      <xdr:rowOff>4824</xdr:rowOff>
    </xdr:to>
    <xdr:pic>
      <xdr:nvPicPr>
        <xdr:cNvPr id="100" name="Imagen 99">
          <a:extLst>
            <a:ext uri="{FF2B5EF4-FFF2-40B4-BE49-F238E27FC236}">
              <a16:creationId xmlns:a16="http://schemas.microsoft.com/office/drawing/2014/main" id="{00000000-0008-0000-0400-000064000000}"/>
            </a:ext>
          </a:extLst>
        </xdr:cNvPr>
        <xdr:cNvPicPr>
          <a:picLocks noChangeAspect="1"/>
        </xdr:cNvPicPr>
      </xdr:nvPicPr>
      <xdr:blipFill>
        <a:blip xmlns:r="http://schemas.openxmlformats.org/officeDocument/2006/relationships" r:embed="rId44"/>
        <a:stretch>
          <a:fillRect/>
        </a:stretch>
      </xdr:blipFill>
      <xdr:spPr>
        <a:xfrm>
          <a:off x="11994573" y="128385743"/>
          <a:ext cx="1537974" cy="1730581"/>
        </a:xfrm>
        <a:prstGeom prst="rect">
          <a:avLst/>
        </a:prstGeom>
      </xdr:spPr>
    </xdr:pic>
    <xdr:clientData/>
  </xdr:twoCellAnchor>
  <xdr:twoCellAnchor editAs="oneCell">
    <xdr:from>
      <xdr:col>3</xdr:col>
      <xdr:colOff>398318</xdr:colOff>
      <xdr:row>65</xdr:row>
      <xdr:rowOff>103909</xdr:rowOff>
    </xdr:from>
    <xdr:to>
      <xdr:col>3</xdr:col>
      <xdr:colOff>2701636</xdr:colOff>
      <xdr:row>65</xdr:row>
      <xdr:rowOff>1541318</xdr:rowOff>
    </xdr:to>
    <xdr:pic>
      <xdr:nvPicPr>
        <xdr:cNvPr id="101" name="Imagen 100">
          <a:extLst>
            <a:ext uri="{FF2B5EF4-FFF2-40B4-BE49-F238E27FC236}">
              <a16:creationId xmlns:a16="http://schemas.microsoft.com/office/drawing/2014/main" id="{00000000-0008-0000-0400-000065000000}"/>
            </a:ext>
          </a:extLst>
        </xdr:cNvPr>
        <xdr:cNvPicPr>
          <a:picLocks noChangeAspect="1"/>
        </xdr:cNvPicPr>
      </xdr:nvPicPr>
      <xdr:blipFill>
        <a:blip xmlns:r="http://schemas.openxmlformats.org/officeDocument/2006/relationships" r:embed="rId45"/>
        <a:stretch>
          <a:fillRect/>
        </a:stretch>
      </xdr:blipFill>
      <xdr:spPr>
        <a:xfrm>
          <a:off x="11561618" y="130215409"/>
          <a:ext cx="2303318" cy="1437409"/>
        </a:xfrm>
        <a:prstGeom prst="rect">
          <a:avLst/>
        </a:prstGeom>
      </xdr:spPr>
    </xdr:pic>
    <xdr:clientData/>
  </xdr:twoCellAnchor>
  <xdr:twoCellAnchor editAs="oneCell">
    <xdr:from>
      <xdr:col>3</xdr:col>
      <xdr:colOff>1264228</xdr:colOff>
      <xdr:row>66</xdr:row>
      <xdr:rowOff>138546</xdr:rowOff>
    </xdr:from>
    <xdr:to>
      <xdr:col>3</xdr:col>
      <xdr:colOff>2271795</xdr:colOff>
      <xdr:row>66</xdr:row>
      <xdr:rowOff>1171365</xdr:rowOff>
    </xdr:to>
    <xdr:pic>
      <xdr:nvPicPr>
        <xdr:cNvPr id="102" name="Imagen 101">
          <a:extLst>
            <a:ext uri="{FF2B5EF4-FFF2-40B4-BE49-F238E27FC236}">
              <a16:creationId xmlns:a16="http://schemas.microsoft.com/office/drawing/2014/main" id="{00000000-0008-0000-0400-000066000000}"/>
            </a:ext>
          </a:extLst>
        </xdr:cNvPr>
        <xdr:cNvPicPr>
          <a:picLocks noChangeAspect="1"/>
        </xdr:cNvPicPr>
      </xdr:nvPicPr>
      <xdr:blipFill>
        <a:blip xmlns:r="http://schemas.openxmlformats.org/officeDocument/2006/relationships" r:embed="rId46"/>
        <a:stretch>
          <a:fillRect/>
        </a:stretch>
      </xdr:blipFill>
      <xdr:spPr>
        <a:xfrm>
          <a:off x="12427528" y="132021696"/>
          <a:ext cx="1007567" cy="1032819"/>
        </a:xfrm>
        <a:prstGeom prst="rect">
          <a:avLst/>
        </a:prstGeom>
      </xdr:spPr>
    </xdr:pic>
    <xdr:clientData/>
  </xdr:twoCellAnchor>
  <xdr:twoCellAnchor editAs="oneCell">
    <xdr:from>
      <xdr:col>3</xdr:col>
      <xdr:colOff>1021772</xdr:colOff>
      <xdr:row>67</xdr:row>
      <xdr:rowOff>121227</xdr:rowOff>
    </xdr:from>
    <xdr:to>
      <xdr:col>3</xdr:col>
      <xdr:colOff>1991591</xdr:colOff>
      <xdr:row>67</xdr:row>
      <xdr:rowOff>1039091</xdr:rowOff>
    </xdr:to>
    <xdr:pic>
      <xdr:nvPicPr>
        <xdr:cNvPr id="103" name="Imagen 102">
          <a:extLst>
            <a:ext uri="{FF2B5EF4-FFF2-40B4-BE49-F238E27FC236}">
              <a16:creationId xmlns:a16="http://schemas.microsoft.com/office/drawing/2014/main" id="{00000000-0008-0000-0400-000067000000}"/>
            </a:ext>
          </a:extLst>
        </xdr:cNvPr>
        <xdr:cNvPicPr>
          <a:picLocks noChangeAspect="1"/>
        </xdr:cNvPicPr>
      </xdr:nvPicPr>
      <xdr:blipFill>
        <a:blip xmlns:r="http://schemas.openxmlformats.org/officeDocument/2006/relationships" r:embed="rId47"/>
        <a:stretch>
          <a:fillRect/>
        </a:stretch>
      </xdr:blipFill>
      <xdr:spPr>
        <a:xfrm>
          <a:off x="12185072" y="133252152"/>
          <a:ext cx="969819" cy="917864"/>
        </a:xfrm>
        <a:prstGeom prst="rect">
          <a:avLst/>
        </a:prstGeom>
      </xdr:spPr>
    </xdr:pic>
    <xdr:clientData/>
  </xdr:twoCellAnchor>
  <xdr:twoCellAnchor editAs="oneCell">
    <xdr:from>
      <xdr:col>3</xdr:col>
      <xdr:colOff>848591</xdr:colOff>
      <xdr:row>68</xdr:row>
      <xdr:rowOff>121227</xdr:rowOff>
    </xdr:from>
    <xdr:to>
      <xdr:col>3</xdr:col>
      <xdr:colOff>2365225</xdr:colOff>
      <xdr:row>68</xdr:row>
      <xdr:rowOff>1008925</xdr:rowOff>
    </xdr:to>
    <xdr:pic>
      <xdr:nvPicPr>
        <xdr:cNvPr id="104" name="Imagen 103">
          <a:extLst>
            <a:ext uri="{FF2B5EF4-FFF2-40B4-BE49-F238E27FC236}">
              <a16:creationId xmlns:a16="http://schemas.microsoft.com/office/drawing/2014/main" id="{00000000-0008-0000-0400-000068000000}"/>
            </a:ext>
          </a:extLst>
        </xdr:cNvPr>
        <xdr:cNvPicPr>
          <a:picLocks noChangeAspect="1"/>
        </xdr:cNvPicPr>
      </xdr:nvPicPr>
      <xdr:blipFill>
        <a:blip xmlns:r="http://schemas.openxmlformats.org/officeDocument/2006/relationships" r:embed="rId48"/>
        <a:stretch>
          <a:fillRect/>
        </a:stretch>
      </xdr:blipFill>
      <xdr:spPr>
        <a:xfrm>
          <a:off x="12011891" y="134499927"/>
          <a:ext cx="1516634" cy="887698"/>
        </a:xfrm>
        <a:prstGeom prst="rect">
          <a:avLst/>
        </a:prstGeom>
      </xdr:spPr>
    </xdr:pic>
    <xdr:clientData/>
  </xdr:twoCellAnchor>
  <xdr:twoCellAnchor editAs="oneCell">
    <xdr:from>
      <xdr:col>3</xdr:col>
      <xdr:colOff>1039091</xdr:colOff>
      <xdr:row>69</xdr:row>
      <xdr:rowOff>242455</xdr:rowOff>
    </xdr:from>
    <xdr:to>
      <xdr:col>3</xdr:col>
      <xdr:colOff>2555725</xdr:colOff>
      <xdr:row>69</xdr:row>
      <xdr:rowOff>1130153</xdr:rowOff>
    </xdr:to>
    <xdr:pic>
      <xdr:nvPicPr>
        <xdr:cNvPr id="105" name="Imagen 104">
          <a:extLst>
            <a:ext uri="{FF2B5EF4-FFF2-40B4-BE49-F238E27FC236}">
              <a16:creationId xmlns:a16="http://schemas.microsoft.com/office/drawing/2014/main" id="{00000000-0008-0000-0400-000069000000}"/>
            </a:ext>
          </a:extLst>
        </xdr:cNvPr>
        <xdr:cNvPicPr>
          <a:picLocks noChangeAspect="1"/>
        </xdr:cNvPicPr>
      </xdr:nvPicPr>
      <xdr:blipFill>
        <a:blip xmlns:r="http://schemas.openxmlformats.org/officeDocument/2006/relationships" r:embed="rId48"/>
        <a:stretch>
          <a:fillRect/>
        </a:stretch>
      </xdr:blipFill>
      <xdr:spPr>
        <a:xfrm>
          <a:off x="12202391" y="135868930"/>
          <a:ext cx="1516634" cy="887698"/>
        </a:xfrm>
        <a:prstGeom prst="rect">
          <a:avLst/>
        </a:prstGeom>
      </xdr:spPr>
    </xdr:pic>
    <xdr:clientData/>
  </xdr:twoCellAnchor>
  <xdr:twoCellAnchor editAs="oneCell">
    <xdr:from>
      <xdr:col>3</xdr:col>
      <xdr:colOff>1160318</xdr:colOff>
      <xdr:row>70</xdr:row>
      <xdr:rowOff>173182</xdr:rowOff>
    </xdr:from>
    <xdr:to>
      <xdr:col>3</xdr:col>
      <xdr:colOff>2098068</xdr:colOff>
      <xdr:row>70</xdr:row>
      <xdr:rowOff>1524000</xdr:rowOff>
    </xdr:to>
    <xdr:pic>
      <xdr:nvPicPr>
        <xdr:cNvPr id="106" name="Imagen 105">
          <a:extLst>
            <a:ext uri="{FF2B5EF4-FFF2-40B4-BE49-F238E27FC236}">
              <a16:creationId xmlns:a16="http://schemas.microsoft.com/office/drawing/2014/main" id="{00000000-0008-0000-0400-00006A000000}"/>
            </a:ext>
          </a:extLst>
        </xdr:cNvPr>
        <xdr:cNvPicPr>
          <a:picLocks noChangeAspect="1"/>
        </xdr:cNvPicPr>
      </xdr:nvPicPr>
      <xdr:blipFill>
        <a:blip xmlns:r="http://schemas.openxmlformats.org/officeDocument/2006/relationships" r:embed="rId49"/>
        <a:stretch>
          <a:fillRect/>
        </a:stretch>
      </xdr:blipFill>
      <xdr:spPr>
        <a:xfrm>
          <a:off x="12323618" y="137047432"/>
          <a:ext cx="937750" cy="1350818"/>
        </a:xfrm>
        <a:prstGeom prst="rect">
          <a:avLst/>
        </a:prstGeom>
      </xdr:spPr>
    </xdr:pic>
    <xdr:clientData/>
  </xdr:twoCellAnchor>
  <xdr:twoCellAnchor editAs="oneCell">
    <xdr:from>
      <xdr:col>3</xdr:col>
      <xdr:colOff>935182</xdr:colOff>
      <xdr:row>71</xdr:row>
      <xdr:rowOff>103910</xdr:rowOff>
    </xdr:from>
    <xdr:to>
      <xdr:col>3</xdr:col>
      <xdr:colOff>2086306</xdr:colOff>
      <xdr:row>71</xdr:row>
      <xdr:rowOff>1160890</xdr:rowOff>
    </xdr:to>
    <xdr:pic>
      <xdr:nvPicPr>
        <xdr:cNvPr id="107" name="Imagen 106">
          <a:extLst>
            <a:ext uri="{FF2B5EF4-FFF2-40B4-BE49-F238E27FC236}">
              <a16:creationId xmlns:a16="http://schemas.microsoft.com/office/drawing/2014/main" id="{00000000-0008-0000-0400-00006B000000}"/>
            </a:ext>
          </a:extLst>
        </xdr:cNvPr>
        <xdr:cNvPicPr>
          <a:picLocks noChangeAspect="1"/>
        </xdr:cNvPicPr>
      </xdr:nvPicPr>
      <xdr:blipFill>
        <a:blip xmlns:r="http://schemas.openxmlformats.org/officeDocument/2006/relationships" r:embed="rId50"/>
        <a:stretch>
          <a:fillRect/>
        </a:stretch>
      </xdr:blipFill>
      <xdr:spPr>
        <a:xfrm>
          <a:off x="12098482" y="138587885"/>
          <a:ext cx="1151124" cy="1056980"/>
        </a:xfrm>
        <a:prstGeom prst="rect">
          <a:avLst/>
        </a:prstGeom>
      </xdr:spPr>
    </xdr:pic>
    <xdr:clientData/>
  </xdr:twoCellAnchor>
  <xdr:twoCellAnchor editAs="oneCell">
    <xdr:from>
      <xdr:col>3</xdr:col>
      <xdr:colOff>675409</xdr:colOff>
      <xdr:row>72</xdr:row>
      <xdr:rowOff>17318</xdr:rowOff>
    </xdr:from>
    <xdr:to>
      <xdr:col>3</xdr:col>
      <xdr:colOff>2087491</xdr:colOff>
      <xdr:row>72</xdr:row>
      <xdr:rowOff>1227674</xdr:rowOff>
    </xdr:to>
    <xdr:pic>
      <xdr:nvPicPr>
        <xdr:cNvPr id="108" name="Imagen 107">
          <a:extLst>
            <a:ext uri="{FF2B5EF4-FFF2-40B4-BE49-F238E27FC236}">
              <a16:creationId xmlns:a16="http://schemas.microsoft.com/office/drawing/2014/main" id="{00000000-0008-0000-0400-00006C000000}"/>
            </a:ext>
          </a:extLst>
        </xdr:cNvPr>
        <xdr:cNvPicPr>
          <a:picLocks noChangeAspect="1"/>
        </xdr:cNvPicPr>
      </xdr:nvPicPr>
      <xdr:blipFill>
        <a:blip xmlns:r="http://schemas.openxmlformats.org/officeDocument/2006/relationships" r:embed="rId51"/>
        <a:stretch>
          <a:fillRect/>
        </a:stretch>
      </xdr:blipFill>
      <xdr:spPr>
        <a:xfrm>
          <a:off x="11838709" y="139749068"/>
          <a:ext cx="1412082" cy="1210356"/>
        </a:xfrm>
        <a:prstGeom prst="rect">
          <a:avLst/>
        </a:prstGeom>
      </xdr:spPr>
    </xdr:pic>
    <xdr:clientData/>
  </xdr:twoCellAnchor>
  <xdr:twoCellAnchor editAs="oneCell">
    <xdr:from>
      <xdr:col>3</xdr:col>
      <xdr:colOff>606137</xdr:colOff>
      <xdr:row>73</xdr:row>
      <xdr:rowOff>103909</xdr:rowOff>
    </xdr:from>
    <xdr:to>
      <xdr:col>3</xdr:col>
      <xdr:colOff>2180479</xdr:colOff>
      <xdr:row>73</xdr:row>
      <xdr:rowOff>1323109</xdr:rowOff>
    </xdr:to>
    <xdr:pic>
      <xdr:nvPicPr>
        <xdr:cNvPr id="109" name="Imagen 108">
          <a:extLst>
            <a:ext uri="{FF2B5EF4-FFF2-40B4-BE49-F238E27FC236}">
              <a16:creationId xmlns:a16="http://schemas.microsoft.com/office/drawing/2014/main" id="{00000000-0008-0000-0400-00006D000000}"/>
            </a:ext>
          </a:extLst>
        </xdr:cNvPr>
        <xdr:cNvPicPr>
          <a:picLocks noChangeAspect="1" noChangeArrowheads="1"/>
        </xdr:cNvPicPr>
      </xdr:nvPicPr>
      <xdr:blipFill>
        <a:blip xmlns:r="http://schemas.openxmlformats.org/officeDocument/2006/relationships" r:embed="rId52" cstate="print">
          <a:extLst>
            <a:ext uri="{28A0092B-C50C-407E-A947-70E740481C1C}">
              <a14:useLocalDpi xmlns:a14="http://schemas.microsoft.com/office/drawing/2010/main" val="0"/>
            </a:ext>
          </a:extLst>
        </a:blip>
        <a:srcRect/>
        <a:stretch>
          <a:fillRect/>
        </a:stretch>
      </xdr:blipFill>
      <xdr:spPr bwMode="auto">
        <a:xfrm>
          <a:off x="11769437" y="141083434"/>
          <a:ext cx="1574342"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1039091</xdr:colOff>
      <xdr:row>74</xdr:row>
      <xdr:rowOff>103909</xdr:rowOff>
    </xdr:from>
    <xdr:to>
      <xdr:col>3</xdr:col>
      <xdr:colOff>2039807</xdr:colOff>
      <xdr:row>74</xdr:row>
      <xdr:rowOff>1261344</xdr:rowOff>
    </xdr:to>
    <xdr:pic>
      <xdr:nvPicPr>
        <xdr:cNvPr id="110" name="Imagen 109" descr="Cilindro A Gas De 100libras - $ 60.000 en 2020 | Gas propano ...">
          <a:extLst>
            <a:ext uri="{FF2B5EF4-FFF2-40B4-BE49-F238E27FC236}">
              <a16:creationId xmlns:a16="http://schemas.microsoft.com/office/drawing/2014/main" id="{00000000-0008-0000-0400-00006E000000}"/>
            </a:ext>
          </a:extLst>
        </xdr:cNvPr>
        <xdr:cNvPicPr>
          <a:picLocks noChangeAspect="1" noChangeArrowheads="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a:fillRect/>
        </a:stretch>
      </xdr:blipFill>
      <xdr:spPr bwMode="auto">
        <a:xfrm rot="10800000" flipV="1">
          <a:off x="12202391" y="142483609"/>
          <a:ext cx="1000716" cy="11574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831273</xdr:colOff>
      <xdr:row>75</xdr:row>
      <xdr:rowOff>86590</xdr:rowOff>
    </xdr:from>
    <xdr:to>
      <xdr:col>3</xdr:col>
      <xdr:colOff>2240973</xdr:colOff>
      <xdr:row>75</xdr:row>
      <xdr:rowOff>1350817</xdr:rowOff>
    </xdr:to>
    <xdr:pic>
      <xdr:nvPicPr>
        <xdr:cNvPr id="111" name="Imagen 110">
          <a:extLst>
            <a:ext uri="{FF2B5EF4-FFF2-40B4-BE49-F238E27FC236}">
              <a16:creationId xmlns:a16="http://schemas.microsoft.com/office/drawing/2014/main" id="{00000000-0008-0000-0400-00006F000000}"/>
            </a:ext>
          </a:extLst>
        </xdr:cNvPr>
        <xdr:cNvPicPr>
          <a:picLocks noChangeAspect="1"/>
        </xdr:cNvPicPr>
      </xdr:nvPicPr>
      <xdr:blipFill>
        <a:blip xmlns:r="http://schemas.openxmlformats.org/officeDocument/2006/relationships" r:embed="rId54"/>
        <a:stretch>
          <a:fillRect/>
        </a:stretch>
      </xdr:blipFill>
      <xdr:spPr>
        <a:xfrm>
          <a:off x="11994573" y="143904565"/>
          <a:ext cx="1409700" cy="1264227"/>
        </a:xfrm>
        <a:prstGeom prst="rect">
          <a:avLst/>
        </a:prstGeom>
      </xdr:spPr>
    </xdr:pic>
    <xdr:clientData/>
  </xdr:twoCellAnchor>
  <xdr:twoCellAnchor editAs="oneCell">
    <xdr:from>
      <xdr:col>3</xdr:col>
      <xdr:colOff>883227</xdr:colOff>
      <xdr:row>76</xdr:row>
      <xdr:rowOff>51954</xdr:rowOff>
    </xdr:from>
    <xdr:to>
      <xdr:col>3</xdr:col>
      <xdr:colOff>2874818</xdr:colOff>
      <xdr:row>76</xdr:row>
      <xdr:rowOff>1593273</xdr:rowOff>
    </xdr:to>
    <xdr:pic>
      <xdr:nvPicPr>
        <xdr:cNvPr id="112" name="Imagen 111">
          <a:extLst>
            <a:ext uri="{FF2B5EF4-FFF2-40B4-BE49-F238E27FC236}">
              <a16:creationId xmlns:a16="http://schemas.microsoft.com/office/drawing/2014/main" id="{00000000-0008-0000-0400-000070000000}"/>
            </a:ext>
          </a:extLst>
        </xdr:cNvPr>
        <xdr:cNvPicPr>
          <a:picLocks noChangeAspect="1" noChangeArrowheads="1"/>
        </xdr:cNvPicPr>
      </xdr:nvPicPr>
      <xdr:blipFill>
        <a:blip xmlns:r="http://schemas.openxmlformats.org/officeDocument/2006/relationships" r:embed="rId55">
          <a:extLst>
            <a:ext uri="{28A0092B-C50C-407E-A947-70E740481C1C}">
              <a14:useLocalDpi xmlns:a14="http://schemas.microsoft.com/office/drawing/2010/main" val="0"/>
            </a:ext>
          </a:extLst>
        </a:blip>
        <a:srcRect/>
        <a:stretch>
          <a:fillRect/>
        </a:stretch>
      </xdr:blipFill>
      <xdr:spPr bwMode="auto">
        <a:xfrm>
          <a:off x="12046527" y="145355829"/>
          <a:ext cx="1991591" cy="15413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311727</xdr:colOff>
      <xdr:row>77</xdr:row>
      <xdr:rowOff>51954</xdr:rowOff>
    </xdr:from>
    <xdr:to>
      <xdr:col>3</xdr:col>
      <xdr:colOff>2500440</xdr:colOff>
      <xdr:row>77</xdr:row>
      <xdr:rowOff>1189637</xdr:rowOff>
    </xdr:to>
    <xdr:pic>
      <xdr:nvPicPr>
        <xdr:cNvPr id="113" name="Imagen 112" descr="BOLSA CIERRE HERMÉTICO BOGOTÁ - BOLSAS RESELLABLES VENTA PLÁSTICOS Y  CARTONES EN COLOMBIA">
          <a:extLst>
            <a:ext uri="{FF2B5EF4-FFF2-40B4-BE49-F238E27FC236}">
              <a16:creationId xmlns:a16="http://schemas.microsoft.com/office/drawing/2014/main" id="{00000000-0008-0000-0400-000071000000}"/>
            </a:ext>
          </a:extLst>
        </xdr:cNvPr>
        <xdr:cNvPicPr>
          <a:picLocks noChangeAspect="1" noChangeArrowheads="1"/>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a:off x="11475027" y="147108429"/>
          <a:ext cx="2188713" cy="11376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571499</xdr:colOff>
      <xdr:row>78</xdr:row>
      <xdr:rowOff>69273</xdr:rowOff>
    </xdr:from>
    <xdr:to>
      <xdr:col>3</xdr:col>
      <xdr:colOff>2043544</xdr:colOff>
      <xdr:row>78</xdr:row>
      <xdr:rowOff>1056409</xdr:rowOff>
    </xdr:to>
    <xdr:pic>
      <xdr:nvPicPr>
        <xdr:cNvPr id="114" name="Imagen 113" descr="https://homecenterco.scene7.com/is/image/SodimacCO/473500?fmt=jpg&amp;fit=fit,1&amp;wid=420&amp;hei=420">
          <a:extLst>
            <a:ext uri="{FF2B5EF4-FFF2-40B4-BE49-F238E27FC236}">
              <a16:creationId xmlns:a16="http://schemas.microsoft.com/office/drawing/2014/main" id="{00000000-0008-0000-0400-000072000000}"/>
            </a:ext>
          </a:extLst>
        </xdr:cNvPr>
        <xdr:cNvPicPr>
          <a:picLocks noChangeAspect="1" noChangeArrowheads="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a:fillRect/>
        </a:stretch>
      </xdr:blipFill>
      <xdr:spPr bwMode="auto">
        <a:xfrm>
          <a:off x="11734799" y="148373523"/>
          <a:ext cx="1472045" cy="987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311728</xdr:colOff>
      <xdr:row>79</xdr:row>
      <xdr:rowOff>138545</xdr:rowOff>
    </xdr:from>
    <xdr:to>
      <xdr:col>3</xdr:col>
      <xdr:colOff>2026227</xdr:colOff>
      <xdr:row>79</xdr:row>
      <xdr:rowOff>1076268</xdr:rowOff>
    </xdr:to>
    <xdr:pic>
      <xdr:nvPicPr>
        <xdr:cNvPr id="115" name="Imagen 114">
          <a:extLst>
            <a:ext uri="{FF2B5EF4-FFF2-40B4-BE49-F238E27FC236}">
              <a16:creationId xmlns:a16="http://schemas.microsoft.com/office/drawing/2014/main" id="{00000000-0008-0000-0400-000073000000}"/>
            </a:ext>
          </a:extLst>
        </xdr:cNvPr>
        <xdr:cNvPicPr>
          <a:picLocks noChangeAspect="1"/>
        </xdr:cNvPicPr>
      </xdr:nvPicPr>
      <xdr:blipFill>
        <a:blip xmlns:r="http://schemas.openxmlformats.org/officeDocument/2006/relationships" r:embed="rId58"/>
        <a:stretch>
          <a:fillRect/>
        </a:stretch>
      </xdr:blipFill>
      <xdr:spPr>
        <a:xfrm>
          <a:off x="11475028" y="149690570"/>
          <a:ext cx="1714499" cy="937723"/>
        </a:xfrm>
        <a:prstGeom prst="rect">
          <a:avLst/>
        </a:prstGeom>
      </xdr:spPr>
    </xdr:pic>
    <xdr:clientData/>
  </xdr:twoCellAnchor>
  <xdr:twoCellAnchor editAs="oneCell">
    <xdr:from>
      <xdr:col>3</xdr:col>
      <xdr:colOff>1524000</xdr:colOff>
      <xdr:row>80</xdr:row>
      <xdr:rowOff>190499</xdr:rowOff>
    </xdr:from>
    <xdr:to>
      <xdr:col>3</xdr:col>
      <xdr:colOff>2250299</xdr:colOff>
      <xdr:row>80</xdr:row>
      <xdr:rowOff>981079</xdr:rowOff>
    </xdr:to>
    <xdr:pic>
      <xdr:nvPicPr>
        <xdr:cNvPr id="116" name="Imagen 115">
          <a:extLst>
            <a:ext uri="{FF2B5EF4-FFF2-40B4-BE49-F238E27FC236}">
              <a16:creationId xmlns:a16="http://schemas.microsoft.com/office/drawing/2014/main" id="{00000000-0008-0000-0400-000074000000}"/>
            </a:ext>
          </a:extLst>
        </xdr:cNvPr>
        <xdr:cNvPicPr>
          <a:picLocks noChangeAspect="1"/>
        </xdr:cNvPicPr>
      </xdr:nvPicPr>
      <xdr:blipFill>
        <a:blip xmlns:r="http://schemas.openxmlformats.org/officeDocument/2006/relationships" r:embed="rId59"/>
        <a:stretch>
          <a:fillRect/>
        </a:stretch>
      </xdr:blipFill>
      <xdr:spPr>
        <a:xfrm>
          <a:off x="12687300" y="150990299"/>
          <a:ext cx="726299" cy="790580"/>
        </a:xfrm>
        <a:prstGeom prst="rect">
          <a:avLst/>
        </a:prstGeom>
      </xdr:spPr>
    </xdr:pic>
    <xdr:clientData/>
  </xdr:twoCellAnchor>
  <xdr:twoCellAnchor editAs="oneCell">
    <xdr:from>
      <xdr:col>3</xdr:col>
      <xdr:colOff>155864</xdr:colOff>
      <xdr:row>81</xdr:row>
      <xdr:rowOff>86591</xdr:rowOff>
    </xdr:from>
    <xdr:to>
      <xdr:col>3</xdr:col>
      <xdr:colOff>3134591</xdr:colOff>
      <xdr:row>81</xdr:row>
      <xdr:rowOff>1134102</xdr:rowOff>
    </xdr:to>
    <xdr:pic>
      <xdr:nvPicPr>
        <xdr:cNvPr id="117" name="Imagen 116">
          <a:extLst>
            <a:ext uri="{FF2B5EF4-FFF2-40B4-BE49-F238E27FC236}">
              <a16:creationId xmlns:a16="http://schemas.microsoft.com/office/drawing/2014/main" id="{00000000-0008-0000-0400-000075000000}"/>
            </a:ext>
          </a:extLst>
        </xdr:cNvPr>
        <xdr:cNvPicPr>
          <a:picLocks noChangeAspect="1"/>
        </xdr:cNvPicPr>
      </xdr:nvPicPr>
      <xdr:blipFill>
        <a:blip xmlns:r="http://schemas.openxmlformats.org/officeDocument/2006/relationships" r:embed="rId60"/>
        <a:stretch>
          <a:fillRect/>
        </a:stretch>
      </xdr:blipFill>
      <xdr:spPr>
        <a:xfrm>
          <a:off x="11319164" y="152134166"/>
          <a:ext cx="2978727" cy="1047511"/>
        </a:xfrm>
        <a:prstGeom prst="rect">
          <a:avLst/>
        </a:prstGeom>
      </xdr:spPr>
    </xdr:pic>
    <xdr:clientData/>
  </xdr:twoCellAnchor>
  <xdr:twoCellAnchor editAs="oneCell">
    <xdr:from>
      <xdr:col>3</xdr:col>
      <xdr:colOff>831272</xdr:colOff>
      <xdr:row>82</xdr:row>
      <xdr:rowOff>34637</xdr:rowOff>
    </xdr:from>
    <xdr:to>
      <xdr:col>3</xdr:col>
      <xdr:colOff>2130136</xdr:colOff>
      <xdr:row>82</xdr:row>
      <xdr:rowOff>1177637</xdr:rowOff>
    </xdr:to>
    <xdr:pic>
      <xdr:nvPicPr>
        <xdr:cNvPr id="118" name="Imagen 117" descr="Jabón en Polvo Industrial | Proquillanos">
          <a:extLst>
            <a:ext uri="{FF2B5EF4-FFF2-40B4-BE49-F238E27FC236}">
              <a16:creationId xmlns:a16="http://schemas.microsoft.com/office/drawing/2014/main" id="{00000000-0008-0000-0400-000076000000}"/>
            </a:ext>
          </a:extLst>
        </xdr:cNvPr>
        <xdr:cNvPicPr>
          <a:picLocks noChangeAspect="1" noChangeArrowheads="1"/>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a:fillRect/>
        </a:stretch>
      </xdr:blipFill>
      <xdr:spPr bwMode="auto">
        <a:xfrm>
          <a:off x="11994572" y="153329987"/>
          <a:ext cx="1298864" cy="1143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779319</xdr:colOff>
      <xdr:row>83</xdr:row>
      <xdr:rowOff>34636</xdr:rowOff>
    </xdr:from>
    <xdr:to>
      <xdr:col>3</xdr:col>
      <xdr:colOff>2489493</xdr:colOff>
      <xdr:row>83</xdr:row>
      <xdr:rowOff>1524000</xdr:rowOff>
    </xdr:to>
    <xdr:pic>
      <xdr:nvPicPr>
        <xdr:cNvPr id="119" name="Imagen 118">
          <a:extLst>
            <a:ext uri="{FF2B5EF4-FFF2-40B4-BE49-F238E27FC236}">
              <a16:creationId xmlns:a16="http://schemas.microsoft.com/office/drawing/2014/main" id="{00000000-0008-0000-0400-000077000000}"/>
            </a:ext>
          </a:extLst>
        </xdr:cNvPr>
        <xdr:cNvPicPr>
          <a:picLocks noChangeAspect="1"/>
        </xdr:cNvPicPr>
      </xdr:nvPicPr>
      <xdr:blipFill>
        <a:blip xmlns:r="http://schemas.openxmlformats.org/officeDocument/2006/relationships" r:embed="rId62"/>
        <a:stretch>
          <a:fillRect/>
        </a:stretch>
      </xdr:blipFill>
      <xdr:spPr>
        <a:xfrm>
          <a:off x="11942619" y="154577761"/>
          <a:ext cx="1710174" cy="1489364"/>
        </a:xfrm>
        <a:prstGeom prst="rect">
          <a:avLst/>
        </a:prstGeom>
      </xdr:spPr>
    </xdr:pic>
    <xdr:clientData/>
  </xdr:twoCellAnchor>
  <xdr:twoCellAnchor editAs="oneCell">
    <xdr:from>
      <xdr:col>3</xdr:col>
      <xdr:colOff>398319</xdr:colOff>
      <xdr:row>84</xdr:row>
      <xdr:rowOff>86590</xdr:rowOff>
    </xdr:from>
    <xdr:to>
      <xdr:col>3</xdr:col>
      <xdr:colOff>2736273</xdr:colOff>
      <xdr:row>84</xdr:row>
      <xdr:rowOff>1125682</xdr:rowOff>
    </xdr:to>
    <xdr:pic>
      <xdr:nvPicPr>
        <xdr:cNvPr id="120" name="Imagen 119">
          <a:extLst>
            <a:ext uri="{FF2B5EF4-FFF2-40B4-BE49-F238E27FC236}">
              <a16:creationId xmlns:a16="http://schemas.microsoft.com/office/drawing/2014/main" id="{00000000-0008-0000-0400-000078000000}"/>
            </a:ext>
          </a:extLst>
        </xdr:cNvPr>
        <xdr:cNvPicPr>
          <a:picLocks noChangeAspect="1"/>
        </xdr:cNvPicPr>
      </xdr:nvPicPr>
      <xdr:blipFill>
        <a:blip xmlns:r="http://schemas.openxmlformats.org/officeDocument/2006/relationships" r:embed="rId63"/>
        <a:stretch>
          <a:fillRect/>
        </a:stretch>
      </xdr:blipFill>
      <xdr:spPr>
        <a:xfrm>
          <a:off x="11561619" y="156334690"/>
          <a:ext cx="2337954" cy="1039092"/>
        </a:xfrm>
        <a:prstGeom prst="rect">
          <a:avLst/>
        </a:prstGeom>
      </xdr:spPr>
    </xdr:pic>
    <xdr:clientData/>
  </xdr:twoCellAnchor>
  <xdr:twoCellAnchor editAs="oneCell">
    <xdr:from>
      <xdr:col>3</xdr:col>
      <xdr:colOff>0</xdr:colOff>
      <xdr:row>85</xdr:row>
      <xdr:rowOff>0</xdr:rowOff>
    </xdr:from>
    <xdr:to>
      <xdr:col>3</xdr:col>
      <xdr:colOff>304800</xdr:colOff>
      <xdr:row>85</xdr:row>
      <xdr:rowOff>304800</xdr:rowOff>
    </xdr:to>
    <xdr:sp macro="" textlink="">
      <xdr:nvSpPr>
        <xdr:cNvPr id="121" name="AutoShape 4">
          <a:extLst>
            <a:ext uri="{FF2B5EF4-FFF2-40B4-BE49-F238E27FC236}">
              <a16:creationId xmlns:a16="http://schemas.microsoft.com/office/drawing/2014/main" id="{00000000-0008-0000-0400-000079000000}"/>
            </a:ext>
          </a:extLst>
        </xdr:cNvPr>
        <xdr:cNvSpPr>
          <a:spLocks noChangeAspect="1" noChangeArrowheads="1"/>
        </xdr:cNvSpPr>
      </xdr:nvSpPr>
      <xdr:spPr bwMode="auto">
        <a:xfrm>
          <a:off x="11163300" y="15749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85</xdr:row>
      <xdr:rowOff>0</xdr:rowOff>
    </xdr:from>
    <xdr:to>
      <xdr:col>3</xdr:col>
      <xdr:colOff>304800</xdr:colOff>
      <xdr:row>85</xdr:row>
      <xdr:rowOff>304800</xdr:rowOff>
    </xdr:to>
    <xdr:sp macro="" textlink="">
      <xdr:nvSpPr>
        <xdr:cNvPr id="122" name="AutoShape 5">
          <a:extLst>
            <a:ext uri="{FF2B5EF4-FFF2-40B4-BE49-F238E27FC236}">
              <a16:creationId xmlns:a16="http://schemas.microsoft.com/office/drawing/2014/main" id="{00000000-0008-0000-0400-00007A000000}"/>
            </a:ext>
          </a:extLst>
        </xdr:cNvPr>
        <xdr:cNvSpPr>
          <a:spLocks noChangeAspect="1" noChangeArrowheads="1"/>
        </xdr:cNvSpPr>
      </xdr:nvSpPr>
      <xdr:spPr bwMode="auto">
        <a:xfrm>
          <a:off x="11163300" y="15749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86</xdr:row>
      <xdr:rowOff>0</xdr:rowOff>
    </xdr:from>
    <xdr:to>
      <xdr:col>3</xdr:col>
      <xdr:colOff>304800</xdr:colOff>
      <xdr:row>86</xdr:row>
      <xdr:rowOff>304800</xdr:rowOff>
    </xdr:to>
    <xdr:sp macro="" textlink="">
      <xdr:nvSpPr>
        <xdr:cNvPr id="123" name="AutoShape 7">
          <a:extLst>
            <a:ext uri="{FF2B5EF4-FFF2-40B4-BE49-F238E27FC236}">
              <a16:creationId xmlns:a16="http://schemas.microsoft.com/office/drawing/2014/main" id="{00000000-0008-0000-0400-00007B000000}"/>
            </a:ext>
          </a:extLst>
        </xdr:cNvPr>
        <xdr:cNvSpPr>
          <a:spLocks noChangeAspect="1" noChangeArrowheads="1"/>
        </xdr:cNvSpPr>
      </xdr:nvSpPr>
      <xdr:spPr bwMode="auto">
        <a:xfrm>
          <a:off x="11163300" y="16023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311727</xdr:colOff>
      <xdr:row>85</xdr:row>
      <xdr:rowOff>242456</xdr:rowOff>
    </xdr:from>
    <xdr:to>
      <xdr:col>3</xdr:col>
      <xdr:colOff>3411682</xdr:colOff>
      <xdr:row>85</xdr:row>
      <xdr:rowOff>2511138</xdr:rowOff>
    </xdr:to>
    <xdr:pic>
      <xdr:nvPicPr>
        <xdr:cNvPr id="124" name="Imagen 123" descr="Cincel corta frios 420x36mm hexagonal 30mm">
          <a:extLst>
            <a:ext uri="{FF2B5EF4-FFF2-40B4-BE49-F238E27FC236}">
              <a16:creationId xmlns:a16="http://schemas.microsoft.com/office/drawing/2014/main" id="{00000000-0008-0000-0400-00007C000000}"/>
            </a:ext>
          </a:extLst>
        </xdr:cNvPr>
        <xdr:cNvPicPr>
          <a:picLocks noChangeAspect="1" noChangeArrowheads="1"/>
        </xdr:cNvPicPr>
      </xdr:nvPicPr>
      <xdr:blipFill>
        <a:blip xmlns:r="http://schemas.openxmlformats.org/officeDocument/2006/relationships" r:embed="rId64">
          <a:extLst>
            <a:ext uri="{28A0092B-C50C-407E-A947-70E740481C1C}">
              <a14:useLocalDpi xmlns:a14="http://schemas.microsoft.com/office/drawing/2010/main" val="0"/>
            </a:ext>
          </a:extLst>
        </a:blip>
        <a:srcRect/>
        <a:stretch>
          <a:fillRect/>
        </a:stretch>
      </xdr:blipFill>
      <xdr:spPr bwMode="auto">
        <a:xfrm>
          <a:off x="11475027" y="157738331"/>
          <a:ext cx="3099955" cy="22686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86</xdr:row>
      <xdr:rowOff>0</xdr:rowOff>
    </xdr:from>
    <xdr:to>
      <xdr:col>3</xdr:col>
      <xdr:colOff>1143000</xdr:colOff>
      <xdr:row>86</xdr:row>
      <xdr:rowOff>1143000</xdr:rowOff>
    </xdr:to>
    <xdr:sp macro="" textlink="">
      <xdr:nvSpPr>
        <xdr:cNvPr id="125" name="AutoShape 9">
          <a:extLst>
            <a:ext uri="{FF2B5EF4-FFF2-40B4-BE49-F238E27FC236}">
              <a16:creationId xmlns:a16="http://schemas.microsoft.com/office/drawing/2014/main" id="{00000000-0008-0000-0400-00007D000000}"/>
            </a:ext>
          </a:extLst>
        </xdr:cNvPr>
        <xdr:cNvSpPr>
          <a:spLocks noChangeAspect="1" noChangeArrowheads="1"/>
        </xdr:cNvSpPr>
      </xdr:nvSpPr>
      <xdr:spPr bwMode="auto">
        <a:xfrm>
          <a:off x="11163300" y="160239075"/>
          <a:ext cx="1143000" cy="1143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432954</xdr:colOff>
      <xdr:row>86</xdr:row>
      <xdr:rowOff>231111</xdr:rowOff>
    </xdr:from>
    <xdr:to>
      <xdr:col>3</xdr:col>
      <xdr:colOff>3232439</xdr:colOff>
      <xdr:row>86</xdr:row>
      <xdr:rowOff>1714500</xdr:rowOff>
    </xdr:to>
    <xdr:pic>
      <xdr:nvPicPr>
        <xdr:cNvPr id="126" name="Imagen 125">
          <a:extLst>
            <a:ext uri="{FF2B5EF4-FFF2-40B4-BE49-F238E27FC236}">
              <a16:creationId xmlns:a16="http://schemas.microsoft.com/office/drawing/2014/main" id="{00000000-0008-0000-0400-00007E000000}"/>
            </a:ext>
          </a:extLst>
        </xdr:cNvPr>
        <xdr:cNvPicPr>
          <a:picLocks noChangeAspect="1" noChangeArrowheads="1"/>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a:fillRect/>
        </a:stretch>
      </xdr:blipFill>
      <xdr:spPr bwMode="auto">
        <a:xfrm>
          <a:off x="11596254" y="160470186"/>
          <a:ext cx="2799485" cy="14833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917864</xdr:colOff>
      <xdr:row>87</xdr:row>
      <xdr:rowOff>173182</xdr:rowOff>
    </xdr:from>
    <xdr:to>
      <xdr:col>3</xdr:col>
      <xdr:colOff>2180980</xdr:colOff>
      <xdr:row>87</xdr:row>
      <xdr:rowOff>1835728</xdr:rowOff>
    </xdr:to>
    <xdr:pic>
      <xdr:nvPicPr>
        <xdr:cNvPr id="127" name="Imagen 126">
          <a:extLst>
            <a:ext uri="{FF2B5EF4-FFF2-40B4-BE49-F238E27FC236}">
              <a16:creationId xmlns:a16="http://schemas.microsoft.com/office/drawing/2014/main" id="{00000000-0008-0000-0400-00007F000000}"/>
            </a:ext>
          </a:extLst>
        </xdr:cNvPr>
        <xdr:cNvPicPr>
          <a:picLocks noChangeAspect="1"/>
        </xdr:cNvPicPr>
      </xdr:nvPicPr>
      <xdr:blipFill>
        <a:blip xmlns:r="http://schemas.openxmlformats.org/officeDocument/2006/relationships" r:embed="rId66"/>
        <a:stretch>
          <a:fillRect/>
        </a:stretch>
      </xdr:blipFill>
      <xdr:spPr>
        <a:xfrm>
          <a:off x="12081164" y="162383932"/>
          <a:ext cx="1263116" cy="1662546"/>
        </a:xfrm>
        <a:prstGeom prst="rect">
          <a:avLst/>
        </a:prstGeom>
      </xdr:spPr>
    </xdr:pic>
    <xdr:clientData/>
  </xdr:twoCellAnchor>
  <xdr:twoCellAnchor editAs="oneCell">
    <xdr:from>
      <xdr:col>3</xdr:col>
      <xdr:colOff>1108364</xdr:colOff>
      <xdr:row>88</xdr:row>
      <xdr:rowOff>155862</xdr:rowOff>
    </xdr:from>
    <xdr:to>
      <xdr:col>3</xdr:col>
      <xdr:colOff>2337954</xdr:colOff>
      <xdr:row>88</xdr:row>
      <xdr:rowOff>1697181</xdr:rowOff>
    </xdr:to>
    <xdr:pic>
      <xdr:nvPicPr>
        <xdr:cNvPr id="128" name="Imagen 127">
          <a:extLst>
            <a:ext uri="{FF2B5EF4-FFF2-40B4-BE49-F238E27FC236}">
              <a16:creationId xmlns:a16="http://schemas.microsoft.com/office/drawing/2014/main" id="{00000000-0008-0000-0400-000080000000}"/>
            </a:ext>
          </a:extLst>
        </xdr:cNvPr>
        <xdr:cNvPicPr>
          <a:picLocks noChangeAspect="1"/>
        </xdr:cNvPicPr>
      </xdr:nvPicPr>
      <xdr:blipFill>
        <a:blip xmlns:r="http://schemas.openxmlformats.org/officeDocument/2006/relationships" r:embed="rId67"/>
        <a:stretch>
          <a:fillRect/>
        </a:stretch>
      </xdr:blipFill>
      <xdr:spPr>
        <a:xfrm>
          <a:off x="12271664" y="164338287"/>
          <a:ext cx="1229590" cy="1541319"/>
        </a:xfrm>
        <a:prstGeom prst="rect">
          <a:avLst/>
        </a:prstGeom>
      </xdr:spPr>
    </xdr:pic>
    <xdr:clientData/>
  </xdr:twoCellAnchor>
  <xdr:twoCellAnchor editAs="oneCell">
    <xdr:from>
      <xdr:col>3</xdr:col>
      <xdr:colOff>277091</xdr:colOff>
      <xdr:row>89</xdr:row>
      <xdr:rowOff>190500</xdr:rowOff>
    </xdr:from>
    <xdr:to>
      <xdr:col>3</xdr:col>
      <xdr:colOff>3359727</xdr:colOff>
      <xdr:row>89</xdr:row>
      <xdr:rowOff>1818409</xdr:rowOff>
    </xdr:to>
    <xdr:pic>
      <xdr:nvPicPr>
        <xdr:cNvPr id="129" name="Imagen 128">
          <a:extLst>
            <a:ext uri="{FF2B5EF4-FFF2-40B4-BE49-F238E27FC236}">
              <a16:creationId xmlns:a16="http://schemas.microsoft.com/office/drawing/2014/main" id="{00000000-0008-0000-0400-000081000000}"/>
            </a:ext>
          </a:extLst>
        </xdr:cNvPr>
        <xdr:cNvPicPr>
          <a:picLocks noChangeAspect="1"/>
        </xdr:cNvPicPr>
      </xdr:nvPicPr>
      <xdr:blipFill>
        <a:blip xmlns:r="http://schemas.openxmlformats.org/officeDocument/2006/relationships" r:embed="rId68"/>
        <a:stretch>
          <a:fillRect/>
        </a:stretch>
      </xdr:blipFill>
      <xdr:spPr>
        <a:xfrm>
          <a:off x="11440391" y="166344600"/>
          <a:ext cx="3082636" cy="1627909"/>
        </a:xfrm>
        <a:prstGeom prst="rect">
          <a:avLst/>
        </a:prstGeom>
      </xdr:spPr>
    </xdr:pic>
    <xdr:clientData/>
  </xdr:twoCellAnchor>
  <xdr:twoCellAnchor editAs="oneCell">
    <xdr:from>
      <xdr:col>3</xdr:col>
      <xdr:colOff>294409</xdr:colOff>
      <xdr:row>90</xdr:row>
      <xdr:rowOff>155863</xdr:rowOff>
    </xdr:from>
    <xdr:to>
      <xdr:col>3</xdr:col>
      <xdr:colOff>3325091</xdr:colOff>
      <xdr:row>90</xdr:row>
      <xdr:rowOff>1662544</xdr:rowOff>
    </xdr:to>
    <xdr:pic>
      <xdr:nvPicPr>
        <xdr:cNvPr id="130" name="Imagen 129">
          <a:extLst>
            <a:ext uri="{FF2B5EF4-FFF2-40B4-BE49-F238E27FC236}">
              <a16:creationId xmlns:a16="http://schemas.microsoft.com/office/drawing/2014/main" id="{00000000-0008-0000-0400-000082000000}"/>
            </a:ext>
          </a:extLst>
        </xdr:cNvPr>
        <xdr:cNvPicPr>
          <a:picLocks noChangeAspect="1"/>
        </xdr:cNvPicPr>
      </xdr:nvPicPr>
      <xdr:blipFill>
        <a:blip xmlns:r="http://schemas.openxmlformats.org/officeDocument/2006/relationships" r:embed="rId69"/>
        <a:stretch>
          <a:fillRect/>
        </a:stretch>
      </xdr:blipFill>
      <xdr:spPr>
        <a:xfrm>
          <a:off x="11457709" y="168281638"/>
          <a:ext cx="3030682" cy="1506681"/>
        </a:xfrm>
        <a:prstGeom prst="rect">
          <a:avLst/>
        </a:prstGeom>
      </xdr:spPr>
    </xdr:pic>
    <xdr:clientData/>
  </xdr:twoCellAnchor>
  <xdr:twoCellAnchor editAs="oneCell">
    <xdr:from>
      <xdr:col>3</xdr:col>
      <xdr:colOff>311727</xdr:colOff>
      <xdr:row>91</xdr:row>
      <xdr:rowOff>329046</xdr:rowOff>
    </xdr:from>
    <xdr:to>
      <xdr:col>3</xdr:col>
      <xdr:colOff>3048000</xdr:colOff>
      <xdr:row>91</xdr:row>
      <xdr:rowOff>1939638</xdr:rowOff>
    </xdr:to>
    <xdr:pic>
      <xdr:nvPicPr>
        <xdr:cNvPr id="131" name="Imagen 130">
          <a:extLst>
            <a:ext uri="{FF2B5EF4-FFF2-40B4-BE49-F238E27FC236}">
              <a16:creationId xmlns:a16="http://schemas.microsoft.com/office/drawing/2014/main" id="{00000000-0008-0000-0400-000083000000}"/>
            </a:ext>
          </a:extLst>
        </xdr:cNvPr>
        <xdr:cNvPicPr>
          <a:picLocks noChangeAspect="1"/>
        </xdr:cNvPicPr>
      </xdr:nvPicPr>
      <xdr:blipFill>
        <a:blip xmlns:r="http://schemas.openxmlformats.org/officeDocument/2006/relationships" r:embed="rId70"/>
        <a:stretch>
          <a:fillRect/>
        </a:stretch>
      </xdr:blipFill>
      <xdr:spPr>
        <a:xfrm>
          <a:off x="11475027" y="170426496"/>
          <a:ext cx="2736273" cy="161059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2</xdr:col>
      <xdr:colOff>523875</xdr:colOff>
      <xdr:row>31</xdr:row>
      <xdr:rowOff>85725</xdr:rowOff>
    </xdr:from>
    <xdr:ext cx="1028700" cy="819150"/>
    <xdr:grpSp>
      <xdr:nvGrpSpPr>
        <xdr:cNvPr id="2" name="Shape 2">
          <a:extLst>
            <a:ext uri="{FF2B5EF4-FFF2-40B4-BE49-F238E27FC236}">
              <a16:creationId xmlns:a16="http://schemas.microsoft.com/office/drawing/2014/main" id="{00000000-0008-0000-0500-000002000000}"/>
            </a:ext>
          </a:extLst>
        </xdr:cNvPr>
        <xdr:cNvGrpSpPr/>
      </xdr:nvGrpSpPr>
      <xdr:grpSpPr>
        <a:xfrm>
          <a:off x="6200775" y="48663225"/>
          <a:ext cx="1028700" cy="819150"/>
          <a:chOff x="4831650" y="3370425"/>
          <a:chExt cx="1028700" cy="819150"/>
        </a:xfrm>
      </xdr:grpSpPr>
      <xdr:grpSp>
        <xdr:nvGrpSpPr>
          <xdr:cNvPr id="6" name="Shape 6">
            <a:extLst>
              <a:ext uri="{FF2B5EF4-FFF2-40B4-BE49-F238E27FC236}">
                <a16:creationId xmlns:a16="http://schemas.microsoft.com/office/drawing/2014/main" id="{00000000-0008-0000-0500-000006000000}"/>
              </a:ext>
            </a:extLst>
          </xdr:cNvPr>
          <xdr:cNvGrpSpPr/>
        </xdr:nvGrpSpPr>
        <xdr:grpSpPr>
          <a:xfrm>
            <a:off x="4831650" y="3370425"/>
            <a:ext cx="1028700" cy="819150"/>
            <a:chOff x="10993438" y="19692936"/>
            <a:chExt cx="1031875" cy="825501"/>
          </a:xfrm>
        </xdr:grpSpPr>
        <xdr:sp macro="" textlink="">
          <xdr:nvSpPr>
            <xdr:cNvPr id="7" name="Shape 7">
              <a:extLst>
                <a:ext uri="{FF2B5EF4-FFF2-40B4-BE49-F238E27FC236}">
                  <a16:creationId xmlns:a16="http://schemas.microsoft.com/office/drawing/2014/main" id="{00000000-0008-0000-0500-000007000000}"/>
                </a:ext>
              </a:extLst>
            </xdr:cNvPr>
            <xdr:cNvSpPr/>
          </xdr:nvSpPr>
          <xdr:spPr>
            <a:xfrm>
              <a:off x="10993438" y="19692936"/>
              <a:ext cx="1031875" cy="8255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8" name="Shape 8">
              <a:extLst>
                <a:ext uri="{FF2B5EF4-FFF2-40B4-BE49-F238E27FC236}">
                  <a16:creationId xmlns:a16="http://schemas.microsoft.com/office/drawing/2014/main" id="{00000000-0008-0000-0500-000008000000}"/>
                </a:ext>
              </a:extLst>
            </xdr:cNvPr>
            <xdr:cNvPicPr preferRelativeResize="0"/>
          </xdr:nvPicPr>
          <xdr:blipFill rotWithShape="1">
            <a:blip xmlns:r="http://schemas.openxmlformats.org/officeDocument/2006/relationships" r:embed="rId1">
              <a:alphaModFix/>
            </a:blip>
            <a:srcRect l="66766" t="17686" r="23531" b="60957"/>
            <a:stretch/>
          </xdr:blipFill>
          <xdr:spPr>
            <a:xfrm>
              <a:off x="10993438" y="19692936"/>
              <a:ext cx="992188" cy="825501"/>
            </a:xfrm>
            <a:prstGeom prst="rect">
              <a:avLst/>
            </a:prstGeom>
            <a:noFill/>
            <a:ln>
              <a:noFill/>
            </a:ln>
          </xdr:spPr>
        </xdr:pic>
        <xdr:sp macro="" textlink="">
          <xdr:nvSpPr>
            <xdr:cNvPr id="9" name="Shape 9">
              <a:extLst>
                <a:ext uri="{FF2B5EF4-FFF2-40B4-BE49-F238E27FC236}">
                  <a16:creationId xmlns:a16="http://schemas.microsoft.com/office/drawing/2014/main" id="{00000000-0008-0000-0500-000009000000}"/>
                </a:ext>
              </a:extLst>
            </xdr:cNvPr>
            <xdr:cNvSpPr txBox="1"/>
          </xdr:nvSpPr>
          <xdr:spPr>
            <a:xfrm rot="10800000" flipH="1">
              <a:off x="11811000" y="20002494"/>
              <a:ext cx="214313" cy="317501"/>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solidFill>
                  <a:schemeClr val="lt1"/>
                </a:solidFill>
              </a:endParaRPr>
            </a:p>
          </xdr:txBody>
        </xdr:sp>
      </xdr:grpSp>
    </xdr:grpSp>
    <xdr:clientData fLocksWithSheet="0"/>
  </xdr:oneCellAnchor>
  <xdr:oneCellAnchor>
    <xdr:from>
      <xdr:col>2</xdr:col>
      <xdr:colOff>152400</xdr:colOff>
      <xdr:row>9</xdr:row>
      <xdr:rowOff>1028700</xdr:rowOff>
    </xdr:from>
    <xdr:ext cx="1905000" cy="1933575"/>
    <xdr:grpSp>
      <xdr:nvGrpSpPr>
        <xdr:cNvPr id="3" name="Shape 2">
          <a:extLst>
            <a:ext uri="{FF2B5EF4-FFF2-40B4-BE49-F238E27FC236}">
              <a16:creationId xmlns:a16="http://schemas.microsoft.com/office/drawing/2014/main" id="{00000000-0008-0000-0500-000003000000}"/>
            </a:ext>
          </a:extLst>
        </xdr:cNvPr>
        <xdr:cNvGrpSpPr/>
      </xdr:nvGrpSpPr>
      <xdr:grpSpPr>
        <a:xfrm>
          <a:off x="5829300" y="21488400"/>
          <a:ext cx="1905000" cy="1933575"/>
          <a:chOff x="4393500" y="2813214"/>
          <a:chExt cx="1905000" cy="1933575"/>
        </a:xfrm>
      </xdr:grpSpPr>
      <xdr:grpSp>
        <xdr:nvGrpSpPr>
          <xdr:cNvPr id="10" name="Shape 10">
            <a:extLst>
              <a:ext uri="{FF2B5EF4-FFF2-40B4-BE49-F238E27FC236}">
                <a16:creationId xmlns:a16="http://schemas.microsoft.com/office/drawing/2014/main" id="{00000000-0008-0000-0500-00000A000000}"/>
              </a:ext>
            </a:extLst>
          </xdr:cNvPr>
          <xdr:cNvGrpSpPr/>
        </xdr:nvGrpSpPr>
        <xdr:grpSpPr>
          <a:xfrm>
            <a:off x="4393500" y="2813214"/>
            <a:ext cx="1905000" cy="1933575"/>
            <a:chOff x="5037352" y="17184719"/>
            <a:chExt cx="2152271" cy="2103436"/>
          </a:xfrm>
        </xdr:grpSpPr>
        <xdr:sp macro="" textlink="">
          <xdr:nvSpPr>
            <xdr:cNvPr id="4" name="Shape 7">
              <a:extLst>
                <a:ext uri="{FF2B5EF4-FFF2-40B4-BE49-F238E27FC236}">
                  <a16:creationId xmlns:a16="http://schemas.microsoft.com/office/drawing/2014/main" id="{00000000-0008-0000-0500-000004000000}"/>
                </a:ext>
              </a:extLst>
            </xdr:cNvPr>
            <xdr:cNvSpPr/>
          </xdr:nvSpPr>
          <xdr:spPr>
            <a:xfrm>
              <a:off x="5037352" y="17184719"/>
              <a:ext cx="2152250" cy="2103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1" name="Shape 11">
              <a:extLst>
                <a:ext uri="{FF2B5EF4-FFF2-40B4-BE49-F238E27FC236}">
                  <a16:creationId xmlns:a16="http://schemas.microsoft.com/office/drawing/2014/main" id="{00000000-0008-0000-0500-00000B000000}"/>
                </a:ext>
              </a:extLst>
            </xdr:cNvPr>
            <xdr:cNvPicPr preferRelativeResize="0"/>
          </xdr:nvPicPr>
          <xdr:blipFill rotWithShape="1">
            <a:blip xmlns:r="http://schemas.openxmlformats.org/officeDocument/2006/relationships" r:embed="rId2">
              <a:alphaModFix/>
            </a:blip>
            <a:srcRect/>
            <a:stretch/>
          </xdr:blipFill>
          <xdr:spPr>
            <a:xfrm>
              <a:off x="5037352" y="17184719"/>
              <a:ext cx="2143125" cy="2103436"/>
            </a:xfrm>
            <a:prstGeom prst="rect">
              <a:avLst/>
            </a:prstGeom>
            <a:noFill/>
            <a:ln>
              <a:noFill/>
            </a:ln>
          </xdr:spPr>
        </xdr:pic>
        <xdr:sp macro="" textlink="">
          <xdr:nvSpPr>
            <xdr:cNvPr id="12" name="Shape 12">
              <a:extLst>
                <a:ext uri="{FF2B5EF4-FFF2-40B4-BE49-F238E27FC236}">
                  <a16:creationId xmlns:a16="http://schemas.microsoft.com/office/drawing/2014/main" id="{00000000-0008-0000-0500-00000C000000}"/>
                </a:ext>
              </a:extLst>
            </xdr:cNvPr>
            <xdr:cNvSpPr txBox="1"/>
          </xdr:nvSpPr>
          <xdr:spPr>
            <a:xfrm>
              <a:off x="6792748" y="18926175"/>
              <a:ext cx="396875" cy="174625"/>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grpSp>
    </xdr:grpSp>
    <xdr:clientData fLocksWithSheet="0"/>
  </xdr:oneCellAnchor>
  <xdr:oneCellAnchor>
    <xdr:from>
      <xdr:col>2</xdr:col>
      <xdr:colOff>0</xdr:colOff>
      <xdr:row>60</xdr:row>
      <xdr:rowOff>0</xdr:rowOff>
    </xdr:from>
    <xdr:ext cx="304800" cy="304800"/>
    <xdr:sp macro="" textlink="">
      <xdr:nvSpPr>
        <xdr:cNvPr id="5" name="Shape 4" descr="Vista previa de imagen">
          <a:extLst>
            <a:ext uri="{FF2B5EF4-FFF2-40B4-BE49-F238E27FC236}">
              <a16:creationId xmlns:a16="http://schemas.microsoft.com/office/drawing/2014/main" id="{00000000-0008-0000-0500-000005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304800" cy="304800"/>
    <xdr:sp macro="" textlink="">
      <xdr:nvSpPr>
        <xdr:cNvPr id="13" name="Shape 4" descr="Vista previa de imagen">
          <a:extLst>
            <a:ext uri="{FF2B5EF4-FFF2-40B4-BE49-F238E27FC236}">
              <a16:creationId xmlns:a16="http://schemas.microsoft.com/office/drawing/2014/main" id="{00000000-0008-0000-0500-00000D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466725</xdr:colOff>
      <xdr:row>11</xdr:row>
      <xdr:rowOff>85725</xdr:rowOff>
    </xdr:from>
    <xdr:ext cx="1323975" cy="828675"/>
    <xdr:pic>
      <xdr:nvPicPr>
        <xdr:cNvPr id="14" name="image64.png">
          <a:extLst>
            <a:ext uri="{FF2B5EF4-FFF2-40B4-BE49-F238E27FC236}">
              <a16:creationId xmlns:a16="http://schemas.microsoft.com/office/drawing/2014/main" id="{00000000-0008-0000-0500-00000E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2</xdr:col>
      <xdr:colOff>257175</xdr:colOff>
      <xdr:row>33</xdr:row>
      <xdr:rowOff>285750</xdr:rowOff>
    </xdr:from>
    <xdr:ext cx="1533525" cy="847725"/>
    <xdr:pic>
      <xdr:nvPicPr>
        <xdr:cNvPr id="15" name="image65.png">
          <a:extLst>
            <a:ext uri="{FF2B5EF4-FFF2-40B4-BE49-F238E27FC236}">
              <a16:creationId xmlns:a16="http://schemas.microsoft.com/office/drawing/2014/main" id="{00000000-0008-0000-0500-00000F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2</xdr:col>
      <xdr:colOff>428625</xdr:colOff>
      <xdr:row>34</xdr:row>
      <xdr:rowOff>85725</xdr:rowOff>
    </xdr:from>
    <xdr:ext cx="1171575" cy="866775"/>
    <xdr:pic>
      <xdr:nvPicPr>
        <xdr:cNvPr id="16" name="image85.png">
          <a:extLst>
            <a:ext uri="{FF2B5EF4-FFF2-40B4-BE49-F238E27FC236}">
              <a16:creationId xmlns:a16="http://schemas.microsoft.com/office/drawing/2014/main" id="{00000000-0008-0000-0500-000010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2</xdr:col>
      <xdr:colOff>123825</xdr:colOff>
      <xdr:row>28</xdr:row>
      <xdr:rowOff>85725</xdr:rowOff>
    </xdr:from>
    <xdr:ext cx="1885950" cy="809625"/>
    <xdr:pic>
      <xdr:nvPicPr>
        <xdr:cNvPr id="17" name="image66.png">
          <a:extLst>
            <a:ext uri="{FF2B5EF4-FFF2-40B4-BE49-F238E27FC236}">
              <a16:creationId xmlns:a16="http://schemas.microsoft.com/office/drawing/2014/main" id="{00000000-0008-0000-0500-000011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2</xdr:col>
      <xdr:colOff>790575</xdr:colOff>
      <xdr:row>37</xdr:row>
      <xdr:rowOff>28575</xdr:rowOff>
    </xdr:from>
    <xdr:ext cx="581025" cy="1028700"/>
    <xdr:pic>
      <xdr:nvPicPr>
        <xdr:cNvPr id="18" name="image83.png">
          <a:extLst>
            <a:ext uri="{FF2B5EF4-FFF2-40B4-BE49-F238E27FC236}">
              <a16:creationId xmlns:a16="http://schemas.microsoft.com/office/drawing/2014/main" id="{00000000-0008-0000-0500-000012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2</xdr:col>
      <xdr:colOff>161925</xdr:colOff>
      <xdr:row>38</xdr:row>
      <xdr:rowOff>47625</xdr:rowOff>
    </xdr:from>
    <xdr:ext cx="1847850" cy="838200"/>
    <xdr:pic>
      <xdr:nvPicPr>
        <xdr:cNvPr id="19" name="image67.png">
          <a:extLst>
            <a:ext uri="{FF2B5EF4-FFF2-40B4-BE49-F238E27FC236}">
              <a16:creationId xmlns:a16="http://schemas.microsoft.com/office/drawing/2014/main" id="{00000000-0008-0000-0500-000013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2</xdr:col>
      <xdr:colOff>180975</xdr:colOff>
      <xdr:row>5</xdr:row>
      <xdr:rowOff>457200</xdr:rowOff>
    </xdr:from>
    <xdr:ext cx="1866900" cy="1095375"/>
    <xdr:pic>
      <xdr:nvPicPr>
        <xdr:cNvPr id="20" name="image80.png">
          <a:extLst>
            <a:ext uri="{FF2B5EF4-FFF2-40B4-BE49-F238E27FC236}">
              <a16:creationId xmlns:a16="http://schemas.microsoft.com/office/drawing/2014/main" id="{00000000-0008-0000-0500-000014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2</xdr:col>
      <xdr:colOff>104775</xdr:colOff>
      <xdr:row>39</xdr:row>
      <xdr:rowOff>114300</xdr:rowOff>
    </xdr:from>
    <xdr:ext cx="1943100" cy="1209675"/>
    <xdr:pic>
      <xdr:nvPicPr>
        <xdr:cNvPr id="21" name="image74.png">
          <a:extLst>
            <a:ext uri="{FF2B5EF4-FFF2-40B4-BE49-F238E27FC236}">
              <a16:creationId xmlns:a16="http://schemas.microsoft.com/office/drawing/2014/main" id="{00000000-0008-0000-0500-000015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2</xdr:col>
      <xdr:colOff>419100</xdr:colOff>
      <xdr:row>12</xdr:row>
      <xdr:rowOff>371475</xdr:rowOff>
    </xdr:from>
    <xdr:ext cx="1390650" cy="809625"/>
    <xdr:pic>
      <xdr:nvPicPr>
        <xdr:cNvPr id="22" name="image71.png">
          <a:extLst>
            <a:ext uri="{FF2B5EF4-FFF2-40B4-BE49-F238E27FC236}">
              <a16:creationId xmlns:a16="http://schemas.microsoft.com/office/drawing/2014/main" id="{00000000-0008-0000-0500-000016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2</xdr:col>
      <xdr:colOff>371475</xdr:colOff>
      <xdr:row>10</xdr:row>
      <xdr:rowOff>352425</xdr:rowOff>
    </xdr:from>
    <xdr:ext cx="1533525" cy="866775"/>
    <xdr:pic>
      <xdr:nvPicPr>
        <xdr:cNvPr id="23" name="image70.png">
          <a:extLst>
            <a:ext uri="{FF2B5EF4-FFF2-40B4-BE49-F238E27FC236}">
              <a16:creationId xmlns:a16="http://schemas.microsoft.com/office/drawing/2014/main" id="{00000000-0008-0000-0500-000017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2</xdr:col>
      <xdr:colOff>400050</xdr:colOff>
      <xdr:row>35</xdr:row>
      <xdr:rowOff>57150</xdr:rowOff>
    </xdr:from>
    <xdr:ext cx="1171575" cy="866775"/>
    <xdr:pic>
      <xdr:nvPicPr>
        <xdr:cNvPr id="24" name="image85.png">
          <a:extLst>
            <a:ext uri="{FF2B5EF4-FFF2-40B4-BE49-F238E27FC236}">
              <a16:creationId xmlns:a16="http://schemas.microsoft.com/office/drawing/2014/main" id="{00000000-0008-0000-0500-000018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2</xdr:col>
      <xdr:colOff>104775</xdr:colOff>
      <xdr:row>36</xdr:row>
      <xdr:rowOff>38100</xdr:rowOff>
    </xdr:from>
    <xdr:ext cx="1952625" cy="828675"/>
    <xdr:pic>
      <xdr:nvPicPr>
        <xdr:cNvPr id="25" name="image77.png">
          <a:extLst>
            <a:ext uri="{FF2B5EF4-FFF2-40B4-BE49-F238E27FC236}">
              <a16:creationId xmlns:a16="http://schemas.microsoft.com/office/drawing/2014/main" id="{00000000-0008-0000-0500-000019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2</xdr:col>
      <xdr:colOff>142875</xdr:colOff>
      <xdr:row>6</xdr:row>
      <xdr:rowOff>504825</xdr:rowOff>
    </xdr:from>
    <xdr:ext cx="1895475" cy="1647825"/>
    <xdr:pic>
      <xdr:nvPicPr>
        <xdr:cNvPr id="26" name="image78.jpg" descr="Baño María termostáticamente regulado - WH-12 - Zenith Lab Inc ...">
          <a:extLst>
            <a:ext uri="{FF2B5EF4-FFF2-40B4-BE49-F238E27FC236}">
              <a16:creationId xmlns:a16="http://schemas.microsoft.com/office/drawing/2014/main" id="{00000000-0008-0000-0500-00001A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2</xdr:col>
      <xdr:colOff>400050</xdr:colOff>
      <xdr:row>32</xdr:row>
      <xdr:rowOff>152400</xdr:rowOff>
    </xdr:from>
    <xdr:ext cx="1314450" cy="866775"/>
    <xdr:pic>
      <xdr:nvPicPr>
        <xdr:cNvPr id="27" name="image72.png">
          <a:extLst>
            <a:ext uri="{FF2B5EF4-FFF2-40B4-BE49-F238E27FC236}">
              <a16:creationId xmlns:a16="http://schemas.microsoft.com/office/drawing/2014/main" id="{00000000-0008-0000-0500-00001B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2</xdr:col>
      <xdr:colOff>609600</xdr:colOff>
      <xdr:row>40</xdr:row>
      <xdr:rowOff>85725</xdr:rowOff>
    </xdr:from>
    <xdr:ext cx="809625" cy="828675"/>
    <xdr:pic>
      <xdr:nvPicPr>
        <xdr:cNvPr id="28" name="image69.png">
          <a:extLst>
            <a:ext uri="{FF2B5EF4-FFF2-40B4-BE49-F238E27FC236}">
              <a16:creationId xmlns:a16="http://schemas.microsoft.com/office/drawing/2014/main" id="{00000000-0008-0000-0500-00001C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2</xdr:col>
      <xdr:colOff>638175</xdr:colOff>
      <xdr:row>51</xdr:row>
      <xdr:rowOff>133350</xdr:rowOff>
    </xdr:from>
    <xdr:ext cx="1181100" cy="971550"/>
    <xdr:pic>
      <xdr:nvPicPr>
        <xdr:cNvPr id="29" name="image68.jpg" descr="Llave Inglesa 12 Modelo 31400 Herramienta Ridgid – Ibushak">
          <a:extLst>
            <a:ext uri="{FF2B5EF4-FFF2-40B4-BE49-F238E27FC236}">
              <a16:creationId xmlns:a16="http://schemas.microsoft.com/office/drawing/2014/main" id="{00000000-0008-0000-0500-00001D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2</xdr:col>
      <xdr:colOff>276225</xdr:colOff>
      <xdr:row>7</xdr:row>
      <xdr:rowOff>295275</xdr:rowOff>
    </xdr:from>
    <xdr:ext cx="1733550" cy="771525"/>
    <xdr:pic>
      <xdr:nvPicPr>
        <xdr:cNvPr id="30" name="image94.png">
          <a:extLst>
            <a:ext uri="{FF2B5EF4-FFF2-40B4-BE49-F238E27FC236}">
              <a16:creationId xmlns:a16="http://schemas.microsoft.com/office/drawing/2014/main" id="{00000000-0008-0000-0500-00001E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2</xdr:col>
      <xdr:colOff>323850</xdr:colOff>
      <xdr:row>41</xdr:row>
      <xdr:rowOff>209550</xdr:rowOff>
    </xdr:from>
    <xdr:ext cx="1543050" cy="866775"/>
    <xdr:pic>
      <xdr:nvPicPr>
        <xdr:cNvPr id="31" name="image89.png">
          <a:extLst>
            <a:ext uri="{FF2B5EF4-FFF2-40B4-BE49-F238E27FC236}">
              <a16:creationId xmlns:a16="http://schemas.microsoft.com/office/drawing/2014/main" id="{00000000-0008-0000-0500-00001F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2</xdr:col>
      <xdr:colOff>276225</xdr:colOff>
      <xdr:row>29</xdr:row>
      <xdr:rowOff>304800</xdr:rowOff>
    </xdr:from>
    <xdr:ext cx="1695450" cy="466725"/>
    <xdr:pic>
      <xdr:nvPicPr>
        <xdr:cNvPr id="32" name="image75.png">
          <a:extLst>
            <a:ext uri="{FF2B5EF4-FFF2-40B4-BE49-F238E27FC236}">
              <a16:creationId xmlns:a16="http://schemas.microsoft.com/office/drawing/2014/main" id="{00000000-0008-0000-0500-000020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2</xdr:col>
      <xdr:colOff>371475</xdr:colOff>
      <xdr:row>30</xdr:row>
      <xdr:rowOff>466725</xdr:rowOff>
    </xdr:from>
    <xdr:ext cx="1485900" cy="495300"/>
    <xdr:pic>
      <xdr:nvPicPr>
        <xdr:cNvPr id="33" name="image102.png">
          <a:extLst>
            <a:ext uri="{FF2B5EF4-FFF2-40B4-BE49-F238E27FC236}">
              <a16:creationId xmlns:a16="http://schemas.microsoft.com/office/drawing/2014/main" id="{00000000-0008-0000-0500-000021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2</xdr:col>
      <xdr:colOff>247650</xdr:colOff>
      <xdr:row>42</xdr:row>
      <xdr:rowOff>1800225</xdr:rowOff>
    </xdr:from>
    <xdr:ext cx="1857375" cy="666750"/>
    <xdr:pic>
      <xdr:nvPicPr>
        <xdr:cNvPr id="34" name="image76.png">
          <a:extLst>
            <a:ext uri="{FF2B5EF4-FFF2-40B4-BE49-F238E27FC236}">
              <a16:creationId xmlns:a16="http://schemas.microsoft.com/office/drawing/2014/main" id="{00000000-0008-0000-0500-000022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2</xdr:col>
      <xdr:colOff>161925</xdr:colOff>
      <xdr:row>13</xdr:row>
      <xdr:rowOff>257175</xdr:rowOff>
    </xdr:from>
    <xdr:ext cx="1885950" cy="390525"/>
    <xdr:pic>
      <xdr:nvPicPr>
        <xdr:cNvPr id="35" name="image73.png">
          <a:extLst>
            <a:ext uri="{FF2B5EF4-FFF2-40B4-BE49-F238E27FC236}">
              <a16:creationId xmlns:a16="http://schemas.microsoft.com/office/drawing/2014/main" id="{00000000-0008-0000-0500-000023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2</xdr:col>
      <xdr:colOff>161925</xdr:colOff>
      <xdr:row>53</xdr:row>
      <xdr:rowOff>47625</xdr:rowOff>
    </xdr:from>
    <xdr:ext cx="1981200" cy="781050"/>
    <xdr:pic>
      <xdr:nvPicPr>
        <xdr:cNvPr id="36" name="image82.png">
          <a:extLst>
            <a:ext uri="{FF2B5EF4-FFF2-40B4-BE49-F238E27FC236}">
              <a16:creationId xmlns:a16="http://schemas.microsoft.com/office/drawing/2014/main" id="{00000000-0008-0000-0500-000024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2</xdr:col>
      <xdr:colOff>942975</xdr:colOff>
      <xdr:row>45</xdr:row>
      <xdr:rowOff>95250</xdr:rowOff>
    </xdr:from>
    <xdr:ext cx="419100" cy="685800"/>
    <xdr:pic>
      <xdr:nvPicPr>
        <xdr:cNvPr id="37" name="image79.png">
          <a:extLst>
            <a:ext uri="{FF2B5EF4-FFF2-40B4-BE49-F238E27FC236}">
              <a16:creationId xmlns:a16="http://schemas.microsoft.com/office/drawing/2014/main" id="{00000000-0008-0000-0500-000025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2</xdr:col>
      <xdr:colOff>95250</xdr:colOff>
      <xdr:row>27</xdr:row>
      <xdr:rowOff>47625</xdr:rowOff>
    </xdr:from>
    <xdr:ext cx="1962150" cy="657225"/>
    <xdr:pic>
      <xdr:nvPicPr>
        <xdr:cNvPr id="38" name="image81.png">
          <a:extLst>
            <a:ext uri="{FF2B5EF4-FFF2-40B4-BE49-F238E27FC236}">
              <a16:creationId xmlns:a16="http://schemas.microsoft.com/office/drawing/2014/main" id="{00000000-0008-0000-0500-000026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2</xdr:col>
      <xdr:colOff>285750</xdr:colOff>
      <xdr:row>52</xdr:row>
      <xdr:rowOff>123825</xdr:rowOff>
    </xdr:from>
    <xdr:ext cx="1676400" cy="866775"/>
    <xdr:pic>
      <xdr:nvPicPr>
        <xdr:cNvPr id="39" name="image91.jpg" descr="Llave Expansiva Stanley - Llaves al mejor precio en Mercado Libre ...">
          <a:extLst>
            <a:ext uri="{FF2B5EF4-FFF2-40B4-BE49-F238E27FC236}">
              <a16:creationId xmlns:a16="http://schemas.microsoft.com/office/drawing/2014/main" id="{00000000-0008-0000-0500-000027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2</xdr:col>
      <xdr:colOff>85725</xdr:colOff>
      <xdr:row>3</xdr:row>
      <xdr:rowOff>1076325</xdr:rowOff>
    </xdr:from>
    <xdr:ext cx="1990725" cy="3067050"/>
    <xdr:pic>
      <xdr:nvPicPr>
        <xdr:cNvPr id="40" name="image87.png">
          <a:extLst>
            <a:ext uri="{FF2B5EF4-FFF2-40B4-BE49-F238E27FC236}">
              <a16:creationId xmlns:a16="http://schemas.microsoft.com/office/drawing/2014/main" id="{00000000-0008-0000-0500-000028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2</xdr:col>
      <xdr:colOff>561975</xdr:colOff>
      <xdr:row>16</xdr:row>
      <xdr:rowOff>142875</xdr:rowOff>
    </xdr:from>
    <xdr:ext cx="1114425" cy="838200"/>
    <xdr:pic>
      <xdr:nvPicPr>
        <xdr:cNvPr id="41" name="image20.jpg" descr="TAMIZ MALLA 100 y 8 pulgadas de diámetro - TAMICES">
          <a:extLst>
            <a:ext uri="{FF2B5EF4-FFF2-40B4-BE49-F238E27FC236}">
              <a16:creationId xmlns:a16="http://schemas.microsoft.com/office/drawing/2014/main" id="{00000000-0008-0000-0500-000029000000}"/>
            </a:ext>
          </a:extLst>
        </xdr:cNvPr>
        <xdr:cNvPicPr preferRelativeResize="0"/>
      </xdr:nvPicPr>
      <xdr:blipFill>
        <a:blip xmlns:r="http://schemas.openxmlformats.org/officeDocument/2006/relationships" r:embed="rId29" cstate="print"/>
        <a:stretch>
          <a:fillRect/>
        </a:stretch>
      </xdr:blipFill>
      <xdr:spPr>
        <a:prstGeom prst="rect">
          <a:avLst/>
        </a:prstGeom>
        <a:noFill/>
      </xdr:spPr>
    </xdr:pic>
    <xdr:clientData fLocksWithSheet="0"/>
  </xdr:oneCellAnchor>
  <xdr:oneCellAnchor>
    <xdr:from>
      <xdr:col>2</xdr:col>
      <xdr:colOff>600075</xdr:colOff>
      <xdr:row>17</xdr:row>
      <xdr:rowOff>247650</xdr:rowOff>
    </xdr:from>
    <xdr:ext cx="1066800" cy="657225"/>
    <xdr:pic>
      <xdr:nvPicPr>
        <xdr:cNvPr id="42" name="image1.jpg" descr="TAMIZ MALLA 100 y 8 pulgadas de diámetro - TAMICES">
          <a:extLst>
            <a:ext uri="{FF2B5EF4-FFF2-40B4-BE49-F238E27FC236}">
              <a16:creationId xmlns:a16="http://schemas.microsoft.com/office/drawing/2014/main" id="{00000000-0008-0000-0500-00002A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2</xdr:col>
      <xdr:colOff>571500</xdr:colOff>
      <xdr:row>19</xdr:row>
      <xdr:rowOff>238125</xdr:rowOff>
    </xdr:from>
    <xdr:ext cx="1066800" cy="657225"/>
    <xdr:pic>
      <xdr:nvPicPr>
        <xdr:cNvPr id="43" name="image1.jpg" descr="TAMIZ MALLA 100 y 8 pulgadas de diámetro - TAMICES">
          <a:extLst>
            <a:ext uri="{FF2B5EF4-FFF2-40B4-BE49-F238E27FC236}">
              <a16:creationId xmlns:a16="http://schemas.microsoft.com/office/drawing/2014/main" id="{00000000-0008-0000-0500-00002B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2</xdr:col>
      <xdr:colOff>647700</xdr:colOff>
      <xdr:row>21</xdr:row>
      <xdr:rowOff>276225</xdr:rowOff>
    </xdr:from>
    <xdr:ext cx="1066800" cy="657225"/>
    <xdr:pic>
      <xdr:nvPicPr>
        <xdr:cNvPr id="44" name="image1.jpg" descr="TAMIZ MALLA 100 y 8 pulgadas de diámetro - TAMICES">
          <a:extLst>
            <a:ext uri="{FF2B5EF4-FFF2-40B4-BE49-F238E27FC236}">
              <a16:creationId xmlns:a16="http://schemas.microsoft.com/office/drawing/2014/main" id="{00000000-0008-0000-0500-00002C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2</xdr:col>
      <xdr:colOff>619125</xdr:colOff>
      <xdr:row>22</xdr:row>
      <xdr:rowOff>266700</xdr:rowOff>
    </xdr:from>
    <xdr:ext cx="1066800" cy="590550"/>
    <xdr:pic>
      <xdr:nvPicPr>
        <xdr:cNvPr id="45" name="image84.jpg" descr="TAMIZ MALLA 100 y 8 pulgadas de diámetro - TAMICES">
          <a:extLst>
            <a:ext uri="{FF2B5EF4-FFF2-40B4-BE49-F238E27FC236}">
              <a16:creationId xmlns:a16="http://schemas.microsoft.com/office/drawing/2014/main" id="{00000000-0008-0000-0500-00002D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2</xdr:col>
      <xdr:colOff>590550</xdr:colOff>
      <xdr:row>24</xdr:row>
      <xdr:rowOff>295275</xdr:rowOff>
    </xdr:from>
    <xdr:ext cx="1066800" cy="590550"/>
    <xdr:pic>
      <xdr:nvPicPr>
        <xdr:cNvPr id="46" name="image84.jpg" descr="TAMIZ MALLA 100 y 8 pulgadas de diámetro - TAMICES">
          <a:extLst>
            <a:ext uri="{FF2B5EF4-FFF2-40B4-BE49-F238E27FC236}">
              <a16:creationId xmlns:a16="http://schemas.microsoft.com/office/drawing/2014/main" id="{00000000-0008-0000-0500-00002E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2</xdr:col>
      <xdr:colOff>590550</xdr:colOff>
      <xdr:row>25</xdr:row>
      <xdr:rowOff>314325</xdr:rowOff>
    </xdr:from>
    <xdr:ext cx="962025" cy="619125"/>
    <xdr:pic>
      <xdr:nvPicPr>
        <xdr:cNvPr id="47" name="image86.jpg" descr="Granulometria">
          <a:extLst>
            <a:ext uri="{FF2B5EF4-FFF2-40B4-BE49-F238E27FC236}">
              <a16:creationId xmlns:a16="http://schemas.microsoft.com/office/drawing/2014/main" id="{00000000-0008-0000-0500-00002F000000}"/>
            </a:ext>
          </a:extLst>
        </xdr:cNvPr>
        <xdr:cNvPicPr preferRelativeResize="0"/>
      </xdr:nvPicPr>
      <xdr:blipFill>
        <a:blip xmlns:r="http://schemas.openxmlformats.org/officeDocument/2006/relationships" r:embed="rId32" cstate="print"/>
        <a:stretch>
          <a:fillRect/>
        </a:stretch>
      </xdr:blipFill>
      <xdr:spPr>
        <a:prstGeom prst="rect">
          <a:avLst/>
        </a:prstGeom>
        <a:noFill/>
      </xdr:spPr>
    </xdr:pic>
    <xdr:clientData fLocksWithSheet="0"/>
  </xdr:oneCellAnchor>
  <xdr:oneCellAnchor>
    <xdr:from>
      <xdr:col>2</xdr:col>
      <xdr:colOff>438150</xdr:colOff>
      <xdr:row>14</xdr:row>
      <xdr:rowOff>57150</xdr:rowOff>
    </xdr:from>
    <xdr:ext cx="1276350" cy="647700"/>
    <xdr:pic>
      <xdr:nvPicPr>
        <xdr:cNvPr id="48" name="image98.jpg" descr="Calibradores digitales de 6 pulgadas y 150mm, calibrador Vernier ...">
          <a:extLst>
            <a:ext uri="{FF2B5EF4-FFF2-40B4-BE49-F238E27FC236}">
              <a16:creationId xmlns:a16="http://schemas.microsoft.com/office/drawing/2014/main" id="{00000000-0008-0000-0500-000030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oneCellAnchor>
    <xdr:from>
      <xdr:col>2</xdr:col>
      <xdr:colOff>704850</xdr:colOff>
      <xdr:row>49</xdr:row>
      <xdr:rowOff>104775</xdr:rowOff>
    </xdr:from>
    <xdr:ext cx="866775" cy="619125"/>
    <xdr:pic>
      <xdr:nvPicPr>
        <xdr:cNvPr id="49" name="image26.png">
          <a:extLst>
            <a:ext uri="{FF2B5EF4-FFF2-40B4-BE49-F238E27FC236}">
              <a16:creationId xmlns:a16="http://schemas.microsoft.com/office/drawing/2014/main" id="{00000000-0008-0000-0500-000031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2</xdr:col>
      <xdr:colOff>742950</xdr:colOff>
      <xdr:row>50</xdr:row>
      <xdr:rowOff>38100</xdr:rowOff>
    </xdr:from>
    <xdr:ext cx="866775" cy="542925"/>
    <xdr:pic>
      <xdr:nvPicPr>
        <xdr:cNvPr id="50" name="image26.png">
          <a:extLst>
            <a:ext uri="{FF2B5EF4-FFF2-40B4-BE49-F238E27FC236}">
              <a16:creationId xmlns:a16="http://schemas.microsoft.com/office/drawing/2014/main" id="{00000000-0008-0000-0500-000032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2</xdr:col>
      <xdr:colOff>428625</xdr:colOff>
      <xdr:row>48</xdr:row>
      <xdr:rowOff>104775</xdr:rowOff>
    </xdr:from>
    <xdr:ext cx="1400175" cy="609600"/>
    <xdr:pic>
      <xdr:nvPicPr>
        <xdr:cNvPr id="51" name="image25.png">
          <a:extLst>
            <a:ext uri="{FF2B5EF4-FFF2-40B4-BE49-F238E27FC236}">
              <a16:creationId xmlns:a16="http://schemas.microsoft.com/office/drawing/2014/main" id="{00000000-0008-0000-0500-000033000000}"/>
            </a:ext>
          </a:extLst>
        </xdr:cNvPr>
        <xdr:cNvPicPr preferRelativeResize="0"/>
      </xdr:nvPicPr>
      <xdr:blipFill>
        <a:blip xmlns:r="http://schemas.openxmlformats.org/officeDocument/2006/relationships" r:embed="rId35" cstate="print"/>
        <a:stretch>
          <a:fillRect/>
        </a:stretch>
      </xdr:blipFill>
      <xdr:spPr>
        <a:prstGeom prst="rect">
          <a:avLst/>
        </a:prstGeom>
        <a:noFill/>
      </xdr:spPr>
    </xdr:pic>
    <xdr:clientData fLocksWithSheet="0"/>
  </xdr:oneCellAnchor>
  <xdr:oneCellAnchor>
    <xdr:from>
      <xdr:col>2</xdr:col>
      <xdr:colOff>676275</xdr:colOff>
      <xdr:row>54</xdr:row>
      <xdr:rowOff>57150</xdr:rowOff>
    </xdr:from>
    <xdr:ext cx="885825" cy="714375"/>
    <xdr:pic>
      <xdr:nvPicPr>
        <xdr:cNvPr id="52" name="image39.jpg">
          <a:extLst>
            <a:ext uri="{FF2B5EF4-FFF2-40B4-BE49-F238E27FC236}">
              <a16:creationId xmlns:a16="http://schemas.microsoft.com/office/drawing/2014/main" id="{00000000-0008-0000-0500-000034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oneCellAnchor>
    <xdr:from>
      <xdr:col>2</xdr:col>
      <xdr:colOff>628650</xdr:colOff>
      <xdr:row>56</xdr:row>
      <xdr:rowOff>57150</xdr:rowOff>
    </xdr:from>
    <xdr:ext cx="828675" cy="666750"/>
    <xdr:pic>
      <xdr:nvPicPr>
        <xdr:cNvPr id="53" name="image101.jpg" descr="JF PLÁSTICOS S.A.S.: CANECAS PLASTICAS">
          <a:extLst>
            <a:ext uri="{FF2B5EF4-FFF2-40B4-BE49-F238E27FC236}">
              <a16:creationId xmlns:a16="http://schemas.microsoft.com/office/drawing/2014/main" id="{00000000-0008-0000-0500-000035000000}"/>
            </a:ext>
          </a:extLst>
        </xdr:cNvPr>
        <xdr:cNvPicPr preferRelativeResize="0"/>
      </xdr:nvPicPr>
      <xdr:blipFill>
        <a:blip xmlns:r="http://schemas.openxmlformats.org/officeDocument/2006/relationships" r:embed="rId37" cstate="print"/>
        <a:stretch>
          <a:fillRect/>
        </a:stretch>
      </xdr:blipFill>
      <xdr:spPr>
        <a:prstGeom prst="rect">
          <a:avLst/>
        </a:prstGeom>
        <a:noFill/>
      </xdr:spPr>
    </xdr:pic>
    <xdr:clientData fLocksWithSheet="0"/>
  </xdr:oneCellAnchor>
  <xdr:oneCellAnchor>
    <xdr:from>
      <xdr:col>2</xdr:col>
      <xdr:colOff>676275</xdr:colOff>
      <xdr:row>58</xdr:row>
      <xdr:rowOff>57150</xdr:rowOff>
    </xdr:from>
    <xdr:ext cx="723900" cy="581025"/>
    <xdr:pic>
      <xdr:nvPicPr>
        <xdr:cNvPr id="54" name="image48.jpg">
          <a:extLst>
            <a:ext uri="{FF2B5EF4-FFF2-40B4-BE49-F238E27FC236}">
              <a16:creationId xmlns:a16="http://schemas.microsoft.com/office/drawing/2014/main" id="{00000000-0008-0000-0500-000036000000}"/>
            </a:ext>
          </a:extLst>
        </xdr:cNvPr>
        <xdr:cNvPicPr preferRelativeResize="0"/>
      </xdr:nvPicPr>
      <xdr:blipFill>
        <a:blip xmlns:r="http://schemas.openxmlformats.org/officeDocument/2006/relationships" r:embed="rId38" cstate="print"/>
        <a:stretch>
          <a:fillRect/>
        </a:stretch>
      </xdr:blipFill>
      <xdr:spPr>
        <a:prstGeom prst="rect">
          <a:avLst/>
        </a:prstGeom>
        <a:noFill/>
      </xdr:spPr>
    </xdr:pic>
    <xdr:clientData fLocksWithSheet="0"/>
  </xdr:oneCellAnchor>
  <xdr:oneCellAnchor>
    <xdr:from>
      <xdr:col>2</xdr:col>
      <xdr:colOff>590550</xdr:colOff>
      <xdr:row>20</xdr:row>
      <xdr:rowOff>247650</xdr:rowOff>
    </xdr:from>
    <xdr:ext cx="1066800" cy="657225"/>
    <xdr:pic>
      <xdr:nvPicPr>
        <xdr:cNvPr id="55" name="image1.jpg" descr="TAMIZ MALLA 100 y 8 pulgadas de diámetro - TAMICES">
          <a:extLst>
            <a:ext uri="{FF2B5EF4-FFF2-40B4-BE49-F238E27FC236}">
              <a16:creationId xmlns:a16="http://schemas.microsoft.com/office/drawing/2014/main" id="{00000000-0008-0000-0500-000037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2</xdr:col>
      <xdr:colOff>533400</xdr:colOff>
      <xdr:row>47</xdr:row>
      <xdr:rowOff>114300</xdr:rowOff>
    </xdr:from>
    <xdr:ext cx="1028700" cy="485775"/>
    <xdr:pic>
      <xdr:nvPicPr>
        <xdr:cNvPr id="56" name="image100.jpg">
          <a:extLst>
            <a:ext uri="{FF2B5EF4-FFF2-40B4-BE49-F238E27FC236}">
              <a16:creationId xmlns:a16="http://schemas.microsoft.com/office/drawing/2014/main" id="{00000000-0008-0000-0500-000038000000}"/>
            </a:ext>
          </a:extLst>
        </xdr:cNvPr>
        <xdr:cNvPicPr preferRelativeResize="0"/>
      </xdr:nvPicPr>
      <xdr:blipFill>
        <a:blip xmlns:r="http://schemas.openxmlformats.org/officeDocument/2006/relationships" r:embed="rId39" cstate="print"/>
        <a:stretch>
          <a:fillRect/>
        </a:stretch>
      </xdr:blipFill>
      <xdr:spPr>
        <a:prstGeom prst="rect">
          <a:avLst/>
        </a:prstGeom>
        <a:noFill/>
      </xdr:spPr>
    </xdr:pic>
    <xdr:clientData fLocksWithSheet="0"/>
  </xdr:oneCellAnchor>
  <xdr:oneCellAnchor>
    <xdr:from>
      <xdr:col>2</xdr:col>
      <xdr:colOff>523875</xdr:colOff>
      <xdr:row>23</xdr:row>
      <xdr:rowOff>247650</xdr:rowOff>
    </xdr:from>
    <xdr:ext cx="1066800" cy="590550"/>
    <xdr:pic>
      <xdr:nvPicPr>
        <xdr:cNvPr id="57" name="image84.jpg" descr="TAMIZ MALLA 100 y 8 pulgadas de diámetro - TAMICES">
          <a:extLst>
            <a:ext uri="{FF2B5EF4-FFF2-40B4-BE49-F238E27FC236}">
              <a16:creationId xmlns:a16="http://schemas.microsoft.com/office/drawing/2014/main" id="{00000000-0008-0000-0500-000039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2</xdr:col>
      <xdr:colOff>552450</xdr:colOff>
      <xdr:row>18</xdr:row>
      <xdr:rowOff>257175</xdr:rowOff>
    </xdr:from>
    <xdr:ext cx="1066800" cy="657225"/>
    <xdr:pic>
      <xdr:nvPicPr>
        <xdr:cNvPr id="58" name="image1.jpg" descr="TAMIZ MALLA 100 y 8 pulgadas de diámetro - TAMICES">
          <a:extLst>
            <a:ext uri="{FF2B5EF4-FFF2-40B4-BE49-F238E27FC236}">
              <a16:creationId xmlns:a16="http://schemas.microsoft.com/office/drawing/2014/main" id="{00000000-0008-0000-0500-00003A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2</xdr:col>
      <xdr:colOff>638175</xdr:colOff>
      <xdr:row>57</xdr:row>
      <xdr:rowOff>66675</xdr:rowOff>
    </xdr:from>
    <xdr:ext cx="809625" cy="771525"/>
    <xdr:pic>
      <xdr:nvPicPr>
        <xdr:cNvPr id="59" name="image93.png">
          <a:extLst>
            <a:ext uri="{FF2B5EF4-FFF2-40B4-BE49-F238E27FC236}">
              <a16:creationId xmlns:a16="http://schemas.microsoft.com/office/drawing/2014/main" id="{00000000-0008-0000-0500-00003B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oneCellAnchor>
    <xdr:from>
      <xdr:col>2</xdr:col>
      <xdr:colOff>809625</xdr:colOff>
      <xdr:row>59</xdr:row>
      <xdr:rowOff>123825</xdr:rowOff>
    </xdr:from>
    <xdr:ext cx="495300" cy="628650"/>
    <xdr:pic>
      <xdr:nvPicPr>
        <xdr:cNvPr id="60" name="image46.png" descr="Cilindro A Gas De 100libras - $ 60.000 en 2020 | Gas propano ...">
          <a:extLst>
            <a:ext uri="{FF2B5EF4-FFF2-40B4-BE49-F238E27FC236}">
              <a16:creationId xmlns:a16="http://schemas.microsoft.com/office/drawing/2014/main" id="{00000000-0008-0000-0500-00003C000000}"/>
            </a:ext>
          </a:extLst>
        </xdr:cNvPr>
        <xdr:cNvPicPr preferRelativeResize="0"/>
      </xdr:nvPicPr>
      <xdr:blipFill>
        <a:blip xmlns:r="http://schemas.openxmlformats.org/officeDocument/2006/relationships" r:embed="rId41" cstate="print"/>
        <a:stretch>
          <a:fillRect/>
        </a:stretch>
      </xdr:blipFill>
      <xdr:spPr>
        <a:prstGeom prst="rect">
          <a:avLst/>
        </a:prstGeom>
        <a:noFill/>
      </xdr:spPr>
    </xdr:pic>
    <xdr:clientData fLocksWithSheet="0"/>
  </xdr:oneCellAnchor>
  <xdr:oneCellAnchor>
    <xdr:from>
      <xdr:col>2</xdr:col>
      <xdr:colOff>676275</xdr:colOff>
      <xdr:row>46</xdr:row>
      <xdr:rowOff>114300</xdr:rowOff>
    </xdr:from>
    <xdr:ext cx="742950" cy="1028700"/>
    <xdr:pic>
      <xdr:nvPicPr>
        <xdr:cNvPr id="61" name="image88.jpg" descr="Escalera Tipo Tijera Doble Acceso de Fibra de Vidrio de 6 Peldaños">
          <a:extLst>
            <a:ext uri="{FF2B5EF4-FFF2-40B4-BE49-F238E27FC236}">
              <a16:creationId xmlns:a16="http://schemas.microsoft.com/office/drawing/2014/main" id="{00000000-0008-0000-0500-00003D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2</xdr:col>
      <xdr:colOff>295275</xdr:colOff>
      <xdr:row>15</xdr:row>
      <xdr:rowOff>85725</xdr:rowOff>
    </xdr:from>
    <xdr:ext cx="1714500" cy="828675"/>
    <xdr:pic>
      <xdr:nvPicPr>
        <xdr:cNvPr id="62" name="image90.png">
          <a:extLst>
            <a:ext uri="{FF2B5EF4-FFF2-40B4-BE49-F238E27FC236}">
              <a16:creationId xmlns:a16="http://schemas.microsoft.com/office/drawing/2014/main" id="{00000000-0008-0000-0500-00003E000000}"/>
            </a:ext>
          </a:extLst>
        </xdr:cNvPr>
        <xdr:cNvPicPr preferRelativeResize="0"/>
      </xdr:nvPicPr>
      <xdr:blipFill>
        <a:blip xmlns:r="http://schemas.openxmlformats.org/officeDocument/2006/relationships" r:embed="rId43" cstate="print"/>
        <a:stretch>
          <a:fillRect/>
        </a:stretch>
      </xdr:blipFill>
      <xdr:spPr>
        <a:prstGeom prst="rect">
          <a:avLst/>
        </a:prstGeom>
        <a:noFill/>
      </xdr:spPr>
    </xdr:pic>
    <xdr:clientData fLocksWithSheet="0"/>
  </xdr:oneCellAnchor>
  <xdr:oneCellAnchor>
    <xdr:from>
      <xdr:col>2</xdr:col>
      <xdr:colOff>419100</xdr:colOff>
      <xdr:row>60</xdr:row>
      <xdr:rowOff>76200</xdr:rowOff>
    </xdr:from>
    <xdr:ext cx="1352550" cy="1352550"/>
    <xdr:pic>
      <xdr:nvPicPr>
        <xdr:cNvPr id="63" name="image44.jpg" descr="Sulfato de magnesio agrícola – Campoquímica">
          <a:extLst>
            <a:ext uri="{FF2B5EF4-FFF2-40B4-BE49-F238E27FC236}">
              <a16:creationId xmlns:a16="http://schemas.microsoft.com/office/drawing/2014/main" id="{00000000-0008-0000-0500-00003F000000}"/>
            </a:ext>
          </a:extLst>
        </xdr:cNvPr>
        <xdr:cNvPicPr preferRelativeResize="0"/>
      </xdr:nvPicPr>
      <xdr:blipFill>
        <a:blip xmlns:r="http://schemas.openxmlformats.org/officeDocument/2006/relationships" r:embed="rId44" cstate="print"/>
        <a:stretch>
          <a:fillRect/>
        </a:stretch>
      </xdr:blipFill>
      <xdr:spPr>
        <a:prstGeom prst="rect">
          <a:avLst/>
        </a:prstGeom>
        <a:noFill/>
      </xdr:spPr>
    </xdr:pic>
    <xdr:clientData fLocksWithSheet="0"/>
  </xdr:oneCellAnchor>
  <xdr:oneCellAnchor>
    <xdr:from>
      <xdr:col>2</xdr:col>
      <xdr:colOff>695325</xdr:colOff>
      <xdr:row>43</xdr:row>
      <xdr:rowOff>47625</xdr:rowOff>
    </xdr:from>
    <xdr:ext cx="981075" cy="809625"/>
    <xdr:pic>
      <xdr:nvPicPr>
        <xdr:cNvPr id="64" name="image97.png">
          <a:extLst>
            <a:ext uri="{FF2B5EF4-FFF2-40B4-BE49-F238E27FC236}">
              <a16:creationId xmlns:a16="http://schemas.microsoft.com/office/drawing/2014/main" id="{00000000-0008-0000-0500-000040000000}"/>
            </a:ext>
          </a:extLst>
        </xdr:cNvPr>
        <xdr:cNvPicPr preferRelativeResize="0"/>
      </xdr:nvPicPr>
      <xdr:blipFill>
        <a:blip xmlns:r="http://schemas.openxmlformats.org/officeDocument/2006/relationships" r:embed="rId45" cstate="print"/>
        <a:stretch>
          <a:fillRect/>
        </a:stretch>
      </xdr:blipFill>
      <xdr:spPr>
        <a:prstGeom prst="rect">
          <a:avLst/>
        </a:prstGeom>
        <a:noFill/>
      </xdr:spPr>
    </xdr:pic>
    <xdr:clientData fLocksWithSheet="0"/>
  </xdr:oneCellAnchor>
  <xdr:oneCellAnchor>
    <xdr:from>
      <xdr:col>2</xdr:col>
      <xdr:colOff>542925</xdr:colOff>
      <xdr:row>44</xdr:row>
      <xdr:rowOff>66675</xdr:rowOff>
    </xdr:from>
    <xdr:ext cx="1162050" cy="1333500"/>
    <xdr:pic>
      <xdr:nvPicPr>
        <xdr:cNvPr id="65" name="image92.png">
          <a:extLst>
            <a:ext uri="{FF2B5EF4-FFF2-40B4-BE49-F238E27FC236}">
              <a16:creationId xmlns:a16="http://schemas.microsoft.com/office/drawing/2014/main" id="{00000000-0008-0000-0500-000041000000}"/>
            </a:ext>
          </a:extLst>
        </xdr:cNvPr>
        <xdr:cNvPicPr preferRelativeResize="0"/>
      </xdr:nvPicPr>
      <xdr:blipFill>
        <a:blip xmlns:r="http://schemas.openxmlformats.org/officeDocument/2006/relationships" r:embed="rId46" cstate="print"/>
        <a:stretch>
          <a:fillRect/>
        </a:stretch>
      </xdr:blipFill>
      <xdr:spPr>
        <a:prstGeom prst="rect">
          <a:avLst/>
        </a:prstGeom>
        <a:noFill/>
      </xdr:spPr>
    </xdr:pic>
    <xdr:clientData fLocksWithSheet="0"/>
  </xdr:oneCellAnchor>
  <xdr:oneCellAnchor>
    <xdr:from>
      <xdr:col>2</xdr:col>
      <xdr:colOff>200025</xdr:colOff>
      <xdr:row>4</xdr:row>
      <xdr:rowOff>752475</xdr:rowOff>
    </xdr:from>
    <xdr:ext cx="1857375" cy="2305050"/>
    <xdr:pic>
      <xdr:nvPicPr>
        <xdr:cNvPr id="66" name="image95.png">
          <a:extLst>
            <a:ext uri="{FF2B5EF4-FFF2-40B4-BE49-F238E27FC236}">
              <a16:creationId xmlns:a16="http://schemas.microsoft.com/office/drawing/2014/main" id="{00000000-0008-0000-0500-000042000000}"/>
            </a:ext>
          </a:extLst>
        </xdr:cNvPr>
        <xdr:cNvPicPr preferRelativeResize="0"/>
      </xdr:nvPicPr>
      <xdr:blipFill>
        <a:blip xmlns:r="http://schemas.openxmlformats.org/officeDocument/2006/relationships" r:embed="rId47" cstate="print"/>
        <a:stretch>
          <a:fillRect/>
        </a:stretch>
      </xdr:blipFill>
      <xdr:spPr>
        <a:prstGeom prst="rect">
          <a:avLst/>
        </a:prstGeom>
        <a:noFill/>
      </xdr:spPr>
    </xdr:pic>
    <xdr:clientData fLocksWithSheet="0"/>
  </xdr:oneCellAnchor>
  <xdr:oneCellAnchor>
    <xdr:from>
      <xdr:col>2</xdr:col>
      <xdr:colOff>161925</xdr:colOff>
      <xdr:row>8</xdr:row>
      <xdr:rowOff>809625</xdr:rowOff>
    </xdr:from>
    <xdr:ext cx="1828800" cy="1495425"/>
    <xdr:pic>
      <xdr:nvPicPr>
        <xdr:cNvPr id="67" name="image96.png">
          <a:extLst>
            <a:ext uri="{FF2B5EF4-FFF2-40B4-BE49-F238E27FC236}">
              <a16:creationId xmlns:a16="http://schemas.microsoft.com/office/drawing/2014/main" id="{00000000-0008-0000-0500-000043000000}"/>
            </a:ext>
          </a:extLst>
        </xdr:cNvPr>
        <xdr:cNvPicPr preferRelativeResize="0"/>
      </xdr:nvPicPr>
      <xdr:blipFill>
        <a:blip xmlns:r="http://schemas.openxmlformats.org/officeDocument/2006/relationships" r:embed="rId48" cstate="print"/>
        <a:stretch>
          <a:fillRect/>
        </a:stretch>
      </xdr:blipFill>
      <xdr:spPr>
        <a:prstGeom prst="rect">
          <a:avLst/>
        </a:prstGeom>
        <a:noFill/>
      </xdr:spPr>
    </xdr:pic>
    <xdr:clientData fLocksWithSheet="0"/>
  </xdr:oneCellAnchor>
  <xdr:oneCellAnchor>
    <xdr:from>
      <xdr:col>2</xdr:col>
      <xdr:colOff>0</xdr:colOff>
      <xdr:row>26</xdr:row>
      <xdr:rowOff>0</xdr:rowOff>
    </xdr:from>
    <xdr:ext cx="1362075" cy="1009650"/>
    <xdr:pic>
      <xdr:nvPicPr>
        <xdr:cNvPr id="68" name="image63.jpg">
          <a:extLst>
            <a:ext uri="{FF2B5EF4-FFF2-40B4-BE49-F238E27FC236}">
              <a16:creationId xmlns:a16="http://schemas.microsoft.com/office/drawing/2014/main" id="{00000000-0008-0000-0500-000044000000}"/>
            </a:ext>
          </a:extLst>
        </xdr:cNvPr>
        <xdr:cNvPicPr preferRelativeResize="0"/>
      </xdr:nvPicPr>
      <xdr:blipFill>
        <a:blip xmlns:r="http://schemas.openxmlformats.org/officeDocument/2006/relationships" r:embed="rId49" cstate="print"/>
        <a:stretch>
          <a:fillRect/>
        </a:stretch>
      </xdr:blipFill>
      <xdr:spPr>
        <a:prstGeom prst="rect">
          <a:avLst/>
        </a:prstGeom>
        <a:noFill/>
      </xdr:spPr>
    </xdr:pic>
    <xdr:clientData fLocksWithSheet="0"/>
  </xdr:oneCellAnchor>
  <xdr:oneCellAnchor>
    <xdr:from>
      <xdr:col>2</xdr:col>
      <xdr:colOff>0</xdr:colOff>
      <xdr:row>55</xdr:row>
      <xdr:rowOff>0</xdr:rowOff>
    </xdr:from>
    <xdr:ext cx="971550" cy="790575"/>
    <xdr:pic>
      <xdr:nvPicPr>
        <xdr:cNvPr id="69" name="image39.jpg">
          <a:extLst>
            <a:ext uri="{FF2B5EF4-FFF2-40B4-BE49-F238E27FC236}">
              <a16:creationId xmlns:a16="http://schemas.microsoft.com/office/drawing/2014/main" id="{00000000-0008-0000-0500-000045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4</xdr:col>
      <xdr:colOff>428625</xdr:colOff>
      <xdr:row>19</xdr:row>
      <xdr:rowOff>76200</xdr:rowOff>
    </xdr:from>
    <xdr:ext cx="1028700" cy="819150"/>
    <xdr:grpSp>
      <xdr:nvGrpSpPr>
        <xdr:cNvPr id="2" name="Shape 2">
          <a:extLst>
            <a:ext uri="{FF2B5EF4-FFF2-40B4-BE49-F238E27FC236}">
              <a16:creationId xmlns:a16="http://schemas.microsoft.com/office/drawing/2014/main" id="{00000000-0008-0000-0600-000002000000}"/>
            </a:ext>
          </a:extLst>
        </xdr:cNvPr>
        <xdr:cNvGrpSpPr/>
      </xdr:nvGrpSpPr>
      <xdr:grpSpPr>
        <a:xfrm>
          <a:off x="10858500" y="22812375"/>
          <a:ext cx="1028700" cy="819150"/>
          <a:chOff x="4831650" y="3370425"/>
          <a:chExt cx="1028700" cy="819150"/>
        </a:xfrm>
      </xdr:grpSpPr>
      <xdr:grpSp>
        <xdr:nvGrpSpPr>
          <xdr:cNvPr id="13" name="Shape 13">
            <a:extLst>
              <a:ext uri="{FF2B5EF4-FFF2-40B4-BE49-F238E27FC236}">
                <a16:creationId xmlns:a16="http://schemas.microsoft.com/office/drawing/2014/main" id="{00000000-0008-0000-0600-00000D000000}"/>
              </a:ext>
            </a:extLst>
          </xdr:cNvPr>
          <xdr:cNvGrpSpPr/>
        </xdr:nvGrpSpPr>
        <xdr:grpSpPr>
          <a:xfrm>
            <a:off x="4831650" y="3370425"/>
            <a:ext cx="1028700" cy="819150"/>
            <a:chOff x="10993438" y="19692936"/>
            <a:chExt cx="1031875" cy="825501"/>
          </a:xfrm>
        </xdr:grpSpPr>
        <xdr:sp macro="" textlink="">
          <xdr:nvSpPr>
            <xdr:cNvPr id="7" name="Shape 7">
              <a:extLst>
                <a:ext uri="{FF2B5EF4-FFF2-40B4-BE49-F238E27FC236}">
                  <a16:creationId xmlns:a16="http://schemas.microsoft.com/office/drawing/2014/main" id="{00000000-0008-0000-0600-000007000000}"/>
                </a:ext>
              </a:extLst>
            </xdr:cNvPr>
            <xdr:cNvSpPr/>
          </xdr:nvSpPr>
          <xdr:spPr>
            <a:xfrm>
              <a:off x="10993438" y="19692936"/>
              <a:ext cx="1031875" cy="8255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4" name="Shape 14">
              <a:extLst>
                <a:ext uri="{FF2B5EF4-FFF2-40B4-BE49-F238E27FC236}">
                  <a16:creationId xmlns:a16="http://schemas.microsoft.com/office/drawing/2014/main" id="{00000000-0008-0000-0600-00000E000000}"/>
                </a:ext>
              </a:extLst>
            </xdr:cNvPr>
            <xdr:cNvPicPr preferRelativeResize="0"/>
          </xdr:nvPicPr>
          <xdr:blipFill rotWithShape="1">
            <a:blip xmlns:r="http://schemas.openxmlformats.org/officeDocument/2006/relationships" r:embed="rId1">
              <a:alphaModFix/>
            </a:blip>
            <a:srcRect l="66766" t="17686" r="23531" b="60957"/>
            <a:stretch/>
          </xdr:blipFill>
          <xdr:spPr>
            <a:xfrm>
              <a:off x="10993438" y="19692936"/>
              <a:ext cx="992188" cy="825501"/>
            </a:xfrm>
            <a:prstGeom prst="rect">
              <a:avLst/>
            </a:prstGeom>
            <a:noFill/>
            <a:ln>
              <a:noFill/>
            </a:ln>
          </xdr:spPr>
        </xdr:pic>
        <xdr:sp macro="" textlink="">
          <xdr:nvSpPr>
            <xdr:cNvPr id="15" name="Shape 15">
              <a:extLst>
                <a:ext uri="{FF2B5EF4-FFF2-40B4-BE49-F238E27FC236}">
                  <a16:creationId xmlns:a16="http://schemas.microsoft.com/office/drawing/2014/main" id="{00000000-0008-0000-0600-00000F000000}"/>
                </a:ext>
              </a:extLst>
            </xdr:cNvPr>
            <xdr:cNvSpPr txBox="1"/>
          </xdr:nvSpPr>
          <xdr:spPr>
            <a:xfrm rot="10800000" flipH="1">
              <a:off x="11811000" y="20002494"/>
              <a:ext cx="214313" cy="317501"/>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solidFill>
                  <a:schemeClr val="lt1"/>
                </a:solidFill>
              </a:endParaRPr>
            </a:p>
          </xdr:txBody>
        </xdr:sp>
      </xdr:grpSp>
    </xdr:grpSp>
    <xdr:clientData fLocksWithSheet="0"/>
  </xdr:oneCellAnchor>
  <xdr:oneCellAnchor>
    <xdr:from>
      <xdr:col>4</xdr:col>
      <xdr:colOff>1781175</xdr:colOff>
      <xdr:row>29</xdr:row>
      <xdr:rowOff>1943100</xdr:rowOff>
    </xdr:from>
    <xdr:ext cx="400050" cy="180975"/>
    <xdr:sp macro="" textlink="">
      <xdr:nvSpPr>
        <xdr:cNvPr id="16" name="Shape 16">
          <a:extLst>
            <a:ext uri="{FF2B5EF4-FFF2-40B4-BE49-F238E27FC236}">
              <a16:creationId xmlns:a16="http://schemas.microsoft.com/office/drawing/2014/main" id="{00000000-0008-0000-0600-000010000000}"/>
            </a:ext>
          </a:extLst>
        </xdr:cNvPr>
        <xdr:cNvSpPr txBox="1"/>
      </xdr:nvSpPr>
      <xdr:spPr>
        <a:xfrm>
          <a:off x="5150738" y="3694275"/>
          <a:ext cx="390525" cy="1714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4</xdr:col>
      <xdr:colOff>0</xdr:colOff>
      <xdr:row>58</xdr:row>
      <xdr:rowOff>0</xdr:rowOff>
    </xdr:from>
    <xdr:ext cx="304800" cy="304800"/>
    <xdr:sp macro="" textlink="">
      <xdr:nvSpPr>
        <xdr:cNvPr id="4" name="Shape 4" descr="Vista previa de imagen">
          <a:extLst>
            <a:ext uri="{FF2B5EF4-FFF2-40B4-BE49-F238E27FC236}">
              <a16:creationId xmlns:a16="http://schemas.microsoft.com/office/drawing/2014/main" id="{00000000-0008-0000-0600-00000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58</xdr:row>
      <xdr:rowOff>0</xdr:rowOff>
    </xdr:from>
    <xdr:ext cx="304800" cy="304800"/>
    <xdr:sp macro="" textlink="">
      <xdr:nvSpPr>
        <xdr:cNvPr id="3" name="Shape 4" descr="Vista previa de imagen">
          <a:extLst>
            <a:ext uri="{FF2B5EF4-FFF2-40B4-BE49-F238E27FC236}">
              <a16:creationId xmlns:a16="http://schemas.microsoft.com/office/drawing/2014/main" id="{00000000-0008-0000-06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190500</xdr:colOff>
      <xdr:row>3</xdr:row>
      <xdr:rowOff>95250</xdr:rowOff>
    </xdr:from>
    <xdr:ext cx="1323975" cy="828675"/>
    <xdr:pic>
      <xdr:nvPicPr>
        <xdr:cNvPr id="5" name="image64.png">
          <a:extLst>
            <a:ext uri="{FF2B5EF4-FFF2-40B4-BE49-F238E27FC236}">
              <a16:creationId xmlns:a16="http://schemas.microsoft.com/office/drawing/2014/main" id="{00000000-0008-0000-06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28575</xdr:colOff>
      <xdr:row>6</xdr:row>
      <xdr:rowOff>47625</xdr:rowOff>
    </xdr:from>
    <xdr:ext cx="1533525" cy="847725"/>
    <xdr:pic>
      <xdr:nvPicPr>
        <xdr:cNvPr id="6" name="image65.png">
          <a:extLst>
            <a:ext uri="{FF2B5EF4-FFF2-40B4-BE49-F238E27FC236}">
              <a16:creationId xmlns:a16="http://schemas.microsoft.com/office/drawing/2014/main" id="{00000000-0008-0000-06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4</xdr:col>
      <xdr:colOff>285750</xdr:colOff>
      <xdr:row>7</xdr:row>
      <xdr:rowOff>76200</xdr:rowOff>
    </xdr:from>
    <xdr:ext cx="1171575" cy="866775"/>
    <xdr:pic>
      <xdr:nvPicPr>
        <xdr:cNvPr id="8" name="image85.png">
          <a:extLst>
            <a:ext uri="{FF2B5EF4-FFF2-40B4-BE49-F238E27FC236}">
              <a16:creationId xmlns:a16="http://schemas.microsoft.com/office/drawing/2014/main" id="{00000000-0008-0000-0600-00000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47625</xdr:colOff>
      <xdr:row>10</xdr:row>
      <xdr:rowOff>85725</xdr:rowOff>
    </xdr:from>
    <xdr:ext cx="1885950" cy="809625"/>
    <xdr:pic>
      <xdr:nvPicPr>
        <xdr:cNvPr id="9" name="image66.png">
          <a:extLst>
            <a:ext uri="{FF2B5EF4-FFF2-40B4-BE49-F238E27FC236}">
              <a16:creationId xmlns:a16="http://schemas.microsoft.com/office/drawing/2014/main" id="{00000000-0008-0000-06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95250</xdr:colOff>
      <xdr:row>11</xdr:row>
      <xdr:rowOff>85725</xdr:rowOff>
    </xdr:from>
    <xdr:ext cx="1552575" cy="1057275"/>
    <xdr:pic>
      <xdr:nvPicPr>
        <xdr:cNvPr id="10" name="image63.jpg" descr="TIPO 18: ESTUFA DE CUATRO PUESTOS TIPO MESA">
          <a:extLst>
            <a:ext uri="{FF2B5EF4-FFF2-40B4-BE49-F238E27FC236}">
              <a16:creationId xmlns:a16="http://schemas.microsoft.com/office/drawing/2014/main" id="{00000000-0008-0000-0600-00000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457200</xdr:colOff>
      <xdr:row>12</xdr:row>
      <xdr:rowOff>76200</xdr:rowOff>
    </xdr:from>
    <xdr:ext cx="638175" cy="1123950"/>
    <xdr:pic>
      <xdr:nvPicPr>
        <xdr:cNvPr id="11" name="image99.png">
          <a:extLst>
            <a:ext uri="{FF2B5EF4-FFF2-40B4-BE49-F238E27FC236}">
              <a16:creationId xmlns:a16="http://schemas.microsoft.com/office/drawing/2014/main" id="{00000000-0008-0000-0600-00000B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4</xdr:col>
      <xdr:colOff>161925</xdr:colOff>
      <xdr:row>13</xdr:row>
      <xdr:rowOff>47625</xdr:rowOff>
    </xdr:from>
    <xdr:ext cx="1847850" cy="838200"/>
    <xdr:pic>
      <xdr:nvPicPr>
        <xdr:cNvPr id="12" name="image67.png">
          <a:extLst>
            <a:ext uri="{FF2B5EF4-FFF2-40B4-BE49-F238E27FC236}">
              <a16:creationId xmlns:a16="http://schemas.microsoft.com/office/drawing/2014/main" id="{00000000-0008-0000-0600-00000C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4</xdr:col>
      <xdr:colOff>219075</xdr:colOff>
      <xdr:row>15</xdr:row>
      <xdr:rowOff>47625</xdr:rowOff>
    </xdr:from>
    <xdr:ext cx="1866900" cy="1095375"/>
    <xdr:pic>
      <xdr:nvPicPr>
        <xdr:cNvPr id="17" name="image80.png">
          <a:extLst>
            <a:ext uri="{FF2B5EF4-FFF2-40B4-BE49-F238E27FC236}">
              <a16:creationId xmlns:a16="http://schemas.microsoft.com/office/drawing/2014/main" id="{00000000-0008-0000-0600-000011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4</xdr:col>
      <xdr:colOff>323850</xdr:colOff>
      <xdr:row>5</xdr:row>
      <xdr:rowOff>95250</xdr:rowOff>
    </xdr:from>
    <xdr:ext cx="1390650" cy="809625"/>
    <xdr:pic>
      <xdr:nvPicPr>
        <xdr:cNvPr id="18" name="image71.png">
          <a:extLst>
            <a:ext uri="{FF2B5EF4-FFF2-40B4-BE49-F238E27FC236}">
              <a16:creationId xmlns:a16="http://schemas.microsoft.com/office/drawing/2014/main" id="{00000000-0008-0000-0600-000012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4</xdr:col>
      <xdr:colOff>381000</xdr:colOff>
      <xdr:row>4</xdr:row>
      <xdr:rowOff>57150</xdr:rowOff>
    </xdr:from>
    <xdr:ext cx="1533525" cy="866775"/>
    <xdr:pic>
      <xdr:nvPicPr>
        <xdr:cNvPr id="19" name="image70.png">
          <a:extLst>
            <a:ext uri="{FF2B5EF4-FFF2-40B4-BE49-F238E27FC236}">
              <a16:creationId xmlns:a16="http://schemas.microsoft.com/office/drawing/2014/main" id="{00000000-0008-0000-0600-000013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4</xdr:col>
      <xdr:colOff>323850</xdr:colOff>
      <xdr:row>8</xdr:row>
      <xdr:rowOff>47625</xdr:rowOff>
    </xdr:from>
    <xdr:ext cx="1171575" cy="866775"/>
    <xdr:pic>
      <xdr:nvPicPr>
        <xdr:cNvPr id="20" name="image85.png">
          <a:extLst>
            <a:ext uri="{FF2B5EF4-FFF2-40B4-BE49-F238E27FC236}">
              <a16:creationId xmlns:a16="http://schemas.microsoft.com/office/drawing/2014/main" id="{00000000-0008-0000-0600-000014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28575</xdr:colOff>
      <xdr:row>9</xdr:row>
      <xdr:rowOff>180975</xdr:rowOff>
    </xdr:from>
    <xdr:ext cx="1952625" cy="828675"/>
    <xdr:pic>
      <xdr:nvPicPr>
        <xdr:cNvPr id="21" name="image77.png">
          <a:extLst>
            <a:ext uri="{FF2B5EF4-FFF2-40B4-BE49-F238E27FC236}">
              <a16:creationId xmlns:a16="http://schemas.microsoft.com/office/drawing/2014/main" id="{00000000-0008-0000-0600-000015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4</xdr:col>
      <xdr:colOff>161925</xdr:colOff>
      <xdr:row>14</xdr:row>
      <xdr:rowOff>676275</xdr:rowOff>
    </xdr:from>
    <xdr:ext cx="1828800" cy="1495425"/>
    <xdr:pic>
      <xdr:nvPicPr>
        <xdr:cNvPr id="22" name="image96.png">
          <a:extLst>
            <a:ext uri="{FF2B5EF4-FFF2-40B4-BE49-F238E27FC236}">
              <a16:creationId xmlns:a16="http://schemas.microsoft.com/office/drawing/2014/main" id="{00000000-0008-0000-0600-000016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4</xdr:col>
      <xdr:colOff>152400</xdr:colOff>
      <xdr:row>16</xdr:row>
      <xdr:rowOff>85725</xdr:rowOff>
    </xdr:from>
    <xdr:ext cx="1895475" cy="1647825"/>
    <xdr:pic>
      <xdr:nvPicPr>
        <xdr:cNvPr id="23" name="image78.jpg" descr="Baño María termostáticamente regulado - WH-12 - Zenith Lab Inc ...">
          <a:extLst>
            <a:ext uri="{FF2B5EF4-FFF2-40B4-BE49-F238E27FC236}">
              <a16:creationId xmlns:a16="http://schemas.microsoft.com/office/drawing/2014/main" id="{00000000-0008-0000-0600-000017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4</xdr:col>
      <xdr:colOff>314325</xdr:colOff>
      <xdr:row>20</xdr:row>
      <xdr:rowOff>142875</xdr:rowOff>
    </xdr:from>
    <xdr:ext cx="1314450" cy="866775"/>
    <xdr:pic>
      <xdr:nvPicPr>
        <xdr:cNvPr id="24" name="image72.png">
          <a:extLst>
            <a:ext uri="{FF2B5EF4-FFF2-40B4-BE49-F238E27FC236}">
              <a16:creationId xmlns:a16="http://schemas.microsoft.com/office/drawing/2014/main" id="{00000000-0008-0000-0600-000018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4</xdr:col>
      <xdr:colOff>609600</xdr:colOff>
      <xdr:row>21</xdr:row>
      <xdr:rowOff>85725</xdr:rowOff>
    </xdr:from>
    <xdr:ext cx="809625" cy="828675"/>
    <xdr:pic>
      <xdr:nvPicPr>
        <xdr:cNvPr id="25" name="image69.png">
          <a:extLst>
            <a:ext uri="{FF2B5EF4-FFF2-40B4-BE49-F238E27FC236}">
              <a16:creationId xmlns:a16="http://schemas.microsoft.com/office/drawing/2014/main" id="{00000000-0008-0000-0600-000019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4</xdr:col>
      <xdr:colOff>638175</xdr:colOff>
      <xdr:row>22</xdr:row>
      <xdr:rowOff>133350</xdr:rowOff>
    </xdr:from>
    <xdr:ext cx="1181100" cy="971550"/>
    <xdr:pic>
      <xdr:nvPicPr>
        <xdr:cNvPr id="26" name="image68.jpg" descr="Llave Inglesa 12 Modelo 31400 Herramienta Ridgid – Ibushak">
          <a:extLst>
            <a:ext uri="{FF2B5EF4-FFF2-40B4-BE49-F238E27FC236}">
              <a16:creationId xmlns:a16="http://schemas.microsoft.com/office/drawing/2014/main" id="{00000000-0008-0000-0600-00001A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4</xdr:col>
      <xdr:colOff>304800</xdr:colOff>
      <xdr:row>24</xdr:row>
      <xdr:rowOff>85725</xdr:rowOff>
    </xdr:from>
    <xdr:ext cx="1733550" cy="771525"/>
    <xdr:pic>
      <xdr:nvPicPr>
        <xdr:cNvPr id="27" name="image94.png">
          <a:extLst>
            <a:ext uri="{FF2B5EF4-FFF2-40B4-BE49-F238E27FC236}">
              <a16:creationId xmlns:a16="http://schemas.microsoft.com/office/drawing/2014/main" id="{00000000-0008-0000-0600-00001B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4</xdr:col>
      <xdr:colOff>457200</xdr:colOff>
      <xdr:row>25</xdr:row>
      <xdr:rowOff>38100</xdr:rowOff>
    </xdr:from>
    <xdr:ext cx="1543050" cy="866775"/>
    <xdr:pic>
      <xdr:nvPicPr>
        <xdr:cNvPr id="28" name="image89.png">
          <a:extLst>
            <a:ext uri="{FF2B5EF4-FFF2-40B4-BE49-F238E27FC236}">
              <a16:creationId xmlns:a16="http://schemas.microsoft.com/office/drawing/2014/main" id="{00000000-0008-0000-0600-00001C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4</xdr:col>
      <xdr:colOff>285750</xdr:colOff>
      <xdr:row>26</xdr:row>
      <xdr:rowOff>66675</xdr:rowOff>
    </xdr:from>
    <xdr:ext cx="1695450" cy="657225"/>
    <xdr:pic>
      <xdr:nvPicPr>
        <xdr:cNvPr id="29" name="image103.png">
          <a:extLst>
            <a:ext uri="{FF2B5EF4-FFF2-40B4-BE49-F238E27FC236}">
              <a16:creationId xmlns:a16="http://schemas.microsoft.com/office/drawing/2014/main" id="{00000000-0008-0000-0600-00001D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4</xdr:col>
      <xdr:colOff>219075</xdr:colOff>
      <xdr:row>28</xdr:row>
      <xdr:rowOff>514350</xdr:rowOff>
    </xdr:from>
    <xdr:ext cx="1857375" cy="666750"/>
    <xdr:pic>
      <xdr:nvPicPr>
        <xdr:cNvPr id="30" name="image76.png">
          <a:extLst>
            <a:ext uri="{FF2B5EF4-FFF2-40B4-BE49-F238E27FC236}">
              <a16:creationId xmlns:a16="http://schemas.microsoft.com/office/drawing/2014/main" id="{00000000-0008-0000-0600-00001E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4</xdr:col>
      <xdr:colOff>219075</xdr:colOff>
      <xdr:row>30</xdr:row>
      <xdr:rowOff>47625</xdr:rowOff>
    </xdr:from>
    <xdr:ext cx="1885950" cy="390525"/>
    <xdr:pic>
      <xdr:nvPicPr>
        <xdr:cNvPr id="31" name="image73.png">
          <a:extLst>
            <a:ext uri="{FF2B5EF4-FFF2-40B4-BE49-F238E27FC236}">
              <a16:creationId xmlns:a16="http://schemas.microsoft.com/office/drawing/2014/main" id="{00000000-0008-0000-0600-00001F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4</xdr:col>
      <xdr:colOff>161925</xdr:colOff>
      <xdr:row>31</xdr:row>
      <xdr:rowOff>47625</xdr:rowOff>
    </xdr:from>
    <xdr:ext cx="1981200" cy="781050"/>
    <xdr:pic>
      <xdr:nvPicPr>
        <xdr:cNvPr id="32" name="image82.png">
          <a:extLst>
            <a:ext uri="{FF2B5EF4-FFF2-40B4-BE49-F238E27FC236}">
              <a16:creationId xmlns:a16="http://schemas.microsoft.com/office/drawing/2014/main" id="{00000000-0008-0000-0600-000020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4</xdr:col>
      <xdr:colOff>942975</xdr:colOff>
      <xdr:row>33</xdr:row>
      <xdr:rowOff>95250</xdr:rowOff>
    </xdr:from>
    <xdr:ext cx="419100" cy="685800"/>
    <xdr:pic>
      <xdr:nvPicPr>
        <xdr:cNvPr id="33" name="image79.png">
          <a:extLst>
            <a:ext uri="{FF2B5EF4-FFF2-40B4-BE49-F238E27FC236}">
              <a16:creationId xmlns:a16="http://schemas.microsoft.com/office/drawing/2014/main" id="{00000000-0008-0000-0600-000021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4</xdr:col>
      <xdr:colOff>95250</xdr:colOff>
      <xdr:row>32</xdr:row>
      <xdr:rowOff>47625</xdr:rowOff>
    </xdr:from>
    <xdr:ext cx="1962150" cy="657225"/>
    <xdr:pic>
      <xdr:nvPicPr>
        <xdr:cNvPr id="34" name="image81.png">
          <a:extLst>
            <a:ext uri="{FF2B5EF4-FFF2-40B4-BE49-F238E27FC236}">
              <a16:creationId xmlns:a16="http://schemas.microsoft.com/office/drawing/2014/main" id="{00000000-0008-0000-0600-000022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4</xdr:col>
      <xdr:colOff>133350</xdr:colOff>
      <xdr:row>17</xdr:row>
      <xdr:rowOff>95250</xdr:rowOff>
    </xdr:from>
    <xdr:ext cx="1857375" cy="2305050"/>
    <xdr:pic>
      <xdr:nvPicPr>
        <xdr:cNvPr id="35" name="image95.png">
          <a:extLst>
            <a:ext uri="{FF2B5EF4-FFF2-40B4-BE49-F238E27FC236}">
              <a16:creationId xmlns:a16="http://schemas.microsoft.com/office/drawing/2014/main" id="{00000000-0008-0000-0600-000023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4</xdr:col>
      <xdr:colOff>285750</xdr:colOff>
      <xdr:row>23</xdr:row>
      <xdr:rowOff>123825</xdr:rowOff>
    </xdr:from>
    <xdr:ext cx="1676400" cy="866775"/>
    <xdr:pic>
      <xdr:nvPicPr>
        <xdr:cNvPr id="36" name="image91.jpg" descr="Llave Expansiva Stanley - Llaves al mejor precio en Mercado Libre ...">
          <a:extLst>
            <a:ext uri="{FF2B5EF4-FFF2-40B4-BE49-F238E27FC236}">
              <a16:creationId xmlns:a16="http://schemas.microsoft.com/office/drawing/2014/main" id="{00000000-0008-0000-0600-000024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4</xdr:col>
      <xdr:colOff>85725</xdr:colOff>
      <xdr:row>34</xdr:row>
      <xdr:rowOff>38100</xdr:rowOff>
    </xdr:from>
    <xdr:ext cx="1990725" cy="3067050"/>
    <xdr:pic>
      <xdr:nvPicPr>
        <xdr:cNvPr id="37" name="image87.png">
          <a:extLst>
            <a:ext uri="{FF2B5EF4-FFF2-40B4-BE49-F238E27FC236}">
              <a16:creationId xmlns:a16="http://schemas.microsoft.com/office/drawing/2014/main" id="{00000000-0008-0000-0600-000025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4</xdr:col>
      <xdr:colOff>685800</xdr:colOff>
      <xdr:row>35</xdr:row>
      <xdr:rowOff>57150</xdr:rowOff>
    </xdr:from>
    <xdr:ext cx="1114425" cy="838200"/>
    <xdr:pic>
      <xdr:nvPicPr>
        <xdr:cNvPr id="38" name="image20.jpg" descr="TAMIZ MALLA 100 y 8 pulgadas de diámetro - TAMICES">
          <a:extLst>
            <a:ext uri="{FF2B5EF4-FFF2-40B4-BE49-F238E27FC236}">
              <a16:creationId xmlns:a16="http://schemas.microsoft.com/office/drawing/2014/main" id="{00000000-0008-0000-0600-000026000000}"/>
            </a:ext>
          </a:extLst>
        </xdr:cNvPr>
        <xdr:cNvPicPr preferRelativeResize="0"/>
      </xdr:nvPicPr>
      <xdr:blipFill>
        <a:blip xmlns:r="http://schemas.openxmlformats.org/officeDocument/2006/relationships" r:embed="rId29" cstate="print"/>
        <a:stretch>
          <a:fillRect/>
        </a:stretch>
      </xdr:blipFill>
      <xdr:spPr>
        <a:prstGeom prst="rect">
          <a:avLst/>
        </a:prstGeom>
        <a:noFill/>
      </xdr:spPr>
    </xdr:pic>
    <xdr:clientData fLocksWithSheet="0"/>
  </xdr:oneCellAnchor>
  <xdr:oneCellAnchor>
    <xdr:from>
      <xdr:col>4</xdr:col>
      <xdr:colOff>666750</xdr:colOff>
      <xdr:row>36</xdr:row>
      <xdr:rowOff>57150</xdr:rowOff>
    </xdr:from>
    <xdr:ext cx="1066800" cy="657225"/>
    <xdr:pic>
      <xdr:nvPicPr>
        <xdr:cNvPr id="39" name="image1.jpg" descr="TAMIZ MALLA 100 y 8 pulgadas de diámetro - TAMICES">
          <a:extLst>
            <a:ext uri="{FF2B5EF4-FFF2-40B4-BE49-F238E27FC236}">
              <a16:creationId xmlns:a16="http://schemas.microsoft.com/office/drawing/2014/main" id="{00000000-0008-0000-0600-000027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381000</xdr:colOff>
      <xdr:row>38</xdr:row>
      <xdr:rowOff>133350</xdr:rowOff>
    </xdr:from>
    <xdr:ext cx="1066800" cy="657225"/>
    <xdr:pic>
      <xdr:nvPicPr>
        <xdr:cNvPr id="40" name="image1.jpg" descr="TAMIZ MALLA 100 y 8 pulgadas de diámetro - TAMICES">
          <a:extLst>
            <a:ext uri="{FF2B5EF4-FFF2-40B4-BE49-F238E27FC236}">
              <a16:creationId xmlns:a16="http://schemas.microsoft.com/office/drawing/2014/main" id="{00000000-0008-0000-0600-000028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466725</xdr:colOff>
      <xdr:row>40</xdr:row>
      <xdr:rowOff>104775</xdr:rowOff>
    </xdr:from>
    <xdr:ext cx="1066800" cy="657225"/>
    <xdr:pic>
      <xdr:nvPicPr>
        <xdr:cNvPr id="41" name="image1.jpg" descr="TAMIZ MALLA 100 y 8 pulgadas de diámetro - TAMICES">
          <a:extLst>
            <a:ext uri="{FF2B5EF4-FFF2-40B4-BE49-F238E27FC236}">
              <a16:creationId xmlns:a16="http://schemas.microsoft.com/office/drawing/2014/main" id="{00000000-0008-0000-0600-000029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419100</xdr:colOff>
      <xdr:row>41</xdr:row>
      <xdr:rowOff>57150</xdr:rowOff>
    </xdr:from>
    <xdr:ext cx="1066800" cy="590550"/>
    <xdr:pic>
      <xdr:nvPicPr>
        <xdr:cNvPr id="42" name="image84.jpg" descr="TAMIZ MALLA 100 y 8 pulgadas de diámetro - TAMICES">
          <a:extLst>
            <a:ext uri="{FF2B5EF4-FFF2-40B4-BE49-F238E27FC236}">
              <a16:creationId xmlns:a16="http://schemas.microsoft.com/office/drawing/2014/main" id="{00000000-0008-0000-0600-00002A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400050</xdr:colOff>
      <xdr:row>43</xdr:row>
      <xdr:rowOff>85725</xdr:rowOff>
    </xdr:from>
    <xdr:ext cx="1066800" cy="590550"/>
    <xdr:pic>
      <xdr:nvPicPr>
        <xdr:cNvPr id="43" name="image84.jpg" descr="TAMIZ MALLA 100 y 8 pulgadas de diámetro - TAMICES">
          <a:extLst>
            <a:ext uri="{FF2B5EF4-FFF2-40B4-BE49-F238E27FC236}">
              <a16:creationId xmlns:a16="http://schemas.microsoft.com/office/drawing/2014/main" id="{00000000-0008-0000-0600-00002B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476250</xdr:colOff>
      <xdr:row>44</xdr:row>
      <xdr:rowOff>104775</xdr:rowOff>
    </xdr:from>
    <xdr:ext cx="962025" cy="619125"/>
    <xdr:pic>
      <xdr:nvPicPr>
        <xdr:cNvPr id="44" name="image86.jpg" descr="Granulometria">
          <a:extLst>
            <a:ext uri="{FF2B5EF4-FFF2-40B4-BE49-F238E27FC236}">
              <a16:creationId xmlns:a16="http://schemas.microsoft.com/office/drawing/2014/main" id="{00000000-0008-0000-0600-00002C000000}"/>
            </a:ext>
          </a:extLst>
        </xdr:cNvPr>
        <xdr:cNvPicPr preferRelativeResize="0"/>
      </xdr:nvPicPr>
      <xdr:blipFill>
        <a:blip xmlns:r="http://schemas.openxmlformats.org/officeDocument/2006/relationships" r:embed="rId32" cstate="print"/>
        <a:stretch>
          <a:fillRect/>
        </a:stretch>
      </xdr:blipFill>
      <xdr:spPr>
        <a:prstGeom prst="rect">
          <a:avLst/>
        </a:prstGeom>
        <a:noFill/>
      </xdr:spPr>
    </xdr:pic>
    <xdr:clientData fLocksWithSheet="0"/>
  </xdr:oneCellAnchor>
  <xdr:oneCellAnchor>
    <xdr:from>
      <xdr:col>4</xdr:col>
      <xdr:colOff>371475</xdr:colOff>
      <xdr:row>45</xdr:row>
      <xdr:rowOff>47625</xdr:rowOff>
    </xdr:from>
    <xdr:ext cx="1276350" cy="647700"/>
    <xdr:pic>
      <xdr:nvPicPr>
        <xdr:cNvPr id="45" name="image98.jpg" descr="Calibradores digitales de 6 pulgadas y 150mm, calibrador Vernier ...">
          <a:extLst>
            <a:ext uri="{FF2B5EF4-FFF2-40B4-BE49-F238E27FC236}">
              <a16:creationId xmlns:a16="http://schemas.microsoft.com/office/drawing/2014/main" id="{00000000-0008-0000-0600-00002D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oneCellAnchor>
    <xdr:from>
      <xdr:col>4</xdr:col>
      <xdr:colOff>800100</xdr:colOff>
      <xdr:row>46</xdr:row>
      <xdr:rowOff>85725</xdr:rowOff>
    </xdr:from>
    <xdr:ext cx="866775" cy="619125"/>
    <xdr:pic>
      <xdr:nvPicPr>
        <xdr:cNvPr id="46" name="image26.png">
          <a:extLst>
            <a:ext uri="{FF2B5EF4-FFF2-40B4-BE49-F238E27FC236}">
              <a16:creationId xmlns:a16="http://schemas.microsoft.com/office/drawing/2014/main" id="{00000000-0008-0000-0600-00002E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4</xdr:col>
      <xdr:colOff>428625</xdr:colOff>
      <xdr:row>48</xdr:row>
      <xdr:rowOff>104775</xdr:rowOff>
    </xdr:from>
    <xdr:ext cx="1400175" cy="609600"/>
    <xdr:pic>
      <xdr:nvPicPr>
        <xdr:cNvPr id="47" name="image25.png">
          <a:extLst>
            <a:ext uri="{FF2B5EF4-FFF2-40B4-BE49-F238E27FC236}">
              <a16:creationId xmlns:a16="http://schemas.microsoft.com/office/drawing/2014/main" id="{00000000-0008-0000-0600-00002F000000}"/>
            </a:ext>
          </a:extLst>
        </xdr:cNvPr>
        <xdr:cNvPicPr preferRelativeResize="0"/>
      </xdr:nvPicPr>
      <xdr:blipFill>
        <a:blip xmlns:r="http://schemas.openxmlformats.org/officeDocument/2006/relationships" r:embed="rId35" cstate="print"/>
        <a:stretch>
          <a:fillRect/>
        </a:stretch>
      </xdr:blipFill>
      <xdr:spPr>
        <a:prstGeom prst="rect">
          <a:avLst/>
        </a:prstGeom>
        <a:noFill/>
      </xdr:spPr>
    </xdr:pic>
    <xdr:clientData fLocksWithSheet="0"/>
  </xdr:oneCellAnchor>
  <xdr:oneCellAnchor>
    <xdr:from>
      <xdr:col>4</xdr:col>
      <xdr:colOff>666750</xdr:colOff>
      <xdr:row>49</xdr:row>
      <xdr:rowOff>47625</xdr:rowOff>
    </xdr:from>
    <xdr:ext cx="885825" cy="714375"/>
    <xdr:pic>
      <xdr:nvPicPr>
        <xdr:cNvPr id="48" name="image39.jpg">
          <a:extLst>
            <a:ext uri="{FF2B5EF4-FFF2-40B4-BE49-F238E27FC236}">
              <a16:creationId xmlns:a16="http://schemas.microsoft.com/office/drawing/2014/main" id="{00000000-0008-0000-0600-000030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oneCellAnchor>
    <xdr:from>
      <xdr:col>4</xdr:col>
      <xdr:colOff>819150</xdr:colOff>
      <xdr:row>51</xdr:row>
      <xdr:rowOff>47625</xdr:rowOff>
    </xdr:from>
    <xdr:ext cx="828675" cy="666750"/>
    <xdr:pic>
      <xdr:nvPicPr>
        <xdr:cNvPr id="49" name="image101.jpg" descr="JF PLÁSTICOS S.A.S.: CANECAS PLASTICAS">
          <a:extLst>
            <a:ext uri="{FF2B5EF4-FFF2-40B4-BE49-F238E27FC236}">
              <a16:creationId xmlns:a16="http://schemas.microsoft.com/office/drawing/2014/main" id="{00000000-0008-0000-0600-000031000000}"/>
            </a:ext>
          </a:extLst>
        </xdr:cNvPr>
        <xdr:cNvPicPr preferRelativeResize="0"/>
      </xdr:nvPicPr>
      <xdr:blipFill>
        <a:blip xmlns:r="http://schemas.openxmlformats.org/officeDocument/2006/relationships" r:embed="rId37" cstate="print"/>
        <a:stretch>
          <a:fillRect/>
        </a:stretch>
      </xdr:blipFill>
      <xdr:spPr>
        <a:prstGeom prst="rect">
          <a:avLst/>
        </a:prstGeom>
        <a:noFill/>
      </xdr:spPr>
    </xdr:pic>
    <xdr:clientData fLocksWithSheet="0"/>
  </xdr:oneCellAnchor>
  <xdr:oneCellAnchor>
    <xdr:from>
      <xdr:col>4</xdr:col>
      <xdr:colOff>619125</xdr:colOff>
      <xdr:row>53</xdr:row>
      <xdr:rowOff>47625</xdr:rowOff>
    </xdr:from>
    <xdr:ext cx="723900" cy="581025"/>
    <xdr:pic>
      <xdr:nvPicPr>
        <xdr:cNvPr id="50" name="image48.jpg">
          <a:extLst>
            <a:ext uri="{FF2B5EF4-FFF2-40B4-BE49-F238E27FC236}">
              <a16:creationId xmlns:a16="http://schemas.microsoft.com/office/drawing/2014/main" id="{00000000-0008-0000-0600-000032000000}"/>
            </a:ext>
          </a:extLst>
        </xdr:cNvPr>
        <xdr:cNvPicPr preferRelativeResize="0"/>
      </xdr:nvPicPr>
      <xdr:blipFill>
        <a:blip xmlns:r="http://schemas.openxmlformats.org/officeDocument/2006/relationships" r:embed="rId38" cstate="print"/>
        <a:stretch>
          <a:fillRect/>
        </a:stretch>
      </xdr:blipFill>
      <xdr:spPr>
        <a:prstGeom prst="rect">
          <a:avLst/>
        </a:prstGeom>
        <a:noFill/>
      </xdr:spPr>
    </xdr:pic>
    <xdr:clientData fLocksWithSheet="0"/>
  </xdr:oneCellAnchor>
  <xdr:oneCellAnchor>
    <xdr:from>
      <xdr:col>4</xdr:col>
      <xdr:colOff>323850</xdr:colOff>
      <xdr:row>39</xdr:row>
      <xdr:rowOff>95250</xdr:rowOff>
    </xdr:from>
    <xdr:ext cx="1066800" cy="657225"/>
    <xdr:pic>
      <xdr:nvPicPr>
        <xdr:cNvPr id="51" name="image1.jpg" descr="TAMIZ MALLA 100 y 8 pulgadas de diámetro - TAMICES">
          <a:extLst>
            <a:ext uri="{FF2B5EF4-FFF2-40B4-BE49-F238E27FC236}">
              <a16:creationId xmlns:a16="http://schemas.microsoft.com/office/drawing/2014/main" id="{00000000-0008-0000-0600-000033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533400</xdr:colOff>
      <xdr:row>54</xdr:row>
      <xdr:rowOff>114300</xdr:rowOff>
    </xdr:from>
    <xdr:ext cx="1028700" cy="485775"/>
    <xdr:pic>
      <xdr:nvPicPr>
        <xdr:cNvPr id="52" name="image100.jpg">
          <a:extLst>
            <a:ext uri="{FF2B5EF4-FFF2-40B4-BE49-F238E27FC236}">
              <a16:creationId xmlns:a16="http://schemas.microsoft.com/office/drawing/2014/main" id="{00000000-0008-0000-0600-000034000000}"/>
            </a:ext>
          </a:extLst>
        </xdr:cNvPr>
        <xdr:cNvPicPr preferRelativeResize="0"/>
      </xdr:nvPicPr>
      <xdr:blipFill>
        <a:blip xmlns:r="http://schemas.openxmlformats.org/officeDocument/2006/relationships" r:embed="rId39" cstate="print"/>
        <a:stretch>
          <a:fillRect/>
        </a:stretch>
      </xdr:blipFill>
      <xdr:spPr>
        <a:prstGeom prst="rect">
          <a:avLst/>
        </a:prstGeom>
        <a:noFill/>
      </xdr:spPr>
    </xdr:pic>
    <xdr:clientData fLocksWithSheet="0"/>
  </xdr:oneCellAnchor>
  <xdr:oneCellAnchor>
    <xdr:from>
      <xdr:col>4</xdr:col>
      <xdr:colOff>323850</xdr:colOff>
      <xdr:row>42</xdr:row>
      <xdr:rowOff>38100</xdr:rowOff>
    </xdr:from>
    <xdr:ext cx="1066800" cy="590550"/>
    <xdr:pic>
      <xdr:nvPicPr>
        <xdr:cNvPr id="53" name="image84.jpg" descr="TAMIZ MALLA 100 y 8 pulgadas de diámetro - TAMICES">
          <a:extLst>
            <a:ext uri="{FF2B5EF4-FFF2-40B4-BE49-F238E27FC236}">
              <a16:creationId xmlns:a16="http://schemas.microsoft.com/office/drawing/2014/main" id="{00000000-0008-0000-0600-000035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523875</xdr:colOff>
      <xdr:row>37</xdr:row>
      <xdr:rowOff>85725</xdr:rowOff>
    </xdr:from>
    <xdr:ext cx="1066800" cy="657225"/>
    <xdr:pic>
      <xdr:nvPicPr>
        <xdr:cNvPr id="54" name="image1.jpg" descr="TAMIZ MALLA 100 y 8 pulgadas de diámetro - TAMICES">
          <a:extLst>
            <a:ext uri="{FF2B5EF4-FFF2-40B4-BE49-F238E27FC236}">
              <a16:creationId xmlns:a16="http://schemas.microsoft.com/office/drawing/2014/main" id="{00000000-0008-0000-0600-000036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904875</xdr:colOff>
      <xdr:row>52</xdr:row>
      <xdr:rowOff>95250</xdr:rowOff>
    </xdr:from>
    <xdr:ext cx="809625" cy="771525"/>
    <xdr:pic>
      <xdr:nvPicPr>
        <xdr:cNvPr id="55" name="image93.png">
          <a:extLst>
            <a:ext uri="{FF2B5EF4-FFF2-40B4-BE49-F238E27FC236}">
              <a16:creationId xmlns:a16="http://schemas.microsoft.com/office/drawing/2014/main" id="{00000000-0008-0000-0600-000037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oneCellAnchor>
    <xdr:from>
      <xdr:col>4</xdr:col>
      <xdr:colOff>714375</xdr:colOff>
      <xdr:row>55</xdr:row>
      <xdr:rowOff>104775</xdr:rowOff>
    </xdr:from>
    <xdr:ext cx="495300" cy="628650"/>
    <xdr:pic>
      <xdr:nvPicPr>
        <xdr:cNvPr id="56" name="image46.png" descr="Cilindro A Gas De 100libras - $ 60.000 en 2020 | Gas propano ...">
          <a:extLst>
            <a:ext uri="{FF2B5EF4-FFF2-40B4-BE49-F238E27FC236}">
              <a16:creationId xmlns:a16="http://schemas.microsoft.com/office/drawing/2014/main" id="{00000000-0008-0000-0600-000038000000}"/>
            </a:ext>
          </a:extLst>
        </xdr:cNvPr>
        <xdr:cNvPicPr preferRelativeResize="0"/>
      </xdr:nvPicPr>
      <xdr:blipFill>
        <a:blip xmlns:r="http://schemas.openxmlformats.org/officeDocument/2006/relationships" r:embed="rId41" cstate="print"/>
        <a:stretch>
          <a:fillRect/>
        </a:stretch>
      </xdr:blipFill>
      <xdr:spPr>
        <a:prstGeom prst="rect">
          <a:avLst/>
        </a:prstGeom>
        <a:noFill/>
      </xdr:spPr>
    </xdr:pic>
    <xdr:clientData fLocksWithSheet="0"/>
  </xdr:oneCellAnchor>
  <xdr:oneCellAnchor>
    <xdr:from>
      <xdr:col>4</xdr:col>
      <xdr:colOff>590550</xdr:colOff>
      <xdr:row>56</xdr:row>
      <xdr:rowOff>95250</xdr:rowOff>
    </xdr:from>
    <xdr:ext cx="742950" cy="1028700"/>
    <xdr:pic>
      <xdr:nvPicPr>
        <xdr:cNvPr id="57" name="image88.jpg" descr="Escalera Tipo Tijera Doble Acceso de Fibra de Vidrio de 6 Peldaños">
          <a:extLst>
            <a:ext uri="{FF2B5EF4-FFF2-40B4-BE49-F238E27FC236}">
              <a16:creationId xmlns:a16="http://schemas.microsoft.com/office/drawing/2014/main" id="{00000000-0008-0000-0600-000039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4</xdr:col>
      <xdr:colOff>180975</xdr:colOff>
      <xdr:row>57</xdr:row>
      <xdr:rowOff>19050</xdr:rowOff>
    </xdr:from>
    <xdr:ext cx="1714500" cy="828675"/>
    <xdr:pic>
      <xdr:nvPicPr>
        <xdr:cNvPr id="58" name="image90.png">
          <a:extLst>
            <a:ext uri="{FF2B5EF4-FFF2-40B4-BE49-F238E27FC236}">
              <a16:creationId xmlns:a16="http://schemas.microsoft.com/office/drawing/2014/main" id="{00000000-0008-0000-0600-00003A000000}"/>
            </a:ext>
          </a:extLst>
        </xdr:cNvPr>
        <xdr:cNvPicPr preferRelativeResize="0"/>
      </xdr:nvPicPr>
      <xdr:blipFill>
        <a:blip xmlns:r="http://schemas.openxmlformats.org/officeDocument/2006/relationships" r:embed="rId43" cstate="print"/>
        <a:stretch>
          <a:fillRect/>
        </a:stretch>
      </xdr:blipFill>
      <xdr:spPr>
        <a:prstGeom prst="rect">
          <a:avLst/>
        </a:prstGeom>
        <a:noFill/>
      </xdr:spPr>
    </xdr:pic>
    <xdr:clientData fLocksWithSheet="0"/>
  </xdr:oneCellAnchor>
  <xdr:oneCellAnchor>
    <xdr:from>
      <xdr:col>4</xdr:col>
      <xdr:colOff>438150</xdr:colOff>
      <xdr:row>58</xdr:row>
      <xdr:rowOff>66675</xdr:rowOff>
    </xdr:from>
    <xdr:ext cx="1352550" cy="1352550"/>
    <xdr:pic>
      <xdr:nvPicPr>
        <xdr:cNvPr id="59" name="image44.jpg" descr="Sulfato de magnesio agrícola – Campoquímica">
          <a:extLst>
            <a:ext uri="{FF2B5EF4-FFF2-40B4-BE49-F238E27FC236}">
              <a16:creationId xmlns:a16="http://schemas.microsoft.com/office/drawing/2014/main" id="{00000000-0008-0000-0600-00003B000000}"/>
            </a:ext>
          </a:extLst>
        </xdr:cNvPr>
        <xdr:cNvPicPr preferRelativeResize="0"/>
      </xdr:nvPicPr>
      <xdr:blipFill>
        <a:blip xmlns:r="http://schemas.openxmlformats.org/officeDocument/2006/relationships" r:embed="rId44" cstate="print"/>
        <a:stretch>
          <a:fillRect/>
        </a:stretch>
      </xdr:blipFill>
      <xdr:spPr>
        <a:prstGeom prst="rect">
          <a:avLst/>
        </a:prstGeom>
        <a:noFill/>
      </xdr:spPr>
    </xdr:pic>
    <xdr:clientData fLocksWithSheet="0"/>
  </xdr:oneCellAnchor>
  <xdr:oneCellAnchor>
    <xdr:from>
      <xdr:col>4</xdr:col>
      <xdr:colOff>561975</xdr:colOff>
      <xdr:row>59</xdr:row>
      <xdr:rowOff>95250</xdr:rowOff>
    </xdr:from>
    <xdr:ext cx="981075" cy="809625"/>
    <xdr:pic>
      <xdr:nvPicPr>
        <xdr:cNvPr id="60" name="image97.png">
          <a:extLst>
            <a:ext uri="{FF2B5EF4-FFF2-40B4-BE49-F238E27FC236}">
              <a16:creationId xmlns:a16="http://schemas.microsoft.com/office/drawing/2014/main" id="{00000000-0008-0000-0600-00003C000000}"/>
            </a:ext>
          </a:extLst>
        </xdr:cNvPr>
        <xdr:cNvPicPr preferRelativeResize="0"/>
      </xdr:nvPicPr>
      <xdr:blipFill>
        <a:blip xmlns:r="http://schemas.openxmlformats.org/officeDocument/2006/relationships" r:embed="rId45" cstate="print"/>
        <a:stretch>
          <a:fillRect/>
        </a:stretch>
      </xdr:blipFill>
      <xdr:spPr>
        <a:prstGeom prst="rect">
          <a:avLst/>
        </a:prstGeom>
        <a:noFill/>
      </xdr:spPr>
    </xdr:pic>
    <xdr:clientData fLocksWithSheet="0"/>
  </xdr:oneCellAnchor>
  <xdr:oneCellAnchor>
    <xdr:from>
      <xdr:col>4</xdr:col>
      <xdr:colOff>390525</xdr:colOff>
      <xdr:row>60</xdr:row>
      <xdr:rowOff>47625</xdr:rowOff>
    </xdr:from>
    <xdr:ext cx="1162050" cy="1333500"/>
    <xdr:pic>
      <xdr:nvPicPr>
        <xdr:cNvPr id="61" name="image92.png">
          <a:extLst>
            <a:ext uri="{FF2B5EF4-FFF2-40B4-BE49-F238E27FC236}">
              <a16:creationId xmlns:a16="http://schemas.microsoft.com/office/drawing/2014/main" id="{00000000-0008-0000-0600-00003D000000}"/>
            </a:ext>
          </a:extLst>
        </xdr:cNvPr>
        <xdr:cNvPicPr preferRelativeResize="0"/>
      </xdr:nvPicPr>
      <xdr:blipFill>
        <a:blip xmlns:r="http://schemas.openxmlformats.org/officeDocument/2006/relationships" r:embed="rId46" cstate="print"/>
        <a:stretch>
          <a:fillRect/>
        </a:stretch>
      </xdr:blipFill>
      <xdr:spPr>
        <a:prstGeom prst="rect">
          <a:avLst/>
        </a:prstGeom>
        <a:noFill/>
      </xdr:spPr>
    </xdr:pic>
    <xdr:clientData fLocksWithSheet="0"/>
  </xdr:oneCellAnchor>
  <xdr:oneCellAnchor>
    <xdr:from>
      <xdr:col>4</xdr:col>
      <xdr:colOff>0</xdr:colOff>
      <xdr:row>18</xdr:row>
      <xdr:rowOff>0</xdr:rowOff>
    </xdr:from>
    <xdr:ext cx="2200275" cy="1333500"/>
    <xdr:pic>
      <xdr:nvPicPr>
        <xdr:cNvPr id="62" name="image106.png">
          <a:extLst>
            <a:ext uri="{FF2B5EF4-FFF2-40B4-BE49-F238E27FC236}">
              <a16:creationId xmlns:a16="http://schemas.microsoft.com/office/drawing/2014/main" id="{00000000-0008-0000-0600-00003E000000}"/>
            </a:ext>
          </a:extLst>
        </xdr:cNvPr>
        <xdr:cNvPicPr preferRelativeResize="0"/>
      </xdr:nvPicPr>
      <xdr:blipFill>
        <a:blip xmlns:r="http://schemas.openxmlformats.org/officeDocument/2006/relationships" r:embed="rId47" cstate="print"/>
        <a:stretch>
          <a:fillRect/>
        </a:stretch>
      </xdr:blipFill>
      <xdr:spPr>
        <a:prstGeom prst="rect">
          <a:avLst/>
        </a:prstGeom>
        <a:noFill/>
      </xdr:spPr>
    </xdr:pic>
    <xdr:clientData fLocksWithSheet="0"/>
  </xdr:oneCellAnchor>
  <xdr:oneCellAnchor>
    <xdr:from>
      <xdr:col>4</xdr:col>
      <xdr:colOff>0</xdr:colOff>
      <xdr:row>27</xdr:row>
      <xdr:rowOff>0</xdr:rowOff>
    </xdr:from>
    <xdr:ext cx="1609725" cy="714375"/>
    <xdr:pic>
      <xdr:nvPicPr>
        <xdr:cNvPr id="63" name="image105.png">
          <a:extLst>
            <a:ext uri="{FF2B5EF4-FFF2-40B4-BE49-F238E27FC236}">
              <a16:creationId xmlns:a16="http://schemas.microsoft.com/office/drawing/2014/main" id="{00000000-0008-0000-0600-00003F000000}"/>
            </a:ext>
          </a:extLst>
        </xdr:cNvPr>
        <xdr:cNvPicPr preferRelativeResize="0"/>
      </xdr:nvPicPr>
      <xdr:blipFill>
        <a:blip xmlns:r="http://schemas.openxmlformats.org/officeDocument/2006/relationships" r:embed="rId48" cstate="print"/>
        <a:stretch>
          <a:fillRect/>
        </a:stretch>
      </xdr:blipFill>
      <xdr:spPr>
        <a:prstGeom prst="rect">
          <a:avLst/>
        </a:prstGeom>
        <a:noFill/>
      </xdr:spPr>
    </xdr:pic>
    <xdr:clientData fLocksWithSheet="0"/>
  </xdr:oneCellAnchor>
  <xdr:oneCellAnchor>
    <xdr:from>
      <xdr:col>4</xdr:col>
      <xdr:colOff>0</xdr:colOff>
      <xdr:row>29</xdr:row>
      <xdr:rowOff>0</xdr:rowOff>
    </xdr:from>
    <xdr:ext cx="2200275" cy="2143125"/>
    <xdr:pic>
      <xdr:nvPicPr>
        <xdr:cNvPr id="64" name="image104.png">
          <a:extLst>
            <a:ext uri="{FF2B5EF4-FFF2-40B4-BE49-F238E27FC236}">
              <a16:creationId xmlns:a16="http://schemas.microsoft.com/office/drawing/2014/main" id="{00000000-0008-0000-0600-000040000000}"/>
            </a:ext>
          </a:extLst>
        </xdr:cNvPr>
        <xdr:cNvPicPr preferRelativeResize="0"/>
      </xdr:nvPicPr>
      <xdr:blipFill>
        <a:blip xmlns:r="http://schemas.openxmlformats.org/officeDocument/2006/relationships" r:embed="rId49" cstate="print"/>
        <a:stretch>
          <a:fillRect/>
        </a:stretch>
      </xdr:blipFill>
      <xdr:spPr>
        <a:prstGeom prst="rect">
          <a:avLst/>
        </a:prstGeom>
        <a:noFill/>
      </xdr:spPr>
    </xdr:pic>
    <xdr:clientData fLocksWithSheet="0"/>
  </xdr:oneCellAnchor>
  <xdr:oneCellAnchor>
    <xdr:from>
      <xdr:col>4</xdr:col>
      <xdr:colOff>0</xdr:colOff>
      <xdr:row>47</xdr:row>
      <xdr:rowOff>0</xdr:rowOff>
    </xdr:from>
    <xdr:ext cx="1076325" cy="609600"/>
    <xdr:pic>
      <xdr:nvPicPr>
        <xdr:cNvPr id="65" name="image26.png">
          <a:extLst>
            <a:ext uri="{FF2B5EF4-FFF2-40B4-BE49-F238E27FC236}">
              <a16:creationId xmlns:a16="http://schemas.microsoft.com/office/drawing/2014/main" id="{00000000-0008-0000-0600-000041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4</xdr:col>
      <xdr:colOff>0</xdr:colOff>
      <xdr:row>50</xdr:row>
      <xdr:rowOff>0</xdr:rowOff>
    </xdr:from>
    <xdr:ext cx="971550" cy="790575"/>
    <xdr:pic>
      <xdr:nvPicPr>
        <xdr:cNvPr id="66" name="image39.jpg">
          <a:extLst>
            <a:ext uri="{FF2B5EF4-FFF2-40B4-BE49-F238E27FC236}">
              <a16:creationId xmlns:a16="http://schemas.microsoft.com/office/drawing/2014/main" id="{00000000-0008-0000-0600-000042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4</xdr:col>
      <xdr:colOff>428625</xdr:colOff>
      <xdr:row>19</xdr:row>
      <xdr:rowOff>76200</xdr:rowOff>
    </xdr:from>
    <xdr:ext cx="1028700" cy="819150"/>
    <xdr:grpSp>
      <xdr:nvGrpSpPr>
        <xdr:cNvPr id="2" name="Shape 2">
          <a:extLst>
            <a:ext uri="{FF2B5EF4-FFF2-40B4-BE49-F238E27FC236}">
              <a16:creationId xmlns:a16="http://schemas.microsoft.com/office/drawing/2014/main" id="{00000000-0008-0000-0700-000002000000}"/>
            </a:ext>
          </a:extLst>
        </xdr:cNvPr>
        <xdr:cNvGrpSpPr/>
      </xdr:nvGrpSpPr>
      <xdr:grpSpPr>
        <a:xfrm>
          <a:off x="10858500" y="22812375"/>
          <a:ext cx="1028700" cy="819150"/>
          <a:chOff x="4831650" y="3370425"/>
          <a:chExt cx="1028700" cy="819150"/>
        </a:xfrm>
      </xdr:grpSpPr>
      <xdr:grpSp>
        <xdr:nvGrpSpPr>
          <xdr:cNvPr id="17" name="Shape 17">
            <a:extLst>
              <a:ext uri="{FF2B5EF4-FFF2-40B4-BE49-F238E27FC236}">
                <a16:creationId xmlns:a16="http://schemas.microsoft.com/office/drawing/2014/main" id="{00000000-0008-0000-0700-000011000000}"/>
              </a:ext>
            </a:extLst>
          </xdr:cNvPr>
          <xdr:cNvGrpSpPr/>
        </xdr:nvGrpSpPr>
        <xdr:grpSpPr>
          <a:xfrm>
            <a:off x="4831650" y="3370425"/>
            <a:ext cx="1028700" cy="819150"/>
            <a:chOff x="10993438" y="19692936"/>
            <a:chExt cx="1031875" cy="825501"/>
          </a:xfrm>
        </xdr:grpSpPr>
        <xdr:sp macro="" textlink="">
          <xdr:nvSpPr>
            <xdr:cNvPr id="7" name="Shape 7">
              <a:extLst>
                <a:ext uri="{FF2B5EF4-FFF2-40B4-BE49-F238E27FC236}">
                  <a16:creationId xmlns:a16="http://schemas.microsoft.com/office/drawing/2014/main" id="{00000000-0008-0000-0700-000007000000}"/>
                </a:ext>
              </a:extLst>
            </xdr:cNvPr>
            <xdr:cNvSpPr/>
          </xdr:nvSpPr>
          <xdr:spPr>
            <a:xfrm>
              <a:off x="10993438" y="19692936"/>
              <a:ext cx="1031875" cy="8255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8" name="Shape 18">
              <a:extLst>
                <a:ext uri="{FF2B5EF4-FFF2-40B4-BE49-F238E27FC236}">
                  <a16:creationId xmlns:a16="http://schemas.microsoft.com/office/drawing/2014/main" id="{00000000-0008-0000-0700-000012000000}"/>
                </a:ext>
              </a:extLst>
            </xdr:cNvPr>
            <xdr:cNvPicPr preferRelativeResize="0"/>
          </xdr:nvPicPr>
          <xdr:blipFill rotWithShape="1">
            <a:blip xmlns:r="http://schemas.openxmlformats.org/officeDocument/2006/relationships" r:embed="rId1">
              <a:alphaModFix/>
            </a:blip>
            <a:srcRect l="66766" t="17686" r="23531" b="60957"/>
            <a:stretch/>
          </xdr:blipFill>
          <xdr:spPr>
            <a:xfrm>
              <a:off x="10993438" y="19692936"/>
              <a:ext cx="992188" cy="825501"/>
            </a:xfrm>
            <a:prstGeom prst="rect">
              <a:avLst/>
            </a:prstGeom>
            <a:noFill/>
            <a:ln>
              <a:noFill/>
            </a:ln>
          </xdr:spPr>
        </xdr:pic>
        <xdr:sp macro="" textlink="">
          <xdr:nvSpPr>
            <xdr:cNvPr id="19" name="Shape 19">
              <a:extLst>
                <a:ext uri="{FF2B5EF4-FFF2-40B4-BE49-F238E27FC236}">
                  <a16:creationId xmlns:a16="http://schemas.microsoft.com/office/drawing/2014/main" id="{00000000-0008-0000-0700-000013000000}"/>
                </a:ext>
              </a:extLst>
            </xdr:cNvPr>
            <xdr:cNvSpPr txBox="1"/>
          </xdr:nvSpPr>
          <xdr:spPr>
            <a:xfrm rot="10800000" flipH="1">
              <a:off x="11811000" y="20002494"/>
              <a:ext cx="214313" cy="317501"/>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solidFill>
                  <a:schemeClr val="lt1"/>
                </a:solidFill>
              </a:endParaRPr>
            </a:p>
          </xdr:txBody>
        </xdr:sp>
      </xdr:grpSp>
    </xdr:grpSp>
    <xdr:clientData fLocksWithSheet="0"/>
  </xdr:oneCellAnchor>
  <xdr:oneCellAnchor>
    <xdr:from>
      <xdr:col>4</xdr:col>
      <xdr:colOff>1781175</xdr:colOff>
      <xdr:row>29</xdr:row>
      <xdr:rowOff>1943100</xdr:rowOff>
    </xdr:from>
    <xdr:ext cx="400050" cy="180975"/>
    <xdr:sp macro="" textlink="">
      <xdr:nvSpPr>
        <xdr:cNvPr id="16" name="Shape 16">
          <a:extLst>
            <a:ext uri="{FF2B5EF4-FFF2-40B4-BE49-F238E27FC236}">
              <a16:creationId xmlns:a16="http://schemas.microsoft.com/office/drawing/2014/main" id="{00000000-0008-0000-0700-000010000000}"/>
            </a:ext>
          </a:extLst>
        </xdr:cNvPr>
        <xdr:cNvSpPr txBox="1"/>
      </xdr:nvSpPr>
      <xdr:spPr>
        <a:xfrm>
          <a:off x="5150738" y="3694275"/>
          <a:ext cx="390525" cy="1714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4</xdr:col>
      <xdr:colOff>0</xdr:colOff>
      <xdr:row>58</xdr:row>
      <xdr:rowOff>0</xdr:rowOff>
    </xdr:from>
    <xdr:ext cx="304800" cy="304800"/>
    <xdr:sp macro="" textlink="">
      <xdr:nvSpPr>
        <xdr:cNvPr id="4" name="Shape 4" descr="Vista previa de imagen">
          <a:extLst>
            <a:ext uri="{FF2B5EF4-FFF2-40B4-BE49-F238E27FC236}">
              <a16:creationId xmlns:a16="http://schemas.microsoft.com/office/drawing/2014/main" id="{00000000-0008-0000-0700-00000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58</xdr:row>
      <xdr:rowOff>0</xdr:rowOff>
    </xdr:from>
    <xdr:ext cx="304800" cy="304800"/>
    <xdr:sp macro="" textlink="">
      <xdr:nvSpPr>
        <xdr:cNvPr id="3" name="Shape 4" descr="Vista previa de imagen">
          <a:extLst>
            <a:ext uri="{FF2B5EF4-FFF2-40B4-BE49-F238E27FC236}">
              <a16:creationId xmlns:a16="http://schemas.microsoft.com/office/drawing/2014/main" id="{00000000-0008-0000-07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190500</xdr:colOff>
      <xdr:row>3</xdr:row>
      <xdr:rowOff>95250</xdr:rowOff>
    </xdr:from>
    <xdr:ext cx="1323975" cy="828675"/>
    <xdr:pic>
      <xdr:nvPicPr>
        <xdr:cNvPr id="5" name="image64.png">
          <a:extLst>
            <a:ext uri="{FF2B5EF4-FFF2-40B4-BE49-F238E27FC236}">
              <a16:creationId xmlns:a16="http://schemas.microsoft.com/office/drawing/2014/main" id="{00000000-0008-0000-07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28575</xdr:colOff>
      <xdr:row>6</xdr:row>
      <xdr:rowOff>47625</xdr:rowOff>
    </xdr:from>
    <xdr:ext cx="1533525" cy="847725"/>
    <xdr:pic>
      <xdr:nvPicPr>
        <xdr:cNvPr id="6" name="image65.png">
          <a:extLst>
            <a:ext uri="{FF2B5EF4-FFF2-40B4-BE49-F238E27FC236}">
              <a16:creationId xmlns:a16="http://schemas.microsoft.com/office/drawing/2014/main" id="{00000000-0008-0000-07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4</xdr:col>
      <xdr:colOff>285750</xdr:colOff>
      <xdr:row>7</xdr:row>
      <xdr:rowOff>76200</xdr:rowOff>
    </xdr:from>
    <xdr:ext cx="1171575" cy="866775"/>
    <xdr:pic>
      <xdr:nvPicPr>
        <xdr:cNvPr id="8" name="image85.png">
          <a:extLst>
            <a:ext uri="{FF2B5EF4-FFF2-40B4-BE49-F238E27FC236}">
              <a16:creationId xmlns:a16="http://schemas.microsoft.com/office/drawing/2014/main" id="{00000000-0008-0000-0700-00000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47625</xdr:colOff>
      <xdr:row>10</xdr:row>
      <xdr:rowOff>85725</xdr:rowOff>
    </xdr:from>
    <xdr:ext cx="1885950" cy="809625"/>
    <xdr:pic>
      <xdr:nvPicPr>
        <xdr:cNvPr id="9" name="image66.png">
          <a:extLst>
            <a:ext uri="{FF2B5EF4-FFF2-40B4-BE49-F238E27FC236}">
              <a16:creationId xmlns:a16="http://schemas.microsoft.com/office/drawing/2014/main" id="{00000000-0008-0000-07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95250</xdr:colOff>
      <xdr:row>11</xdr:row>
      <xdr:rowOff>85725</xdr:rowOff>
    </xdr:from>
    <xdr:ext cx="1552575" cy="1057275"/>
    <xdr:pic>
      <xdr:nvPicPr>
        <xdr:cNvPr id="10" name="image63.jpg" descr="TIPO 18: ESTUFA DE CUATRO PUESTOS TIPO MESA">
          <a:extLst>
            <a:ext uri="{FF2B5EF4-FFF2-40B4-BE49-F238E27FC236}">
              <a16:creationId xmlns:a16="http://schemas.microsoft.com/office/drawing/2014/main" id="{00000000-0008-0000-0700-00000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457200</xdr:colOff>
      <xdr:row>12</xdr:row>
      <xdr:rowOff>76200</xdr:rowOff>
    </xdr:from>
    <xdr:ext cx="638175" cy="1123950"/>
    <xdr:pic>
      <xdr:nvPicPr>
        <xdr:cNvPr id="11" name="image99.png">
          <a:extLst>
            <a:ext uri="{FF2B5EF4-FFF2-40B4-BE49-F238E27FC236}">
              <a16:creationId xmlns:a16="http://schemas.microsoft.com/office/drawing/2014/main" id="{00000000-0008-0000-0700-00000B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4</xdr:col>
      <xdr:colOff>161925</xdr:colOff>
      <xdr:row>13</xdr:row>
      <xdr:rowOff>47625</xdr:rowOff>
    </xdr:from>
    <xdr:ext cx="1847850" cy="838200"/>
    <xdr:pic>
      <xdr:nvPicPr>
        <xdr:cNvPr id="12" name="image67.png">
          <a:extLst>
            <a:ext uri="{FF2B5EF4-FFF2-40B4-BE49-F238E27FC236}">
              <a16:creationId xmlns:a16="http://schemas.microsoft.com/office/drawing/2014/main" id="{00000000-0008-0000-0700-00000C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4</xdr:col>
      <xdr:colOff>219075</xdr:colOff>
      <xdr:row>15</xdr:row>
      <xdr:rowOff>47625</xdr:rowOff>
    </xdr:from>
    <xdr:ext cx="1866900" cy="1095375"/>
    <xdr:pic>
      <xdr:nvPicPr>
        <xdr:cNvPr id="13" name="image80.png">
          <a:extLst>
            <a:ext uri="{FF2B5EF4-FFF2-40B4-BE49-F238E27FC236}">
              <a16:creationId xmlns:a16="http://schemas.microsoft.com/office/drawing/2014/main" id="{00000000-0008-0000-0700-00000D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4</xdr:col>
      <xdr:colOff>323850</xdr:colOff>
      <xdr:row>5</xdr:row>
      <xdr:rowOff>95250</xdr:rowOff>
    </xdr:from>
    <xdr:ext cx="1390650" cy="809625"/>
    <xdr:pic>
      <xdr:nvPicPr>
        <xdr:cNvPr id="14" name="image71.png">
          <a:extLst>
            <a:ext uri="{FF2B5EF4-FFF2-40B4-BE49-F238E27FC236}">
              <a16:creationId xmlns:a16="http://schemas.microsoft.com/office/drawing/2014/main" id="{00000000-0008-0000-0700-00000E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4</xdr:col>
      <xdr:colOff>381000</xdr:colOff>
      <xdr:row>4</xdr:row>
      <xdr:rowOff>57150</xdr:rowOff>
    </xdr:from>
    <xdr:ext cx="1533525" cy="866775"/>
    <xdr:pic>
      <xdr:nvPicPr>
        <xdr:cNvPr id="15" name="image70.png">
          <a:extLst>
            <a:ext uri="{FF2B5EF4-FFF2-40B4-BE49-F238E27FC236}">
              <a16:creationId xmlns:a16="http://schemas.microsoft.com/office/drawing/2014/main" id="{00000000-0008-0000-0700-00000F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4</xdr:col>
      <xdr:colOff>323850</xdr:colOff>
      <xdr:row>8</xdr:row>
      <xdr:rowOff>47625</xdr:rowOff>
    </xdr:from>
    <xdr:ext cx="1171575" cy="866775"/>
    <xdr:pic>
      <xdr:nvPicPr>
        <xdr:cNvPr id="20" name="image85.png">
          <a:extLst>
            <a:ext uri="{FF2B5EF4-FFF2-40B4-BE49-F238E27FC236}">
              <a16:creationId xmlns:a16="http://schemas.microsoft.com/office/drawing/2014/main" id="{00000000-0008-0000-0700-000014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28575</xdr:colOff>
      <xdr:row>9</xdr:row>
      <xdr:rowOff>180975</xdr:rowOff>
    </xdr:from>
    <xdr:ext cx="1952625" cy="828675"/>
    <xdr:pic>
      <xdr:nvPicPr>
        <xdr:cNvPr id="21" name="image77.png">
          <a:extLst>
            <a:ext uri="{FF2B5EF4-FFF2-40B4-BE49-F238E27FC236}">
              <a16:creationId xmlns:a16="http://schemas.microsoft.com/office/drawing/2014/main" id="{00000000-0008-0000-0700-000015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4</xdr:col>
      <xdr:colOff>161925</xdr:colOff>
      <xdr:row>14</xdr:row>
      <xdr:rowOff>676275</xdr:rowOff>
    </xdr:from>
    <xdr:ext cx="1828800" cy="1495425"/>
    <xdr:pic>
      <xdr:nvPicPr>
        <xdr:cNvPr id="22" name="image96.png">
          <a:extLst>
            <a:ext uri="{FF2B5EF4-FFF2-40B4-BE49-F238E27FC236}">
              <a16:creationId xmlns:a16="http://schemas.microsoft.com/office/drawing/2014/main" id="{00000000-0008-0000-0700-000016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4</xdr:col>
      <xdr:colOff>152400</xdr:colOff>
      <xdr:row>16</xdr:row>
      <xdr:rowOff>85725</xdr:rowOff>
    </xdr:from>
    <xdr:ext cx="1895475" cy="1647825"/>
    <xdr:pic>
      <xdr:nvPicPr>
        <xdr:cNvPr id="23" name="image78.jpg" descr="Baño María termostáticamente regulado - WH-12 - Zenith Lab Inc ...">
          <a:extLst>
            <a:ext uri="{FF2B5EF4-FFF2-40B4-BE49-F238E27FC236}">
              <a16:creationId xmlns:a16="http://schemas.microsoft.com/office/drawing/2014/main" id="{00000000-0008-0000-0700-000017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4</xdr:col>
      <xdr:colOff>314325</xdr:colOff>
      <xdr:row>20</xdr:row>
      <xdr:rowOff>142875</xdr:rowOff>
    </xdr:from>
    <xdr:ext cx="1314450" cy="866775"/>
    <xdr:pic>
      <xdr:nvPicPr>
        <xdr:cNvPr id="24" name="image72.png">
          <a:extLst>
            <a:ext uri="{FF2B5EF4-FFF2-40B4-BE49-F238E27FC236}">
              <a16:creationId xmlns:a16="http://schemas.microsoft.com/office/drawing/2014/main" id="{00000000-0008-0000-0700-000018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4</xdr:col>
      <xdr:colOff>609600</xdr:colOff>
      <xdr:row>21</xdr:row>
      <xdr:rowOff>85725</xdr:rowOff>
    </xdr:from>
    <xdr:ext cx="809625" cy="828675"/>
    <xdr:pic>
      <xdr:nvPicPr>
        <xdr:cNvPr id="25" name="image69.png">
          <a:extLst>
            <a:ext uri="{FF2B5EF4-FFF2-40B4-BE49-F238E27FC236}">
              <a16:creationId xmlns:a16="http://schemas.microsoft.com/office/drawing/2014/main" id="{00000000-0008-0000-0700-000019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4</xdr:col>
      <xdr:colOff>638175</xdr:colOff>
      <xdr:row>22</xdr:row>
      <xdr:rowOff>133350</xdr:rowOff>
    </xdr:from>
    <xdr:ext cx="1181100" cy="971550"/>
    <xdr:pic>
      <xdr:nvPicPr>
        <xdr:cNvPr id="26" name="image68.jpg" descr="Llave Inglesa 12 Modelo 31400 Herramienta Ridgid – Ibushak">
          <a:extLst>
            <a:ext uri="{FF2B5EF4-FFF2-40B4-BE49-F238E27FC236}">
              <a16:creationId xmlns:a16="http://schemas.microsoft.com/office/drawing/2014/main" id="{00000000-0008-0000-0700-00001A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4</xdr:col>
      <xdr:colOff>304800</xdr:colOff>
      <xdr:row>24</xdr:row>
      <xdr:rowOff>85725</xdr:rowOff>
    </xdr:from>
    <xdr:ext cx="1733550" cy="771525"/>
    <xdr:pic>
      <xdr:nvPicPr>
        <xdr:cNvPr id="27" name="image94.png">
          <a:extLst>
            <a:ext uri="{FF2B5EF4-FFF2-40B4-BE49-F238E27FC236}">
              <a16:creationId xmlns:a16="http://schemas.microsoft.com/office/drawing/2014/main" id="{00000000-0008-0000-0700-00001B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4</xdr:col>
      <xdr:colOff>457200</xdr:colOff>
      <xdr:row>25</xdr:row>
      <xdr:rowOff>38100</xdr:rowOff>
    </xdr:from>
    <xdr:ext cx="1543050" cy="866775"/>
    <xdr:pic>
      <xdr:nvPicPr>
        <xdr:cNvPr id="28" name="image89.png">
          <a:extLst>
            <a:ext uri="{FF2B5EF4-FFF2-40B4-BE49-F238E27FC236}">
              <a16:creationId xmlns:a16="http://schemas.microsoft.com/office/drawing/2014/main" id="{00000000-0008-0000-0700-00001C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4</xdr:col>
      <xdr:colOff>285750</xdr:colOff>
      <xdr:row>26</xdr:row>
      <xdr:rowOff>66675</xdr:rowOff>
    </xdr:from>
    <xdr:ext cx="1695450" cy="657225"/>
    <xdr:pic>
      <xdr:nvPicPr>
        <xdr:cNvPr id="29" name="image103.png">
          <a:extLst>
            <a:ext uri="{FF2B5EF4-FFF2-40B4-BE49-F238E27FC236}">
              <a16:creationId xmlns:a16="http://schemas.microsoft.com/office/drawing/2014/main" id="{00000000-0008-0000-0700-00001D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4</xdr:col>
      <xdr:colOff>219075</xdr:colOff>
      <xdr:row>28</xdr:row>
      <xdr:rowOff>514350</xdr:rowOff>
    </xdr:from>
    <xdr:ext cx="1857375" cy="666750"/>
    <xdr:pic>
      <xdr:nvPicPr>
        <xdr:cNvPr id="30" name="image76.png">
          <a:extLst>
            <a:ext uri="{FF2B5EF4-FFF2-40B4-BE49-F238E27FC236}">
              <a16:creationId xmlns:a16="http://schemas.microsoft.com/office/drawing/2014/main" id="{00000000-0008-0000-0700-00001E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4</xdr:col>
      <xdr:colOff>219075</xdr:colOff>
      <xdr:row>30</xdr:row>
      <xdr:rowOff>47625</xdr:rowOff>
    </xdr:from>
    <xdr:ext cx="1885950" cy="390525"/>
    <xdr:pic>
      <xdr:nvPicPr>
        <xdr:cNvPr id="31" name="image73.png">
          <a:extLst>
            <a:ext uri="{FF2B5EF4-FFF2-40B4-BE49-F238E27FC236}">
              <a16:creationId xmlns:a16="http://schemas.microsoft.com/office/drawing/2014/main" id="{00000000-0008-0000-0700-00001F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4</xdr:col>
      <xdr:colOff>161925</xdr:colOff>
      <xdr:row>31</xdr:row>
      <xdr:rowOff>47625</xdr:rowOff>
    </xdr:from>
    <xdr:ext cx="1981200" cy="781050"/>
    <xdr:pic>
      <xdr:nvPicPr>
        <xdr:cNvPr id="32" name="image82.png">
          <a:extLst>
            <a:ext uri="{FF2B5EF4-FFF2-40B4-BE49-F238E27FC236}">
              <a16:creationId xmlns:a16="http://schemas.microsoft.com/office/drawing/2014/main" id="{00000000-0008-0000-0700-000020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4</xdr:col>
      <xdr:colOff>942975</xdr:colOff>
      <xdr:row>33</xdr:row>
      <xdr:rowOff>95250</xdr:rowOff>
    </xdr:from>
    <xdr:ext cx="419100" cy="685800"/>
    <xdr:pic>
      <xdr:nvPicPr>
        <xdr:cNvPr id="33" name="image79.png">
          <a:extLst>
            <a:ext uri="{FF2B5EF4-FFF2-40B4-BE49-F238E27FC236}">
              <a16:creationId xmlns:a16="http://schemas.microsoft.com/office/drawing/2014/main" id="{00000000-0008-0000-0700-000021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4</xdr:col>
      <xdr:colOff>95250</xdr:colOff>
      <xdr:row>32</xdr:row>
      <xdr:rowOff>47625</xdr:rowOff>
    </xdr:from>
    <xdr:ext cx="1962150" cy="657225"/>
    <xdr:pic>
      <xdr:nvPicPr>
        <xdr:cNvPr id="34" name="image81.png">
          <a:extLst>
            <a:ext uri="{FF2B5EF4-FFF2-40B4-BE49-F238E27FC236}">
              <a16:creationId xmlns:a16="http://schemas.microsoft.com/office/drawing/2014/main" id="{00000000-0008-0000-0700-000022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4</xdr:col>
      <xdr:colOff>133350</xdr:colOff>
      <xdr:row>17</xdr:row>
      <xdr:rowOff>95250</xdr:rowOff>
    </xdr:from>
    <xdr:ext cx="1857375" cy="2305050"/>
    <xdr:pic>
      <xdr:nvPicPr>
        <xdr:cNvPr id="35" name="image95.png">
          <a:extLst>
            <a:ext uri="{FF2B5EF4-FFF2-40B4-BE49-F238E27FC236}">
              <a16:creationId xmlns:a16="http://schemas.microsoft.com/office/drawing/2014/main" id="{00000000-0008-0000-0700-000023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4</xdr:col>
      <xdr:colOff>285750</xdr:colOff>
      <xdr:row>23</xdr:row>
      <xdr:rowOff>123825</xdr:rowOff>
    </xdr:from>
    <xdr:ext cx="1676400" cy="866775"/>
    <xdr:pic>
      <xdr:nvPicPr>
        <xdr:cNvPr id="36" name="image91.jpg" descr="Llave Expansiva Stanley - Llaves al mejor precio en Mercado Libre ...">
          <a:extLst>
            <a:ext uri="{FF2B5EF4-FFF2-40B4-BE49-F238E27FC236}">
              <a16:creationId xmlns:a16="http://schemas.microsoft.com/office/drawing/2014/main" id="{00000000-0008-0000-0700-000024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4</xdr:col>
      <xdr:colOff>85725</xdr:colOff>
      <xdr:row>34</xdr:row>
      <xdr:rowOff>38100</xdr:rowOff>
    </xdr:from>
    <xdr:ext cx="1990725" cy="3067050"/>
    <xdr:pic>
      <xdr:nvPicPr>
        <xdr:cNvPr id="37" name="image87.png">
          <a:extLst>
            <a:ext uri="{FF2B5EF4-FFF2-40B4-BE49-F238E27FC236}">
              <a16:creationId xmlns:a16="http://schemas.microsoft.com/office/drawing/2014/main" id="{00000000-0008-0000-0700-000025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4</xdr:col>
      <xdr:colOff>685800</xdr:colOff>
      <xdr:row>35</xdr:row>
      <xdr:rowOff>57150</xdr:rowOff>
    </xdr:from>
    <xdr:ext cx="1114425" cy="838200"/>
    <xdr:pic>
      <xdr:nvPicPr>
        <xdr:cNvPr id="38" name="image20.jpg" descr="TAMIZ MALLA 100 y 8 pulgadas de diámetro - TAMICES">
          <a:extLst>
            <a:ext uri="{FF2B5EF4-FFF2-40B4-BE49-F238E27FC236}">
              <a16:creationId xmlns:a16="http://schemas.microsoft.com/office/drawing/2014/main" id="{00000000-0008-0000-0700-000026000000}"/>
            </a:ext>
          </a:extLst>
        </xdr:cNvPr>
        <xdr:cNvPicPr preferRelativeResize="0"/>
      </xdr:nvPicPr>
      <xdr:blipFill>
        <a:blip xmlns:r="http://schemas.openxmlformats.org/officeDocument/2006/relationships" r:embed="rId29" cstate="print"/>
        <a:stretch>
          <a:fillRect/>
        </a:stretch>
      </xdr:blipFill>
      <xdr:spPr>
        <a:prstGeom prst="rect">
          <a:avLst/>
        </a:prstGeom>
        <a:noFill/>
      </xdr:spPr>
    </xdr:pic>
    <xdr:clientData fLocksWithSheet="0"/>
  </xdr:oneCellAnchor>
  <xdr:oneCellAnchor>
    <xdr:from>
      <xdr:col>4</xdr:col>
      <xdr:colOff>666750</xdr:colOff>
      <xdr:row>36</xdr:row>
      <xdr:rowOff>57150</xdr:rowOff>
    </xdr:from>
    <xdr:ext cx="1066800" cy="657225"/>
    <xdr:pic>
      <xdr:nvPicPr>
        <xdr:cNvPr id="39" name="image1.jpg" descr="TAMIZ MALLA 100 y 8 pulgadas de diámetro - TAMICES">
          <a:extLst>
            <a:ext uri="{FF2B5EF4-FFF2-40B4-BE49-F238E27FC236}">
              <a16:creationId xmlns:a16="http://schemas.microsoft.com/office/drawing/2014/main" id="{00000000-0008-0000-0700-000027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381000</xdr:colOff>
      <xdr:row>38</xdr:row>
      <xdr:rowOff>133350</xdr:rowOff>
    </xdr:from>
    <xdr:ext cx="1066800" cy="657225"/>
    <xdr:pic>
      <xdr:nvPicPr>
        <xdr:cNvPr id="40" name="image1.jpg" descr="TAMIZ MALLA 100 y 8 pulgadas de diámetro - TAMICES">
          <a:extLst>
            <a:ext uri="{FF2B5EF4-FFF2-40B4-BE49-F238E27FC236}">
              <a16:creationId xmlns:a16="http://schemas.microsoft.com/office/drawing/2014/main" id="{00000000-0008-0000-0700-000028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466725</xdr:colOff>
      <xdr:row>40</xdr:row>
      <xdr:rowOff>104775</xdr:rowOff>
    </xdr:from>
    <xdr:ext cx="1066800" cy="657225"/>
    <xdr:pic>
      <xdr:nvPicPr>
        <xdr:cNvPr id="41" name="image1.jpg" descr="TAMIZ MALLA 100 y 8 pulgadas de diámetro - TAMICES">
          <a:extLst>
            <a:ext uri="{FF2B5EF4-FFF2-40B4-BE49-F238E27FC236}">
              <a16:creationId xmlns:a16="http://schemas.microsoft.com/office/drawing/2014/main" id="{00000000-0008-0000-0700-000029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419100</xdr:colOff>
      <xdr:row>41</xdr:row>
      <xdr:rowOff>57150</xdr:rowOff>
    </xdr:from>
    <xdr:ext cx="1066800" cy="590550"/>
    <xdr:pic>
      <xdr:nvPicPr>
        <xdr:cNvPr id="42" name="image84.jpg" descr="TAMIZ MALLA 100 y 8 pulgadas de diámetro - TAMICES">
          <a:extLst>
            <a:ext uri="{FF2B5EF4-FFF2-40B4-BE49-F238E27FC236}">
              <a16:creationId xmlns:a16="http://schemas.microsoft.com/office/drawing/2014/main" id="{00000000-0008-0000-0700-00002A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400050</xdr:colOff>
      <xdr:row>43</xdr:row>
      <xdr:rowOff>85725</xdr:rowOff>
    </xdr:from>
    <xdr:ext cx="1066800" cy="590550"/>
    <xdr:pic>
      <xdr:nvPicPr>
        <xdr:cNvPr id="43" name="image84.jpg" descr="TAMIZ MALLA 100 y 8 pulgadas de diámetro - TAMICES">
          <a:extLst>
            <a:ext uri="{FF2B5EF4-FFF2-40B4-BE49-F238E27FC236}">
              <a16:creationId xmlns:a16="http://schemas.microsoft.com/office/drawing/2014/main" id="{00000000-0008-0000-0700-00002B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476250</xdr:colOff>
      <xdr:row>44</xdr:row>
      <xdr:rowOff>104775</xdr:rowOff>
    </xdr:from>
    <xdr:ext cx="962025" cy="619125"/>
    <xdr:pic>
      <xdr:nvPicPr>
        <xdr:cNvPr id="44" name="image86.jpg" descr="Granulometria">
          <a:extLst>
            <a:ext uri="{FF2B5EF4-FFF2-40B4-BE49-F238E27FC236}">
              <a16:creationId xmlns:a16="http://schemas.microsoft.com/office/drawing/2014/main" id="{00000000-0008-0000-0700-00002C000000}"/>
            </a:ext>
          </a:extLst>
        </xdr:cNvPr>
        <xdr:cNvPicPr preferRelativeResize="0"/>
      </xdr:nvPicPr>
      <xdr:blipFill>
        <a:blip xmlns:r="http://schemas.openxmlformats.org/officeDocument/2006/relationships" r:embed="rId32" cstate="print"/>
        <a:stretch>
          <a:fillRect/>
        </a:stretch>
      </xdr:blipFill>
      <xdr:spPr>
        <a:prstGeom prst="rect">
          <a:avLst/>
        </a:prstGeom>
        <a:noFill/>
      </xdr:spPr>
    </xdr:pic>
    <xdr:clientData fLocksWithSheet="0"/>
  </xdr:oneCellAnchor>
  <xdr:oneCellAnchor>
    <xdr:from>
      <xdr:col>4</xdr:col>
      <xdr:colOff>371475</xdr:colOff>
      <xdr:row>45</xdr:row>
      <xdr:rowOff>47625</xdr:rowOff>
    </xdr:from>
    <xdr:ext cx="1276350" cy="647700"/>
    <xdr:pic>
      <xdr:nvPicPr>
        <xdr:cNvPr id="45" name="image98.jpg" descr="Calibradores digitales de 6 pulgadas y 150mm, calibrador Vernier ...">
          <a:extLst>
            <a:ext uri="{FF2B5EF4-FFF2-40B4-BE49-F238E27FC236}">
              <a16:creationId xmlns:a16="http://schemas.microsoft.com/office/drawing/2014/main" id="{00000000-0008-0000-0700-00002D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oneCellAnchor>
    <xdr:from>
      <xdr:col>4</xdr:col>
      <xdr:colOff>800100</xdr:colOff>
      <xdr:row>46</xdr:row>
      <xdr:rowOff>85725</xdr:rowOff>
    </xdr:from>
    <xdr:ext cx="866775" cy="619125"/>
    <xdr:pic>
      <xdr:nvPicPr>
        <xdr:cNvPr id="46" name="image26.png">
          <a:extLst>
            <a:ext uri="{FF2B5EF4-FFF2-40B4-BE49-F238E27FC236}">
              <a16:creationId xmlns:a16="http://schemas.microsoft.com/office/drawing/2014/main" id="{00000000-0008-0000-0700-00002E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4</xdr:col>
      <xdr:colOff>428625</xdr:colOff>
      <xdr:row>48</xdr:row>
      <xdr:rowOff>104775</xdr:rowOff>
    </xdr:from>
    <xdr:ext cx="1400175" cy="609600"/>
    <xdr:pic>
      <xdr:nvPicPr>
        <xdr:cNvPr id="47" name="image25.png">
          <a:extLst>
            <a:ext uri="{FF2B5EF4-FFF2-40B4-BE49-F238E27FC236}">
              <a16:creationId xmlns:a16="http://schemas.microsoft.com/office/drawing/2014/main" id="{00000000-0008-0000-0700-00002F000000}"/>
            </a:ext>
          </a:extLst>
        </xdr:cNvPr>
        <xdr:cNvPicPr preferRelativeResize="0"/>
      </xdr:nvPicPr>
      <xdr:blipFill>
        <a:blip xmlns:r="http://schemas.openxmlformats.org/officeDocument/2006/relationships" r:embed="rId35" cstate="print"/>
        <a:stretch>
          <a:fillRect/>
        </a:stretch>
      </xdr:blipFill>
      <xdr:spPr>
        <a:prstGeom prst="rect">
          <a:avLst/>
        </a:prstGeom>
        <a:noFill/>
      </xdr:spPr>
    </xdr:pic>
    <xdr:clientData fLocksWithSheet="0"/>
  </xdr:oneCellAnchor>
  <xdr:oneCellAnchor>
    <xdr:from>
      <xdr:col>4</xdr:col>
      <xdr:colOff>666750</xdr:colOff>
      <xdr:row>49</xdr:row>
      <xdr:rowOff>47625</xdr:rowOff>
    </xdr:from>
    <xdr:ext cx="885825" cy="714375"/>
    <xdr:pic>
      <xdr:nvPicPr>
        <xdr:cNvPr id="48" name="image39.jpg">
          <a:extLst>
            <a:ext uri="{FF2B5EF4-FFF2-40B4-BE49-F238E27FC236}">
              <a16:creationId xmlns:a16="http://schemas.microsoft.com/office/drawing/2014/main" id="{00000000-0008-0000-0700-000030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oneCellAnchor>
    <xdr:from>
      <xdr:col>4</xdr:col>
      <xdr:colOff>819150</xdr:colOff>
      <xdr:row>51</xdr:row>
      <xdr:rowOff>47625</xdr:rowOff>
    </xdr:from>
    <xdr:ext cx="828675" cy="666750"/>
    <xdr:pic>
      <xdr:nvPicPr>
        <xdr:cNvPr id="49" name="image101.jpg" descr="JF PLÁSTICOS S.A.S.: CANECAS PLASTICAS">
          <a:extLst>
            <a:ext uri="{FF2B5EF4-FFF2-40B4-BE49-F238E27FC236}">
              <a16:creationId xmlns:a16="http://schemas.microsoft.com/office/drawing/2014/main" id="{00000000-0008-0000-0700-000031000000}"/>
            </a:ext>
          </a:extLst>
        </xdr:cNvPr>
        <xdr:cNvPicPr preferRelativeResize="0"/>
      </xdr:nvPicPr>
      <xdr:blipFill>
        <a:blip xmlns:r="http://schemas.openxmlformats.org/officeDocument/2006/relationships" r:embed="rId37" cstate="print"/>
        <a:stretch>
          <a:fillRect/>
        </a:stretch>
      </xdr:blipFill>
      <xdr:spPr>
        <a:prstGeom prst="rect">
          <a:avLst/>
        </a:prstGeom>
        <a:noFill/>
      </xdr:spPr>
    </xdr:pic>
    <xdr:clientData fLocksWithSheet="0"/>
  </xdr:oneCellAnchor>
  <xdr:oneCellAnchor>
    <xdr:from>
      <xdr:col>4</xdr:col>
      <xdr:colOff>619125</xdr:colOff>
      <xdr:row>53</xdr:row>
      <xdr:rowOff>47625</xdr:rowOff>
    </xdr:from>
    <xdr:ext cx="723900" cy="581025"/>
    <xdr:pic>
      <xdr:nvPicPr>
        <xdr:cNvPr id="50" name="image48.jpg">
          <a:extLst>
            <a:ext uri="{FF2B5EF4-FFF2-40B4-BE49-F238E27FC236}">
              <a16:creationId xmlns:a16="http://schemas.microsoft.com/office/drawing/2014/main" id="{00000000-0008-0000-0700-000032000000}"/>
            </a:ext>
          </a:extLst>
        </xdr:cNvPr>
        <xdr:cNvPicPr preferRelativeResize="0"/>
      </xdr:nvPicPr>
      <xdr:blipFill>
        <a:blip xmlns:r="http://schemas.openxmlformats.org/officeDocument/2006/relationships" r:embed="rId38" cstate="print"/>
        <a:stretch>
          <a:fillRect/>
        </a:stretch>
      </xdr:blipFill>
      <xdr:spPr>
        <a:prstGeom prst="rect">
          <a:avLst/>
        </a:prstGeom>
        <a:noFill/>
      </xdr:spPr>
    </xdr:pic>
    <xdr:clientData fLocksWithSheet="0"/>
  </xdr:oneCellAnchor>
  <xdr:oneCellAnchor>
    <xdr:from>
      <xdr:col>4</xdr:col>
      <xdr:colOff>323850</xdr:colOff>
      <xdr:row>39</xdr:row>
      <xdr:rowOff>95250</xdr:rowOff>
    </xdr:from>
    <xdr:ext cx="1066800" cy="657225"/>
    <xdr:pic>
      <xdr:nvPicPr>
        <xdr:cNvPr id="51" name="image1.jpg" descr="TAMIZ MALLA 100 y 8 pulgadas de diámetro - TAMICES">
          <a:extLst>
            <a:ext uri="{FF2B5EF4-FFF2-40B4-BE49-F238E27FC236}">
              <a16:creationId xmlns:a16="http://schemas.microsoft.com/office/drawing/2014/main" id="{00000000-0008-0000-0700-000033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533400</xdr:colOff>
      <xdr:row>54</xdr:row>
      <xdr:rowOff>114300</xdr:rowOff>
    </xdr:from>
    <xdr:ext cx="1028700" cy="485775"/>
    <xdr:pic>
      <xdr:nvPicPr>
        <xdr:cNvPr id="52" name="image100.jpg">
          <a:extLst>
            <a:ext uri="{FF2B5EF4-FFF2-40B4-BE49-F238E27FC236}">
              <a16:creationId xmlns:a16="http://schemas.microsoft.com/office/drawing/2014/main" id="{00000000-0008-0000-0700-000034000000}"/>
            </a:ext>
          </a:extLst>
        </xdr:cNvPr>
        <xdr:cNvPicPr preferRelativeResize="0"/>
      </xdr:nvPicPr>
      <xdr:blipFill>
        <a:blip xmlns:r="http://schemas.openxmlformats.org/officeDocument/2006/relationships" r:embed="rId39" cstate="print"/>
        <a:stretch>
          <a:fillRect/>
        </a:stretch>
      </xdr:blipFill>
      <xdr:spPr>
        <a:prstGeom prst="rect">
          <a:avLst/>
        </a:prstGeom>
        <a:noFill/>
      </xdr:spPr>
    </xdr:pic>
    <xdr:clientData fLocksWithSheet="0"/>
  </xdr:oneCellAnchor>
  <xdr:oneCellAnchor>
    <xdr:from>
      <xdr:col>4</xdr:col>
      <xdr:colOff>323850</xdr:colOff>
      <xdr:row>42</xdr:row>
      <xdr:rowOff>38100</xdr:rowOff>
    </xdr:from>
    <xdr:ext cx="1066800" cy="590550"/>
    <xdr:pic>
      <xdr:nvPicPr>
        <xdr:cNvPr id="53" name="image84.jpg" descr="TAMIZ MALLA 100 y 8 pulgadas de diámetro - TAMICES">
          <a:extLst>
            <a:ext uri="{FF2B5EF4-FFF2-40B4-BE49-F238E27FC236}">
              <a16:creationId xmlns:a16="http://schemas.microsoft.com/office/drawing/2014/main" id="{00000000-0008-0000-0700-000035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523875</xdr:colOff>
      <xdr:row>37</xdr:row>
      <xdr:rowOff>85725</xdr:rowOff>
    </xdr:from>
    <xdr:ext cx="1066800" cy="657225"/>
    <xdr:pic>
      <xdr:nvPicPr>
        <xdr:cNvPr id="54" name="image1.jpg" descr="TAMIZ MALLA 100 y 8 pulgadas de diámetro - TAMICES">
          <a:extLst>
            <a:ext uri="{FF2B5EF4-FFF2-40B4-BE49-F238E27FC236}">
              <a16:creationId xmlns:a16="http://schemas.microsoft.com/office/drawing/2014/main" id="{00000000-0008-0000-0700-000036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904875</xdr:colOff>
      <xdr:row>52</xdr:row>
      <xdr:rowOff>95250</xdr:rowOff>
    </xdr:from>
    <xdr:ext cx="809625" cy="771525"/>
    <xdr:pic>
      <xdr:nvPicPr>
        <xdr:cNvPr id="55" name="image93.png">
          <a:extLst>
            <a:ext uri="{FF2B5EF4-FFF2-40B4-BE49-F238E27FC236}">
              <a16:creationId xmlns:a16="http://schemas.microsoft.com/office/drawing/2014/main" id="{00000000-0008-0000-0700-000037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oneCellAnchor>
    <xdr:from>
      <xdr:col>4</xdr:col>
      <xdr:colOff>714375</xdr:colOff>
      <xdr:row>55</xdr:row>
      <xdr:rowOff>104775</xdr:rowOff>
    </xdr:from>
    <xdr:ext cx="495300" cy="628650"/>
    <xdr:pic>
      <xdr:nvPicPr>
        <xdr:cNvPr id="56" name="image46.png" descr="Cilindro A Gas De 100libras - $ 60.000 en 2020 | Gas propano ...">
          <a:extLst>
            <a:ext uri="{FF2B5EF4-FFF2-40B4-BE49-F238E27FC236}">
              <a16:creationId xmlns:a16="http://schemas.microsoft.com/office/drawing/2014/main" id="{00000000-0008-0000-0700-000038000000}"/>
            </a:ext>
          </a:extLst>
        </xdr:cNvPr>
        <xdr:cNvPicPr preferRelativeResize="0"/>
      </xdr:nvPicPr>
      <xdr:blipFill>
        <a:blip xmlns:r="http://schemas.openxmlformats.org/officeDocument/2006/relationships" r:embed="rId41" cstate="print"/>
        <a:stretch>
          <a:fillRect/>
        </a:stretch>
      </xdr:blipFill>
      <xdr:spPr>
        <a:prstGeom prst="rect">
          <a:avLst/>
        </a:prstGeom>
        <a:noFill/>
      </xdr:spPr>
    </xdr:pic>
    <xdr:clientData fLocksWithSheet="0"/>
  </xdr:oneCellAnchor>
  <xdr:oneCellAnchor>
    <xdr:from>
      <xdr:col>4</xdr:col>
      <xdr:colOff>590550</xdr:colOff>
      <xdr:row>56</xdr:row>
      <xdr:rowOff>95250</xdr:rowOff>
    </xdr:from>
    <xdr:ext cx="742950" cy="1028700"/>
    <xdr:pic>
      <xdr:nvPicPr>
        <xdr:cNvPr id="57" name="image88.jpg" descr="Escalera Tipo Tijera Doble Acceso de Fibra de Vidrio de 6 Peldaños">
          <a:extLst>
            <a:ext uri="{FF2B5EF4-FFF2-40B4-BE49-F238E27FC236}">
              <a16:creationId xmlns:a16="http://schemas.microsoft.com/office/drawing/2014/main" id="{00000000-0008-0000-0700-000039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4</xdr:col>
      <xdr:colOff>180975</xdr:colOff>
      <xdr:row>57</xdr:row>
      <xdr:rowOff>19050</xdr:rowOff>
    </xdr:from>
    <xdr:ext cx="1714500" cy="828675"/>
    <xdr:pic>
      <xdr:nvPicPr>
        <xdr:cNvPr id="58" name="image90.png">
          <a:extLst>
            <a:ext uri="{FF2B5EF4-FFF2-40B4-BE49-F238E27FC236}">
              <a16:creationId xmlns:a16="http://schemas.microsoft.com/office/drawing/2014/main" id="{00000000-0008-0000-0700-00003A000000}"/>
            </a:ext>
          </a:extLst>
        </xdr:cNvPr>
        <xdr:cNvPicPr preferRelativeResize="0"/>
      </xdr:nvPicPr>
      <xdr:blipFill>
        <a:blip xmlns:r="http://schemas.openxmlformats.org/officeDocument/2006/relationships" r:embed="rId43" cstate="print"/>
        <a:stretch>
          <a:fillRect/>
        </a:stretch>
      </xdr:blipFill>
      <xdr:spPr>
        <a:prstGeom prst="rect">
          <a:avLst/>
        </a:prstGeom>
        <a:noFill/>
      </xdr:spPr>
    </xdr:pic>
    <xdr:clientData fLocksWithSheet="0"/>
  </xdr:oneCellAnchor>
  <xdr:oneCellAnchor>
    <xdr:from>
      <xdr:col>4</xdr:col>
      <xdr:colOff>438150</xdr:colOff>
      <xdr:row>58</xdr:row>
      <xdr:rowOff>66675</xdr:rowOff>
    </xdr:from>
    <xdr:ext cx="1352550" cy="1352550"/>
    <xdr:pic>
      <xdr:nvPicPr>
        <xdr:cNvPr id="59" name="image44.jpg" descr="Sulfato de magnesio agrícola – Campoquímica">
          <a:extLst>
            <a:ext uri="{FF2B5EF4-FFF2-40B4-BE49-F238E27FC236}">
              <a16:creationId xmlns:a16="http://schemas.microsoft.com/office/drawing/2014/main" id="{00000000-0008-0000-0700-00003B000000}"/>
            </a:ext>
          </a:extLst>
        </xdr:cNvPr>
        <xdr:cNvPicPr preferRelativeResize="0"/>
      </xdr:nvPicPr>
      <xdr:blipFill>
        <a:blip xmlns:r="http://schemas.openxmlformats.org/officeDocument/2006/relationships" r:embed="rId44" cstate="print"/>
        <a:stretch>
          <a:fillRect/>
        </a:stretch>
      </xdr:blipFill>
      <xdr:spPr>
        <a:prstGeom prst="rect">
          <a:avLst/>
        </a:prstGeom>
        <a:noFill/>
      </xdr:spPr>
    </xdr:pic>
    <xdr:clientData fLocksWithSheet="0"/>
  </xdr:oneCellAnchor>
  <xdr:oneCellAnchor>
    <xdr:from>
      <xdr:col>4</xdr:col>
      <xdr:colOff>561975</xdr:colOff>
      <xdr:row>59</xdr:row>
      <xdr:rowOff>95250</xdr:rowOff>
    </xdr:from>
    <xdr:ext cx="981075" cy="809625"/>
    <xdr:pic>
      <xdr:nvPicPr>
        <xdr:cNvPr id="60" name="image97.png">
          <a:extLst>
            <a:ext uri="{FF2B5EF4-FFF2-40B4-BE49-F238E27FC236}">
              <a16:creationId xmlns:a16="http://schemas.microsoft.com/office/drawing/2014/main" id="{00000000-0008-0000-0700-00003C000000}"/>
            </a:ext>
          </a:extLst>
        </xdr:cNvPr>
        <xdr:cNvPicPr preferRelativeResize="0"/>
      </xdr:nvPicPr>
      <xdr:blipFill>
        <a:blip xmlns:r="http://schemas.openxmlformats.org/officeDocument/2006/relationships" r:embed="rId45" cstate="print"/>
        <a:stretch>
          <a:fillRect/>
        </a:stretch>
      </xdr:blipFill>
      <xdr:spPr>
        <a:prstGeom prst="rect">
          <a:avLst/>
        </a:prstGeom>
        <a:noFill/>
      </xdr:spPr>
    </xdr:pic>
    <xdr:clientData fLocksWithSheet="0"/>
  </xdr:oneCellAnchor>
  <xdr:oneCellAnchor>
    <xdr:from>
      <xdr:col>4</xdr:col>
      <xdr:colOff>390525</xdr:colOff>
      <xdr:row>60</xdr:row>
      <xdr:rowOff>47625</xdr:rowOff>
    </xdr:from>
    <xdr:ext cx="1162050" cy="1333500"/>
    <xdr:pic>
      <xdr:nvPicPr>
        <xdr:cNvPr id="61" name="image92.png">
          <a:extLst>
            <a:ext uri="{FF2B5EF4-FFF2-40B4-BE49-F238E27FC236}">
              <a16:creationId xmlns:a16="http://schemas.microsoft.com/office/drawing/2014/main" id="{00000000-0008-0000-0700-00003D000000}"/>
            </a:ext>
          </a:extLst>
        </xdr:cNvPr>
        <xdr:cNvPicPr preferRelativeResize="0"/>
      </xdr:nvPicPr>
      <xdr:blipFill>
        <a:blip xmlns:r="http://schemas.openxmlformats.org/officeDocument/2006/relationships" r:embed="rId46" cstate="print"/>
        <a:stretch>
          <a:fillRect/>
        </a:stretch>
      </xdr:blipFill>
      <xdr:spPr>
        <a:prstGeom prst="rect">
          <a:avLst/>
        </a:prstGeom>
        <a:noFill/>
      </xdr:spPr>
    </xdr:pic>
    <xdr:clientData fLocksWithSheet="0"/>
  </xdr:oneCellAnchor>
  <xdr:oneCellAnchor>
    <xdr:from>
      <xdr:col>4</xdr:col>
      <xdr:colOff>0</xdr:colOff>
      <xdr:row>18</xdr:row>
      <xdr:rowOff>0</xdr:rowOff>
    </xdr:from>
    <xdr:ext cx="2200275" cy="1333500"/>
    <xdr:pic>
      <xdr:nvPicPr>
        <xdr:cNvPr id="62" name="image106.png">
          <a:extLst>
            <a:ext uri="{FF2B5EF4-FFF2-40B4-BE49-F238E27FC236}">
              <a16:creationId xmlns:a16="http://schemas.microsoft.com/office/drawing/2014/main" id="{00000000-0008-0000-0700-00003E000000}"/>
            </a:ext>
          </a:extLst>
        </xdr:cNvPr>
        <xdr:cNvPicPr preferRelativeResize="0"/>
      </xdr:nvPicPr>
      <xdr:blipFill>
        <a:blip xmlns:r="http://schemas.openxmlformats.org/officeDocument/2006/relationships" r:embed="rId47" cstate="print"/>
        <a:stretch>
          <a:fillRect/>
        </a:stretch>
      </xdr:blipFill>
      <xdr:spPr>
        <a:prstGeom prst="rect">
          <a:avLst/>
        </a:prstGeom>
        <a:noFill/>
      </xdr:spPr>
    </xdr:pic>
    <xdr:clientData fLocksWithSheet="0"/>
  </xdr:oneCellAnchor>
  <xdr:oneCellAnchor>
    <xdr:from>
      <xdr:col>4</xdr:col>
      <xdr:colOff>0</xdr:colOff>
      <xdr:row>27</xdr:row>
      <xdr:rowOff>0</xdr:rowOff>
    </xdr:from>
    <xdr:ext cx="1609725" cy="714375"/>
    <xdr:pic>
      <xdr:nvPicPr>
        <xdr:cNvPr id="63" name="image105.png">
          <a:extLst>
            <a:ext uri="{FF2B5EF4-FFF2-40B4-BE49-F238E27FC236}">
              <a16:creationId xmlns:a16="http://schemas.microsoft.com/office/drawing/2014/main" id="{00000000-0008-0000-0700-00003F000000}"/>
            </a:ext>
          </a:extLst>
        </xdr:cNvPr>
        <xdr:cNvPicPr preferRelativeResize="0"/>
      </xdr:nvPicPr>
      <xdr:blipFill>
        <a:blip xmlns:r="http://schemas.openxmlformats.org/officeDocument/2006/relationships" r:embed="rId48" cstate="print"/>
        <a:stretch>
          <a:fillRect/>
        </a:stretch>
      </xdr:blipFill>
      <xdr:spPr>
        <a:prstGeom prst="rect">
          <a:avLst/>
        </a:prstGeom>
        <a:noFill/>
      </xdr:spPr>
    </xdr:pic>
    <xdr:clientData fLocksWithSheet="0"/>
  </xdr:oneCellAnchor>
  <xdr:oneCellAnchor>
    <xdr:from>
      <xdr:col>4</xdr:col>
      <xdr:colOff>0</xdr:colOff>
      <xdr:row>29</xdr:row>
      <xdr:rowOff>0</xdr:rowOff>
    </xdr:from>
    <xdr:ext cx="2200275" cy="2143125"/>
    <xdr:pic>
      <xdr:nvPicPr>
        <xdr:cNvPr id="64" name="image104.png">
          <a:extLst>
            <a:ext uri="{FF2B5EF4-FFF2-40B4-BE49-F238E27FC236}">
              <a16:creationId xmlns:a16="http://schemas.microsoft.com/office/drawing/2014/main" id="{00000000-0008-0000-0700-000040000000}"/>
            </a:ext>
          </a:extLst>
        </xdr:cNvPr>
        <xdr:cNvPicPr preferRelativeResize="0"/>
      </xdr:nvPicPr>
      <xdr:blipFill>
        <a:blip xmlns:r="http://schemas.openxmlformats.org/officeDocument/2006/relationships" r:embed="rId49" cstate="print"/>
        <a:stretch>
          <a:fillRect/>
        </a:stretch>
      </xdr:blipFill>
      <xdr:spPr>
        <a:prstGeom prst="rect">
          <a:avLst/>
        </a:prstGeom>
        <a:noFill/>
      </xdr:spPr>
    </xdr:pic>
    <xdr:clientData fLocksWithSheet="0"/>
  </xdr:oneCellAnchor>
  <xdr:oneCellAnchor>
    <xdr:from>
      <xdr:col>4</xdr:col>
      <xdr:colOff>0</xdr:colOff>
      <xdr:row>47</xdr:row>
      <xdr:rowOff>0</xdr:rowOff>
    </xdr:from>
    <xdr:ext cx="1076325" cy="609600"/>
    <xdr:pic>
      <xdr:nvPicPr>
        <xdr:cNvPr id="65" name="image26.png">
          <a:extLst>
            <a:ext uri="{FF2B5EF4-FFF2-40B4-BE49-F238E27FC236}">
              <a16:creationId xmlns:a16="http://schemas.microsoft.com/office/drawing/2014/main" id="{00000000-0008-0000-0700-000041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4</xdr:col>
      <xdr:colOff>0</xdr:colOff>
      <xdr:row>50</xdr:row>
      <xdr:rowOff>0</xdr:rowOff>
    </xdr:from>
    <xdr:ext cx="971550" cy="790575"/>
    <xdr:pic>
      <xdr:nvPicPr>
        <xdr:cNvPr id="66" name="image39.jpg">
          <a:extLst>
            <a:ext uri="{FF2B5EF4-FFF2-40B4-BE49-F238E27FC236}">
              <a16:creationId xmlns:a16="http://schemas.microsoft.com/office/drawing/2014/main" id="{00000000-0008-0000-0700-000042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4</xdr:col>
      <xdr:colOff>428625</xdr:colOff>
      <xdr:row>19</xdr:row>
      <xdr:rowOff>76200</xdr:rowOff>
    </xdr:from>
    <xdr:ext cx="1028700" cy="819150"/>
    <xdr:grpSp>
      <xdr:nvGrpSpPr>
        <xdr:cNvPr id="2" name="Shape 2">
          <a:extLst>
            <a:ext uri="{FF2B5EF4-FFF2-40B4-BE49-F238E27FC236}">
              <a16:creationId xmlns:a16="http://schemas.microsoft.com/office/drawing/2014/main" id="{00000000-0008-0000-0800-000002000000}"/>
            </a:ext>
          </a:extLst>
        </xdr:cNvPr>
        <xdr:cNvGrpSpPr/>
      </xdr:nvGrpSpPr>
      <xdr:grpSpPr>
        <a:xfrm>
          <a:off x="10858500" y="22650450"/>
          <a:ext cx="1028700" cy="819150"/>
          <a:chOff x="4831650" y="3370425"/>
          <a:chExt cx="1028700" cy="819150"/>
        </a:xfrm>
      </xdr:grpSpPr>
      <xdr:grpSp>
        <xdr:nvGrpSpPr>
          <xdr:cNvPr id="20" name="Shape 20">
            <a:extLst>
              <a:ext uri="{FF2B5EF4-FFF2-40B4-BE49-F238E27FC236}">
                <a16:creationId xmlns:a16="http://schemas.microsoft.com/office/drawing/2014/main" id="{00000000-0008-0000-0800-000014000000}"/>
              </a:ext>
            </a:extLst>
          </xdr:cNvPr>
          <xdr:cNvGrpSpPr/>
        </xdr:nvGrpSpPr>
        <xdr:grpSpPr>
          <a:xfrm>
            <a:off x="4831650" y="3370425"/>
            <a:ext cx="1028700" cy="819150"/>
            <a:chOff x="10993438" y="19692936"/>
            <a:chExt cx="1031875" cy="825501"/>
          </a:xfrm>
        </xdr:grpSpPr>
        <xdr:sp macro="" textlink="">
          <xdr:nvSpPr>
            <xdr:cNvPr id="7" name="Shape 7">
              <a:extLst>
                <a:ext uri="{FF2B5EF4-FFF2-40B4-BE49-F238E27FC236}">
                  <a16:creationId xmlns:a16="http://schemas.microsoft.com/office/drawing/2014/main" id="{00000000-0008-0000-0800-000007000000}"/>
                </a:ext>
              </a:extLst>
            </xdr:cNvPr>
            <xdr:cNvSpPr/>
          </xdr:nvSpPr>
          <xdr:spPr>
            <a:xfrm>
              <a:off x="10993438" y="19692936"/>
              <a:ext cx="1031875" cy="8255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21" name="Shape 21">
              <a:extLst>
                <a:ext uri="{FF2B5EF4-FFF2-40B4-BE49-F238E27FC236}">
                  <a16:creationId xmlns:a16="http://schemas.microsoft.com/office/drawing/2014/main" id="{00000000-0008-0000-0800-000015000000}"/>
                </a:ext>
              </a:extLst>
            </xdr:cNvPr>
            <xdr:cNvPicPr preferRelativeResize="0"/>
          </xdr:nvPicPr>
          <xdr:blipFill rotWithShape="1">
            <a:blip xmlns:r="http://schemas.openxmlformats.org/officeDocument/2006/relationships" r:embed="rId1">
              <a:alphaModFix/>
            </a:blip>
            <a:srcRect l="66766" t="17686" r="23531" b="60957"/>
            <a:stretch/>
          </xdr:blipFill>
          <xdr:spPr>
            <a:xfrm>
              <a:off x="10993438" y="19692936"/>
              <a:ext cx="992188" cy="825501"/>
            </a:xfrm>
            <a:prstGeom prst="rect">
              <a:avLst/>
            </a:prstGeom>
            <a:noFill/>
            <a:ln>
              <a:noFill/>
            </a:ln>
          </xdr:spPr>
        </xdr:pic>
        <xdr:sp macro="" textlink="">
          <xdr:nvSpPr>
            <xdr:cNvPr id="22" name="Shape 22">
              <a:extLst>
                <a:ext uri="{FF2B5EF4-FFF2-40B4-BE49-F238E27FC236}">
                  <a16:creationId xmlns:a16="http://schemas.microsoft.com/office/drawing/2014/main" id="{00000000-0008-0000-0800-000016000000}"/>
                </a:ext>
              </a:extLst>
            </xdr:cNvPr>
            <xdr:cNvSpPr txBox="1"/>
          </xdr:nvSpPr>
          <xdr:spPr>
            <a:xfrm rot="10800000" flipH="1">
              <a:off x="11811000" y="20002494"/>
              <a:ext cx="214313" cy="317501"/>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solidFill>
                  <a:schemeClr val="lt1"/>
                </a:solidFill>
              </a:endParaRPr>
            </a:p>
          </xdr:txBody>
        </xdr:sp>
      </xdr:grpSp>
    </xdr:grpSp>
    <xdr:clientData fLocksWithSheet="0"/>
  </xdr:oneCellAnchor>
  <xdr:oneCellAnchor>
    <xdr:from>
      <xdr:col>4</xdr:col>
      <xdr:colOff>1781175</xdr:colOff>
      <xdr:row>29</xdr:row>
      <xdr:rowOff>1943100</xdr:rowOff>
    </xdr:from>
    <xdr:ext cx="400050" cy="180975"/>
    <xdr:sp macro="" textlink="">
      <xdr:nvSpPr>
        <xdr:cNvPr id="16" name="Shape 16">
          <a:extLst>
            <a:ext uri="{FF2B5EF4-FFF2-40B4-BE49-F238E27FC236}">
              <a16:creationId xmlns:a16="http://schemas.microsoft.com/office/drawing/2014/main" id="{00000000-0008-0000-0800-000010000000}"/>
            </a:ext>
          </a:extLst>
        </xdr:cNvPr>
        <xdr:cNvSpPr txBox="1"/>
      </xdr:nvSpPr>
      <xdr:spPr>
        <a:xfrm>
          <a:off x="5150738" y="3694275"/>
          <a:ext cx="390525" cy="1714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4</xdr:col>
      <xdr:colOff>0</xdr:colOff>
      <xdr:row>58</xdr:row>
      <xdr:rowOff>0</xdr:rowOff>
    </xdr:from>
    <xdr:ext cx="304800" cy="304800"/>
    <xdr:sp macro="" textlink="">
      <xdr:nvSpPr>
        <xdr:cNvPr id="4" name="Shape 4" descr="Vista previa de imagen">
          <a:extLst>
            <a:ext uri="{FF2B5EF4-FFF2-40B4-BE49-F238E27FC236}">
              <a16:creationId xmlns:a16="http://schemas.microsoft.com/office/drawing/2014/main" id="{00000000-0008-0000-0800-00000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58</xdr:row>
      <xdr:rowOff>0</xdr:rowOff>
    </xdr:from>
    <xdr:ext cx="304800" cy="304800"/>
    <xdr:sp macro="" textlink="">
      <xdr:nvSpPr>
        <xdr:cNvPr id="3" name="Shape 4" descr="Vista previa de imagen">
          <a:extLst>
            <a:ext uri="{FF2B5EF4-FFF2-40B4-BE49-F238E27FC236}">
              <a16:creationId xmlns:a16="http://schemas.microsoft.com/office/drawing/2014/main" id="{00000000-0008-0000-08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190500</xdr:colOff>
      <xdr:row>3</xdr:row>
      <xdr:rowOff>95250</xdr:rowOff>
    </xdr:from>
    <xdr:ext cx="1323975" cy="828675"/>
    <xdr:pic>
      <xdr:nvPicPr>
        <xdr:cNvPr id="5" name="image64.png">
          <a:extLst>
            <a:ext uri="{FF2B5EF4-FFF2-40B4-BE49-F238E27FC236}">
              <a16:creationId xmlns:a16="http://schemas.microsoft.com/office/drawing/2014/main" id="{00000000-0008-0000-08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28575</xdr:colOff>
      <xdr:row>6</xdr:row>
      <xdr:rowOff>47625</xdr:rowOff>
    </xdr:from>
    <xdr:ext cx="1533525" cy="847725"/>
    <xdr:pic>
      <xdr:nvPicPr>
        <xdr:cNvPr id="6" name="image65.png">
          <a:extLst>
            <a:ext uri="{FF2B5EF4-FFF2-40B4-BE49-F238E27FC236}">
              <a16:creationId xmlns:a16="http://schemas.microsoft.com/office/drawing/2014/main" id="{00000000-0008-0000-08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4</xdr:col>
      <xdr:colOff>285750</xdr:colOff>
      <xdr:row>7</xdr:row>
      <xdr:rowOff>76200</xdr:rowOff>
    </xdr:from>
    <xdr:ext cx="1171575" cy="866775"/>
    <xdr:pic>
      <xdr:nvPicPr>
        <xdr:cNvPr id="8" name="image85.png">
          <a:extLst>
            <a:ext uri="{FF2B5EF4-FFF2-40B4-BE49-F238E27FC236}">
              <a16:creationId xmlns:a16="http://schemas.microsoft.com/office/drawing/2014/main" id="{00000000-0008-0000-0800-00000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47625</xdr:colOff>
      <xdr:row>10</xdr:row>
      <xdr:rowOff>85725</xdr:rowOff>
    </xdr:from>
    <xdr:ext cx="1885950" cy="809625"/>
    <xdr:pic>
      <xdr:nvPicPr>
        <xdr:cNvPr id="9" name="image66.png">
          <a:extLst>
            <a:ext uri="{FF2B5EF4-FFF2-40B4-BE49-F238E27FC236}">
              <a16:creationId xmlns:a16="http://schemas.microsoft.com/office/drawing/2014/main" id="{00000000-0008-0000-08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95250</xdr:colOff>
      <xdr:row>11</xdr:row>
      <xdr:rowOff>85725</xdr:rowOff>
    </xdr:from>
    <xdr:ext cx="1552575" cy="1057275"/>
    <xdr:pic>
      <xdr:nvPicPr>
        <xdr:cNvPr id="10" name="image63.jpg" descr="TIPO 18: ESTUFA DE CUATRO PUESTOS TIPO MESA">
          <a:extLst>
            <a:ext uri="{FF2B5EF4-FFF2-40B4-BE49-F238E27FC236}">
              <a16:creationId xmlns:a16="http://schemas.microsoft.com/office/drawing/2014/main" id="{00000000-0008-0000-0800-00000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457200</xdr:colOff>
      <xdr:row>12</xdr:row>
      <xdr:rowOff>76200</xdr:rowOff>
    </xdr:from>
    <xdr:ext cx="638175" cy="1123950"/>
    <xdr:pic>
      <xdr:nvPicPr>
        <xdr:cNvPr id="11" name="image99.png">
          <a:extLst>
            <a:ext uri="{FF2B5EF4-FFF2-40B4-BE49-F238E27FC236}">
              <a16:creationId xmlns:a16="http://schemas.microsoft.com/office/drawing/2014/main" id="{00000000-0008-0000-0800-00000B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4</xdr:col>
      <xdr:colOff>161925</xdr:colOff>
      <xdr:row>13</xdr:row>
      <xdr:rowOff>47625</xdr:rowOff>
    </xdr:from>
    <xdr:ext cx="1847850" cy="838200"/>
    <xdr:pic>
      <xdr:nvPicPr>
        <xdr:cNvPr id="12" name="image67.png">
          <a:extLst>
            <a:ext uri="{FF2B5EF4-FFF2-40B4-BE49-F238E27FC236}">
              <a16:creationId xmlns:a16="http://schemas.microsoft.com/office/drawing/2014/main" id="{00000000-0008-0000-0800-00000C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4</xdr:col>
      <xdr:colOff>219075</xdr:colOff>
      <xdr:row>15</xdr:row>
      <xdr:rowOff>47625</xdr:rowOff>
    </xdr:from>
    <xdr:ext cx="1866900" cy="1095375"/>
    <xdr:pic>
      <xdr:nvPicPr>
        <xdr:cNvPr id="13" name="image80.png">
          <a:extLst>
            <a:ext uri="{FF2B5EF4-FFF2-40B4-BE49-F238E27FC236}">
              <a16:creationId xmlns:a16="http://schemas.microsoft.com/office/drawing/2014/main" id="{00000000-0008-0000-0800-00000D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4</xdr:col>
      <xdr:colOff>323850</xdr:colOff>
      <xdr:row>5</xdr:row>
      <xdr:rowOff>95250</xdr:rowOff>
    </xdr:from>
    <xdr:ext cx="1390650" cy="809625"/>
    <xdr:pic>
      <xdr:nvPicPr>
        <xdr:cNvPr id="14" name="image71.png">
          <a:extLst>
            <a:ext uri="{FF2B5EF4-FFF2-40B4-BE49-F238E27FC236}">
              <a16:creationId xmlns:a16="http://schemas.microsoft.com/office/drawing/2014/main" id="{00000000-0008-0000-0800-00000E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4</xdr:col>
      <xdr:colOff>381000</xdr:colOff>
      <xdr:row>4</xdr:row>
      <xdr:rowOff>57150</xdr:rowOff>
    </xdr:from>
    <xdr:ext cx="1533525" cy="866775"/>
    <xdr:pic>
      <xdr:nvPicPr>
        <xdr:cNvPr id="15" name="image70.png">
          <a:extLst>
            <a:ext uri="{FF2B5EF4-FFF2-40B4-BE49-F238E27FC236}">
              <a16:creationId xmlns:a16="http://schemas.microsoft.com/office/drawing/2014/main" id="{00000000-0008-0000-0800-00000F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4</xdr:col>
      <xdr:colOff>323850</xdr:colOff>
      <xdr:row>8</xdr:row>
      <xdr:rowOff>47625</xdr:rowOff>
    </xdr:from>
    <xdr:ext cx="1171575" cy="866775"/>
    <xdr:pic>
      <xdr:nvPicPr>
        <xdr:cNvPr id="17" name="image85.png">
          <a:extLst>
            <a:ext uri="{FF2B5EF4-FFF2-40B4-BE49-F238E27FC236}">
              <a16:creationId xmlns:a16="http://schemas.microsoft.com/office/drawing/2014/main" id="{00000000-0008-0000-0800-000011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28575</xdr:colOff>
      <xdr:row>9</xdr:row>
      <xdr:rowOff>180975</xdr:rowOff>
    </xdr:from>
    <xdr:ext cx="1952625" cy="828675"/>
    <xdr:pic>
      <xdr:nvPicPr>
        <xdr:cNvPr id="18" name="image77.png">
          <a:extLst>
            <a:ext uri="{FF2B5EF4-FFF2-40B4-BE49-F238E27FC236}">
              <a16:creationId xmlns:a16="http://schemas.microsoft.com/office/drawing/2014/main" id="{00000000-0008-0000-0800-000012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4</xdr:col>
      <xdr:colOff>161925</xdr:colOff>
      <xdr:row>14</xdr:row>
      <xdr:rowOff>676275</xdr:rowOff>
    </xdr:from>
    <xdr:ext cx="1828800" cy="1495425"/>
    <xdr:pic>
      <xdr:nvPicPr>
        <xdr:cNvPr id="19" name="image96.png">
          <a:extLst>
            <a:ext uri="{FF2B5EF4-FFF2-40B4-BE49-F238E27FC236}">
              <a16:creationId xmlns:a16="http://schemas.microsoft.com/office/drawing/2014/main" id="{00000000-0008-0000-0800-000013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4</xdr:col>
      <xdr:colOff>152400</xdr:colOff>
      <xdr:row>16</xdr:row>
      <xdr:rowOff>85725</xdr:rowOff>
    </xdr:from>
    <xdr:ext cx="1895475" cy="1647825"/>
    <xdr:pic>
      <xdr:nvPicPr>
        <xdr:cNvPr id="23" name="image78.jpg" descr="Baño María termostáticamente regulado - WH-12 - Zenith Lab Inc ...">
          <a:extLst>
            <a:ext uri="{FF2B5EF4-FFF2-40B4-BE49-F238E27FC236}">
              <a16:creationId xmlns:a16="http://schemas.microsoft.com/office/drawing/2014/main" id="{00000000-0008-0000-0800-000017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4</xdr:col>
      <xdr:colOff>314325</xdr:colOff>
      <xdr:row>20</xdr:row>
      <xdr:rowOff>142875</xdr:rowOff>
    </xdr:from>
    <xdr:ext cx="1314450" cy="866775"/>
    <xdr:pic>
      <xdr:nvPicPr>
        <xdr:cNvPr id="24" name="image72.png">
          <a:extLst>
            <a:ext uri="{FF2B5EF4-FFF2-40B4-BE49-F238E27FC236}">
              <a16:creationId xmlns:a16="http://schemas.microsoft.com/office/drawing/2014/main" id="{00000000-0008-0000-0800-000018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4</xdr:col>
      <xdr:colOff>609600</xdr:colOff>
      <xdr:row>21</xdr:row>
      <xdr:rowOff>85725</xdr:rowOff>
    </xdr:from>
    <xdr:ext cx="809625" cy="828675"/>
    <xdr:pic>
      <xdr:nvPicPr>
        <xdr:cNvPr id="25" name="image69.png">
          <a:extLst>
            <a:ext uri="{FF2B5EF4-FFF2-40B4-BE49-F238E27FC236}">
              <a16:creationId xmlns:a16="http://schemas.microsoft.com/office/drawing/2014/main" id="{00000000-0008-0000-0800-000019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4</xdr:col>
      <xdr:colOff>638175</xdr:colOff>
      <xdr:row>22</xdr:row>
      <xdr:rowOff>133350</xdr:rowOff>
    </xdr:from>
    <xdr:ext cx="1181100" cy="971550"/>
    <xdr:pic>
      <xdr:nvPicPr>
        <xdr:cNvPr id="26" name="image68.jpg" descr="Llave Inglesa 12 Modelo 31400 Herramienta Ridgid – Ibushak">
          <a:extLst>
            <a:ext uri="{FF2B5EF4-FFF2-40B4-BE49-F238E27FC236}">
              <a16:creationId xmlns:a16="http://schemas.microsoft.com/office/drawing/2014/main" id="{00000000-0008-0000-0800-00001A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4</xdr:col>
      <xdr:colOff>304800</xdr:colOff>
      <xdr:row>24</xdr:row>
      <xdr:rowOff>85725</xdr:rowOff>
    </xdr:from>
    <xdr:ext cx="1733550" cy="771525"/>
    <xdr:pic>
      <xdr:nvPicPr>
        <xdr:cNvPr id="27" name="image94.png">
          <a:extLst>
            <a:ext uri="{FF2B5EF4-FFF2-40B4-BE49-F238E27FC236}">
              <a16:creationId xmlns:a16="http://schemas.microsoft.com/office/drawing/2014/main" id="{00000000-0008-0000-0800-00001B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4</xdr:col>
      <xdr:colOff>457200</xdr:colOff>
      <xdr:row>25</xdr:row>
      <xdr:rowOff>38100</xdr:rowOff>
    </xdr:from>
    <xdr:ext cx="1543050" cy="866775"/>
    <xdr:pic>
      <xdr:nvPicPr>
        <xdr:cNvPr id="28" name="image89.png">
          <a:extLst>
            <a:ext uri="{FF2B5EF4-FFF2-40B4-BE49-F238E27FC236}">
              <a16:creationId xmlns:a16="http://schemas.microsoft.com/office/drawing/2014/main" id="{00000000-0008-0000-0800-00001C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4</xdr:col>
      <xdr:colOff>285750</xdr:colOff>
      <xdr:row>26</xdr:row>
      <xdr:rowOff>66675</xdr:rowOff>
    </xdr:from>
    <xdr:ext cx="1695450" cy="657225"/>
    <xdr:pic>
      <xdr:nvPicPr>
        <xdr:cNvPr id="29" name="image103.png">
          <a:extLst>
            <a:ext uri="{FF2B5EF4-FFF2-40B4-BE49-F238E27FC236}">
              <a16:creationId xmlns:a16="http://schemas.microsoft.com/office/drawing/2014/main" id="{00000000-0008-0000-0800-00001D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4</xdr:col>
      <xdr:colOff>219075</xdr:colOff>
      <xdr:row>28</xdr:row>
      <xdr:rowOff>514350</xdr:rowOff>
    </xdr:from>
    <xdr:ext cx="1857375" cy="666750"/>
    <xdr:pic>
      <xdr:nvPicPr>
        <xdr:cNvPr id="30" name="image76.png">
          <a:extLst>
            <a:ext uri="{FF2B5EF4-FFF2-40B4-BE49-F238E27FC236}">
              <a16:creationId xmlns:a16="http://schemas.microsoft.com/office/drawing/2014/main" id="{00000000-0008-0000-0800-00001E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4</xdr:col>
      <xdr:colOff>219075</xdr:colOff>
      <xdr:row>30</xdr:row>
      <xdr:rowOff>47625</xdr:rowOff>
    </xdr:from>
    <xdr:ext cx="1885950" cy="390525"/>
    <xdr:pic>
      <xdr:nvPicPr>
        <xdr:cNvPr id="31" name="image73.png">
          <a:extLst>
            <a:ext uri="{FF2B5EF4-FFF2-40B4-BE49-F238E27FC236}">
              <a16:creationId xmlns:a16="http://schemas.microsoft.com/office/drawing/2014/main" id="{00000000-0008-0000-0800-00001F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4</xdr:col>
      <xdr:colOff>161925</xdr:colOff>
      <xdr:row>31</xdr:row>
      <xdr:rowOff>47625</xdr:rowOff>
    </xdr:from>
    <xdr:ext cx="1981200" cy="781050"/>
    <xdr:pic>
      <xdr:nvPicPr>
        <xdr:cNvPr id="32" name="image82.png">
          <a:extLst>
            <a:ext uri="{FF2B5EF4-FFF2-40B4-BE49-F238E27FC236}">
              <a16:creationId xmlns:a16="http://schemas.microsoft.com/office/drawing/2014/main" id="{00000000-0008-0000-0800-000020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4</xdr:col>
      <xdr:colOff>942975</xdr:colOff>
      <xdr:row>33</xdr:row>
      <xdr:rowOff>95250</xdr:rowOff>
    </xdr:from>
    <xdr:ext cx="419100" cy="685800"/>
    <xdr:pic>
      <xdr:nvPicPr>
        <xdr:cNvPr id="33" name="image79.png">
          <a:extLst>
            <a:ext uri="{FF2B5EF4-FFF2-40B4-BE49-F238E27FC236}">
              <a16:creationId xmlns:a16="http://schemas.microsoft.com/office/drawing/2014/main" id="{00000000-0008-0000-0800-000021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4</xdr:col>
      <xdr:colOff>95250</xdr:colOff>
      <xdr:row>32</xdr:row>
      <xdr:rowOff>47625</xdr:rowOff>
    </xdr:from>
    <xdr:ext cx="1962150" cy="657225"/>
    <xdr:pic>
      <xdr:nvPicPr>
        <xdr:cNvPr id="34" name="image81.png">
          <a:extLst>
            <a:ext uri="{FF2B5EF4-FFF2-40B4-BE49-F238E27FC236}">
              <a16:creationId xmlns:a16="http://schemas.microsoft.com/office/drawing/2014/main" id="{00000000-0008-0000-0800-000022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4</xdr:col>
      <xdr:colOff>133350</xdr:colOff>
      <xdr:row>17</xdr:row>
      <xdr:rowOff>95250</xdr:rowOff>
    </xdr:from>
    <xdr:ext cx="1857375" cy="2305050"/>
    <xdr:pic>
      <xdr:nvPicPr>
        <xdr:cNvPr id="35" name="image95.png">
          <a:extLst>
            <a:ext uri="{FF2B5EF4-FFF2-40B4-BE49-F238E27FC236}">
              <a16:creationId xmlns:a16="http://schemas.microsoft.com/office/drawing/2014/main" id="{00000000-0008-0000-0800-000023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4</xdr:col>
      <xdr:colOff>285750</xdr:colOff>
      <xdr:row>23</xdr:row>
      <xdr:rowOff>123825</xdr:rowOff>
    </xdr:from>
    <xdr:ext cx="1676400" cy="866775"/>
    <xdr:pic>
      <xdr:nvPicPr>
        <xdr:cNvPr id="36" name="image91.jpg" descr="Llave Expansiva Stanley - Llaves al mejor precio en Mercado Libre ...">
          <a:extLst>
            <a:ext uri="{FF2B5EF4-FFF2-40B4-BE49-F238E27FC236}">
              <a16:creationId xmlns:a16="http://schemas.microsoft.com/office/drawing/2014/main" id="{00000000-0008-0000-0800-000024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4</xdr:col>
      <xdr:colOff>85725</xdr:colOff>
      <xdr:row>34</xdr:row>
      <xdr:rowOff>38100</xdr:rowOff>
    </xdr:from>
    <xdr:ext cx="1990725" cy="3067050"/>
    <xdr:pic>
      <xdr:nvPicPr>
        <xdr:cNvPr id="37" name="image87.png">
          <a:extLst>
            <a:ext uri="{FF2B5EF4-FFF2-40B4-BE49-F238E27FC236}">
              <a16:creationId xmlns:a16="http://schemas.microsoft.com/office/drawing/2014/main" id="{00000000-0008-0000-0800-000025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4</xdr:col>
      <xdr:colOff>685800</xdr:colOff>
      <xdr:row>35</xdr:row>
      <xdr:rowOff>57150</xdr:rowOff>
    </xdr:from>
    <xdr:ext cx="1114425" cy="838200"/>
    <xdr:pic>
      <xdr:nvPicPr>
        <xdr:cNvPr id="38" name="image20.jpg" descr="TAMIZ MALLA 100 y 8 pulgadas de diámetro - TAMICES">
          <a:extLst>
            <a:ext uri="{FF2B5EF4-FFF2-40B4-BE49-F238E27FC236}">
              <a16:creationId xmlns:a16="http://schemas.microsoft.com/office/drawing/2014/main" id="{00000000-0008-0000-0800-000026000000}"/>
            </a:ext>
          </a:extLst>
        </xdr:cNvPr>
        <xdr:cNvPicPr preferRelativeResize="0"/>
      </xdr:nvPicPr>
      <xdr:blipFill>
        <a:blip xmlns:r="http://schemas.openxmlformats.org/officeDocument/2006/relationships" r:embed="rId29" cstate="print"/>
        <a:stretch>
          <a:fillRect/>
        </a:stretch>
      </xdr:blipFill>
      <xdr:spPr>
        <a:prstGeom prst="rect">
          <a:avLst/>
        </a:prstGeom>
        <a:noFill/>
      </xdr:spPr>
    </xdr:pic>
    <xdr:clientData fLocksWithSheet="0"/>
  </xdr:oneCellAnchor>
  <xdr:oneCellAnchor>
    <xdr:from>
      <xdr:col>4</xdr:col>
      <xdr:colOff>666750</xdr:colOff>
      <xdr:row>36</xdr:row>
      <xdr:rowOff>57150</xdr:rowOff>
    </xdr:from>
    <xdr:ext cx="1066800" cy="657225"/>
    <xdr:pic>
      <xdr:nvPicPr>
        <xdr:cNvPr id="39" name="image1.jpg" descr="TAMIZ MALLA 100 y 8 pulgadas de diámetro - TAMICES">
          <a:extLst>
            <a:ext uri="{FF2B5EF4-FFF2-40B4-BE49-F238E27FC236}">
              <a16:creationId xmlns:a16="http://schemas.microsoft.com/office/drawing/2014/main" id="{00000000-0008-0000-0800-000027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381000</xdr:colOff>
      <xdr:row>38</xdr:row>
      <xdr:rowOff>133350</xdr:rowOff>
    </xdr:from>
    <xdr:ext cx="1066800" cy="657225"/>
    <xdr:pic>
      <xdr:nvPicPr>
        <xdr:cNvPr id="40" name="image1.jpg" descr="TAMIZ MALLA 100 y 8 pulgadas de diámetro - TAMICES">
          <a:extLst>
            <a:ext uri="{FF2B5EF4-FFF2-40B4-BE49-F238E27FC236}">
              <a16:creationId xmlns:a16="http://schemas.microsoft.com/office/drawing/2014/main" id="{00000000-0008-0000-0800-000028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466725</xdr:colOff>
      <xdr:row>40</xdr:row>
      <xdr:rowOff>104775</xdr:rowOff>
    </xdr:from>
    <xdr:ext cx="1066800" cy="657225"/>
    <xdr:pic>
      <xdr:nvPicPr>
        <xdr:cNvPr id="41" name="image1.jpg" descr="TAMIZ MALLA 100 y 8 pulgadas de diámetro - TAMICES">
          <a:extLst>
            <a:ext uri="{FF2B5EF4-FFF2-40B4-BE49-F238E27FC236}">
              <a16:creationId xmlns:a16="http://schemas.microsoft.com/office/drawing/2014/main" id="{00000000-0008-0000-0800-000029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419100</xdr:colOff>
      <xdr:row>41</xdr:row>
      <xdr:rowOff>57150</xdr:rowOff>
    </xdr:from>
    <xdr:ext cx="1066800" cy="590550"/>
    <xdr:pic>
      <xdr:nvPicPr>
        <xdr:cNvPr id="42" name="image84.jpg" descr="TAMIZ MALLA 100 y 8 pulgadas de diámetro - TAMICES">
          <a:extLst>
            <a:ext uri="{FF2B5EF4-FFF2-40B4-BE49-F238E27FC236}">
              <a16:creationId xmlns:a16="http://schemas.microsoft.com/office/drawing/2014/main" id="{00000000-0008-0000-0800-00002A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400050</xdr:colOff>
      <xdr:row>43</xdr:row>
      <xdr:rowOff>85725</xdr:rowOff>
    </xdr:from>
    <xdr:ext cx="1066800" cy="590550"/>
    <xdr:pic>
      <xdr:nvPicPr>
        <xdr:cNvPr id="43" name="image84.jpg" descr="TAMIZ MALLA 100 y 8 pulgadas de diámetro - TAMICES">
          <a:extLst>
            <a:ext uri="{FF2B5EF4-FFF2-40B4-BE49-F238E27FC236}">
              <a16:creationId xmlns:a16="http://schemas.microsoft.com/office/drawing/2014/main" id="{00000000-0008-0000-0800-00002B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476250</xdr:colOff>
      <xdr:row>44</xdr:row>
      <xdr:rowOff>104775</xdr:rowOff>
    </xdr:from>
    <xdr:ext cx="962025" cy="619125"/>
    <xdr:pic>
      <xdr:nvPicPr>
        <xdr:cNvPr id="44" name="image86.jpg" descr="Granulometria">
          <a:extLst>
            <a:ext uri="{FF2B5EF4-FFF2-40B4-BE49-F238E27FC236}">
              <a16:creationId xmlns:a16="http://schemas.microsoft.com/office/drawing/2014/main" id="{00000000-0008-0000-0800-00002C000000}"/>
            </a:ext>
          </a:extLst>
        </xdr:cNvPr>
        <xdr:cNvPicPr preferRelativeResize="0"/>
      </xdr:nvPicPr>
      <xdr:blipFill>
        <a:blip xmlns:r="http://schemas.openxmlformats.org/officeDocument/2006/relationships" r:embed="rId32" cstate="print"/>
        <a:stretch>
          <a:fillRect/>
        </a:stretch>
      </xdr:blipFill>
      <xdr:spPr>
        <a:prstGeom prst="rect">
          <a:avLst/>
        </a:prstGeom>
        <a:noFill/>
      </xdr:spPr>
    </xdr:pic>
    <xdr:clientData fLocksWithSheet="0"/>
  </xdr:oneCellAnchor>
  <xdr:oneCellAnchor>
    <xdr:from>
      <xdr:col>4</xdr:col>
      <xdr:colOff>371475</xdr:colOff>
      <xdr:row>45</xdr:row>
      <xdr:rowOff>47625</xdr:rowOff>
    </xdr:from>
    <xdr:ext cx="1276350" cy="647700"/>
    <xdr:pic>
      <xdr:nvPicPr>
        <xdr:cNvPr id="45" name="image98.jpg" descr="Calibradores digitales de 6 pulgadas y 150mm, calibrador Vernier ...">
          <a:extLst>
            <a:ext uri="{FF2B5EF4-FFF2-40B4-BE49-F238E27FC236}">
              <a16:creationId xmlns:a16="http://schemas.microsoft.com/office/drawing/2014/main" id="{00000000-0008-0000-0800-00002D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oneCellAnchor>
    <xdr:from>
      <xdr:col>4</xdr:col>
      <xdr:colOff>800100</xdr:colOff>
      <xdr:row>46</xdr:row>
      <xdr:rowOff>85725</xdr:rowOff>
    </xdr:from>
    <xdr:ext cx="866775" cy="619125"/>
    <xdr:pic>
      <xdr:nvPicPr>
        <xdr:cNvPr id="46" name="image26.png">
          <a:extLst>
            <a:ext uri="{FF2B5EF4-FFF2-40B4-BE49-F238E27FC236}">
              <a16:creationId xmlns:a16="http://schemas.microsoft.com/office/drawing/2014/main" id="{00000000-0008-0000-0800-00002E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4</xdr:col>
      <xdr:colOff>428625</xdr:colOff>
      <xdr:row>48</xdr:row>
      <xdr:rowOff>104775</xdr:rowOff>
    </xdr:from>
    <xdr:ext cx="1400175" cy="609600"/>
    <xdr:pic>
      <xdr:nvPicPr>
        <xdr:cNvPr id="47" name="image25.png">
          <a:extLst>
            <a:ext uri="{FF2B5EF4-FFF2-40B4-BE49-F238E27FC236}">
              <a16:creationId xmlns:a16="http://schemas.microsoft.com/office/drawing/2014/main" id="{00000000-0008-0000-0800-00002F000000}"/>
            </a:ext>
          </a:extLst>
        </xdr:cNvPr>
        <xdr:cNvPicPr preferRelativeResize="0"/>
      </xdr:nvPicPr>
      <xdr:blipFill>
        <a:blip xmlns:r="http://schemas.openxmlformats.org/officeDocument/2006/relationships" r:embed="rId35" cstate="print"/>
        <a:stretch>
          <a:fillRect/>
        </a:stretch>
      </xdr:blipFill>
      <xdr:spPr>
        <a:prstGeom prst="rect">
          <a:avLst/>
        </a:prstGeom>
        <a:noFill/>
      </xdr:spPr>
    </xdr:pic>
    <xdr:clientData fLocksWithSheet="0"/>
  </xdr:oneCellAnchor>
  <xdr:oneCellAnchor>
    <xdr:from>
      <xdr:col>4</xdr:col>
      <xdr:colOff>666750</xdr:colOff>
      <xdr:row>49</xdr:row>
      <xdr:rowOff>47625</xdr:rowOff>
    </xdr:from>
    <xdr:ext cx="885825" cy="714375"/>
    <xdr:pic>
      <xdr:nvPicPr>
        <xdr:cNvPr id="48" name="image39.jpg">
          <a:extLst>
            <a:ext uri="{FF2B5EF4-FFF2-40B4-BE49-F238E27FC236}">
              <a16:creationId xmlns:a16="http://schemas.microsoft.com/office/drawing/2014/main" id="{00000000-0008-0000-0800-000030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oneCellAnchor>
    <xdr:from>
      <xdr:col>4</xdr:col>
      <xdr:colOff>819150</xdr:colOff>
      <xdr:row>51</xdr:row>
      <xdr:rowOff>47625</xdr:rowOff>
    </xdr:from>
    <xdr:ext cx="828675" cy="666750"/>
    <xdr:pic>
      <xdr:nvPicPr>
        <xdr:cNvPr id="49" name="image101.jpg" descr="JF PLÁSTICOS S.A.S.: CANECAS PLASTICAS">
          <a:extLst>
            <a:ext uri="{FF2B5EF4-FFF2-40B4-BE49-F238E27FC236}">
              <a16:creationId xmlns:a16="http://schemas.microsoft.com/office/drawing/2014/main" id="{00000000-0008-0000-0800-000031000000}"/>
            </a:ext>
          </a:extLst>
        </xdr:cNvPr>
        <xdr:cNvPicPr preferRelativeResize="0"/>
      </xdr:nvPicPr>
      <xdr:blipFill>
        <a:blip xmlns:r="http://schemas.openxmlformats.org/officeDocument/2006/relationships" r:embed="rId37" cstate="print"/>
        <a:stretch>
          <a:fillRect/>
        </a:stretch>
      </xdr:blipFill>
      <xdr:spPr>
        <a:prstGeom prst="rect">
          <a:avLst/>
        </a:prstGeom>
        <a:noFill/>
      </xdr:spPr>
    </xdr:pic>
    <xdr:clientData fLocksWithSheet="0"/>
  </xdr:oneCellAnchor>
  <xdr:oneCellAnchor>
    <xdr:from>
      <xdr:col>4</xdr:col>
      <xdr:colOff>619125</xdr:colOff>
      <xdr:row>53</xdr:row>
      <xdr:rowOff>47625</xdr:rowOff>
    </xdr:from>
    <xdr:ext cx="723900" cy="581025"/>
    <xdr:pic>
      <xdr:nvPicPr>
        <xdr:cNvPr id="50" name="image48.jpg">
          <a:extLst>
            <a:ext uri="{FF2B5EF4-FFF2-40B4-BE49-F238E27FC236}">
              <a16:creationId xmlns:a16="http://schemas.microsoft.com/office/drawing/2014/main" id="{00000000-0008-0000-0800-000032000000}"/>
            </a:ext>
          </a:extLst>
        </xdr:cNvPr>
        <xdr:cNvPicPr preferRelativeResize="0"/>
      </xdr:nvPicPr>
      <xdr:blipFill>
        <a:blip xmlns:r="http://schemas.openxmlformats.org/officeDocument/2006/relationships" r:embed="rId38" cstate="print"/>
        <a:stretch>
          <a:fillRect/>
        </a:stretch>
      </xdr:blipFill>
      <xdr:spPr>
        <a:prstGeom prst="rect">
          <a:avLst/>
        </a:prstGeom>
        <a:noFill/>
      </xdr:spPr>
    </xdr:pic>
    <xdr:clientData fLocksWithSheet="0"/>
  </xdr:oneCellAnchor>
  <xdr:oneCellAnchor>
    <xdr:from>
      <xdr:col>4</xdr:col>
      <xdr:colOff>323850</xdr:colOff>
      <xdr:row>39</xdr:row>
      <xdr:rowOff>95250</xdr:rowOff>
    </xdr:from>
    <xdr:ext cx="1066800" cy="657225"/>
    <xdr:pic>
      <xdr:nvPicPr>
        <xdr:cNvPr id="51" name="image1.jpg" descr="TAMIZ MALLA 100 y 8 pulgadas de diámetro - TAMICES">
          <a:extLst>
            <a:ext uri="{FF2B5EF4-FFF2-40B4-BE49-F238E27FC236}">
              <a16:creationId xmlns:a16="http://schemas.microsoft.com/office/drawing/2014/main" id="{00000000-0008-0000-0800-000033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533400</xdr:colOff>
      <xdr:row>54</xdr:row>
      <xdr:rowOff>114300</xdr:rowOff>
    </xdr:from>
    <xdr:ext cx="1028700" cy="485775"/>
    <xdr:pic>
      <xdr:nvPicPr>
        <xdr:cNvPr id="52" name="image100.jpg">
          <a:extLst>
            <a:ext uri="{FF2B5EF4-FFF2-40B4-BE49-F238E27FC236}">
              <a16:creationId xmlns:a16="http://schemas.microsoft.com/office/drawing/2014/main" id="{00000000-0008-0000-0800-000034000000}"/>
            </a:ext>
          </a:extLst>
        </xdr:cNvPr>
        <xdr:cNvPicPr preferRelativeResize="0"/>
      </xdr:nvPicPr>
      <xdr:blipFill>
        <a:blip xmlns:r="http://schemas.openxmlformats.org/officeDocument/2006/relationships" r:embed="rId39" cstate="print"/>
        <a:stretch>
          <a:fillRect/>
        </a:stretch>
      </xdr:blipFill>
      <xdr:spPr>
        <a:prstGeom prst="rect">
          <a:avLst/>
        </a:prstGeom>
        <a:noFill/>
      </xdr:spPr>
    </xdr:pic>
    <xdr:clientData fLocksWithSheet="0"/>
  </xdr:oneCellAnchor>
  <xdr:oneCellAnchor>
    <xdr:from>
      <xdr:col>4</xdr:col>
      <xdr:colOff>323850</xdr:colOff>
      <xdr:row>42</xdr:row>
      <xdr:rowOff>38100</xdr:rowOff>
    </xdr:from>
    <xdr:ext cx="1066800" cy="590550"/>
    <xdr:pic>
      <xdr:nvPicPr>
        <xdr:cNvPr id="53" name="image84.jpg" descr="TAMIZ MALLA 100 y 8 pulgadas de diámetro - TAMICES">
          <a:extLst>
            <a:ext uri="{FF2B5EF4-FFF2-40B4-BE49-F238E27FC236}">
              <a16:creationId xmlns:a16="http://schemas.microsoft.com/office/drawing/2014/main" id="{00000000-0008-0000-0800-000035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523875</xdr:colOff>
      <xdr:row>37</xdr:row>
      <xdr:rowOff>85725</xdr:rowOff>
    </xdr:from>
    <xdr:ext cx="1066800" cy="657225"/>
    <xdr:pic>
      <xdr:nvPicPr>
        <xdr:cNvPr id="54" name="image1.jpg" descr="TAMIZ MALLA 100 y 8 pulgadas de diámetro - TAMICES">
          <a:extLst>
            <a:ext uri="{FF2B5EF4-FFF2-40B4-BE49-F238E27FC236}">
              <a16:creationId xmlns:a16="http://schemas.microsoft.com/office/drawing/2014/main" id="{00000000-0008-0000-0800-000036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904875</xdr:colOff>
      <xdr:row>52</xdr:row>
      <xdr:rowOff>95250</xdr:rowOff>
    </xdr:from>
    <xdr:ext cx="809625" cy="771525"/>
    <xdr:pic>
      <xdr:nvPicPr>
        <xdr:cNvPr id="55" name="image93.png">
          <a:extLst>
            <a:ext uri="{FF2B5EF4-FFF2-40B4-BE49-F238E27FC236}">
              <a16:creationId xmlns:a16="http://schemas.microsoft.com/office/drawing/2014/main" id="{00000000-0008-0000-0800-000037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oneCellAnchor>
    <xdr:from>
      <xdr:col>4</xdr:col>
      <xdr:colOff>714375</xdr:colOff>
      <xdr:row>55</xdr:row>
      <xdr:rowOff>104775</xdr:rowOff>
    </xdr:from>
    <xdr:ext cx="495300" cy="628650"/>
    <xdr:pic>
      <xdr:nvPicPr>
        <xdr:cNvPr id="56" name="image46.png" descr="Cilindro A Gas De 100libras - $ 60.000 en 2020 | Gas propano ...">
          <a:extLst>
            <a:ext uri="{FF2B5EF4-FFF2-40B4-BE49-F238E27FC236}">
              <a16:creationId xmlns:a16="http://schemas.microsoft.com/office/drawing/2014/main" id="{00000000-0008-0000-0800-000038000000}"/>
            </a:ext>
          </a:extLst>
        </xdr:cNvPr>
        <xdr:cNvPicPr preferRelativeResize="0"/>
      </xdr:nvPicPr>
      <xdr:blipFill>
        <a:blip xmlns:r="http://schemas.openxmlformats.org/officeDocument/2006/relationships" r:embed="rId41" cstate="print"/>
        <a:stretch>
          <a:fillRect/>
        </a:stretch>
      </xdr:blipFill>
      <xdr:spPr>
        <a:prstGeom prst="rect">
          <a:avLst/>
        </a:prstGeom>
        <a:noFill/>
      </xdr:spPr>
    </xdr:pic>
    <xdr:clientData fLocksWithSheet="0"/>
  </xdr:oneCellAnchor>
  <xdr:oneCellAnchor>
    <xdr:from>
      <xdr:col>4</xdr:col>
      <xdr:colOff>590550</xdr:colOff>
      <xdr:row>56</xdr:row>
      <xdr:rowOff>95250</xdr:rowOff>
    </xdr:from>
    <xdr:ext cx="742950" cy="1028700"/>
    <xdr:pic>
      <xdr:nvPicPr>
        <xdr:cNvPr id="57" name="image88.jpg" descr="Escalera Tipo Tijera Doble Acceso de Fibra de Vidrio de 6 Peldaños">
          <a:extLst>
            <a:ext uri="{FF2B5EF4-FFF2-40B4-BE49-F238E27FC236}">
              <a16:creationId xmlns:a16="http://schemas.microsoft.com/office/drawing/2014/main" id="{00000000-0008-0000-0800-000039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4</xdr:col>
      <xdr:colOff>180975</xdr:colOff>
      <xdr:row>57</xdr:row>
      <xdr:rowOff>19050</xdr:rowOff>
    </xdr:from>
    <xdr:ext cx="1714500" cy="828675"/>
    <xdr:pic>
      <xdr:nvPicPr>
        <xdr:cNvPr id="58" name="image90.png">
          <a:extLst>
            <a:ext uri="{FF2B5EF4-FFF2-40B4-BE49-F238E27FC236}">
              <a16:creationId xmlns:a16="http://schemas.microsoft.com/office/drawing/2014/main" id="{00000000-0008-0000-0800-00003A000000}"/>
            </a:ext>
          </a:extLst>
        </xdr:cNvPr>
        <xdr:cNvPicPr preferRelativeResize="0"/>
      </xdr:nvPicPr>
      <xdr:blipFill>
        <a:blip xmlns:r="http://schemas.openxmlformats.org/officeDocument/2006/relationships" r:embed="rId43" cstate="print"/>
        <a:stretch>
          <a:fillRect/>
        </a:stretch>
      </xdr:blipFill>
      <xdr:spPr>
        <a:prstGeom prst="rect">
          <a:avLst/>
        </a:prstGeom>
        <a:noFill/>
      </xdr:spPr>
    </xdr:pic>
    <xdr:clientData fLocksWithSheet="0"/>
  </xdr:oneCellAnchor>
  <xdr:oneCellAnchor>
    <xdr:from>
      <xdr:col>4</xdr:col>
      <xdr:colOff>438150</xdr:colOff>
      <xdr:row>58</xdr:row>
      <xdr:rowOff>66675</xdr:rowOff>
    </xdr:from>
    <xdr:ext cx="1352550" cy="1352550"/>
    <xdr:pic>
      <xdr:nvPicPr>
        <xdr:cNvPr id="59" name="image44.jpg" descr="Sulfato de magnesio agrícola – Campoquímica">
          <a:extLst>
            <a:ext uri="{FF2B5EF4-FFF2-40B4-BE49-F238E27FC236}">
              <a16:creationId xmlns:a16="http://schemas.microsoft.com/office/drawing/2014/main" id="{00000000-0008-0000-0800-00003B000000}"/>
            </a:ext>
          </a:extLst>
        </xdr:cNvPr>
        <xdr:cNvPicPr preferRelativeResize="0"/>
      </xdr:nvPicPr>
      <xdr:blipFill>
        <a:blip xmlns:r="http://schemas.openxmlformats.org/officeDocument/2006/relationships" r:embed="rId44" cstate="print"/>
        <a:stretch>
          <a:fillRect/>
        </a:stretch>
      </xdr:blipFill>
      <xdr:spPr>
        <a:prstGeom prst="rect">
          <a:avLst/>
        </a:prstGeom>
        <a:noFill/>
      </xdr:spPr>
    </xdr:pic>
    <xdr:clientData fLocksWithSheet="0"/>
  </xdr:oneCellAnchor>
  <xdr:oneCellAnchor>
    <xdr:from>
      <xdr:col>4</xdr:col>
      <xdr:colOff>561975</xdr:colOff>
      <xdr:row>59</xdr:row>
      <xdr:rowOff>95250</xdr:rowOff>
    </xdr:from>
    <xdr:ext cx="981075" cy="809625"/>
    <xdr:pic>
      <xdr:nvPicPr>
        <xdr:cNvPr id="60" name="image97.png">
          <a:extLst>
            <a:ext uri="{FF2B5EF4-FFF2-40B4-BE49-F238E27FC236}">
              <a16:creationId xmlns:a16="http://schemas.microsoft.com/office/drawing/2014/main" id="{00000000-0008-0000-0800-00003C000000}"/>
            </a:ext>
          </a:extLst>
        </xdr:cNvPr>
        <xdr:cNvPicPr preferRelativeResize="0"/>
      </xdr:nvPicPr>
      <xdr:blipFill>
        <a:blip xmlns:r="http://schemas.openxmlformats.org/officeDocument/2006/relationships" r:embed="rId45" cstate="print"/>
        <a:stretch>
          <a:fillRect/>
        </a:stretch>
      </xdr:blipFill>
      <xdr:spPr>
        <a:prstGeom prst="rect">
          <a:avLst/>
        </a:prstGeom>
        <a:noFill/>
      </xdr:spPr>
    </xdr:pic>
    <xdr:clientData fLocksWithSheet="0"/>
  </xdr:oneCellAnchor>
  <xdr:oneCellAnchor>
    <xdr:from>
      <xdr:col>4</xdr:col>
      <xdr:colOff>390525</xdr:colOff>
      <xdr:row>60</xdr:row>
      <xdr:rowOff>47625</xdr:rowOff>
    </xdr:from>
    <xdr:ext cx="1162050" cy="1333500"/>
    <xdr:pic>
      <xdr:nvPicPr>
        <xdr:cNvPr id="61" name="image92.png">
          <a:extLst>
            <a:ext uri="{FF2B5EF4-FFF2-40B4-BE49-F238E27FC236}">
              <a16:creationId xmlns:a16="http://schemas.microsoft.com/office/drawing/2014/main" id="{00000000-0008-0000-0800-00003D000000}"/>
            </a:ext>
          </a:extLst>
        </xdr:cNvPr>
        <xdr:cNvPicPr preferRelativeResize="0"/>
      </xdr:nvPicPr>
      <xdr:blipFill>
        <a:blip xmlns:r="http://schemas.openxmlformats.org/officeDocument/2006/relationships" r:embed="rId46" cstate="print"/>
        <a:stretch>
          <a:fillRect/>
        </a:stretch>
      </xdr:blipFill>
      <xdr:spPr>
        <a:prstGeom prst="rect">
          <a:avLst/>
        </a:prstGeom>
        <a:noFill/>
      </xdr:spPr>
    </xdr:pic>
    <xdr:clientData fLocksWithSheet="0"/>
  </xdr:oneCellAnchor>
  <xdr:oneCellAnchor>
    <xdr:from>
      <xdr:col>4</xdr:col>
      <xdr:colOff>0</xdr:colOff>
      <xdr:row>18</xdr:row>
      <xdr:rowOff>0</xdr:rowOff>
    </xdr:from>
    <xdr:ext cx="2200275" cy="1333500"/>
    <xdr:pic>
      <xdr:nvPicPr>
        <xdr:cNvPr id="62" name="image106.png">
          <a:extLst>
            <a:ext uri="{FF2B5EF4-FFF2-40B4-BE49-F238E27FC236}">
              <a16:creationId xmlns:a16="http://schemas.microsoft.com/office/drawing/2014/main" id="{00000000-0008-0000-0800-00003E000000}"/>
            </a:ext>
          </a:extLst>
        </xdr:cNvPr>
        <xdr:cNvPicPr preferRelativeResize="0"/>
      </xdr:nvPicPr>
      <xdr:blipFill>
        <a:blip xmlns:r="http://schemas.openxmlformats.org/officeDocument/2006/relationships" r:embed="rId47" cstate="print"/>
        <a:stretch>
          <a:fillRect/>
        </a:stretch>
      </xdr:blipFill>
      <xdr:spPr>
        <a:prstGeom prst="rect">
          <a:avLst/>
        </a:prstGeom>
        <a:noFill/>
      </xdr:spPr>
    </xdr:pic>
    <xdr:clientData fLocksWithSheet="0"/>
  </xdr:oneCellAnchor>
  <xdr:oneCellAnchor>
    <xdr:from>
      <xdr:col>4</xdr:col>
      <xdr:colOff>0</xdr:colOff>
      <xdr:row>27</xdr:row>
      <xdr:rowOff>0</xdr:rowOff>
    </xdr:from>
    <xdr:ext cx="1609725" cy="714375"/>
    <xdr:pic>
      <xdr:nvPicPr>
        <xdr:cNvPr id="63" name="image105.png">
          <a:extLst>
            <a:ext uri="{FF2B5EF4-FFF2-40B4-BE49-F238E27FC236}">
              <a16:creationId xmlns:a16="http://schemas.microsoft.com/office/drawing/2014/main" id="{00000000-0008-0000-0800-00003F000000}"/>
            </a:ext>
          </a:extLst>
        </xdr:cNvPr>
        <xdr:cNvPicPr preferRelativeResize="0"/>
      </xdr:nvPicPr>
      <xdr:blipFill>
        <a:blip xmlns:r="http://schemas.openxmlformats.org/officeDocument/2006/relationships" r:embed="rId48" cstate="print"/>
        <a:stretch>
          <a:fillRect/>
        </a:stretch>
      </xdr:blipFill>
      <xdr:spPr>
        <a:prstGeom prst="rect">
          <a:avLst/>
        </a:prstGeom>
        <a:noFill/>
      </xdr:spPr>
    </xdr:pic>
    <xdr:clientData fLocksWithSheet="0"/>
  </xdr:oneCellAnchor>
  <xdr:oneCellAnchor>
    <xdr:from>
      <xdr:col>4</xdr:col>
      <xdr:colOff>0</xdr:colOff>
      <xdr:row>29</xdr:row>
      <xdr:rowOff>0</xdr:rowOff>
    </xdr:from>
    <xdr:ext cx="2200275" cy="2143125"/>
    <xdr:pic>
      <xdr:nvPicPr>
        <xdr:cNvPr id="64" name="image104.png">
          <a:extLst>
            <a:ext uri="{FF2B5EF4-FFF2-40B4-BE49-F238E27FC236}">
              <a16:creationId xmlns:a16="http://schemas.microsoft.com/office/drawing/2014/main" id="{00000000-0008-0000-0800-000040000000}"/>
            </a:ext>
          </a:extLst>
        </xdr:cNvPr>
        <xdr:cNvPicPr preferRelativeResize="0"/>
      </xdr:nvPicPr>
      <xdr:blipFill>
        <a:blip xmlns:r="http://schemas.openxmlformats.org/officeDocument/2006/relationships" r:embed="rId49" cstate="print"/>
        <a:stretch>
          <a:fillRect/>
        </a:stretch>
      </xdr:blipFill>
      <xdr:spPr>
        <a:prstGeom prst="rect">
          <a:avLst/>
        </a:prstGeom>
        <a:noFill/>
      </xdr:spPr>
    </xdr:pic>
    <xdr:clientData fLocksWithSheet="0"/>
  </xdr:oneCellAnchor>
  <xdr:oneCellAnchor>
    <xdr:from>
      <xdr:col>4</xdr:col>
      <xdr:colOff>0</xdr:colOff>
      <xdr:row>47</xdr:row>
      <xdr:rowOff>0</xdr:rowOff>
    </xdr:from>
    <xdr:ext cx="1076325" cy="609600"/>
    <xdr:pic>
      <xdr:nvPicPr>
        <xdr:cNvPr id="65" name="image26.png">
          <a:extLst>
            <a:ext uri="{FF2B5EF4-FFF2-40B4-BE49-F238E27FC236}">
              <a16:creationId xmlns:a16="http://schemas.microsoft.com/office/drawing/2014/main" id="{00000000-0008-0000-0800-000041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4</xdr:col>
      <xdr:colOff>0</xdr:colOff>
      <xdr:row>50</xdr:row>
      <xdr:rowOff>0</xdr:rowOff>
    </xdr:from>
    <xdr:ext cx="971550" cy="790575"/>
    <xdr:pic>
      <xdr:nvPicPr>
        <xdr:cNvPr id="66" name="image39.jpg">
          <a:extLst>
            <a:ext uri="{FF2B5EF4-FFF2-40B4-BE49-F238E27FC236}">
              <a16:creationId xmlns:a16="http://schemas.microsoft.com/office/drawing/2014/main" id="{00000000-0008-0000-0800-000042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4</xdr:col>
      <xdr:colOff>428625</xdr:colOff>
      <xdr:row>19</xdr:row>
      <xdr:rowOff>76200</xdr:rowOff>
    </xdr:from>
    <xdr:ext cx="1028700" cy="819150"/>
    <xdr:grpSp>
      <xdr:nvGrpSpPr>
        <xdr:cNvPr id="2" name="Shape 2">
          <a:extLst>
            <a:ext uri="{FF2B5EF4-FFF2-40B4-BE49-F238E27FC236}">
              <a16:creationId xmlns:a16="http://schemas.microsoft.com/office/drawing/2014/main" id="{00000000-0008-0000-0900-000002000000}"/>
            </a:ext>
          </a:extLst>
        </xdr:cNvPr>
        <xdr:cNvGrpSpPr/>
      </xdr:nvGrpSpPr>
      <xdr:grpSpPr>
        <a:xfrm>
          <a:off x="10858500" y="22650450"/>
          <a:ext cx="1028700" cy="819150"/>
          <a:chOff x="4831650" y="3370425"/>
          <a:chExt cx="1028700" cy="819150"/>
        </a:xfrm>
      </xdr:grpSpPr>
      <xdr:grpSp>
        <xdr:nvGrpSpPr>
          <xdr:cNvPr id="23" name="Shape 23">
            <a:extLst>
              <a:ext uri="{FF2B5EF4-FFF2-40B4-BE49-F238E27FC236}">
                <a16:creationId xmlns:a16="http://schemas.microsoft.com/office/drawing/2014/main" id="{00000000-0008-0000-0900-000017000000}"/>
              </a:ext>
            </a:extLst>
          </xdr:cNvPr>
          <xdr:cNvGrpSpPr/>
        </xdr:nvGrpSpPr>
        <xdr:grpSpPr>
          <a:xfrm>
            <a:off x="4831650" y="3370425"/>
            <a:ext cx="1028700" cy="819150"/>
            <a:chOff x="10993438" y="19692936"/>
            <a:chExt cx="1031875" cy="825501"/>
          </a:xfrm>
        </xdr:grpSpPr>
        <xdr:sp macro="" textlink="">
          <xdr:nvSpPr>
            <xdr:cNvPr id="7" name="Shape 7">
              <a:extLst>
                <a:ext uri="{FF2B5EF4-FFF2-40B4-BE49-F238E27FC236}">
                  <a16:creationId xmlns:a16="http://schemas.microsoft.com/office/drawing/2014/main" id="{00000000-0008-0000-0900-000007000000}"/>
                </a:ext>
              </a:extLst>
            </xdr:cNvPr>
            <xdr:cNvSpPr/>
          </xdr:nvSpPr>
          <xdr:spPr>
            <a:xfrm>
              <a:off x="10993438" y="19692936"/>
              <a:ext cx="1031875" cy="8255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24" name="Shape 24">
              <a:extLst>
                <a:ext uri="{FF2B5EF4-FFF2-40B4-BE49-F238E27FC236}">
                  <a16:creationId xmlns:a16="http://schemas.microsoft.com/office/drawing/2014/main" id="{00000000-0008-0000-0900-000018000000}"/>
                </a:ext>
              </a:extLst>
            </xdr:cNvPr>
            <xdr:cNvPicPr preferRelativeResize="0"/>
          </xdr:nvPicPr>
          <xdr:blipFill rotWithShape="1">
            <a:blip xmlns:r="http://schemas.openxmlformats.org/officeDocument/2006/relationships" r:embed="rId1">
              <a:alphaModFix/>
            </a:blip>
            <a:srcRect l="66766" t="17686" r="23531" b="60957"/>
            <a:stretch/>
          </xdr:blipFill>
          <xdr:spPr>
            <a:xfrm>
              <a:off x="10993438" y="19692936"/>
              <a:ext cx="992188" cy="825501"/>
            </a:xfrm>
            <a:prstGeom prst="rect">
              <a:avLst/>
            </a:prstGeom>
            <a:noFill/>
            <a:ln>
              <a:noFill/>
            </a:ln>
          </xdr:spPr>
        </xdr:pic>
        <xdr:sp macro="" textlink="">
          <xdr:nvSpPr>
            <xdr:cNvPr id="25" name="Shape 25">
              <a:extLst>
                <a:ext uri="{FF2B5EF4-FFF2-40B4-BE49-F238E27FC236}">
                  <a16:creationId xmlns:a16="http://schemas.microsoft.com/office/drawing/2014/main" id="{00000000-0008-0000-0900-000019000000}"/>
                </a:ext>
              </a:extLst>
            </xdr:cNvPr>
            <xdr:cNvSpPr txBox="1"/>
          </xdr:nvSpPr>
          <xdr:spPr>
            <a:xfrm rot="10800000" flipH="1">
              <a:off x="11811000" y="20002494"/>
              <a:ext cx="214313" cy="317501"/>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solidFill>
                  <a:schemeClr val="lt1"/>
                </a:solidFill>
              </a:endParaRPr>
            </a:p>
          </xdr:txBody>
        </xdr:sp>
      </xdr:grpSp>
    </xdr:grpSp>
    <xdr:clientData fLocksWithSheet="0"/>
  </xdr:oneCellAnchor>
  <xdr:oneCellAnchor>
    <xdr:from>
      <xdr:col>4</xdr:col>
      <xdr:colOff>1781175</xdr:colOff>
      <xdr:row>29</xdr:row>
      <xdr:rowOff>1943100</xdr:rowOff>
    </xdr:from>
    <xdr:ext cx="400050" cy="180975"/>
    <xdr:sp macro="" textlink="">
      <xdr:nvSpPr>
        <xdr:cNvPr id="16" name="Shape 16">
          <a:extLst>
            <a:ext uri="{FF2B5EF4-FFF2-40B4-BE49-F238E27FC236}">
              <a16:creationId xmlns:a16="http://schemas.microsoft.com/office/drawing/2014/main" id="{00000000-0008-0000-0900-000010000000}"/>
            </a:ext>
          </a:extLst>
        </xdr:cNvPr>
        <xdr:cNvSpPr txBox="1"/>
      </xdr:nvSpPr>
      <xdr:spPr>
        <a:xfrm>
          <a:off x="5150738" y="3694275"/>
          <a:ext cx="390525" cy="1714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4</xdr:col>
      <xdr:colOff>0</xdr:colOff>
      <xdr:row>58</xdr:row>
      <xdr:rowOff>0</xdr:rowOff>
    </xdr:from>
    <xdr:ext cx="304800" cy="304800"/>
    <xdr:sp macro="" textlink="">
      <xdr:nvSpPr>
        <xdr:cNvPr id="4" name="Shape 4" descr="Vista previa de imagen">
          <a:extLst>
            <a:ext uri="{FF2B5EF4-FFF2-40B4-BE49-F238E27FC236}">
              <a16:creationId xmlns:a16="http://schemas.microsoft.com/office/drawing/2014/main" id="{00000000-0008-0000-0900-00000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58</xdr:row>
      <xdr:rowOff>0</xdr:rowOff>
    </xdr:from>
    <xdr:ext cx="304800" cy="304800"/>
    <xdr:sp macro="" textlink="">
      <xdr:nvSpPr>
        <xdr:cNvPr id="3" name="Shape 4" descr="Vista previa de imagen">
          <a:extLst>
            <a:ext uri="{FF2B5EF4-FFF2-40B4-BE49-F238E27FC236}">
              <a16:creationId xmlns:a16="http://schemas.microsoft.com/office/drawing/2014/main" id="{00000000-0008-0000-09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190500</xdr:colOff>
      <xdr:row>3</xdr:row>
      <xdr:rowOff>95250</xdr:rowOff>
    </xdr:from>
    <xdr:ext cx="1323975" cy="828675"/>
    <xdr:pic>
      <xdr:nvPicPr>
        <xdr:cNvPr id="5" name="image64.png">
          <a:extLst>
            <a:ext uri="{FF2B5EF4-FFF2-40B4-BE49-F238E27FC236}">
              <a16:creationId xmlns:a16="http://schemas.microsoft.com/office/drawing/2014/main" id="{00000000-0008-0000-09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28575</xdr:colOff>
      <xdr:row>6</xdr:row>
      <xdr:rowOff>47625</xdr:rowOff>
    </xdr:from>
    <xdr:ext cx="1533525" cy="847725"/>
    <xdr:pic>
      <xdr:nvPicPr>
        <xdr:cNvPr id="6" name="image65.png">
          <a:extLst>
            <a:ext uri="{FF2B5EF4-FFF2-40B4-BE49-F238E27FC236}">
              <a16:creationId xmlns:a16="http://schemas.microsoft.com/office/drawing/2014/main" id="{00000000-0008-0000-09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4</xdr:col>
      <xdr:colOff>285750</xdr:colOff>
      <xdr:row>7</xdr:row>
      <xdr:rowOff>76200</xdr:rowOff>
    </xdr:from>
    <xdr:ext cx="1171575" cy="866775"/>
    <xdr:pic>
      <xdr:nvPicPr>
        <xdr:cNvPr id="8" name="image85.png">
          <a:extLst>
            <a:ext uri="{FF2B5EF4-FFF2-40B4-BE49-F238E27FC236}">
              <a16:creationId xmlns:a16="http://schemas.microsoft.com/office/drawing/2014/main" id="{00000000-0008-0000-0900-00000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47625</xdr:colOff>
      <xdr:row>10</xdr:row>
      <xdr:rowOff>85725</xdr:rowOff>
    </xdr:from>
    <xdr:ext cx="1885950" cy="809625"/>
    <xdr:pic>
      <xdr:nvPicPr>
        <xdr:cNvPr id="9" name="image66.png">
          <a:extLst>
            <a:ext uri="{FF2B5EF4-FFF2-40B4-BE49-F238E27FC236}">
              <a16:creationId xmlns:a16="http://schemas.microsoft.com/office/drawing/2014/main" id="{00000000-0008-0000-09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95250</xdr:colOff>
      <xdr:row>11</xdr:row>
      <xdr:rowOff>85725</xdr:rowOff>
    </xdr:from>
    <xdr:ext cx="1552575" cy="1057275"/>
    <xdr:pic>
      <xdr:nvPicPr>
        <xdr:cNvPr id="10" name="image63.jpg" descr="TIPO 18: ESTUFA DE CUATRO PUESTOS TIPO MESA">
          <a:extLst>
            <a:ext uri="{FF2B5EF4-FFF2-40B4-BE49-F238E27FC236}">
              <a16:creationId xmlns:a16="http://schemas.microsoft.com/office/drawing/2014/main" id="{00000000-0008-0000-0900-00000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457200</xdr:colOff>
      <xdr:row>12</xdr:row>
      <xdr:rowOff>76200</xdr:rowOff>
    </xdr:from>
    <xdr:ext cx="638175" cy="1123950"/>
    <xdr:pic>
      <xdr:nvPicPr>
        <xdr:cNvPr id="11" name="image99.png">
          <a:extLst>
            <a:ext uri="{FF2B5EF4-FFF2-40B4-BE49-F238E27FC236}">
              <a16:creationId xmlns:a16="http://schemas.microsoft.com/office/drawing/2014/main" id="{00000000-0008-0000-0900-00000B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4</xdr:col>
      <xdr:colOff>161925</xdr:colOff>
      <xdr:row>13</xdr:row>
      <xdr:rowOff>47625</xdr:rowOff>
    </xdr:from>
    <xdr:ext cx="1847850" cy="838200"/>
    <xdr:pic>
      <xdr:nvPicPr>
        <xdr:cNvPr id="12" name="image67.png">
          <a:extLst>
            <a:ext uri="{FF2B5EF4-FFF2-40B4-BE49-F238E27FC236}">
              <a16:creationId xmlns:a16="http://schemas.microsoft.com/office/drawing/2014/main" id="{00000000-0008-0000-0900-00000C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4</xdr:col>
      <xdr:colOff>219075</xdr:colOff>
      <xdr:row>15</xdr:row>
      <xdr:rowOff>47625</xdr:rowOff>
    </xdr:from>
    <xdr:ext cx="1866900" cy="1095375"/>
    <xdr:pic>
      <xdr:nvPicPr>
        <xdr:cNvPr id="13" name="image80.png">
          <a:extLst>
            <a:ext uri="{FF2B5EF4-FFF2-40B4-BE49-F238E27FC236}">
              <a16:creationId xmlns:a16="http://schemas.microsoft.com/office/drawing/2014/main" id="{00000000-0008-0000-0900-00000D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4</xdr:col>
      <xdr:colOff>323850</xdr:colOff>
      <xdr:row>5</xdr:row>
      <xdr:rowOff>95250</xdr:rowOff>
    </xdr:from>
    <xdr:ext cx="1390650" cy="809625"/>
    <xdr:pic>
      <xdr:nvPicPr>
        <xdr:cNvPr id="14" name="image71.png">
          <a:extLst>
            <a:ext uri="{FF2B5EF4-FFF2-40B4-BE49-F238E27FC236}">
              <a16:creationId xmlns:a16="http://schemas.microsoft.com/office/drawing/2014/main" id="{00000000-0008-0000-0900-00000E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4</xdr:col>
      <xdr:colOff>381000</xdr:colOff>
      <xdr:row>4</xdr:row>
      <xdr:rowOff>57150</xdr:rowOff>
    </xdr:from>
    <xdr:ext cx="1533525" cy="866775"/>
    <xdr:pic>
      <xdr:nvPicPr>
        <xdr:cNvPr id="15" name="image70.png">
          <a:extLst>
            <a:ext uri="{FF2B5EF4-FFF2-40B4-BE49-F238E27FC236}">
              <a16:creationId xmlns:a16="http://schemas.microsoft.com/office/drawing/2014/main" id="{00000000-0008-0000-0900-00000F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4</xdr:col>
      <xdr:colOff>323850</xdr:colOff>
      <xdr:row>8</xdr:row>
      <xdr:rowOff>47625</xdr:rowOff>
    </xdr:from>
    <xdr:ext cx="1171575" cy="866775"/>
    <xdr:pic>
      <xdr:nvPicPr>
        <xdr:cNvPr id="17" name="image85.png">
          <a:extLst>
            <a:ext uri="{FF2B5EF4-FFF2-40B4-BE49-F238E27FC236}">
              <a16:creationId xmlns:a16="http://schemas.microsoft.com/office/drawing/2014/main" id="{00000000-0008-0000-0900-000011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28575</xdr:colOff>
      <xdr:row>9</xdr:row>
      <xdr:rowOff>180975</xdr:rowOff>
    </xdr:from>
    <xdr:ext cx="1952625" cy="828675"/>
    <xdr:pic>
      <xdr:nvPicPr>
        <xdr:cNvPr id="18" name="image77.png">
          <a:extLst>
            <a:ext uri="{FF2B5EF4-FFF2-40B4-BE49-F238E27FC236}">
              <a16:creationId xmlns:a16="http://schemas.microsoft.com/office/drawing/2014/main" id="{00000000-0008-0000-0900-000012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4</xdr:col>
      <xdr:colOff>161925</xdr:colOff>
      <xdr:row>14</xdr:row>
      <xdr:rowOff>676275</xdr:rowOff>
    </xdr:from>
    <xdr:ext cx="1828800" cy="1495425"/>
    <xdr:pic>
      <xdr:nvPicPr>
        <xdr:cNvPr id="19" name="image96.png">
          <a:extLst>
            <a:ext uri="{FF2B5EF4-FFF2-40B4-BE49-F238E27FC236}">
              <a16:creationId xmlns:a16="http://schemas.microsoft.com/office/drawing/2014/main" id="{00000000-0008-0000-0900-000013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4</xdr:col>
      <xdr:colOff>152400</xdr:colOff>
      <xdr:row>16</xdr:row>
      <xdr:rowOff>85725</xdr:rowOff>
    </xdr:from>
    <xdr:ext cx="1895475" cy="1647825"/>
    <xdr:pic>
      <xdr:nvPicPr>
        <xdr:cNvPr id="20" name="image78.jpg" descr="Baño María termostáticamente regulado - WH-12 - Zenith Lab Inc ...">
          <a:extLst>
            <a:ext uri="{FF2B5EF4-FFF2-40B4-BE49-F238E27FC236}">
              <a16:creationId xmlns:a16="http://schemas.microsoft.com/office/drawing/2014/main" id="{00000000-0008-0000-0900-000014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4</xdr:col>
      <xdr:colOff>314325</xdr:colOff>
      <xdr:row>20</xdr:row>
      <xdr:rowOff>142875</xdr:rowOff>
    </xdr:from>
    <xdr:ext cx="1314450" cy="866775"/>
    <xdr:pic>
      <xdr:nvPicPr>
        <xdr:cNvPr id="21" name="image72.png">
          <a:extLst>
            <a:ext uri="{FF2B5EF4-FFF2-40B4-BE49-F238E27FC236}">
              <a16:creationId xmlns:a16="http://schemas.microsoft.com/office/drawing/2014/main" id="{00000000-0008-0000-0900-000015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4</xdr:col>
      <xdr:colOff>609600</xdr:colOff>
      <xdr:row>21</xdr:row>
      <xdr:rowOff>85725</xdr:rowOff>
    </xdr:from>
    <xdr:ext cx="809625" cy="828675"/>
    <xdr:pic>
      <xdr:nvPicPr>
        <xdr:cNvPr id="22" name="image69.png">
          <a:extLst>
            <a:ext uri="{FF2B5EF4-FFF2-40B4-BE49-F238E27FC236}">
              <a16:creationId xmlns:a16="http://schemas.microsoft.com/office/drawing/2014/main" id="{00000000-0008-0000-0900-000016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4</xdr:col>
      <xdr:colOff>638175</xdr:colOff>
      <xdr:row>22</xdr:row>
      <xdr:rowOff>133350</xdr:rowOff>
    </xdr:from>
    <xdr:ext cx="1181100" cy="971550"/>
    <xdr:pic>
      <xdr:nvPicPr>
        <xdr:cNvPr id="26" name="image68.jpg" descr="Llave Inglesa 12 Modelo 31400 Herramienta Ridgid – Ibushak">
          <a:extLst>
            <a:ext uri="{FF2B5EF4-FFF2-40B4-BE49-F238E27FC236}">
              <a16:creationId xmlns:a16="http://schemas.microsoft.com/office/drawing/2014/main" id="{00000000-0008-0000-0900-00001A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4</xdr:col>
      <xdr:colOff>304800</xdr:colOff>
      <xdr:row>24</xdr:row>
      <xdr:rowOff>85725</xdr:rowOff>
    </xdr:from>
    <xdr:ext cx="1733550" cy="771525"/>
    <xdr:pic>
      <xdr:nvPicPr>
        <xdr:cNvPr id="27" name="image94.png">
          <a:extLst>
            <a:ext uri="{FF2B5EF4-FFF2-40B4-BE49-F238E27FC236}">
              <a16:creationId xmlns:a16="http://schemas.microsoft.com/office/drawing/2014/main" id="{00000000-0008-0000-0900-00001B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4</xdr:col>
      <xdr:colOff>457200</xdr:colOff>
      <xdr:row>25</xdr:row>
      <xdr:rowOff>38100</xdr:rowOff>
    </xdr:from>
    <xdr:ext cx="1543050" cy="866775"/>
    <xdr:pic>
      <xdr:nvPicPr>
        <xdr:cNvPr id="28" name="image89.png">
          <a:extLst>
            <a:ext uri="{FF2B5EF4-FFF2-40B4-BE49-F238E27FC236}">
              <a16:creationId xmlns:a16="http://schemas.microsoft.com/office/drawing/2014/main" id="{00000000-0008-0000-0900-00001C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4</xdr:col>
      <xdr:colOff>285750</xdr:colOff>
      <xdr:row>26</xdr:row>
      <xdr:rowOff>66675</xdr:rowOff>
    </xdr:from>
    <xdr:ext cx="1695450" cy="657225"/>
    <xdr:pic>
      <xdr:nvPicPr>
        <xdr:cNvPr id="29" name="image103.png">
          <a:extLst>
            <a:ext uri="{FF2B5EF4-FFF2-40B4-BE49-F238E27FC236}">
              <a16:creationId xmlns:a16="http://schemas.microsoft.com/office/drawing/2014/main" id="{00000000-0008-0000-0900-00001D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4</xdr:col>
      <xdr:colOff>219075</xdr:colOff>
      <xdr:row>28</xdr:row>
      <xdr:rowOff>514350</xdr:rowOff>
    </xdr:from>
    <xdr:ext cx="1857375" cy="666750"/>
    <xdr:pic>
      <xdr:nvPicPr>
        <xdr:cNvPr id="30" name="image76.png">
          <a:extLst>
            <a:ext uri="{FF2B5EF4-FFF2-40B4-BE49-F238E27FC236}">
              <a16:creationId xmlns:a16="http://schemas.microsoft.com/office/drawing/2014/main" id="{00000000-0008-0000-0900-00001E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4</xdr:col>
      <xdr:colOff>219075</xdr:colOff>
      <xdr:row>30</xdr:row>
      <xdr:rowOff>47625</xdr:rowOff>
    </xdr:from>
    <xdr:ext cx="1885950" cy="390525"/>
    <xdr:pic>
      <xdr:nvPicPr>
        <xdr:cNvPr id="31" name="image73.png">
          <a:extLst>
            <a:ext uri="{FF2B5EF4-FFF2-40B4-BE49-F238E27FC236}">
              <a16:creationId xmlns:a16="http://schemas.microsoft.com/office/drawing/2014/main" id="{00000000-0008-0000-0900-00001F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4</xdr:col>
      <xdr:colOff>161925</xdr:colOff>
      <xdr:row>31</xdr:row>
      <xdr:rowOff>47625</xdr:rowOff>
    </xdr:from>
    <xdr:ext cx="1981200" cy="781050"/>
    <xdr:pic>
      <xdr:nvPicPr>
        <xdr:cNvPr id="32" name="image82.png">
          <a:extLst>
            <a:ext uri="{FF2B5EF4-FFF2-40B4-BE49-F238E27FC236}">
              <a16:creationId xmlns:a16="http://schemas.microsoft.com/office/drawing/2014/main" id="{00000000-0008-0000-0900-000020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4</xdr:col>
      <xdr:colOff>942975</xdr:colOff>
      <xdr:row>33</xdr:row>
      <xdr:rowOff>95250</xdr:rowOff>
    </xdr:from>
    <xdr:ext cx="419100" cy="685800"/>
    <xdr:pic>
      <xdr:nvPicPr>
        <xdr:cNvPr id="33" name="image79.png">
          <a:extLst>
            <a:ext uri="{FF2B5EF4-FFF2-40B4-BE49-F238E27FC236}">
              <a16:creationId xmlns:a16="http://schemas.microsoft.com/office/drawing/2014/main" id="{00000000-0008-0000-0900-000021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4</xdr:col>
      <xdr:colOff>95250</xdr:colOff>
      <xdr:row>32</xdr:row>
      <xdr:rowOff>47625</xdr:rowOff>
    </xdr:from>
    <xdr:ext cx="1962150" cy="657225"/>
    <xdr:pic>
      <xdr:nvPicPr>
        <xdr:cNvPr id="34" name="image81.png">
          <a:extLst>
            <a:ext uri="{FF2B5EF4-FFF2-40B4-BE49-F238E27FC236}">
              <a16:creationId xmlns:a16="http://schemas.microsoft.com/office/drawing/2014/main" id="{00000000-0008-0000-0900-000022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4</xdr:col>
      <xdr:colOff>133350</xdr:colOff>
      <xdr:row>17</xdr:row>
      <xdr:rowOff>95250</xdr:rowOff>
    </xdr:from>
    <xdr:ext cx="1857375" cy="2305050"/>
    <xdr:pic>
      <xdr:nvPicPr>
        <xdr:cNvPr id="35" name="image95.png">
          <a:extLst>
            <a:ext uri="{FF2B5EF4-FFF2-40B4-BE49-F238E27FC236}">
              <a16:creationId xmlns:a16="http://schemas.microsoft.com/office/drawing/2014/main" id="{00000000-0008-0000-0900-000023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4</xdr:col>
      <xdr:colOff>285750</xdr:colOff>
      <xdr:row>23</xdr:row>
      <xdr:rowOff>123825</xdr:rowOff>
    </xdr:from>
    <xdr:ext cx="1676400" cy="866775"/>
    <xdr:pic>
      <xdr:nvPicPr>
        <xdr:cNvPr id="36" name="image91.jpg" descr="Llave Expansiva Stanley - Llaves al mejor precio en Mercado Libre ...">
          <a:extLst>
            <a:ext uri="{FF2B5EF4-FFF2-40B4-BE49-F238E27FC236}">
              <a16:creationId xmlns:a16="http://schemas.microsoft.com/office/drawing/2014/main" id="{00000000-0008-0000-0900-000024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4</xdr:col>
      <xdr:colOff>85725</xdr:colOff>
      <xdr:row>34</xdr:row>
      <xdr:rowOff>38100</xdr:rowOff>
    </xdr:from>
    <xdr:ext cx="1990725" cy="3067050"/>
    <xdr:pic>
      <xdr:nvPicPr>
        <xdr:cNvPr id="37" name="image87.png">
          <a:extLst>
            <a:ext uri="{FF2B5EF4-FFF2-40B4-BE49-F238E27FC236}">
              <a16:creationId xmlns:a16="http://schemas.microsoft.com/office/drawing/2014/main" id="{00000000-0008-0000-0900-000025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4</xdr:col>
      <xdr:colOff>685800</xdr:colOff>
      <xdr:row>35</xdr:row>
      <xdr:rowOff>57150</xdr:rowOff>
    </xdr:from>
    <xdr:ext cx="1114425" cy="838200"/>
    <xdr:pic>
      <xdr:nvPicPr>
        <xdr:cNvPr id="38" name="image20.jpg" descr="TAMIZ MALLA 100 y 8 pulgadas de diámetro - TAMICES">
          <a:extLst>
            <a:ext uri="{FF2B5EF4-FFF2-40B4-BE49-F238E27FC236}">
              <a16:creationId xmlns:a16="http://schemas.microsoft.com/office/drawing/2014/main" id="{00000000-0008-0000-0900-000026000000}"/>
            </a:ext>
          </a:extLst>
        </xdr:cNvPr>
        <xdr:cNvPicPr preferRelativeResize="0"/>
      </xdr:nvPicPr>
      <xdr:blipFill>
        <a:blip xmlns:r="http://schemas.openxmlformats.org/officeDocument/2006/relationships" r:embed="rId29" cstate="print"/>
        <a:stretch>
          <a:fillRect/>
        </a:stretch>
      </xdr:blipFill>
      <xdr:spPr>
        <a:prstGeom prst="rect">
          <a:avLst/>
        </a:prstGeom>
        <a:noFill/>
      </xdr:spPr>
    </xdr:pic>
    <xdr:clientData fLocksWithSheet="0"/>
  </xdr:oneCellAnchor>
  <xdr:oneCellAnchor>
    <xdr:from>
      <xdr:col>4</xdr:col>
      <xdr:colOff>666750</xdr:colOff>
      <xdr:row>36</xdr:row>
      <xdr:rowOff>57150</xdr:rowOff>
    </xdr:from>
    <xdr:ext cx="1066800" cy="657225"/>
    <xdr:pic>
      <xdr:nvPicPr>
        <xdr:cNvPr id="39" name="image1.jpg" descr="TAMIZ MALLA 100 y 8 pulgadas de diámetro - TAMICES">
          <a:extLst>
            <a:ext uri="{FF2B5EF4-FFF2-40B4-BE49-F238E27FC236}">
              <a16:creationId xmlns:a16="http://schemas.microsoft.com/office/drawing/2014/main" id="{00000000-0008-0000-0900-000027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381000</xdr:colOff>
      <xdr:row>38</xdr:row>
      <xdr:rowOff>133350</xdr:rowOff>
    </xdr:from>
    <xdr:ext cx="1066800" cy="657225"/>
    <xdr:pic>
      <xdr:nvPicPr>
        <xdr:cNvPr id="40" name="image1.jpg" descr="TAMIZ MALLA 100 y 8 pulgadas de diámetro - TAMICES">
          <a:extLst>
            <a:ext uri="{FF2B5EF4-FFF2-40B4-BE49-F238E27FC236}">
              <a16:creationId xmlns:a16="http://schemas.microsoft.com/office/drawing/2014/main" id="{00000000-0008-0000-0900-000028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466725</xdr:colOff>
      <xdr:row>40</xdr:row>
      <xdr:rowOff>104775</xdr:rowOff>
    </xdr:from>
    <xdr:ext cx="1066800" cy="657225"/>
    <xdr:pic>
      <xdr:nvPicPr>
        <xdr:cNvPr id="41" name="image1.jpg" descr="TAMIZ MALLA 100 y 8 pulgadas de diámetro - TAMICES">
          <a:extLst>
            <a:ext uri="{FF2B5EF4-FFF2-40B4-BE49-F238E27FC236}">
              <a16:creationId xmlns:a16="http://schemas.microsoft.com/office/drawing/2014/main" id="{00000000-0008-0000-0900-000029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419100</xdr:colOff>
      <xdr:row>41</xdr:row>
      <xdr:rowOff>57150</xdr:rowOff>
    </xdr:from>
    <xdr:ext cx="1066800" cy="590550"/>
    <xdr:pic>
      <xdr:nvPicPr>
        <xdr:cNvPr id="42" name="image84.jpg" descr="TAMIZ MALLA 100 y 8 pulgadas de diámetro - TAMICES">
          <a:extLst>
            <a:ext uri="{FF2B5EF4-FFF2-40B4-BE49-F238E27FC236}">
              <a16:creationId xmlns:a16="http://schemas.microsoft.com/office/drawing/2014/main" id="{00000000-0008-0000-0900-00002A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400050</xdr:colOff>
      <xdr:row>43</xdr:row>
      <xdr:rowOff>85725</xdr:rowOff>
    </xdr:from>
    <xdr:ext cx="1066800" cy="590550"/>
    <xdr:pic>
      <xdr:nvPicPr>
        <xdr:cNvPr id="43" name="image84.jpg" descr="TAMIZ MALLA 100 y 8 pulgadas de diámetro - TAMICES">
          <a:extLst>
            <a:ext uri="{FF2B5EF4-FFF2-40B4-BE49-F238E27FC236}">
              <a16:creationId xmlns:a16="http://schemas.microsoft.com/office/drawing/2014/main" id="{00000000-0008-0000-0900-00002B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476250</xdr:colOff>
      <xdr:row>44</xdr:row>
      <xdr:rowOff>104775</xdr:rowOff>
    </xdr:from>
    <xdr:ext cx="962025" cy="619125"/>
    <xdr:pic>
      <xdr:nvPicPr>
        <xdr:cNvPr id="44" name="image86.jpg" descr="Granulometria">
          <a:extLst>
            <a:ext uri="{FF2B5EF4-FFF2-40B4-BE49-F238E27FC236}">
              <a16:creationId xmlns:a16="http://schemas.microsoft.com/office/drawing/2014/main" id="{00000000-0008-0000-0900-00002C000000}"/>
            </a:ext>
          </a:extLst>
        </xdr:cNvPr>
        <xdr:cNvPicPr preferRelativeResize="0"/>
      </xdr:nvPicPr>
      <xdr:blipFill>
        <a:blip xmlns:r="http://schemas.openxmlformats.org/officeDocument/2006/relationships" r:embed="rId32" cstate="print"/>
        <a:stretch>
          <a:fillRect/>
        </a:stretch>
      </xdr:blipFill>
      <xdr:spPr>
        <a:prstGeom prst="rect">
          <a:avLst/>
        </a:prstGeom>
        <a:noFill/>
      </xdr:spPr>
    </xdr:pic>
    <xdr:clientData fLocksWithSheet="0"/>
  </xdr:oneCellAnchor>
  <xdr:oneCellAnchor>
    <xdr:from>
      <xdr:col>4</xdr:col>
      <xdr:colOff>371475</xdr:colOff>
      <xdr:row>45</xdr:row>
      <xdr:rowOff>47625</xdr:rowOff>
    </xdr:from>
    <xdr:ext cx="1276350" cy="647700"/>
    <xdr:pic>
      <xdr:nvPicPr>
        <xdr:cNvPr id="45" name="image98.jpg" descr="Calibradores digitales de 6 pulgadas y 150mm, calibrador Vernier ...">
          <a:extLst>
            <a:ext uri="{FF2B5EF4-FFF2-40B4-BE49-F238E27FC236}">
              <a16:creationId xmlns:a16="http://schemas.microsoft.com/office/drawing/2014/main" id="{00000000-0008-0000-0900-00002D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oneCellAnchor>
    <xdr:from>
      <xdr:col>4</xdr:col>
      <xdr:colOff>800100</xdr:colOff>
      <xdr:row>46</xdr:row>
      <xdr:rowOff>85725</xdr:rowOff>
    </xdr:from>
    <xdr:ext cx="866775" cy="619125"/>
    <xdr:pic>
      <xdr:nvPicPr>
        <xdr:cNvPr id="46" name="image26.png">
          <a:extLst>
            <a:ext uri="{FF2B5EF4-FFF2-40B4-BE49-F238E27FC236}">
              <a16:creationId xmlns:a16="http://schemas.microsoft.com/office/drawing/2014/main" id="{00000000-0008-0000-0900-00002E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4</xdr:col>
      <xdr:colOff>428625</xdr:colOff>
      <xdr:row>48</xdr:row>
      <xdr:rowOff>104775</xdr:rowOff>
    </xdr:from>
    <xdr:ext cx="1400175" cy="609600"/>
    <xdr:pic>
      <xdr:nvPicPr>
        <xdr:cNvPr id="47" name="image25.png">
          <a:extLst>
            <a:ext uri="{FF2B5EF4-FFF2-40B4-BE49-F238E27FC236}">
              <a16:creationId xmlns:a16="http://schemas.microsoft.com/office/drawing/2014/main" id="{00000000-0008-0000-0900-00002F000000}"/>
            </a:ext>
          </a:extLst>
        </xdr:cNvPr>
        <xdr:cNvPicPr preferRelativeResize="0"/>
      </xdr:nvPicPr>
      <xdr:blipFill>
        <a:blip xmlns:r="http://schemas.openxmlformats.org/officeDocument/2006/relationships" r:embed="rId35" cstate="print"/>
        <a:stretch>
          <a:fillRect/>
        </a:stretch>
      </xdr:blipFill>
      <xdr:spPr>
        <a:prstGeom prst="rect">
          <a:avLst/>
        </a:prstGeom>
        <a:noFill/>
      </xdr:spPr>
    </xdr:pic>
    <xdr:clientData fLocksWithSheet="0"/>
  </xdr:oneCellAnchor>
  <xdr:oneCellAnchor>
    <xdr:from>
      <xdr:col>4</xdr:col>
      <xdr:colOff>666750</xdr:colOff>
      <xdr:row>49</xdr:row>
      <xdr:rowOff>47625</xdr:rowOff>
    </xdr:from>
    <xdr:ext cx="885825" cy="714375"/>
    <xdr:pic>
      <xdr:nvPicPr>
        <xdr:cNvPr id="48" name="image39.jpg">
          <a:extLst>
            <a:ext uri="{FF2B5EF4-FFF2-40B4-BE49-F238E27FC236}">
              <a16:creationId xmlns:a16="http://schemas.microsoft.com/office/drawing/2014/main" id="{00000000-0008-0000-0900-000030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oneCellAnchor>
    <xdr:from>
      <xdr:col>4</xdr:col>
      <xdr:colOff>819150</xdr:colOff>
      <xdr:row>51</xdr:row>
      <xdr:rowOff>47625</xdr:rowOff>
    </xdr:from>
    <xdr:ext cx="828675" cy="666750"/>
    <xdr:pic>
      <xdr:nvPicPr>
        <xdr:cNvPr id="49" name="image101.jpg" descr="JF PLÁSTICOS S.A.S.: CANECAS PLASTICAS">
          <a:extLst>
            <a:ext uri="{FF2B5EF4-FFF2-40B4-BE49-F238E27FC236}">
              <a16:creationId xmlns:a16="http://schemas.microsoft.com/office/drawing/2014/main" id="{00000000-0008-0000-0900-000031000000}"/>
            </a:ext>
          </a:extLst>
        </xdr:cNvPr>
        <xdr:cNvPicPr preferRelativeResize="0"/>
      </xdr:nvPicPr>
      <xdr:blipFill>
        <a:blip xmlns:r="http://schemas.openxmlformats.org/officeDocument/2006/relationships" r:embed="rId37" cstate="print"/>
        <a:stretch>
          <a:fillRect/>
        </a:stretch>
      </xdr:blipFill>
      <xdr:spPr>
        <a:prstGeom prst="rect">
          <a:avLst/>
        </a:prstGeom>
        <a:noFill/>
      </xdr:spPr>
    </xdr:pic>
    <xdr:clientData fLocksWithSheet="0"/>
  </xdr:oneCellAnchor>
  <xdr:oneCellAnchor>
    <xdr:from>
      <xdr:col>4</xdr:col>
      <xdr:colOff>619125</xdr:colOff>
      <xdr:row>53</xdr:row>
      <xdr:rowOff>47625</xdr:rowOff>
    </xdr:from>
    <xdr:ext cx="723900" cy="581025"/>
    <xdr:pic>
      <xdr:nvPicPr>
        <xdr:cNvPr id="50" name="image48.jpg">
          <a:extLst>
            <a:ext uri="{FF2B5EF4-FFF2-40B4-BE49-F238E27FC236}">
              <a16:creationId xmlns:a16="http://schemas.microsoft.com/office/drawing/2014/main" id="{00000000-0008-0000-0900-000032000000}"/>
            </a:ext>
          </a:extLst>
        </xdr:cNvPr>
        <xdr:cNvPicPr preferRelativeResize="0"/>
      </xdr:nvPicPr>
      <xdr:blipFill>
        <a:blip xmlns:r="http://schemas.openxmlformats.org/officeDocument/2006/relationships" r:embed="rId38" cstate="print"/>
        <a:stretch>
          <a:fillRect/>
        </a:stretch>
      </xdr:blipFill>
      <xdr:spPr>
        <a:prstGeom prst="rect">
          <a:avLst/>
        </a:prstGeom>
        <a:noFill/>
      </xdr:spPr>
    </xdr:pic>
    <xdr:clientData fLocksWithSheet="0"/>
  </xdr:oneCellAnchor>
  <xdr:oneCellAnchor>
    <xdr:from>
      <xdr:col>4</xdr:col>
      <xdr:colOff>323850</xdr:colOff>
      <xdr:row>39</xdr:row>
      <xdr:rowOff>95250</xdr:rowOff>
    </xdr:from>
    <xdr:ext cx="1066800" cy="657225"/>
    <xdr:pic>
      <xdr:nvPicPr>
        <xdr:cNvPr id="51" name="image1.jpg" descr="TAMIZ MALLA 100 y 8 pulgadas de diámetro - TAMICES">
          <a:extLst>
            <a:ext uri="{FF2B5EF4-FFF2-40B4-BE49-F238E27FC236}">
              <a16:creationId xmlns:a16="http://schemas.microsoft.com/office/drawing/2014/main" id="{00000000-0008-0000-0900-000033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533400</xdr:colOff>
      <xdr:row>54</xdr:row>
      <xdr:rowOff>114300</xdr:rowOff>
    </xdr:from>
    <xdr:ext cx="1028700" cy="485775"/>
    <xdr:pic>
      <xdr:nvPicPr>
        <xdr:cNvPr id="52" name="image100.jpg">
          <a:extLst>
            <a:ext uri="{FF2B5EF4-FFF2-40B4-BE49-F238E27FC236}">
              <a16:creationId xmlns:a16="http://schemas.microsoft.com/office/drawing/2014/main" id="{00000000-0008-0000-0900-000034000000}"/>
            </a:ext>
          </a:extLst>
        </xdr:cNvPr>
        <xdr:cNvPicPr preferRelativeResize="0"/>
      </xdr:nvPicPr>
      <xdr:blipFill>
        <a:blip xmlns:r="http://schemas.openxmlformats.org/officeDocument/2006/relationships" r:embed="rId39" cstate="print"/>
        <a:stretch>
          <a:fillRect/>
        </a:stretch>
      </xdr:blipFill>
      <xdr:spPr>
        <a:prstGeom prst="rect">
          <a:avLst/>
        </a:prstGeom>
        <a:noFill/>
      </xdr:spPr>
    </xdr:pic>
    <xdr:clientData fLocksWithSheet="0"/>
  </xdr:oneCellAnchor>
  <xdr:oneCellAnchor>
    <xdr:from>
      <xdr:col>4</xdr:col>
      <xdr:colOff>323850</xdr:colOff>
      <xdr:row>42</xdr:row>
      <xdr:rowOff>38100</xdr:rowOff>
    </xdr:from>
    <xdr:ext cx="1066800" cy="590550"/>
    <xdr:pic>
      <xdr:nvPicPr>
        <xdr:cNvPr id="53" name="image84.jpg" descr="TAMIZ MALLA 100 y 8 pulgadas de diámetro - TAMICES">
          <a:extLst>
            <a:ext uri="{FF2B5EF4-FFF2-40B4-BE49-F238E27FC236}">
              <a16:creationId xmlns:a16="http://schemas.microsoft.com/office/drawing/2014/main" id="{00000000-0008-0000-0900-000035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523875</xdr:colOff>
      <xdr:row>37</xdr:row>
      <xdr:rowOff>85725</xdr:rowOff>
    </xdr:from>
    <xdr:ext cx="1066800" cy="657225"/>
    <xdr:pic>
      <xdr:nvPicPr>
        <xdr:cNvPr id="54" name="image1.jpg" descr="TAMIZ MALLA 100 y 8 pulgadas de diámetro - TAMICES">
          <a:extLst>
            <a:ext uri="{FF2B5EF4-FFF2-40B4-BE49-F238E27FC236}">
              <a16:creationId xmlns:a16="http://schemas.microsoft.com/office/drawing/2014/main" id="{00000000-0008-0000-0900-000036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904875</xdr:colOff>
      <xdr:row>52</xdr:row>
      <xdr:rowOff>95250</xdr:rowOff>
    </xdr:from>
    <xdr:ext cx="809625" cy="771525"/>
    <xdr:pic>
      <xdr:nvPicPr>
        <xdr:cNvPr id="55" name="image93.png">
          <a:extLst>
            <a:ext uri="{FF2B5EF4-FFF2-40B4-BE49-F238E27FC236}">
              <a16:creationId xmlns:a16="http://schemas.microsoft.com/office/drawing/2014/main" id="{00000000-0008-0000-0900-000037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oneCellAnchor>
    <xdr:from>
      <xdr:col>4</xdr:col>
      <xdr:colOff>714375</xdr:colOff>
      <xdr:row>55</xdr:row>
      <xdr:rowOff>104775</xdr:rowOff>
    </xdr:from>
    <xdr:ext cx="495300" cy="628650"/>
    <xdr:pic>
      <xdr:nvPicPr>
        <xdr:cNvPr id="56" name="image46.png" descr="Cilindro A Gas De 100libras - $ 60.000 en 2020 | Gas propano ...">
          <a:extLst>
            <a:ext uri="{FF2B5EF4-FFF2-40B4-BE49-F238E27FC236}">
              <a16:creationId xmlns:a16="http://schemas.microsoft.com/office/drawing/2014/main" id="{00000000-0008-0000-0900-000038000000}"/>
            </a:ext>
          </a:extLst>
        </xdr:cNvPr>
        <xdr:cNvPicPr preferRelativeResize="0"/>
      </xdr:nvPicPr>
      <xdr:blipFill>
        <a:blip xmlns:r="http://schemas.openxmlformats.org/officeDocument/2006/relationships" r:embed="rId41" cstate="print"/>
        <a:stretch>
          <a:fillRect/>
        </a:stretch>
      </xdr:blipFill>
      <xdr:spPr>
        <a:prstGeom prst="rect">
          <a:avLst/>
        </a:prstGeom>
        <a:noFill/>
      </xdr:spPr>
    </xdr:pic>
    <xdr:clientData fLocksWithSheet="0"/>
  </xdr:oneCellAnchor>
  <xdr:oneCellAnchor>
    <xdr:from>
      <xdr:col>4</xdr:col>
      <xdr:colOff>590550</xdr:colOff>
      <xdr:row>56</xdr:row>
      <xdr:rowOff>95250</xdr:rowOff>
    </xdr:from>
    <xdr:ext cx="742950" cy="1028700"/>
    <xdr:pic>
      <xdr:nvPicPr>
        <xdr:cNvPr id="57" name="image88.jpg" descr="Escalera Tipo Tijera Doble Acceso de Fibra de Vidrio de 6 Peldaños">
          <a:extLst>
            <a:ext uri="{FF2B5EF4-FFF2-40B4-BE49-F238E27FC236}">
              <a16:creationId xmlns:a16="http://schemas.microsoft.com/office/drawing/2014/main" id="{00000000-0008-0000-0900-000039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4</xdr:col>
      <xdr:colOff>180975</xdr:colOff>
      <xdr:row>57</xdr:row>
      <xdr:rowOff>19050</xdr:rowOff>
    </xdr:from>
    <xdr:ext cx="1714500" cy="828675"/>
    <xdr:pic>
      <xdr:nvPicPr>
        <xdr:cNvPr id="58" name="image90.png">
          <a:extLst>
            <a:ext uri="{FF2B5EF4-FFF2-40B4-BE49-F238E27FC236}">
              <a16:creationId xmlns:a16="http://schemas.microsoft.com/office/drawing/2014/main" id="{00000000-0008-0000-0900-00003A000000}"/>
            </a:ext>
          </a:extLst>
        </xdr:cNvPr>
        <xdr:cNvPicPr preferRelativeResize="0"/>
      </xdr:nvPicPr>
      <xdr:blipFill>
        <a:blip xmlns:r="http://schemas.openxmlformats.org/officeDocument/2006/relationships" r:embed="rId43" cstate="print"/>
        <a:stretch>
          <a:fillRect/>
        </a:stretch>
      </xdr:blipFill>
      <xdr:spPr>
        <a:prstGeom prst="rect">
          <a:avLst/>
        </a:prstGeom>
        <a:noFill/>
      </xdr:spPr>
    </xdr:pic>
    <xdr:clientData fLocksWithSheet="0"/>
  </xdr:oneCellAnchor>
  <xdr:oneCellAnchor>
    <xdr:from>
      <xdr:col>4</xdr:col>
      <xdr:colOff>438150</xdr:colOff>
      <xdr:row>58</xdr:row>
      <xdr:rowOff>66675</xdr:rowOff>
    </xdr:from>
    <xdr:ext cx="1352550" cy="1352550"/>
    <xdr:pic>
      <xdr:nvPicPr>
        <xdr:cNvPr id="59" name="image44.jpg" descr="Sulfato de magnesio agrícola – Campoquímica">
          <a:extLst>
            <a:ext uri="{FF2B5EF4-FFF2-40B4-BE49-F238E27FC236}">
              <a16:creationId xmlns:a16="http://schemas.microsoft.com/office/drawing/2014/main" id="{00000000-0008-0000-0900-00003B000000}"/>
            </a:ext>
          </a:extLst>
        </xdr:cNvPr>
        <xdr:cNvPicPr preferRelativeResize="0"/>
      </xdr:nvPicPr>
      <xdr:blipFill>
        <a:blip xmlns:r="http://schemas.openxmlformats.org/officeDocument/2006/relationships" r:embed="rId44" cstate="print"/>
        <a:stretch>
          <a:fillRect/>
        </a:stretch>
      </xdr:blipFill>
      <xdr:spPr>
        <a:prstGeom prst="rect">
          <a:avLst/>
        </a:prstGeom>
        <a:noFill/>
      </xdr:spPr>
    </xdr:pic>
    <xdr:clientData fLocksWithSheet="0"/>
  </xdr:oneCellAnchor>
  <xdr:oneCellAnchor>
    <xdr:from>
      <xdr:col>4</xdr:col>
      <xdr:colOff>561975</xdr:colOff>
      <xdr:row>59</xdr:row>
      <xdr:rowOff>95250</xdr:rowOff>
    </xdr:from>
    <xdr:ext cx="981075" cy="809625"/>
    <xdr:pic>
      <xdr:nvPicPr>
        <xdr:cNvPr id="60" name="image97.png">
          <a:extLst>
            <a:ext uri="{FF2B5EF4-FFF2-40B4-BE49-F238E27FC236}">
              <a16:creationId xmlns:a16="http://schemas.microsoft.com/office/drawing/2014/main" id="{00000000-0008-0000-0900-00003C000000}"/>
            </a:ext>
          </a:extLst>
        </xdr:cNvPr>
        <xdr:cNvPicPr preferRelativeResize="0"/>
      </xdr:nvPicPr>
      <xdr:blipFill>
        <a:blip xmlns:r="http://schemas.openxmlformats.org/officeDocument/2006/relationships" r:embed="rId45" cstate="print"/>
        <a:stretch>
          <a:fillRect/>
        </a:stretch>
      </xdr:blipFill>
      <xdr:spPr>
        <a:prstGeom prst="rect">
          <a:avLst/>
        </a:prstGeom>
        <a:noFill/>
      </xdr:spPr>
    </xdr:pic>
    <xdr:clientData fLocksWithSheet="0"/>
  </xdr:oneCellAnchor>
  <xdr:oneCellAnchor>
    <xdr:from>
      <xdr:col>4</xdr:col>
      <xdr:colOff>390525</xdr:colOff>
      <xdr:row>60</xdr:row>
      <xdr:rowOff>47625</xdr:rowOff>
    </xdr:from>
    <xdr:ext cx="1162050" cy="1333500"/>
    <xdr:pic>
      <xdr:nvPicPr>
        <xdr:cNvPr id="61" name="image92.png">
          <a:extLst>
            <a:ext uri="{FF2B5EF4-FFF2-40B4-BE49-F238E27FC236}">
              <a16:creationId xmlns:a16="http://schemas.microsoft.com/office/drawing/2014/main" id="{00000000-0008-0000-0900-00003D000000}"/>
            </a:ext>
          </a:extLst>
        </xdr:cNvPr>
        <xdr:cNvPicPr preferRelativeResize="0"/>
      </xdr:nvPicPr>
      <xdr:blipFill>
        <a:blip xmlns:r="http://schemas.openxmlformats.org/officeDocument/2006/relationships" r:embed="rId46" cstate="print"/>
        <a:stretch>
          <a:fillRect/>
        </a:stretch>
      </xdr:blipFill>
      <xdr:spPr>
        <a:prstGeom prst="rect">
          <a:avLst/>
        </a:prstGeom>
        <a:noFill/>
      </xdr:spPr>
    </xdr:pic>
    <xdr:clientData fLocksWithSheet="0"/>
  </xdr:oneCellAnchor>
  <xdr:oneCellAnchor>
    <xdr:from>
      <xdr:col>4</xdr:col>
      <xdr:colOff>0</xdr:colOff>
      <xdr:row>18</xdr:row>
      <xdr:rowOff>0</xdr:rowOff>
    </xdr:from>
    <xdr:ext cx="2200275" cy="1333500"/>
    <xdr:pic>
      <xdr:nvPicPr>
        <xdr:cNvPr id="62" name="image106.png">
          <a:extLst>
            <a:ext uri="{FF2B5EF4-FFF2-40B4-BE49-F238E27FC236}">
              <a16:creationId xmlns:a16="http://schemas.microsoft.com/office/drawing/2014/main" id="{00000000-0008-0000-0900-00003E000000}"/>
            </a:ext>
          </a:extLst>
        </xdr:cNvPr>
        <xdr:cNvPicPr preferRelativeResize="0"/>
      </xdr:nvPicPr>
      <xdr:blipFill>
        <a:blip xmlns:r="http://schemas.openxmlformats.org/officeDocument/2006/relationships" r:embed="rId47" cstate="print"/>
        <a:stretch>
          <a:fillRect/>
        </a:stretch>
      </xdr:blipFill>
      <xdr:spPr>
        <a:prstGeom prst="rect">
          <a:avLst/>
        </a:prstGeom>
        <a:noFill/>
      </xdr:spPr>
    </xdr:pic>
    <xdr:clientData fLocksWithSheet="0"/>
  </xdr:oneCellAnchor>
  <xdr:oneCellAnchor>
    <xdr:from>
      <xdr:col>4</xdr:col>
      <xdr:colOff>0</xdr:colOff>
      <xdr:row>27</xdr:row>
      <xdr:rowOff>0</xdr:rowOff>
    </xdr:from>
    <xdr:ext cx="1609725" cy="714375"/>
    <xdr:pic>
      <xdr:nvPicPr>
        <xdr:cNvPr id="63" name="image105.png">
          <a:extLst>
            <a:ext uri="{FF2B5EF4-FFF2-40B4-BE49-F238E27FC236}">
              <a16:creationId xmlns:a16="http://schemas.microsoft.com/office/drawing/2014/main" id="{00000000-0008-0000-0900-00003F000000}"/>
            </a:ext>
          </a:extLst>
        </xdr:cNvPr>
        <xdr:cNvPicPr preferRelativeResize="0"/>
      </xdr:nvPicPr>
      <xdr:blipFill>
        <a:blip xmlns:r="http://schemas.openxmlformats.org/officeDocument/2006/relationships" r:embed="rId48" cstate="print"/>
        <a:stretch>
          <a:fillRect/>
        </a:stretch>
      </xdr:blipFill>
      <xdr:spPr>
        <a:prstGeom prst="rect">
          <a:avLst/>
        </a:prstGeom>
        <a:noFill/>
      </xdr:spPr>
    </xdr:pic>
    <xdr:clientData fLocksWithSheet="0"/>
  </xdr:oneCellAnchor>
  <xdr:oneCellAnchor>
    <xdr:from>
      <xdr:col>4</xdr:col>
      <xdr:colOff>0</xdr:colOff>
      <xdr:row>29</xdr:row>
      <xdr:rowOff>0</xdr:rowOff>
    </xdr:from>
    <xdr:ext cx="2200275" cy="2143125"/>
    <xdr:pic>
      <xdr:nvPicPr>
        <xdr:cNvPr id="64" name="image104.png">
          <a:extLst>
            <a:ext uri="{FF2B5EF4-FFF2-40B4-BE49-F238E27FC236}">
              <a16:creationId xmlns:a16="http://schemas.microsoft.com/office/drawing/2014/main" id="{00000000-0008-0000-0900-000040000000}"/>
            </a:ext>
          </a:extLst>
        </xdr:cNvPr>
        <xdr:cNvPicPr preferRelativeResize="0"/>
      </xdr:nvPicPr>
      <xdr:blipFill>
        <a:blip xmlns:r="http://schemas.openxmlformats.org/officeDocument/2006/relationships" r:embed="rId49" cstate="print"/>
        <a:stretch>
          <a:fillRect/>
        </a:stretch>
      </xdr:blipFill>
      <xdr:spPr>
        <a:prstGeom prst="rect">
          <a:avLst/>
        </a:prstGeom>
        <a:noFill/>
      </xdr:spPr>
    </xdr:pic>
    <xdr:clientData fLocksWithSheet="0"/>
  </xdr:oneCellAnchor>
  <xdr:oneCellAnchor>
    <xdr:from>
      <xdr:col>4</xdr:col>
      <xdr:colOff>0</xdr:colOff>
      <xdr:row>47</xdr:row>
      <xdr:rowOff>0</xdr:rowOff>
    </xdr:from>
    <xdr:ext cx="1076325" cy="609600"/>
    <xdr:pic>
      <xdr:nvPicPr>
        <xdr:cNvPr id="65" name="image26.png">
          <a:extLst>
            <a:ext uri="{FF2B5EF4-FFF2-40B4-BE49-F238E27FC236}">
              <a16:creationId xmlns:a16="http://schemas.microsoft.com/office/drawing/2014/main" id="{00000000-0008-0000-0900-000041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4</xdr:col>
      <xdr:colOff>0</xdr:colOff>
      <xdr:row>50</xdr:row>
      <xdr:rowOff>0</xdr:rowOff>
    </xdr:from>
    <xdr:ext cx="971550" cy="790575"/>
    <xdr:pic>
      <xdr:nvPicPr>
        <xdr:cNvPr id="66" name="image39.jpg">
          <a:extLst>
            <a:ext uri="{FF2B5EF4-FFF2-40B4-BE49-F238E27FC236}">
              <a16:creationId xmlns:a16="http://schemas.microsoft.com/office/drawing/2014/main" id="{00000000-0008-0000-0900-000042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4</xdr:col>
      <xdr:colOff>428625</xdr:colOff>
      <xdr:row>19</xdr:row>
      <xdr:rowOff>76200</xdr:rowOff>
    </xdr:from>
    <xdr:ext cx="1028700" cy="819150"/>
    <xdr:grpSp>
      <xdr:nvGrpSpPr>
        <xdr:cNvPr id="2" name="Shape 2">
          <a:extLst>
            <a:ext uri="{FF2B5EF4-FFF2-40B4-BE49-F238E27FC236}">
              <a16:creationId xmlns:a16="http://schemas.microsoft.com/office/drawing/2014/main" id="{00000000-0008-0000-0A00-000002000000}"/>
            </a:ext>
          </a:extLst>
        </xdr:cNvPr>
        <xdr:cNvGrpSpPr/>
      </xdr:nvGrpSpPr>
      <xdr:grpSpPr>
        <a:xfrm>
          <a:off x="10858500" y="22574250"/>
          <a:ext cx="1028700" cy="819150"/>
          <a:chOff x="4831650" y="3370425"/>
          <a:chExt cx="1028700" cy="819150"/>
        </a:xfrm>
      </xdr:grpSpPr>
      <xdr:grpSp>
        <xdr:nvGrpSpPr>
          <xdr:cNvPr id="26" name="Shape 26">
            <a:extLst>
              <a:ext uri="{FF2B5EF4-FFF2-40B4-BE49-F238E27FC236}">
                <a16:creationId xmlns:a16="http://schemas.microsoft.com/office/drawing/2014/main" id="{00000000-0008-0000-0A00-00001A000000}"/>
              </a:ext>
            </a:extLst>
          </xdr:cNvPr>
          <xdr:cNvGrpSpPr/>
        </xdr:nvGrpSpPr>
        <xdr:grpSpPr>
          <a:xfrm>
            <a:off x="4831650" y="3370425"/>
            <a:ext cx="1028700" cy="819150"/>
            <a:chOff x="10993438" y="19692936"/>
            <a:chExt cx="1031875" cy="825501"/>
          </a:xfrm>
        </xdr:grpSpPr>
        <xdr:sp macro="" textlink="">
          <xdr:nvSpPr>
            <xdr:cNvPr id="7" name="Shape 7">
              <a:extLst>
                <a:ext uri="{FF2B5EF4-FFF2-40B4-BE49-F238E27FC236}">
                  <a16:creationId xmlns:a16="http://schemas.microsoft.com/office/drawing/2014/main" id="{00000000-0008-0000-0A00-000007000000}"/>
                </a:ext>
              </a:extLst>
            </xdr:cNvPr>
            <xdr:cNvSpPr/>
          </xdr:nvSpPr>
          <xdr:spPr>
            <a:xfrm>
              <a:off x="10993438" y="19692936"/>
              <a:ext cx="1031875" cy="8255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27" name="Shape 27">
              <a:extLst>
                <a:ext uri="{FF2B5EF4-FFF2-40B4-BE49-F238E27FC236}">
                  <a16:creationId xmlns:a16="http://schemas.microsoft.com/office/drawing/2014/main" id="{00000000-0008-0000-0A00-00001B000000}"/>
                </a:ext>
              </a:extLst>
            </xdr:cNvPr>
            <xdr:cNvPicPr preferRelativeResize="0"/>
          </xdr:nvPicPr>
          <xdr:blipFill rotWithShape="1">
            <a:blip xmlns:r="http://schemas.openxmlformats.org/officeDocument/2006/relationships" r:embed="rId1">
              <a:alphaModFix/>
            </a:blip>
            <a:srcRect l="66766" t="17686" r="23531" b="60957"/>
            <a:stretch/>
          </xdr:blipFill>
          <xdr:spPr>
            <a:xfrm>
              <a:off x="10993438" y="19692936"/>
              <a:ext cx="992188" cy="825501"/>
            </a:xfrm>
            <a:prstGeom prst="rect">
              <a:avLst/>
            </a:prstGeom>
            <a:noFill/>
            <a:ln>
              <a:noFill/>
            </a:ln>
          </xdr:spPr>
        </xdr:pic>
        <xdr:sp macro="" textlink="">
          <xdr:nvSpPr>
            <xdr:cNvPr id="28" name="Shape 28">
              <a:extLst>
                <a:ext uri="{FF2B5EF4-FFF2-40B4-BE49-F238E27FC236}">
                  <a16:creationId xmlns:a16="http://schemas.microsoft.com/office/drawing/2014/main" id="{00000000-0008-0000-0A00-00001C000000}"/>
                </a:ext>
              </a:extLst>
            </xdr:cNvPr>
            <xdr:cNvSpPr txBox="1"/>
          </xdr:nvSpPr>
          <xdr:spPr>
            <a:xfrm rot="10800000" flipH="1">
              <a:off x="11811000" y="20002494"/>
              <a:ext cx="214313" cy="317501"/>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solidFill>
                  <a:schemeClr val="lt1"/>
                </a:solidFill>
              </a:endParaRPr>
            </a:p>
          </xdr:txBody>
        </xdr:sp>
      </xdr:grpSp>
    </xdr:grpSp>
    <xdr:clientData fLocksWithSheet="0"/>
  </xdr:oneCellAnchor>
  <xdr:oneCellAnchor>
    <xdr:from>
      <xdr:col>4</xdr:col>
      <xdr:colOff>1781175</xdr:colOff>
      <xdr:row>29</xdr:row>
      <xdr:rowOff>1943100</xdr:rowOff>
    </xdr:from>
    <xdr:ext cx="400050" cy="180975"/>
    <xdr:sp macro="" textlink="">
      <xdr:nvSpPr>
        <xdr:cNvPr id="29" name="Shape 29">
          <a:extLst>
            <a:ext uri="{FF2B5EF4-FFF2-40B4-BE49-F238E27FC236}">
              <a16:creationId xmlns:a16="http://schemas.microsoft.com/office/drawing/2014/main" id="{00000000-0008-0000-0A00-00001D000000}"/>
            </a:ext>
          </a:extLst>
        </xdr:cNvPr>
        <xdr:cNvSpPr txBox="1"/>
      </xdr:nvSpPr>
      <xdr:spPr>
        <a:xfrm>
          <a:off x="5150738" y="3694275"/>
          <a:ext cx="390525" cy="1714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4</xdr:col>
      <xdr:colOff>0</xdr:colOff>
      <xdr:row>70</xdr:row>
      <xdr:rowOff>0</xdr:rowOff>
    </xdr:from>
    <xdr:ext cx="304800" cy="304800"/>
    <xdr:sp macro="" textlink="">
      <xdr:nvSpPr>
        <xdr:cNvPr id="4" name="Shape 4" descr="Vista previa de imagen">
          <a:extLst>
            <a:ext uri="{FF2B5EF4-FFF2-40B4-BE49-F238E27FC236}">
              <a16:creationId xmlns:a16="http://schemas.microsoft.com/office/drawing/2014/main" id="{00000000-0008-0000-0A00-00000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70</xdr:row>
      <xdr:rowOff>0</xdr:rowOff>
    </xdr:from>
    <xdr:ext cx="304800" cy="304800"/>
    <xdr:sp macro="" textlink="">
      <xdr:nvSpPr>
        <xdr:cNvPr id="3" name="Shape 4" descr="Vista previa de imagen">
          <a:extLst>
            <a:ext uri="{FF2B5EF4-FFF2-40B4-BE49-F238E27FC236}">
              <a16:creationId xmlns:a16="http://schemas.microsoft.com/office/drawing/2014/main" id="{00000000-0008-0000-0A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190500</xdr:colOff>
      <xdr:row>3</xdr:row>
      <xdr:rowOff>95250</xdr:rowOff>
    </xdr:from>
    <xdr:ext cx="1323975" cy="828675"/>
    <xdr:pic>
      <xdr:nvPicPr>
        <xdr:cNvPr id="5" name="image64.png">
          <a:extLst>
            <a:ext uri="{FF2B5EF4-FFF2-40B4-BE49-F238E27FC236}">
              <a16:creationId xmlns:a16="http://schemas.microsoft.com/office/drawing/2014/main" id="{00000000-0008-0000-0A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28575</xdr:colOff>
      <xdr:row>6</xdr:row>
      <xdr:rowOff>47625</xdr:rowOff>
    </xdr:from>
    <xdr:ext cx="1533525" cy="847725"/>
    <xdr:pic>
      <xdr:nvPicPr>
        <xdr:cNvPr id="6" name="image65.png">
          <a:extLst>
            <a:ext uri="{FF2B5EF4-FFF2-40B4-BE49-F238E27FC236}">
              <a16:creationId xmlns:a16="http://schemas.microsoft.com/office/drawing/2014/main" id="{00000000-0008-0000-0A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4</xdr:col>
      <xdr:colOff>285750</xdr:colOff>
      <xdr:row>7</xdr:row>
      <xdr:rowOff>76200</xdr:rowOff>
    </xdr:from>
    <xdr:ext cx="1171575" cy="866775"/>
    <xdr:pic>
      <xdr:nvPicPr>
        <xdr:cNvPr id="8" name="image85.png">
          <a:extLst>
            <a:ext uri="{FF2B5EF4-FFF2-40B4-BE49-F238E27FC236}">
              <a16:creationId xmlns:a16="http://schemas.microsoft.com/office/drawing/2014/main" id="{00000000-0008-0000-0A00-00000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47625</xdr:colOff>
      <xdr:row>10</xdr:row>
      <xdr:rowOff>85725</xdr:rowOff>
    </xdr:from>
    <xdr:ext cx="1885950" cy="809625"/>
    <xdr:pic>
      <xdr:nvPicPr>
        <xdr:cNvPr id="9" name="image66.png">
          <a:extLst>
            <a:ext uri="{FF2B5EF4-FFF2-40B4-BE49-F238E27FC236}">
              <a16:creationId xmlns:a16="http://schemas.microsoft.com/office/drawing/2014/main" id="{00000000-0008-0000-0A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95250</xdr:colOff>
      <xdr:row>11</xdr:row>
      <xdr:rowOff>85725</xdr:rowOff>
    </xdr:from>
    <xdr:ext cx="1552575" cy="1057275"/>
    <xdr:pic>
      <xdr:nvPicPr>
        <xdr:cNvPr id="10" name="image63.jpg" descr="TIPO 18: ESTUFA DE CUATRO PUESTOS TIPO MESA">
          <a:extLst>
            <a:ext uri="{FF2B5EF4-FFF2-40B4-BE49-F238E27FC236}">
              <a16:creationId xmlns:a16="http://schemas.microsoft.com/office/drawing/2014/main" id="{00000000-0008-0000-0A00-00000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4</xdr:col>
      <xdr:colOff>457200</xdr:colOff>
      <xdr:row>12</xdr:row>
      <xdr:rowOff>76200</xdr:rowOff>
    </xdr:from>
    <xdr:ext cx="638175" cy="1123950"/>
    <xdr:pic>
      <xdr:nvPicPr>
        <xdr:cNvPr id="11" name="image99.png">
          <a:extLst>
            <a:ext uri="{FF2B5EF4-FFF2-40B4-BE49-F238E27FC236}">
              <a16:creationId xmlns:a16="http://schemas.microsoft.com/office/drawing/2014/main" id="{00000000-0008-0000-0A00-00000B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4</xdr:col>
      <xdr:colOff>161925</xdr:colOff>
      <xdr:row>13</xdr:row>
      <xdr:rowOff>47625</xdr:rowOff>
    </xdr:from>
    <xdr:ext cx="1847850" cy="838200"/>
    <xdr:pic>
      <xdr:nvPicPr>
        <xdr:cNvPr id="12" name="image67.png">
          <a:extLst>
            <a:ext uri="{FF2B5EF4-FFF2-40B4-BE49-F238E27FC236}">
              <a16:creationId xmlns:a16="http://schemas.microsoft.com/office/drawing/2014/main" id="{00000000-0008-0000-0A00-00000C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4</xdr:col>
      <xdr:colOff>219075</xdr:colOff>
      <xdr:row>15</xdr:row>
      <xdr:rowOff>47625</xdr:rowOff>
    </xdr:from>
    <xdr:ext cx="1866900" cy="1095375"/>
    <xdr:pic>
      <xdr:nvPicPr>
        <xdr:cNvPr id="13" name="image80.png">
          <a:extLst>
            <a:ext uri="{FF2B5EF4-FFF2-40B4-BE49-F238E27FC236}">
              <a16:creationId xmlns:a16="http://schemas.microsoft.com/office/drawing/2014/main" id="{00000000-0008-0000-0A00-00000D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4</xdr:col>
      <xdr:colOff>323850</xdr:colOff>
      <xdr:row>5</xdr:row>
      <xdr:rowOff>95250</xdr:rowOff>
    </xdr:from>
    <xdr:ext cx="1390650" cy="809625"/>
    <xdr:pic>
      <xdr:nvPicPr>
        <xdr:cNvPr id="14" name="image71.png">
          <a:extLst>
            <a:ext uri="{FF2B5EF4-FFF2-40B4-BE49-F238E27FC236}">
              <a16:creationId xmlns:a16="http://schemas.microsoft.com/office/drawing/2014/main" id="{00000000-0008-0000-0A00-00000E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4</xdr:col>
      <xdr:colOff>381000</xdr:colOff>
      <xdr:row>4</xdr:row>
      <xdr:rowOff>57150</xdr:rowOff>
    </xdr:from>
    <xdr:ext cx="1533525" cy="866775"/>
    <xdr:pic>
      <xdr:nvPicPr>
        <xdr:cNvPr id="15" name="image70.png">
          <a:extLst>
            <a:ext uri="{FF2B5EF4-FFF2-40B4-BE49-F238E27FC236}">
              <a16:creationId xmlns:a16="http://schemas.microsoft.com/office/drawing/2014/main" id="{00000000-0008-0000-0A00-00000F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4</xdr:col>
      <xdr:colOff>323850</xdr:colOff>
      <xdr:row>8</xdr:row>
      <xdr:rowOff>47625</xdr:rowOff>
    </xdr:from>
    <xdr:ext cx="1171575" cy="866775"/>
    <xdr:pic>
      <xdr:nvPicPr>
        <xdr:cNvPr id="16" name="image85.png">
          <a:extLst>
            <a:ext uri="{FF2B5EF4-FFF2-40B4-BE49-F238E27FC236}">
              <a16:creationId xmlns:a16="http://schemas.microsoft.com/office/drawing/2014/main" id="{00000000-0008-0000-0A00-000010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28575</xdr:colOff>
      <xdr:row>9</xdr:row>
      <xdr:rowOff>180975</xdr:rowOff>
    </xdr:from>
    <xdr:ext cx="1952625" cy="828675"/>
    <xdr:pic>
      <xdr:nvPicPr>
        <xdr:cNvPr id="17" name="image77.png">
          <a:extLst>
            <a:ext uri="{FF2B5EF4-FFF2-40B4-BE49-F238E27FC236}">
              <a16:creationId xmlns:a16="http://schemas.microsoft.com/office/drawing/2014/main" id="{00000000-0008-0000-0A00-000011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4</xdr:col>
      <xdr:colOff>161925</xdr:colOff>
      <xdr:row>14</xdr:row>
      <xdr:rowOff>676275</xdr:rowOff>
    </xdr:from>
    <xdr:ext cx="1828800" cy="1495425"/>
    <xdr:pic>
      <xdr:nvPicPr>
        <xdr:cNvPr id="18" name="image96.png">
          <a:extLst>
            <a:ext uri="{FF2B5EF4-FFF2-40B4-BE49-F238E27FC236}">
              <a16:creationId xmlns:a16="http://schemas.microsoft.com/office/drawing/2014/main" id="{00000000-0008-0000-0A00-000012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4</xdr:col>
      <xdr:colOff>152400</xdr:colOff>
      <xdr:row>16</xdr:row>
      <xdr:rowOff>85725</xdr:rowOff>
    </xdr:from>
    <xdr:ext cx="1895475" cy="1647825"/>
    <xdr:pic>
      <xdr:nvPicPr>
        <xdr:cNvPr id="19" name="image78.jpg" descr="Baño María termostáticamente regulado - WH-12 - Zenith Lab Inc ...">
          <a:extLst>
            <a:ext uri="{FF2B5EF4-FFF2-40B4-BE49-F238E27FC236}">
              <a16:creationId xmlns:a16="http://schemas.microsoft.com/office/drawing/2014/main" id="{00000000-0008-0000-0A00-000013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4</xdr:col>
      <xdr:colOff>314325</xdr:colOff>
      <xdr:row>20</xdr:row>
      <xdr:rowOff>142875</xdr:rowOff>
    </xdr:from>
    <xdr:ext cx="1314450" cy="866775"/>
    <xdr:pic>
      <xdr:nvPicPr>
        <xdr:cNvPr id="20" name="image72.png">
          <a:extLst>
            <a:ext uri="{FF2B5EF4-FFF2-40B4-BE49-F238E27FC236}">
              <a16:creationId xmlns:a16="http://schemas.microsoft.com/office/drawing/2014/main" id="{00000000-0008-0000-0A00-000014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4</xdr:col>
      <xdr:colOff>609600</xdr:colOff>
      <xdr:row>21</xdr:row>
      <xdr:rowOff>85725</xdr:rowOff>
    </xdr:from>
    <xdr:ext cx="809625" cy="828675"/>
    <xdr:pic>
      <xdr:nvPicPr>
        <xdr:cNvPr id="21" name="image69.png">
          <a:extLst>
            <a:ext uri="{FF2B5EF4-FFF2-40B4-BE49-F238E27FC236}">
              <a16:creationId xmlns:a16="http://schemas.microsoft.com/office/drawing/2014/main" id="{00000000-0008-0000-0A00-000015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4</xdr:col>
      <xdr:colOff>638175</xdr:colOff>
      <xdr:row>22</xdr:row>
      <xdr:rowOff>133350</xdr:rowOff>
    </xdr:from>
    <xdr:ext cx="1181100" cy="971550"/>
    <xdr:pic>
      <xdr:nvPicPr>
        <xdr:cNvPr id="22" name="image68.jpg" descr="Llave Inglesa 12 Modelo 31400 Herramienta Ridgid – Ibushak">
          <a:extLst>
            <a:ext uri="{FF2B5EF4-FFF2-40B4-BE49-F238E27FC236}">
              <a16:creationId xmlns:a16="http://schemas.microsoft.com/office/drawing/2014/main" id="{00000000-0008-0000-0A00-000016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4</xdr:col>
      <xdr:colOff>304800</xdr:colOff>
      <xdr:row>24</xdr:row>
      <xdr:rowOff>85725</xdr:rowOff>
    </xdr:from>
    <xdr:ext cx="1733550" cy="771525"/>
    <xdr:pic>
      <xdr:nvPicPr>
        <xdr:cNvPr id="23" name="image94.png">
          <a:extLst>
            <a:ext uri="{FF2B5EF4-FFF2-40B4-BE49-F238E27FC236}">
              <a16:creationId xmlns:a16="http://schemas.microsoft.com/office/drawing/2014/main" id="{00000000-0008-0000-0A00-000017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4</xdr:col>
      <xdr:colOff>457200</xdr:colOff>
      <xdr:row>25</xdr:row>
      <xdr:rowOff>38100</xdr:rowOff>
    </xdr:from>
    <xdr:ext cx="1543050" cy="866775"/>
    <xdr:pic>
      <xdr:nvPicPr>
        <xdr:cNvPr id="24" name="image89.png">
          <a:extLst>
            <a:ext uri="{FF2B5EF4-FFF2-40B4-BE49-F238E27FC236}">
              <a16:creationId xmlns:a16="http://schemas.microsoft.com/office/drawing/2014/main" id="{00000000-0008-0000-0A00-000018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4</xdr:col>
      <xdr:colOff>285750</xdr:colOff>
      <xdr:row>26</xdr:row>
      <xdr:rowOff>66675</xdr:rowOff>
    </xdr:from>
    <xdr:ext cx="1695450" cy="657225"/>
    <xdr:pic>
      <xdr:nvPicPr>
        <xdr:cNvPr id="25" name="image103.png">
          <a:extLst>
            <a:ext uri="{FF2B5EF4-FFF2-40B4-BE49-F238E27FC236}">
              <a16:creationId xmlns:a16="http://schemas.microsoft.com/office/drawing/2014/main" id="{00000000-0008-0000-0A00-000019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4</xdr:col>
      <xdr:colOff>219075</xdr:colOff>
      <xdr:row>28</xdr:row>
      <xdr:rowOff>514350</xdr:rowOff>
    </xdr:from>
    <xdr:ext cx="1857375" cy="666750"/>
    <xdr:pic>
      <xdr:nvPicPr>
        <xdr:cNvPr id="30" name="image76.png">
          <a:extLst>
            <a:ext uri="{FF2B5EF4-FFF2-40B4-BE49-F238E27FC236}">
              <a16:creationId xmlns:a16="http://schemas.microsoft.com/office/drawing/2014/main" id="{00000000-0008-0000-0A00-00001E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4</xdr:col>
      <xdr:colOff>219075</xdr:colOff>
      <xdr:row>30</xdr:row>
      <xdr:rowOff>47625</xdr:rowOff>
    </xdr:from>
    <xdr:ext cx="1885950" cy="390525"/>
    <xdr:pic>
      <xdr:nvPicPr>
        <xdr:cNvPr id="31" name="image73.png">
          <a:extLst>
            <a:ext uri="{FF2B5EF4-FFF2-40B4-BE49-F238E27FC236}">
              <a16:creationId xmlns:a16="http://schemas.microsoft.com/office/drawing/2014/main" id="{00000000-0008-0000-0A00-00001F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4</xdr:col>
      <xdr:colOff>161925</xdr:colOff>
      <xdr:row>31</xdr:row>
      <xdr:rowOff>47625</xdr:rowOff>
    </xdr:from>
    <xdr:ext cx="1981200" cy="781050"/>
    <xdr:pic>
      <xdr:nvPicPr>
        <xdr:cNvPr id="32" name="image82.png">
          <a:extLst>
            <a:ext uri="{FF2B5EF4-FFF2-40B4-BE49-F238E27FC236}">
              <a16:creationId xmlns:a16="http://schemas.microsoft.com/office/drawing/2014/main" id="{00000000-0008-0000-0A00-000020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4</xdr:col>
      <xdr:colOff>942975</xdr:colOff>
      <xdr:row>33</xdr:row>
      <xdr:rowOff>95250</xdr:rowOff>
    </xdr:from>
    <xdr:ext cx="419100" cy="685800"/>
    <xdr:pic>
      <xdr:nvPicPr>
        <xdr:cNvPr id="33" name="image79.png">
          <a:extLst>
            <a:ext uri="{FF2B5EF4-FFF2-40B4-BE49-F238E27FC236}">
              <a16:creationId xmlns:a16="http://schemas.microsoft.com/office/drawing/2014/main" id="{00000000-0008-0000-0A00-000021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4</xdr:col>
      <xdr:colOff>95250</xdr:colOff>
      <xdr:row>32</xdr:row>
      <xdr:rowOff>47625</xdr:rowOff>
    </xdr:from>
    <xdr:ext cx="1962150" cy="657225"/>
    <xdr:pic>
      <xdr:nvPicPr>
        <xdr:cNvPr id="34" name="image81.png">
          <a:extLst>
            <a:ext uri="{FF2B5EF4-FFF2-40B4-BE49-F238E27FC236}">
              <a16:creationId xmlns:a16="http://schemas.microsoft.com/office/drawing/2014/main" id="{00000000-0008-0000-0A00-000022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4</xdr:col>
      <xdr:colOff>133350</xdr:colOff>
      <xdr:row>17</xdr:row>
      <xdr:rowOff>95250</xdr:rowOff>
    </xdr:from>
    <xdr:ext cx="1857375" cy="2305050"/>
    <xdr:pic>
      <xdr:nvPicPr>
        <xdr:cNvPr id="35" name="image95.png">
          <a:extLst>
            <a:ext uri="{FF2B5EF4-FFF2-40B4-BE49-F238E27FC236}">
              <a16:creationId xmlns:a16="http://schemas.microsoft.com/office/drawing/2014/main" id="{00000000-0008-0000-0A00-000023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4</xdr:col>
      <xdr:colOff>285750</xdr:colOff>
      <xdr:row>23</xdr:row>
      <xdr:rowOff>123825</xdr:rowOff>
    </xdr:from>
    <xdr:ext cx="1676400" cy="866775"/>
    <xdr:pic>
      <xdr:nvPicPr>
        <xdr:cNvPr id="36" name="image91.jpg" descr="Llave Expansiva Stanley - Llaves al mejor precio en Mercado Libre ...">
          <a:extLst>
            <a:ext uri="{FF2B5EF4-FFF2-40B4-BE49-F238E27FC236}">
              <a16:creationId xmlns:a16="http://schemas.microsoft.com/office/drawing/2014/main" id="{00000000-0008-0000-0A00-000024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4</xdr:col>
      <xdr:colOff>85725</xdr:colOff>
      <xdr:row>34</xdr:row>
      <xdr:rowOff>38100</xdr:rowOff>
    </xdr:from>
    <xdr:ext cx="1990725" cy="3067050"/>
    <xdr:pic>
      <xdr:nvPicPr>
        <xdr:cNvPr id="37" name="image87.png">
          <a:extLst>
            <a:ext uri="{FF2B5EF4-FFF2-40B4-BE49-F238E27FC236}">
              <a16:creationId xmlns:a16="http://schemas.microsoft.com/office/drawing/2014/main" id="{00000000-0008-0000-0A00-000025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4</xdr:col>
      <xdr:colOff>685800</xdr:colOff>
      <xdr:row>35</xdr:row>
      <xdr:rowOff>57150</xdr:rowOff>
    </xdr:from>
    <xdr:ext cx="1114425" cy="838200"/>
    <xdr:pic>
      <xdr:nvPicPr>
        <xdr:cNvPr id="38" name="image20.jpg" descr="TAMIZ MALLA 100 y 8 pulgadas de diámetro - TAMICES">
          <a:extLst>
            <a:ext uri="{FF2B5EF4-FFF2-40B4-BE49-F238E27FC236}">
              <a16:creationId xmlns:a16="http://schemas.microsoft.com/office/drawing/2014/main" id="{00000000-0008-0000-0A00-000026000000}"/>
            </a:ext>
          </a:extLst>
        </xdr:cNvPr>
        <xdr:cNvPicPr preferRelativeResize="0"/>
      </xdr:nvPicPr>
      <xdr:blipFill>
        <a:blip xmlns:r="http://schemas.openxmlformats.org/officeDocument/2006/relationships" r:embed="rId29" cstate="print"/>
        <a:stretch>
          <a:fillRect/>
        </a:stretch>
      </xdr:blipFill>
      <xdr:spPr>
        <a:prstGeom prst="rect">
          <a:avLst/>
        </a:prstGeom>
        <a:noFill/>
      </xdr:spPr>
    </xdr:pic>
    <xdr:clientData fLocksWithSheet="0"/>
  </xdr:oneCellAnchor>
  <xdr:oneCellAnchor>
    <xdr:from>
      <xdr:col>4</xdr:col>
      <xdr:colOff>666750</xdr:colOff>
      <xdr:row>36</xdr:row>
      <xdr:rowOff>57150</xdr:rowOff>
    </xdr:from>
    <xdr:ext cx="1066800" cy="657225"/>
    <xdr:pic>
      <xdr:nvPicPr>
        <xdr:cNvPr id="39" name="image1.jpg" descr="TAMIZ MALLA 100 y 8 pulgadas de diámetro - TAMICES">
          <a:extLst>
            <a:ext uri="{FF2B5EF4-FFF2-40B4-BE49-F238E27FC236}">
              <a16:creationId xmlns:a16="http://schemas.microsoft.com/office/drawing/2014/main" id="{00000000-0008-0000-0A00-000027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381000</xdr:colOff>
      <xdr:row>38</xdr:row>
      <xdr:rowOff>133350</xdr:rowOff>
    </xdr:from>
    <xdr:ext cx="1066800" cy="657225"/>
    <xdr:pic>
      <xdr:nvPicPr>
        <xdr:cNvPr id="40" name="image1.jpg" descr="TAMIZ MALLA 100 y 8 pulgadas de diámetro - TAMICES">
          <a:extLst>
            <a:ext uri="{FF2B5EF4-FFF2-40B4-BE49-F238E27FC236}">
              <a16:creationId xmlns:a16="http://schemas.microsoft.com/office/drawing/2014/main" id="{00000000-0008-0000-0A00-000028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466725</xdr:colOff>
      <xdr:row>40</xdr:row>
      <xdr:rowOff>104775</xdr:rowOff>
    </xdr:from>
    <xdr:ext cx="1066800" cy="657225"/>
    <xdr:pic>
      <xdr:nvPicPr>
        <xdr:cNvPr id="41" name="image1.jpg" descr="TAMIZ MALLA 100 y 8 pulgadas de diámetro - TAMICES">
          <a:extLst>
            <a:ext uri="{FF2B5EF4-FFF2-40B4-BE49-F238E27FC236}">
              <a16:creationId xmlns:a16="http://schemas.microsoft.com/office/drawing/2014/main" id="{00000000-0008-0000-0A00-000029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419100</xdr:colOff>
      <xdr:row>41</xdr:row>
      <xdr:rowOff>57150</xdr:rowOff>
    </xdr:from>
    <xdr:ext cx="1066800" cy="590550"/>
    <xdr:pic>
      <xdr:nvPicPr>
        <xdr:cNvPr id="42" name="image84.jpg" descr="TAMIZ MALLA 100 y 8 pulgadas de diámetro - TAMICES">
          <a:extLst>
            <a:ext uri="{FF2B5EF4-FFF2-40B4-BE49-F238E27FC236}">
              <a16:creationId xmlns:a16="http://schemas.microsoft.com/office/drawing/2014/main" id="{00000000-0008-0000-0A00-00002A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400050</xdr:colOff>
      <xdr:row>43</xdr:row>
      <xdr:rowOff>85725</xdr:rowOff>
    </xdr:from>
    <xdr:ext cx="1066800" cy="590550"/>
    <xdr:pic>
      <xdr:nvPicPr>
        <xdr:cNvPr id="43" name="image84.jpg" descr="TAMIZ MALLA 100 y 8 pulgadas de diámetro - TAMICES">
          <a:extLst>
            <a:ext uri="{FF2B5EF4-FFF2-40B4-BE49-F238E27FC236}">
              <a16:creationId xmlns:a16="http://schemas.microsoft.com/office/drawing/2014/main" id="{00000000-0008-0000-0A00-00002B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476250</xdr:colOff>
      <xdr:row>44</xdr:row>
      <xdr:rowOff>104775</xdr:rowOff>
    </xdr:from>
    <xdr:ext cx="962025" cy="619125"/>
    <xdr:pic>
      <xdr:nvPicPr>
        <xdr:cNvPr id="44" name="image86.jpg" descr="Granulometria">
          <a:extLst>
            <a:ext uri="{FF2B5EF4-FFF2-40B4-BE49-F238E27FC236}">
              <a16:creationId xmlns:a16="http://schemas.microsoft.com/office/drawing/2014/main" id="{00000000-0008-0000-0A00-00002C000000}"/>
            </a:ext>
          </a:extLst>
        </xdr:cNvPr>
        <xdr:cNvPicPr preferRelativeResize="0"/>
      </xdr:nvPicPr>
      <xdr:blipFill>
        <a:blip xmlns:r="http://schemas.openxmlformats.org/officeDocument/2006/relationships" r:embed="rId32" cstate="print"/>
        <a:stretch>
          <a:fillRect/>
        </a:stretch>
      </xdr:blipFill>
      <xdr:spPr>
        <a:prstGeom prst="rect">
          <a:avLst/>
        </a:prstGeom>
        <a:noFill/>
      </xdr:spPr>
    </xdr:pic>
    <xdr:clientData fLocksWithSheet="0"/>
  </xdr:oneCellAnchor>
  <xdr:oneCellAnchor>
    <xdr:from>
      <xdr:col>4</xdr:col>
      <xdr:colOff>371475</xdr:colOff>
      <xdr:row>45</xdr:row>
      <xdr:rowOff>47625</xdr:rowOff>
    </xdr:from>
    <xdr:ext cx="1276350" cy="647700"/>
    <xdr:pic>
      <xdr:nvPicPr>
        <xdr:cNvPr id="45" name="image98.jpg" descr="Calibradores digitales de 6 pulgadas y 150mm, calibrador Vernier ...">
          <a:extLst>
            <a:ext uri="{FF2B5EF4-FFF2-40B4-BE49-F238E27FC236}">
              <a16:creationId xmlns:a16="http://schemas.microsoft.com/office/drawing/2014/main" id="{00000000-0008-0000-0A00-00002D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oneCellAnchor>
    <xdr:from>
      <xdr:col>4</xdr:col>
      <xdr:colOff>800100</xdr:colOff>
      <xdr:row>46</xdr:row>
      <xdr:rowOff>85725</xdr:rowOff>
    </xdr:from>
    <xdr:ext cx="866775" cy="619125"/>
    <xdr:pic>
      <xdr:nvPicPr>
        <xdr:cNvPr id="46" name="image26.png">
          <a:extLst>
            <a:ext uri="{FF2B5EF4-FFF2-40B4-BE49-F238E27FC236}">
              <a16:creationId xmlns:a16="http://schemas.microsoft.com/office/drawing/2014/main" id="{00000000-0008-0000-0A00-00002E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4</xdr:col>
      <xdr:colOff>428625</xdr:colOff>
      <xdr:row>48</xdr:row>
      <xdr:rowOff>104775</xdr:rowOff>
    </xdr:from>
    <xdr:ext cx="1400175" cy="609600"/>
    <xdr:pic>
      <xdr:nvPicPr>
        <xdr:cNvPr id="47" name="image25.png">
          <a:extLst>
            <a:ext uri="{FF2B5EF4-FFF2-40B4-BE49-F238E27FC236}">
              <a16:creationId xmlns:a16="http://schemas.microsoft.com/office/drawing/2014/main" id="{00000000-0008-0000-0A00-00002F000000}"/>
            </a:ext>
          </a:extLst>
        </xdr:cNvPr>
        <xdr:cNvPicPr preferRelativeResize="0"/>
      </xdr:nvPicPr>
      <xdr:blipFill>
        <a:blip xmlns:r="http://schemas.openxmlformats.org/officeDocument/2006/relationships" r:embed="rId35" cstate="print"/>
        <a:stretch>
          <a:fillRect/>
        </a:stretch>
      </xdr:blipFill>
      <xdr:spPr>
        <a:prstGeom prst="rect">
          <a:avLst/>
        </a:prstGeom>
        <a:noFill/>
      </xdr:spPr>
    </xdr:pic>
    <xdr:clientData fLocksWithSheet="0"/>
  </xdr:oneCellAnchor>
  <xdr:oneCellAnchor>
    <xdr:from>
      <xdr:col>4</xdr:col>
      <xdr:colOff>666750</xdr:colOff>
      <xdr:row>49</xdr:row>
      <xdr:rowOff>47625</xdr:rowOff>
    </xdr:from>
    <xdr:ext cx="885825" cy="714375"/>
    <xdr:pic>
      <xdr:nvPicPr>
        <xdr:cNvPr id="48" name="image39.jpg">
          <a:extLst>
            <a:ext uri="{FF2B5EF4-FFF2-40B4-BE49-F238E27FC236}">
              <a16:creationId xmlns:a16="http://schemas.microsoft.com/office/drawing/2014/main" id="{00000000-0008-0000-0A00-000030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oneCellAnchor>
    <xdr:from>
      <xdr:col>4</xdr:col>
      <xdr:colOff>819150</xdr:colOff>
      <xdr:row>51</xdr:row>
      <xdr:rowOff>47625</xdr:rowOff>
    </xdr:from>
    <xdr:ext cx="828675" cy="666750"/>
    <xdr:pic>
      <xdr:nvPicPr>
        <xdr:cNvPr id="49" name="image101.jpg" descr="JF PLÁSTICOS S.A.S.: CANECAS PLASTICAS">
          <a:extLst>
            <a:ext uri="{FF2B5EF4-FFF2-40B4-BE49-F238E27FC236}">
              <a16:creationId xmlns:a16="http://schemas.microsoft.com/office/drawing/2014/main" id="{00000000-0008-0000-0A00-000031000000}"/>
            </a:ext>
          </a:extLst>
        </xdr:cNvPr>
        <xdr:cNvPicPr preferRelativeResize="0"/>
      </xdr:nvPicPr>
      <xdr:blipFill>
        <a:blip xmlns:r="http://schemas.openxmlformats.org/officeDocument/2006/relationships" r:embed="rId37" cstate="print"/>
        <a:stretch>
          <a:fillRect/>
        </a:stretch>
      </xdr:blipFill>
      <xdr:spPr>
        <a:prstGeom prst="rect">
          <a:avLst/>
        </a:prstGeom>
        <a:noFill/>
      </xdr:spPr>
    </xdr:pic>
    <xdr:clientData fLocksWithSheet="0"/>
  </xdr:oneCellAnchor>
  <xdr:oneCellAnchor>
    <xdr:from>
      <xdr:col>4</xdr:col>
      <xdr:colOff>619125</xdr:colOff>
      <xdr:row>53</xdr:row>
      <xdr:rowOff>47625</xdr:rowOff>
    </xdr:from>
    <xdr:ext cx="723900" cy="581025"/>
    <xdr:pic>
      <xdr:nvPicPr>
        <xdr:cNvPr id="50" name="image48.jpg">
          <a:extLst>
            <a:ext uri="{FF2B5EF4-FFF2-40B4-BE49-F238E27FC236}">
              <a16:creationId xmlns:a16="http://schemas.microsoft.com/office/drawing/2014/main" id="{00000000-0008-0000-0A00-000032000000}"/>
            </a:ext>
          </a:extLst>
        </xdr:cNvPr>
        <xdr:cNvPicPr preferRelativeResize="0"/>
      </xdr:nvPicPr>
      <xdr:blipFill>
        <a:blip xmlns:r="http://schemas.openxmlformats.org/officeDocument/2006/relationships" r:embed="rId38" cstate="print"/>
        <a:stretch>
          <a:fillRect/>
        </a:stretch>
      </xdr:blipFill>
      <xdr:spPr>
        <a:prstGeom prst="rect">
          <a:avLst/>
        </a:prstGeom>
        <a:noFill/>
      </xdr:spPr>
    </xdr:pic>
    <xdr:clientData fLocksWithSheet="0"/>
  </xdr:oneCellAnchor>
  <xdr:oneCellAnchor>
    <xdr:from>
      <xdr:col>4</xdr:col>
      <xdr:colOff>323850</xdr:colOff>
      <xdr:row>39</xdr:row>
      <xdr:rowOff>95250</xdr:rowOff>
    </xdr:from>
    <xdr:ext cx="1066800" cy="657225"/>
    <xdr:pic>
      <xdr:nvPicPr>
        <xdr:cNvPr id="51" name="image1.jpg" descr="TAMIZ MALLA 100 y 8 pulgadas de diámetro - TAMICES">
          <a:extLst>
            <a:ext uri="{FF2B5EF4-FFF2-40B4-BE49-F238E27FC236}">
              <a16:creationId xmlns:a16="http://schemas.microsoft.com/office/drawing/2014/main" id="{00000000-0008-0000-0A00-000033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533400</xdr:colOff>
      <xdr:row>54</xdr:row>
      <xdr:rowOff>114300</xdr:rowOff>
    </xdr:from>
    <xdr:ext cx="1028700" cy="485775"/>
    <xdr:pic>
      <xdr:nvPicPr>
        <xdr:cNvPr id="52" name="image100.jpg">
          <a:extLst>
            <a:ext uri="{FF2B5EF4-FFF2-40B4-BE49-F238E27FC236}">
              <a16:creationId xmlns:a16="http://schemas.microsoft.com/office/drawing/2014/main" id="{00000000-0008-0000-0A00-000034000000}"/>
            </a:ext>
          </a:extLst>
        </xdr:cNvPr>
        <xdr:cNvPicPr preferRelativeResize="0"/>
      </xdr:nvPicPr>
      <xdr:blipFill>
        <a:blip xmlns:r="http://schemas.openxmlformats.org/officeDocument/2006/relationships" r:embed="rId39" cstate="print"/>
        <a:stretch>
          <a:fillRect/>
        </a:stretch>
      </xdr:blipFill>
      <xdr:spPr>
        <a:prstGeom prst="rect">
          <a:avLst/>
        </a:prstGeom>
        <a:noFill/>
      </xdr:spPr>
    </xdr:pic>
    <xdr:clientData fLocksWithSheet="0"/>
  </xdr:oneCellAnchor>
  <xdr:oneCellAnchor>
    <xdr:from>
      <xdr:col>4</xdr:col>
      <xdr:colOff>323850</xdr:colOff>
      <xdr:row>42</xdr:row>
      <xdr:rowOff>38100</xdr:rowOff>
    </xdr:from>
    <xdr:ext cx="1066800" cy="590550"/>
    <xdr:pic>
      <xdr:nvPicPr>
        <xdr:cNvPr id="53" name="image84.jpg" descr="TAMIZ MALLA 100 y 8 pulgadas de diámetro - TAMICES">
          <a:extLst>
            <a:ext uri="{FF2B5EF4-FFF2-40B4-BE49-F238E27FC236}">
              <a16:creationId xmlns:a16="http://schemas.microsoft.com/office/drawing/2014/main" id="{00000000-0008-0000-0A00-000035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4</xdr:col>
      <xdr:colOff>523875</xdr:colOff>
      <xdr:row>37</xdr:row>
      <xdr:rowOff>85725</xdr:rowOff>
    </xdr:from>
    <xdr:ext cx="1066800" cy="657225"/>
    <xdr:pic>
      <xdr:nvPicPr>
        <xdr:cNvPr id="54" name="image1.jpg" descr="TAMIZ MALLA 100 y 8 pulgadas de diámetro - TAMICES">
          <a:extLst>
            <a:ext uri="{FF2B5EF4-FFF2-40B4-BE49-F238E27FC236}">
              <a16:creationId xmlns:a16="http://schemas.microsoft.com/office/drawing/2014/main" id="{00000000-0008-0000-0A00-000036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4</xdr:col>
      <xdr:colOff>904875</xdr:colOff>
      <xdr:row>52</xdr:row>
      <xdr:rowOff>95250</xdr:rowOff>
    </xdr:from>
    <xdr:ext cx="809625" cy="771525"/>
    <xdr:pic>
      <xdr:nvPicPr>
        <xdr:cNvPr id="55" name="image93.png">
          <a:extLst>
            <a:ext uri="{FF2B5EF4-FFF2-40B4-BE49-F238E27FC236}">
              <a16:creationId xmlns:a16="http://schemas.microsoft.com/office/drawing/2014/main" id="{00000000-0008-0000-0A00-000037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oneCellAnchor>
    <xdr:from>
      <xdr:col>4</xdr:col>
      <xdr:colOff>714375</xdr:colOff>
      <xdr:row>55</xdr:row>
      <xdr:rowOff>104775</xdr:rowOff>
    </xdr:from>
    <xdr:ext cx="495300" cy="628650"/>
    <xdr:pic>
      <xdr:nvPicPr>
        <xdr:cNvPr id="56" name="image46.png" descr="Cilindro A Gas De 100libras - $ 60.000 en 2020 | Gas propano ...">
          <a:extLst>
            <a:ext uri="{FF2B5EF4-FFF2-40B4-BE49-F238E27FC236}">
              <a16:creationId xmlns:a16="http://schemas.microsoft.com/office/drawing/2014/main" id="{00000000-0008-0000-0A00-000038000000}"/>
            </a:ext>
          </a:extLst>
        </xdr:cNvPr>
        <xdr:cNvPicPr preferRelativeResize="0"/>
      </xdr:nvPicPr>
      <xdr:blipFill>
        <a:blip xmlns:r="http://schemas.openxmlformats.org/officeDocument/2006/relationships" r:embed="rId41" cstate="print"/>
        <a:stretch>
          <a:fillRect/>
        </a:stretch>
      </xdr:blipFill>
      <xdr:spPr>
        <a:prstGeom prst="rect">
          <a:avLst/>
        </a:prstGeom>
        <a:noFill/>
      </xdr:spPr>
    </xdr:pic>
    <xdr:clientData fLocksWithSheet="0"/>
  </xdr:oneCellAnchor>
  <xdr:oneCellAnchor>
    <xdr:from>
      <xdr:col>4</xdr:col>
      <xdr:colOff>276225</xdr:colOff>
      <xdr:row>58</xdr:row>
      <xdr:rowOff>209550</xdr:rowOff>
    </xdr:from>
    <xdr:ext cx="1676400" cy="1533525"/>
    <xdr:pic>
      <xdr:nvPicPr>
        <xdr:cNvPr id="57" name="image109.png">
          <a:extLst>
            <a:ext uri="{FF2B5EF4-FFF2-40B4-BE49-F238E27FC236}">
              <a16:creationId xmlns:a16="http://schemas.microsoft.com/office/drawing/2014/main" id="{00000000-0008-0000-0A00-000039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4</xdr:col>
      <xdr:colOff>590550</xdr:colOff>
      <xdr:row>68</xdr:row>
      <xdr:rowOff>95250</xdr:rowOff>
    </xdr:from>
    <xdr:ext cx="742950" cy="1028700"/>
    <xdr:pic>
      <xdr:nvPicPr>
        <xdr:cNvPr id="58" name="image88.jpg" descr="Escalera Tipo Tijera Doble Acceso de Fibra de Vidrio de 6 Peldaños">
          <a:extLst>
            <a:ext uri="{FF2B5EF4-FFF2-40B4-BE49-F238E27FC236}">
              <a16:creationId xmlns:a16="http://schemas.microsoft.com/office/drawing/2014/main" id="{00000000-0008-0000-0A00-00003A000000}"/>
            </a:ext>
          </a:extLst>
        </xdr:cNvPr>
        <xdr:cNvPicPr preferRelativeResize="0"/>
      </xdr:nvPicPr>
      <xdr:blipFill>
        <a:blip xmlns:r="http://schemas.openxmlformats.org/officeDocument/2006/relationships" r:embed="rId43" cstate="print"/>
        <a:stretch>
          <a:fillRect/>
        </a:stretch>
      </xdr:blipFill>
      <xdr:spPr>
        <a:prstGeom prst="rect">
          <a:avLst/>
        </a:prstGeom>
        <a:noFill/>
      </xdr:spPr>
    </xdr:pic>
    <xdr:clientData fLocksWithSheet="0"/>
  </xdr:oneCellAnchor>
  <xdr:oneCellAnchor>
    <xdr:from>
      <xdr:col>4</xdr:col>
      <xdr:colOff>180975</xdr:colOff>
      <xdr:row>69</xdr:row>
      <xdr:rowOff>19050</xdr:rowOff>
    </xdr:from>
    <xdr:ext cx="1714500" cy="828675"/>
    <xdr:pic>
      <xdr:nvPicPr>
        <xdr:cNvPr id="59" name="image90.png">
          <a:extLst>
            <a:ext uri="{FF2B5EF4-FFF2-40B4-BE49-F238E27FC236}">
              <a16:creationId xmlns:a16="http://schemas.microsoft.com/office/drawing/2014/main" id="{00000000-0008-0000-0A00-00003B000000}"/>
            </a:ext>
          </a:extLst>
        </xdr:cNvPr>
        <xdr:cNvPicPr preferRelativeResize="0"/>
      </xdr:nvPicPr>
      <xdr:blipFill>
        <a:blip xmlns:r="http://schemas.openxmlformats.org/officeDocument/2006/relationships" r:embed="rId44" cstate="print"/>
        <a:stretch>
          <a:fillRect/>
        </a:stretch>
      </xdr:blipFill>
      <xdr:spPr>
        <a:prstGeom prst="rect">
          <a:avLst/>
        </a:prstGeom>
        <a:noFill/>
      </xdr:spPr>
    </xdr:pic>
    <xdr:clientData fLocksWithSheet="0"/>
  </xdr:oneCellAnchor>
  <xdr:oneCellAnchor>
    <xdr:from>
      <xdr:col>4</xdr:col>
      <xdr:colOff>438150</xdr:colOff>
      <xdr:row>70</xdr:row>
      <xdr:rowOff>66675</xdr:rowOff>
    </xdr:from>
    <xdr:ext cx="1352550" cy="1352550"/>
    <xdr:pic>
      <xdr:nvPicPr>
        <xdr:cNvPr id="60" name="image44.jpg" descr="Sulfato de magnesio agrícola – Campoquímica">
          <a:extLst>
            <a:ext uri="{FF2B5EF4-FFF2-40B4-BE49-F238E27FC236}">
              <a16:creationId xmlns:a16="http://schemas.microsoft.com/office/drawing/2014/main" id="{00000000-0008-0000-0A00-00003C000000}"/>
            </a:ext>
          </a:extLst>
        </xdr:cNvPr>
        <xdr:cNvPicPr preferRelativeResize="0"/>
      </xdr:nvPicPr>
      <xdr:blipFill>
        <a:blip xmlns:r="http://schemas.openxmlformats.org/officeDocument/2006/relationships" r:embed="rId45" cstate="print"/>
        <a:stretch>
          <a:fillRect/>
        </a:stretch>
      </xdr:blipFill>
      <xdr:spPr>
        <a:prstGeom prst="rect">
          <a:avLst/>
        </a:prstGeom>
        <a:noFill/>
      </xdr:spPr>
    </xdr:pic>
    <xdr:clientData fLocksWithSheet="0"/>
  </xdr:oneCellAnchor>
  <xdr:oneCellAnchor>
    <xdr:from>
      <xdr:col>4</xdr:col>
      <xdr:colOff>561975</xdr:colOff>
      <xdr:row>71</xdr:row>
      <xdr:rowOff>95250</xdr:rowOff>
    </xdr:from>
    <xdr:ext cx="981075" cy="809625"/>
    <xdr:pic>
      <xdr:nvPicPr>
        <xdr:cNvPr id="61" name="image97.png">
          <a:extLst>
            <a:ext uri="{FF2B5EF4-FFF2-40B4-BE49-F238E27FC236}">
              <a16:creationId xmlns:a16="http://schemas.microsoft.com/office/drawing/2014/main" id="{00000000-0008-0000-0A00-00003D000000}"/>
            </a:ext>
          </a:extLst>
        </xdr:cNvPr>
        <xdr:cNvPicPr preferRelativeResize="0"/>
      </xdr:nvPicPr>
      <xdr:blipFill>
        <a:blip xmlns:r="http://schemas.openxmlformats.org/officeDocument/2006/relationships" r:embed="rId46" cstate="print"/>
        <a:stretch>
          <a:fillRect/>
        </a:stretch>
      </xdr:blipFill>
      <xdr:spPr>
        <a:prstGeom prst="rect">
          <a:avLst/>
        </a:prstGeom>
        <a:noFill/>
      </xdr:spPr>
    </xdr:pic>
    <xdr:clientData fLocksWithSheet="0"/>
  </xdr:oneCellAnchor>
  <xdr:oneCellAnchor>
    <xdr:from>
      <xdr:col>4</xdr:col>
      <xdr:colOff>390525</xdr:colOff>
      <xdr:row>72</xdr:row>
      <xdr:rowOff>47625</xdr:rowOff>
    </xdr:from>
    <xdr:ext cx="1162050" cy="1333500"/>
    <xdr:pic>
      <xdr:nvPicPr>
        <xdr:cNvPr id="62" name="image92.png">
          <a:extLst>
            <a:ext uri="{FF2B5EF4-FFF2-40B4-BE49-F238E27FC236}">
              <a16:creationId xmlns:a16="http://schemas.microsoft.com/office/drawing/2014/main" id="{00000000-0008-0000-0A00-00003E000000}"/>
            </a:ext>
          </a:extLst>
        </xdr:cNvPr>
        <xdr:cNvPicPr preferRelativeResize="0"/>
      </xdr:nvPicPr>
      <xdr:blipFill>
        <a:blip xmlns:r="http://schemas.openxmlformats.org/officeDocument/2006/relationships" r:embed="rId47" cstate="print"/>
        <a:stretch>
          <a:fillRect/>
        </a:stretch>
      </xdr:blipFill>
      <xdr:spPr>
        <a:prstGeom prst="rect">
          <a:avLst/>
        </a:prstGeom>
        <a:noFill/>
      </xdr:spPr>
    </xdr:pic>
    <xdr:clientData fLocksWithSheet="0"/>
  </xdr:oneCellAnchor>
  <xdr:oneCellAnchor>
    <xdr:from>
      <xdr:col>4</xdr:col>
      <xdr:colOff>0</xdr:colOff>
      <xdr:row>18</xdr:row>
      <xdr:rowOff>0</xdr:rowOff>
    </xdr:from>
    <xdr:ext cx="2200275" cy="1333500"/>
    <xdr:pic>
      <xdr:nvPicPr>
        <xdr:cNvPr id="63" name="image106.png">
          <a:extLst>
            <a:ext uri="{FF2B5EF4-FFF2-40B4-BE49-F238E27FC236}">
              <a16:creationId xmlns:a16="http://schemas.microsoft.com/office/drawing/2014/main" id="{00000000-0008-0000-0A00-00003F000000}"/>
            </a:ext>
          </a:extLst>
        </xdr:cNvPr>
        <xdr:cNvPicPr preferRelativeResize="0"/>
      </xdr:nvPicPr>
      <xdr:blipFill>
        <a:blip xmlns:r="http://schemas.openxmlformats.org/officeDocument/2006/relationships" r:embed="rId48" cstate="print"/>
        <a:stretch>
          <a:fillRect/>
        </a:stretch>
      </xdr:blipFill>
      <xdr:spPr>
        <a:prstGeom prst="rect">
          <a:avLst/>
        </a:prstGeom>
        <a:noFill/>
      </xdr:spPr>
    </xdr:pic>
    <xdr:clientData fLocksWithSheet="0"/>
  </xdr:oneCellAnchor>
  <xdr:oneCellAnchor>
    <xdr:from>
      <xdr:col>4</xdr:col>
      <xdr:colOff>0</xdr:colOff>
      <xdr:row>27</xdr:row>
      <xdr:rowOff>0</xdr:rowOff>
    </xdr:from>
    <xdr:ext cx="1609725" cy="714375"/>
    <xdr:pic>
      <xdr:nvPicPr>
        <xdr:cNvPr id="64" name="image105.png">
          <a:extLst>
            <a:ext uri="{FF2B5EF4-FFF2-40B4-BE49-F238E27FC236}">
              <a16:creationId xmlns:a16="http://schemas.microsoft.com/office/drawing/2014/main" id="{00000000-0008-0000-0A00-000040000000}"/>
            </a:ext>
          </a:extLst>
        </xdr:cNvPr>
        <xdr:cNvPicPr preferRelativeResize="0"/>
      </xdr:nvPicPr>
      <xdr:blipFill>
        <a:blip xmlns:r="http://schemas.openxmlformats.org/officeDocument/2006/relationships" r:embed="rId49" cstate="print"/>
        <a:stretch>
          <a:fillRect/>
        </a:stretch>
      </xdr:blipFill>
      <xdr:spPr>
        <a:prstGeom prst="rect">
          <a:avLst/>
        </a:prstGeom>
        <a:noFill/>
      </xdr:spPr>
    </xdr:pic>
    <xdr:clientData fLocksWithSheet="0"/>
  </xdr:oneCellAnchor>
  <xdr:oneCellAnchor>
    <xdr:from>
      <xdr:col>4</xdr:col>
      <xdr:colOff>0</xdr:colOff>
      <xdr:row>29</xdr:row>
      <xdr:rowOff>0</xdr:rowOff>
    </xdr:from>
    <xdr:ext cx="2200275" cy="2143125"/>
    <xdr:pic>
      <xdr:nvPicPr>
        <xdr:cNvPr id="65" name="image104.png">
          <a:extLst>
            <a:ext uri="{FF2B5EF4-FFF2-40B4-BE49-F238E27FC236}">
              <a16:creationId xmlns:a16="http://schemas.microsoft.com/office/drawing/2014/main" id="{00000000-0008-0000-0A00-000041000000}"/>
            </a:ext>
          </a:extLst>
        </xdr:cNvPr>
        <xdr:cNvPicPr preferRelativeResize="0"/>
      </xdr:nvPicPr>
      <xdr:blipFill>
        <a:blip xmlns:r="http://schemas.openxmlformats.org/officeDocument/2006/relationships" r:embed="rId50" cstate="print"/>
        <a:stretch>
          <a:fillRect/>
        </a:stretch>
      </xdr:blipFill>
      <xdr:spPr>
        <a:prstGeom prst="rect">
          <a:avLst/>
        </a:prstGeom>
        <a:noFill/>
      </xdr:spPr>
    </xdr:pic>
    <xdr:clientData fLocksWithSheet="0"/>
  </xdr:oneCellAnchor>
  <xdr:oneCellAnchor>
    <xdr:from>
      <xdr:col>4</xdr:col>
      <xdr:colOff>0</xdr:colOff>
      <xdr:row>47</xdr:row>
      <xdr:rowOff>0</xdr:rowOff>
    </xdr:from>
    <xdr:ext cx="1076325" cy="609600"/>
    <xdr:pic>
      <xdr:nvPicPr>
        <xdr:cNvPr id="66" name="image26.png">
          <a:extLst>
            <a:ext uri="{FF2B5EF4-FFF2-40B4-BE49-F238E27FC236}">
              <a16:creationId xmlns:a16="http://schemas.microsoft.com/office/drawing/2014/main" id="{00000000-0008-0000-0A00-000042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4</xdr:col>
      <xdr:colOff>0</xdr:colOff>
      <xdr:row>50</xdr:row>
      <xdr:rowOff>0</xdr:rowOff>
    </xdr:from>
    <xdr:ext cx="971550" cy="790575"/>
    <xdr:pic>
      <xdr:nvPicPr>
        <xdr:cNvPr id="67" name="image39.jpg">
          <a:extLst>
            <a:ext uri="{FF2B5EF4-FFF2-40B4-BE49-F238E27FC236}">
              <a16:creationId xmlns:a16="http://schemas.microsoft.com/office/drawing/2014/main" id="{00000000-0008-0000-0A00-000043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B50A7-F956-3A47-B2A9-96E18C801AB6}">
  <dimension ref="A1:P810"/>
  <sheetViews>
    <sheetView tabSelected="1" view="pageBreakPreview" topLeftCell="A78" zoomScale="30" zoomScaleNormal="40" zoomScaleSheetLayoutView="30" workbookViewId="0">
      <selection activeCell="M9" sqref="M9:M79"/>
    </sheetView>
  </sheetViews>
  <sheetFormatPr baseColWidth="10" defaultColWidth="12.625" defaultRowHeight="15" customHeight="1"/>
  <cols>
    <col min="1" max="1" width="16.25" style="259" customWidth="1"/>
    <col min="2" max="2" width="32.625" style="253" customWidth="1"/>
    <col min="3" max="3" width="132.75" customWidth="1"/>
    <col min="4" max="4" width="135.5" customWidth="1"/>
    <col min="5" max="5" width="21.375" style="54" customWidth="1"/>
    <col min="6" max="6" width="42.75" customWidth="1"/>
    <col min="7" max="7" width="40.625" customWidth="1"/>
    <col min="8" max="8" width="34" customWidth="1"/>
    <col min="9" max="9" width="38" customWidth="1"/>
    <col min="10" max="10" width="39.875" customWidth="1"/>
    <col min="11" max="11" width="39.75" customWidth="1"/>
    <col min="12" max="12" width="42.75" style="173" customWidth="1"/>
    <col min="13" max="13" width="48.25" customWidth="1"/>
    <col min="14" max="14" width="43.125" customWidth="1"/>
    <col min="15" max="15" width="3.875" customWidth="1"/>
    <col min="16" max="16" width="31.625" customWidth="1"/>
  </cols>
  <sheetData>
    <row r="1" spans="1:16" ht="81.75" customHeight="1">
      <c r="A1" s="329" t="s">
        <v>337</v>
      </c>
      <c r="B1" s="330"/>
      <c r="C1" s="330"/>
      <c r="D1" s="330"/>
      <c r="E1" s="330"/>
      <c r="F1" s="330"/>
      <c r="G1" s="330"/>
      <c r="H1" s="330"/>
      <c r="I1" s="330"/>
      <c r="J1" s="330"/>
      <c r="K1" s="330"/>
      <c r="L1" s="330"/>
      <c r="M1" s="330"/>
      <c r="N1" s="330"/>
    </row>
    <row r="2" spans="1:16" ht="75" customHeight="1">
      <c r="A2" s="329" t="s">
        <v>262</v>
      </c>
      <c r="B2" s="330"/>
      <c r="C2" s="330"/>
      <c r="D2" s="330"/>
      <c r="E2" s="330"/>
      <c r="F2" s="330"/>
      <c r="G2" s="330"/>
      <c r="H2" s="330"/>
      <c r="I2" s="330"/>
      <c r="J2" s="330"/>
      <c r="K2" s="330"/>
      <c r="L2" s="330"/>
      <c r="M2" s="330"/>
      <c r="N2" s="330"/>
    </row>
    <row r="3" spans="1:16" ht="81" customHeight="1">
      <c r="A3" s="329" t="s">
        <v>338</v>
      </c>
      <c r="B3" s="330"/>
      <c r="C3" s="330"/>
      <c r="D3" s="330"/>
      <c r="E3" s="330"/>
      <c r="F3" s="330"/>
      <c r="G3" s="330"/>
      <c r="H3" s="330"/>
      <c r="I3" s="330"/>
      <c r="J3" s="330"/>
      <c r="K3" s="330"/>
      <c r="L3" s="330"/>
      <c r="M3" s="330"/>
      <c r="N3" s="330"/>
    </row>
    <row r="4" spans="1:16" ht="148.5" customHeight="1">
      <c r="A4" s="320" t="s">
        <v>339</v>
      </c>
      <c r="B4" s="320"/>
      <c r="C4" s="320"/>
      <c r="D4" s="320"/>
      <c r="E4" s="320"/>
      <c r="F4" s="320"/>
      <c r="G4" s="320"/>
      <c r="H4" s="320"/>
      <c r="I4" s="320"/>
      <c r="J4" s="320"/>
      <c r="K4" s="320"/>
      <c r="L4" s="320"/>
      <c r="M4" s="320"/>
      <c r="N4" s="320"/>
    </row>
    <row r="5" spans="1:16" ht="81" customHeight="1">
      <c r="A5" s="310"/>
      <c r="B5" s="310"/>
      <c r="C5" s="310"/>
      <c r="D5" s="310"/>
      <c r="E5" s="310"/>
      <c r="F5" s="310"/>
      <c r="G5" s="310"/>
      <c r="H5" s="310"/>
      <c r="I5" s="310"/>
      <c r="J5" s="310"/>
      <c r="K5" s="310"/>
      <c r="L5" s="310"/>
      <c r="M5" s="310"/>
      <c r="N5" s="310"/>
    </row>
    <row r="6" spans="1:16" ht="60" customHeight="1">
      <c r="A6" s="331" t="s">
        <v>2</v>
      </c>
      <c r="B6" s="333" t="s">
        <v>3</v>
      </c>
      <c r="C6" s="316" t="s">
        <v>352</v>
      </c>
      <c r="D6" s="317"/>
      <c r="E6" s="335" t="s">
        <v>258</v>
      </c>
      <c r="F6" s="335"/>
      <c r="G6" s="335"/>
      <c r="H6" s="336"/>
      <c r="I6" s="336"/>
      <c r="J6" s="336"/>
      <c r="K6" s="335" t="s">
        <v>259</v>
      </c>
      <c r="L6" s="336"/>
      <c r="M6" s="336"/>
      <c r="N6" s="336"/>
    </row>
    <row r="7" spans="1:16" ht="306.75" customHeight="1">
      <c r="A7" s="332"/>
      <c r="B7" s="334"/>
      <c r="C7" s="317"/>
      <c r="D7" s="317"/>
      <c r="E7" s="199" t="s">
        <v>6</v>
      </c>
      <c r="F7" s="200" t="s">
        <v>340</v>
      </c>
      <c r="G7" s="201" t="s">
        <v>341</v>
      </c>
      <c r="H7" s="201" t="s">
        <v>342</v>
      </c>
      <c r="I7" s="202" t="s">
        <v>343</v>
      </c>
      <c r="J7" s="203" t="s">
        <v>344</v>
      </c>
      <c r="K7" s="204" t="s">
        <v>345</v>
      </c>
      <c r="L7" s="205" t="s">
        <v>7</v>
      </c>
      <c r="M7" s="203" t="s">
        <v>346</v>
      </c>
      <c r="N7" s="206" t="s">
        <v>347</v>
      </c>
      <c r="P7" s="207">
        <f>171115*0.19</f>
        <v>32511.850000000002</v>
      </c>
    </row>
    <row r="8" spans="1:16" ht="66.75" customHeight="1">
      <c r="A8" s="292">
        <v>1</v>
      </c>
      <c r="B8" s="208" t="s">
        <v>8</v>
      </c>
      <c r="C8" s="318" t="s">
        <v>273</v>
      </c>
      <c r="D8" s="319"/>
      <c r="E8" s="209"/>
      <c r="F8" s="210"/>
      <c r="G8" s="210"/>
      <c r="H8" s="209"/>
      <c r="I8" s="210"/>
      <c r="J8" s="210"/>
      <c r="K8" s="210"/>
      <c r="L8" s="210"/>
      <c r="M8" s="211"/>
      <c r="N8" s="211"/>
    </row>
    <row r="9" spans="1:16" ht="409.5" customHeight="1">
      <c r="A9" s="293"/>
      <c r="B9" s="296" t="s">
        <v>263</v>
      </c>
      <c r="C9" s="322" t="s">
        <v>325</v>
      </c>
      <c r="D9" s="323"/>
      <c r="E9" s="324" t="s">
        <v>112</v>
      </c>
      <c r="F9" s="277">
        <v>11858350</v>
      </c>
      <c r="G9" s="287"/>
      <c r="H9" s="287"/>
      <c r="I9" s="277" t="str">
        <f>IF(G9="","",G9+H9)</f>
        <v/>
      </c>
      <c r="J9" s="277" t="str">
        <f>+IF(I9="","",MROUND(I9,1))</f>
        <v/>
      </c>
      <c r="K9" s="289" t="str">
        <f>IF(J9="","COMPLETAR",IF(OR(J9&lt;=0,J9&gt;F9),"CORREGIR","OK"))</f>
        <v>COMPLETAR</v>
      </c>
      <c r="L9" s="289">
        <v>1</v>
      </c>
      <c r="M9" s="325">
        <f>+L9*F9</f>
        <v>11858350</v>
      </c>
      <c r="N9" s="289" t="e">
        <f>+L9*J9</f>
        <v>#VALUE!</v>
      </c>
    </row>
    <row r="10" spans="1:16" ht="106.5" customHeight="1">
      <c r="A10" s="293"/>
      <c r="B10" s="302"/>
      <c r="C10" s="299"/>
      <c r="D10" s="321"/>
      <c r="E10" s="301"/>
      <c r="F10" s="304"/>
      <c r="G10" s="303"/>
      <c r="H10" s="303"/>
      <c r="I10" s="304"/>
      <c r="J10" s="304"/>
      <c r="K10" s="307"/>
      <c r="L10" s="307"/>
      <c r="M10" s="307"/>
      <c r="N10" s="307"/>
    </row>
    <row r="11" spans="1:16" ht="27" customHeight="1">
      <c r="A11" s="293"/>
      <c r="B11" s="302"/>
      <c r="C11" s="299"/>
      <c r="D11" s="321"/>
      <c r="E11" s="301"/>
      <c r="F11" s="304"/>
      <c r="G11" s="303"/>
      <c r="H11" s="303"/>
      <c r="I11" s="304"/>
      <c r="J11" s="304"/>
      <c r="K11" s="307"/>
      <c r="L11" s="307"/>
      <c r="M11" s="307"/>
      <c r="N11" s="307"/>
    </row>
    <row r="12" spans="1:16" ht="22.5" customHeight="1">
      <c r="A12" s="293"/>
      <c r="B12" s="302"/>
      <c r="C12" s="299"/>
      <c r="D12" s="321"/>
      <c r="E12" s="301"/>
      <c r="F12" s="304"/>
      <c r="G12" s="303"/>
      <c r="H12" s="303"/>
      <c r="I12" s="304"/>
      <c r="J12" s="304"/>
      <c r="K12" s="307"/>
      <c r="L12" s="307"/>
      <c r="M12" s="307"/>
      <c r="N12" s="307"/>
    </row>
    <row r="13" spans="1:16" ht="182.1" customHeight="1">
      <c r="A13" s="293"/>
      <c r="B13" s="302" t="s">
        <v>264</v>
      </c>
      <c r="C13" s="299" t="s">
        <v>326</v>
      </c>
      <c r="D13" s="321"/>
      <c r="E13" s="301" t="s">
        <v>112</v>
      </c>
      <c r="F13" s="304">
        <v>5493338</v>
      </c>
      <c r="G13" s="303"/>
      <c r="H13" s="286"/>
      <c r="I13" s="277" t="str">
        <f>IF(G13="","",G13+H13)</f>
        <v/>
      </c>
      <c r="J13" s="277" t="str">
        <f>+IF(I13="","",MROUND(I13,1))</f>
        <v/>
      </c>
      <c r="K13" s="289" t="str">
        <f>IF(J13="","COMPLETAR",IF(OR(J13&lt;=0,J13&gt;F13),"CORREGIR","OK"))</f>
        <v>COMPLETAR</v>
      </c>
      <c r="L13" s="307">
        <v>1</v>
      </c>
      <c r="M13" s="315">
        <f>+L13*F13</f>
        <v>5493338</v>
      </c>
      <c r="N13" s="307" t="e">
        <f>+L13*J13</f>
        <v>#VALUE!</v>
      </c>
      <c r="P13">
        <v>5493338</v>
      </c>
    </row>
    <row r="14" spans="1:16" ht="282" customHeight="1">
      <c r="A14" s="293"/>
      <c r="B14" s="302"/>
      <c r="C14" s="299"/>
      <c r="D14" s="321"/>
      <c r="E14" s="301"/>
      <c r="F14" s="304"/>
      <c r="G14" s="303"/>
      <c r="H14" s="314"/>
      <c r="I14" s="304"/>
      <c r="J14" s="304"/>
      <c r="K14" s="307"/>
      <c r="L14" s="307"/>
      <c r="M14" s="307"/>
      <c r="N14" s="307"/>
    </row>
    <row r="15" spans="1:16" ht="291.75" customHeight="1">
      <c r="A15" s="293"/>
      <c r="B15" s="302"/>
      <c r="C15" s="299"/>
      <c r="D15" s="321"/>
      <c r="E15" s="301"/>
      <c r="F15" s="304"/>
      <c r="G15" s="303"/>
      <c r="H15" s="314"/>
      <c r="I15" s="304"/>
      <c r="J15" s="304"/>
      <c r="K15" s="307"/>
      <c r="L15" s="307"/>
      <c r="M15" s="307"/>
      <c r="N15" s="307"/>
    </row>
    <row r="16" spans="1:16" ht="33.950000000000003" customHeight="1">
      <c r="A16" s="293"/>
      <c r="B16" s="302"/>
      <c r="C16" s="299"/>
      <c r="D16" s="321"/>
      <c r="E16" s="301"/>
      <c r="F16" s="304"/>
      <c r="G16" s="303"/>
      <c r="H16" s="287"/>
      <c r="I16" s="304"/>
      <c r="J16" s="304"/>
      <c r="K16" s="307"/>
      <c r="L16" s="307"/>
      <c r="M16" s="307"/>
      <c r="N16" s="307"/>
    </row>
    <row r="17" spans="1:16" ht="409.5" customHeight="1">
      <c r="A17" s="293"/>
      <c r="B17" s="302" t="s">
        <v>265</v>
      </c>
      <c r="C17" s="299" t="s">
        <v>327</v>
      </c>
      <c r="D17" s="300"/>
      <c r="E17" s="301" t="s">
        <v>112</v>
      </c>
      <c r="F17" s="304">
        <v>892500</v>
      </c>
      <c r="G17" s="303"/>
      <c r="H17" s="286"/>
      <c r="I17" s="276" t="str">
        <f>IF(G17="","",G17+H17)</f>
        <v/>
      </c>
      <c r="J17" s="276" t="str">
        <f>+IF(I17="","",MROUND(I17,1))</f>
        <v/>
      </c>
      <c r="K17" s="278" t="str">
        <f>IF(J17="","COMPLETAR",IF(OR(J17&lt;=0,J17&gt;F17),"CORREGIR","OK"))</f>
        <v>COMPLETAR</v>
      </c>
      <c r="L17" s="291">
        <v>1</v>
      </c>
      <c r="M17" s="288">
        <f>+F17*L17</f>
        <v>892500</v>
      </c>
      <c r="N17" s="307" t="e">
        <f>+L17*J17</f>
        <v>#VALUE!</v>
      </c>
      <c r="P17" s="260">
        <v>892500</v>
      </c>
    </row>
    <row r="18" spans="1:16" ht="354" customHeight="1">
      <c r="A18" s="293"/>
      <c r="B18" s="302"/>
      <c r="C18" s="299"/>
      <c r="D18" s="300"/>
      <c r="E18" s="301"/>
      <c r="F18" s="304"/>
      <c r="G18" s="303"/>
      <c r="H18" s="287"/>
      <c r="I18" s="277"/>
      <c r="J18" s="277"/>
      <c r="K18" s="278"/>
      <c r="L18" s="291"/>
      <c r="M18" s="289"/>
      <c r="N18" s="307"/>
    </row>
    <row r="19" spans="1:16" ht="354" customHeight="1">
      <c r="A19" s="293"/>
      <c r="B19" s="295" t="s">
        <v>266</v>
      </c>
      <c r="C19" s="312" t="s">
        <v>328</v>
      </c>
      <c r="D19" s="284"/>
      <c r="E19" s="266" t="s">
        <v>112</v>
      </c>
      <c r="F19" s="305">
        <v>791350</v>
      </c>
      <c r="G19" s="270"/>
      <c r="H19" s="286"/>
      <c r="I19" s="276" t="str">
        <f>IF(G19="","",G19+H19)</f>
        <v/>
      </c>
      <c r="J19" s="276" t="str">
        <f>+IF(I19="","",MROUND(I19,1))</f>
        <v/>
      </c>
      <c r="K19" s="278" t="str">
        <f>IF(J19="","COMPLETAR",IF(OR(J19&lt;=0,J19&gt;F19),"CORREGIR","OK"))</f>
        <v>COMPLETAR</v>
      </c>
      <c r="L19" s="268">
        <v>1</v>
      </c>
      <c r="M19" s="288">
        <f>+L19*F19</f>
        <v>791350</v>
      </c>
      <c r="N19" s="290" t="e">
        <f>+L19*J19</f>
        <v>#VALUE!</v>
      </c>
      <c r="P19">
        <v>791350</v>
      </c>
    </row>
    <row r="20" spans="1:16" ht="408.75" customHeight="1">
      <c r="A20" s="293"/>
      <c r="B20" s="296"/>
      <c r="C20" s="313"/>
      <c r="D20" s="285"/>
      <c r="E20" s="267"/>
      <c r="F20" s="306"/>
      <c r="G20" s="271"/>
      <c r="H20" s="287"/>
      <c r="I20" s="277"/>
      <c r="J20" s="277"/>
      <c r="K20" s="278"/>
      <c r="L20" s="269"/>
      <c r="M20" s="289"/>
      <c r="N20" s="289"/>
    </row>
    <row r="21" spans="1:16" ht="408.75" customHeight="1">
      <c r="A21" s="293"/>
      <c r="B21" s="295" t="s">
        <v>267</v>
      </c>
      <c r="C21" s="297" t="s">
        <v>329</v>
      </c>
      <c r="D21" s="284"/>
      <c r="E21" s="266" t="s">
        <v>112</v>
      </c>
      <c r="F21" s="305">
        <v>791350</v>
      </c>
      <c r="G21" s="270"/>
      <c r="H21" s="286"/>
      <c r="I21" s="276" t="str">
        <f>IF(G21="","",G21+H21)</f>
        <v/>
      </c>
      <c r="J21" s="276" t="str">
        <f>+IF(I21="","",MROUND(I21,1))</f>
        <v/>
      </c>
      <c r="K21" s="278" t="str">
        <f>IF(J21="","COMPLETAR",IF(OR(J21&lt;=0,J21&gt;F21),"CORREGIR","OK"))</f>
        <v>COMPLETAR</v>
      </c>
      <c r="L21" s="268">
        <v>1</v>
      </c>
      <c r="M21" s="279">
        <f>+L21*F21</f>
        <v>791350</v>
      </c>
      <c r="N21" s="281" t="e">
        <f>+L21*J21</f>
        <v>#VALUE!</v>
      </c>
      <c r="P21">
        <v>791350</v>
      </c>
    </row>
    <row r="22" spans="1:16" ht="408.75" customHeight="1">
      <c r="A22" s="293"/>
      <c r="B22" s="296"/>
      <c r="C22" s="298"/>
      <c r="D22" s="285"/>
      <c r="E22" s="267"/>
      <c r="F22" s="306"/>
      <c r="G22" s="271"/>
      <c r="H22" s="287"/>
      <c r="I22" s="277"/>
      <c r="J22" s="277"/>
      <c r="K22" s="278"/>
      <c r="L22" s="269"/>
      <c r="M22" s="280"/>
      <c r="N22" s="280"/>
    </row>
    <row r="23" spans="1:16" ht="408.75" customHeight="1">
      <c r="A23" s="293"/>
      <c r="B23" s="295" t="s">
        <v>268</v>
      </c>
      <c r="C23" s="282" t="s">
        <v>330</v>
      </c>
      <c r="D23" s="284"/>
      <c r="E23" s="266" t="s">
        <v>112</v>
      </c>
      <c r="F23" s="305">
        <v>721735</v>
      </c>
      <c r="G23" s="270"/>
      <c r="H23" s="286"/>
      <c r="I23" s="276" t="str">
        <f>IF(G23="","",G23+H23)</f>
        <v/>
      </c>
      <c r="J23" s="276" t="str">
        <f>+IF(I23="","",MROUND(I23,1))</f>
        <v/>
      </c>
      <c r="K23" s="278" t="str">
        <f>IF(J23="","COMPLETAR",IF(OR(J23&lt;=0,J23&gt;F23),"CORREGIR","OK"))</f>
        <v>COMPLETAR</v>
      </c>
      <c r="L23" s="268">
        <v>1</v>
      </c>
      <c r="M23" s="273">
        <f>+L23*F23</f>
        <v>721735</v>
      </c>
      <c r="N23" s="275" t="e">
        <f>+L23*J23</f>
        <v>#VALUE!</v>
      </c>
      <c r="P23">
        <v>721735</v>
      </c>
    </row>
    <row r="24" spans="1:16" ht="409.5" customHeight="1">
      <c r="A24" s="293"/>
      <c r="B24" s="296"/>
      <c r="C24" s="283"/>
      <c r="D24" s="285"/>
      <c r="E24" s="267"/>
      <c r="F24" s="306"/>
      <c r="G24" s="271"/>
      <c r="H24" s="287"/>
      <c r="I24" s="277"/>
      <c r="J24" s="277"/>
      <c r="K24" s="278"/>
      <c r="L24" s="269"/>
      <c r="M24" s="274"/>
      <c r="N24" s="274"/>
    </row>
    <row r="25" spans="1:16" ht="409.6" customHeight="1">
      <c r="A25" s="293"/>
      <c r="B25" s="212" t="s">
        <v>269</v>
      </c>
      <c r="C25" s="224" t="s">
        <v>331</v>
      </c>
      <c r="D25" s="135"/>
      <c r="E25" s="225" t="s">
        <v>112</v>
      </c>
      <c r="F25" s="226">
        <v>1606500</v>
      </c>
      <c r="G25" s="196"/>
      <c r="H25" s="254"/>
      <c r="I25" s="227" t="str">
        <f t="shared" ref="I25:I35" si="0">IF(G25="","",G25+H25)</f>
        <v/>
      </c>
      <c r="J25" s="227" t="str">
        <f>+IF(I25="","",MROUND(I25,1))</f>
        <v/>
      </c>
      <c r="K25" s="216" t="str">
        <f>IF(J25="","COMPLETAR",IF(OR(J25&lt;=0,J25&gt;F25),"CORREGIR","OK"))</f>
        <v>COMPLETAR</v>
      </c>
      <c r="L25" s="228">
        <v>1</v>
      </c>
      <c r="M25" s="215">
        <f>+L25*F25</f>
        <v>1606500</v>
      </c>
      <c r="N25" s="214" t="e">
        <f>+L25*J25</f>
        <v>#VALUE!</v>
      </c>
    </row>
    <row r="26" spans="1:16" ht="408.75" customHeight="1">
      <c r="A26" s="293"/>
      <c r="B26" s="218" t="s">
        <v>270</v>
      </c>
      <c r="C26" s="223" t="s">
        <v>332</v>
      </c>
      <c r="D26" s="191"/>
      <c r="E26" s="219" t="s">
        <v>112</v>
      </c>
      <c r="F26" s="220">
        <v>716975</v>
      </c>
      <c r="G26" s="195"/>
      <c r="H26" s="254"/>
      <c r="I26" s="227" t="str">
        <f t="shared" si="0"/>
        <v/>
      </c>
      <c r="J26" s="227" t="str">
        <f t="shared" ref="J26:J79" si="1">+IF(I26="","",MROUND(I26,1))</f>
        <v/>
      </c>
      <c r="K26" s="216" t="str">
        <f t="shared" ref="K26:K79" si="2">IF(J26="","COMPLETAR",IF(OR(J26&lt;=0,J26&gt;F26),"CORREGIR","OK"))</f>
        <v>COMPLETAR</v>
      </c>
      <c r="L26" s="221">
        <v>1</v>
      </c>
      <c r="M26" s="217">
        <f>+L26*F26</f>
        <v>716975</v>
      </c>
      <c r="N26" s="222" t="e">
        <f>+L26*J26</f>
        <v>#VALUE!</v>
      </c>
    </row>
    <row r="27" spans="1:16" ht="302.25" customHeight="1">
      <c r="A27" s="293"/>
      <c r="B27" s="212" t="s">
        <v>271</v>
      </c>
      <c r="C27" s="224" t="s">
        <v>333</v>
      </c>
      <c r="D27" s="136"/>
      <c r="E27" s="225" t="s">
        <v>112</v>
      </c>
      <c r="F27" s="226">
        <v>4791733</v>
      </c>
      <c r="G27" s="196"/>
      <c r="H27" s="254"/>
      <c r="I27" s="227" t="str">
        <f t="shared" si="0"/>
        <v/>
      </c>
      <c r="J27" s="227" t="str">
        <f t="shared" si="1"/>
        <v/>
      </c>
      <c r="K27" s="216" t="str">
        <f t="shared" si="2"/>
        <v>COMPLETAR</v>
      </c>
      <c r="L27" s="228">
        <v>1</v>
      </c>
      <c r="M27" s="215">
        <f>+L27*F27</f>
        <v>4791733</v>
      </c>
      <c r="N27" s="214" t="e">
        <f>+L27*J27</f>
        <v>#VALUE!</v>
      </c>
    </row>
    <row r="28" spans="1:16" ht="409.5">
      <c r="A28" s="294"/>
      <c r="B28" s="212" t="s">
        <v>272</v>
      </c>
      <c r="C28" s="229" t="s">
        <v>334</v>
      </c>
      <c r="D28" s="171"/>
      <c r="E28" s="225" t="s">
        <v>112</v>
      </c>
      <c r="F28" s="226">
        <v>10710000</v>
      </c>
      <c r="G28" s="196"/>
      <c r="H28" s="254"/>
      <c r="I28" s="227" t="str">
        <f t="shared" si="0"/>
        <v/>
      </c>
      <c r="J28" s="227" t="str">
        <f t="shared" si="1"/>
        <v/>
      </c>
      <c r="K28" s="216" t="str">
        <f t="shared" si="2"/>
        <v>COMPLETAR</v>
      </c>
      <c r="L28" s="228">
        <v>1</v>
      </c>
      <c r="M28" s="215">
        <f t="shared" ref="M28:M79" si="3">+L28*F28</f>
        <v>10710000</v>
      </c>
      <c r="N28" s="214" t="e">
        <f>+L28*J28</f>
        <v>#VALUE!</v>
      </c>
    </row>
    <row r="29" spans="1:16" ht="409.6" customHeight="1">
      <c r="A29" s="230">
        <v>2</v>
      </c>
      <c r="B29" s="231" t="s">
        <v>8</v>
      </c>
      <c r="C29" s="232" t="s">
        <v>274</v>
      </c>
      <c r="D29" s="233"/>
      <c r="E29" s="234" t="s">
        <v>112</v>
      </c>
      <c r="F29" s="235">
        <v>16320255</v>
      </c>
      <c r="G29" s="197"/>
      <c r="H29" s="254"/>
      <c r="I29" s="227" t="str">
        <f t="shared" si="0"/>
        <v/>
      </c>
      <c r="J29" s="227" t="str">
        <f t="shared" si="1"/>
        <v/>
      </c>
      <c r="K29" s="216" t="str">
        <f t="shared" si="2"/>
        <v>COMPLETAR</v>
      </c>
      <c r="L29" s="216">
        <v>1</v>
      </c>
      <c r="M29" s="215">
        <f t="shared" si="3"/>
        <v>16320255</v>
      </c>
      <c r="N29" s="214" t="e">
        <f t="shared" ref="N29:N79" si="4">+L29*J29</f>
        <v>#VALUE!</v>
      </c>
    </row>
    <row r="30" spans="1:16" ht="393.75" customHeight="1">
      <c r="A30" s="230">
        <v>3</v>
      </c>
      <c r="B30" s="231" t="s">
        <v>8</v>
      </c>
      <c r="C30" s="232" t="s">
        <v>275</v>
      </c>
      <c r="D30" s="233"/>
      <c r="E30" s="234" t="s">
        <v>112</v>
      </c>
      <c r="F30" s="235">
        <v>3183250</v>
      </c>
      <c r="G30" s="197"/>
      <c r="H30" s="254"/>
      <c r="I30" s="227" t="str">
        <f t="shared" si="0"/>
        <v/>
      </c>
      <c r="J30" s="227" t="str">
        <f t="shared" si="1"/>
        <v/>
      </c>
      <c r="K30" s="216" t="str">
        <f t="shared" si="2"/>
        <v>COMPLETAR</v>
      </c>
      <c r="L30" s="216">
        <v>1</v>
      </c>
      <c r="M30" s="215">
        <f t="shared" si="3"/>
        <v>3183250</v>
      </c>
      <c r="N30" s="214" t="e">
        <f t="shared" si="4"/>
        <v>#VALUE!</v>
      </c>
    </row>
    <row r="31" spans="1:16" ht="270" customHeight="1">
      <c r="A31" s="230">
        <v>4</v>
      </c>
      <c r="B31" s="231" t="s">
        <v>8</v>
      </c>
      <c r="C31" s="232" t="s">
        <v>280</v>
      </c>
      <c r="D31" s="233"/>
      <c r="E31" s="234" t="s">
        <v>112</v>
      </c>
      <c r="F31" s="235">
        <v>12166221</v>
      </c>
      <c r="G31" s="197"/>
      <c r="H31" s="254"/>
      <c r="I31" s="227" t="str">
        <f t="shared" si="0"/>
        <v/>
      </c>
      <c r="J31" s="227" t="str">
        <f t="shared" si="1"/>
        <v/>
      </c>
      <c r="K31" s="216" t="str">
        <f t="shared" si="2"/>
        <v>COMPLETAR</v>
      </c>
      <c r="L31" s="216">
        <v>1</v>
      </c>
      <c r="M31" s="215">
        <f t="shared" si="3"/>
        <v>12166221</v>
      </c>
      <c r="N31" s="214" t="e">
        <f t="shared" si="4"/>
        <v>#VALUE!</v>
      </c>
    </row>
    <row r="32" spans="1:16" ht="409.5">
      <c r="A32" s="230">
        <v>5</v>
      </c>
      <c r="B32" s="231" t="s">
        <v>8</v>
      </c>
      <c r="C32" s="213" t="s">
        <v>276</v>
      </c>
      <c r="D32" s="233"/>
      <c r="E32" s="236" t="s">
        <v>112</v>
      </c>
      <c r="F32" s="237">
        <v>2261000</v>
      </c>
      <c r="G32" s="198"/>
      <c r="H32" s="254"/>
      <c r="I32" s="227" t="str">
        <f t="shared" si="0"/>
        <v/>
      </c>
      <c r="J32" s="227" t="str">
        <f t="shared" si="1"/>
        <v/>
      </c>
      <c r="K32" s="216" t="str">
        <f t="shared" si="2"/>
        <v>COMPLETAR</v>
      </c>
      <c r="L32" s="216">
        <v>1</v>
      </c>
      <c r="M32" s="215">
        <f t="shared" si="3"/>
        <v>2261000</v>
      </c>
      <c r="N32" s="214" t="e">
        <f t="shared" si="4"/>
        <v>#VALUE!</v>
      </c>
    </row>
    <row r="33" spans="1:14" ht="351.75" customHeight="1">
      <c r="A33" s="230">
        <v>6</v>
      </c>
      <c r="B33" s="238" t="s">
        <v>8</v>
      </c>
      <c r="C33" s="213" t="s">
        <v>277</v>
      </c>
      <c r="D33" s="233"/>
      <c r="E33" s="236" t="s">
        <v>112</v>
      </c>
      <c r="F33" s="237">
        <v>714000</v>
      </c>
      <c r="G33" s="198"/>
      <c r="H33" s="254"/>
      <c r="I33" s="227" t="str">
        <f t="shared" si="0"/>
        <v/>
      </c>
      <c r="J33" s="227" t="str">
        <f t="shared" si="1"/>
        <v/>
      </c>
      <c r="K33" s="216" t="str">
        <f t="shared" si="2"/>
        <v>COMPLETAR</v>
      </c>
      <c r="L33" s="216">
        <v>1</v>
      </c>
      <c r="M33" s="215">
        <f t="shared" si="3"/>
        <v>714000</v>
      </c>
      <c r="N33" s="214" t="e">
        <f t="shared" si="4"/>
        <v>#VALUE!</v>
      </c>
    </row>
    <row r="34" spans="1:14" ht="335.25" customHeight="1">
      <c r="A34" s="230">
        <v>7</v>
      </c>
      <c r="B34" s="238" t="s">
        <v>281</v>
      </c>
      <c r="C34" s="213" t="s">
        <v>278</v>
      </c>
      <c r="D34" s="233"/>
      <c r="E34" s="236" t="s">
        <v>112</v>
      </c>
      <c r="F34" s="237">
        <v>697908</v>
      </c>
      <c r="G34" s="198"/>
      <c r="H34" s="254"/>
      <c r="I34" s="227" t="str">
        <f t="shared" si="0"/>
        <v/>
      </c>
      <c r="J34" s="227" t="str">
        <f t="shared" si="1"/>
        <v/>
      </c>
      <c r="K34" s="216" t="str">
        <f t="shared" si="2"/>
        <v>COMPLETAR</v>
      </c>
      <c r="L34" s="216">
        <v>3</v>
      </c>
      <c r="M34" s="215">
        <f t="shared" si="3"/>
        <v>2093724</v>
      </c>
      <c r="N34" s="214" t="e">
        <f t="shared" si="4"/>
        <v>#VALUE!</v>
      </c>
    </row>
    <row r="35" spans="1:14" ht="298.5" customHeight="1">
      <c r="A35" s="230">
        <v>8</v>
      </c>
      <c r="B35" s="231" t="s">
        <v>24</v>
      </c>
      <c r="C35" s="232" t="s">
        <v>279</v>
      </c>
      <c r="D35" s="233"/>
      <c r="E35" s="236" t="s">
        <v>112</v>
      </c>
      <c r="F35" s="235">
        <v>9024167</v>
      </c>
      <c r="G35" s="197"/>
      <c r="H35" s="254"/>
      <c r="I35" s="227" t="str">
        <f t="shared" si="0"/>
        <v/>
      </c>
      <c r="J35" s="227" t="str">
        <f t="shared" si="1"/>
        <v/>
      </c>
      <c r="K35" s="216" t="str">
        <f t="shared" si="2"/>
        <v>COMPLETAR</v>
      </c>
      <c r="L35" s="216">
        <v>1</v>
      </c>
      <c r="M35" s="215">
        <f t="shared" si="3"/>
        <v>9024167</v>
      </c>
      <c r="N35" s="214" t="e">
        <f t="shared" si="4"/>
        <v>#VALUE!</v>
      </c>
    </row>
    <row r="36" spans="1:14" ht="336.75" customHeight="1">
      <c r="A36" s="230">
        <v>9</v>
      </c>
      <c r="B36" s="212" t="s">
        <v>24</v>
      </c>
      <c r="C36" s="213" t="s">
        <v>282</v>
      </c>
      <c r="D36" s="233"/>
      <c r="E36" s="236" t="s">
        <v>112</v>
      </c>
      <c r="F36" s="237">
        <v>410550</v>
      </c>
      <c r="G36" s="198"/>
      <c r="H36" s="254"/>
      <c r="I36" s="227" t="str">
        <f t="shared" ref="I36:I79" si="5">IF(G36="","",G36+H36)</f>
        <v/>
      </c>
      <c r="J36" s="227" t="str">
        <f t="shared" si="1"/>
        <v/>
      </c>
      <c r="K36" s="216" t="str">
        <f t="shared" si="2"/>
        <v>COMPLETAR</v>
      </c>
      <c r="L36" s="216">
        <v>3</v>
      </c>
      <c r="M36" s="215">
        <f t="shared" si="3"/>
        <v>1231650</v>
      </c>
      <c r="N36" s="214" t="e">
        <f t="shared" si="4"/>
        <v>#VALUE!</v>
      </c>
    </row>
    <row r="37" spans="1:14" ht="409.6" customHeight="1">
      <c r="A37" s="230">
        <v>10</v>
      </c>
      <c r="B37" s="212" t="s">
        <v>24</v>
      </c>
      <c r="C37" s="213" t="s">
        <v>290</v>
      </c>
      <c r="D37" s="233"/>
      <c r="E37" s="236" t="s">
        <v>289</v>
      </c>
      <c r="F37" s="237">
        <v>483140</v>
      </c>
      <c r="G37" s="198"/>
      <c r="H37" s="254"/>
      <c r="I37" s="227" t="str">
        <f t="shared" si="5"/>
        <v/>
      </c>
      <c r="J37" s="227" t="str">
        <f t="shared" si="1"/>
        <v/>
      </c>
      <c r="K37" s="216" t="str">
        <f t="shared" si="2"/>
        <v>COMPLETAR</v>
      </c>
      <c r="L37" s="216">
        <v>9</v>
      </c>
      <c r="M37" s="215">
        <f t="shared" si="3"/>
        <v>4348260</v>
      </c>
      <c r="N37" s="214" t="e">
        <f t="shared" si="4"/>
        <v>#VALUE!</v>
      </c>
    </row>
    <row r="38" spans="1:14" ht="297.75" customHeight="1">
      <c r="A38" s="230">
        <v>11</v>
      </c>
      <c r="B38" s="212" t="s">
        <v>24</v>
      </c>
      <c r="C38" s="213" t="s">
        <v>283</v>
      </c>
      <c r="D38" s="233"/>
      <c r="E38" s="236" t="s">
        <v>289</v>
      </c>
      <c r="F38" s="237">
        <v>384767</v>
      </c>
      <c r="G38" s="198"/>
      <c r="H38" s="254"/>
      <c r="I38" s="227" t="str">
        <f t="shared" si="5"/>
        <v/>
      </c>
      <c r="J38" s="227" t="str">
        <f t="shared" si="1"/>
        <v/>
      </c>
      <c r="K38" s="216" t="str">
        <f t="shared" si="2"/>
        <v>COMPLETAR</v>
      </c>
      <c r="L38" s="216">
        <v>9</v>
      </c>
      <c r="M38" s="215">
        <f t="shared" si="3"/>
        <v>3462903</v>
      </c>
      <c r="N38" s="214" t="e">
        <f t="shared" si="4"/>
        <v>#VALUE!</v>
      </c>
    </row>
    <row r="39" spans="1:14" ht="249.75" customHeight="1">
      <c r="A39" s="230">
        <v>12</v>
      </c>
      <c r="B39" s="212" t="s">
        <v>24</v>
      </c>
      <c r="C39" s="213" t="s">
        <v>284</v>
      </c>
      <c r="D39" s="233"/>
      <c r="E39" s="234" t="s">
        <v>6</v>
      </c>
      <c r="F39" s="237">
        <v>258230</v>
      </c>
      <c r="G39" s="198"/>
      <c r="H39" s="254"/>
      <c r="I39" s="227" t="str">
        <f t="shared" si="5"/>
        <v/>
      </c>
      <c r="J39" s="227" t="str">
        <f t="shared" si="1"/>
        <v/>
      </c>
      <c r="K39" s="216" t="str">
        <f t="shared" si="2"/>
        <v>COMPLETAR</v>
      </c>
      <c r="L39" s="216">
        <v>9</v>
      </c>
      <c r="M39" s="215">
        <f t="shared" si="3"/>
        <v>2324070</v>
      </c>
      <c r="N39" s="214" t="e">
        <f t="shared" si="4"/>
        <v>#VALUE!</v>
      </c>
    </row>
    <row r="40" spans="1:14" ht="258.75" customHeight="1">
      <c r="A40" s="230">
        <v>13</v>
      </c>
      <c r="B40" s="212" t="s">
        <v>24</v>
      </c>
      <c r="C40" s="213" t="s">
        <v>285</v>
      </c>
      <c r="D40" s="233"/>
      <c r="E40" s="239" t="s">
        <v>6</v>
      </c>
      <c r="F40" s="235">
        <v>226100</v>
      </c>
      <c r="G40" s="197"/>
      <c r="H40" s="254"/>
      <c r="I40" s="227" t="str">
        <f t="shared" si="5"/>
        <v/>
      </c>
      <c r="J40" s="227" t="str">
        <f t="shared" si="1"/>
        <v/>
      </c>
      <c r="K40" s="216" t="str">
        <f t="shared" si="2"/>
        <v>COMPLETAR</v>
      </c>
      <c r="L40" s="216">
        <v>6</v>
      </c>
      <c r="M40" s="215">
        <f t="shared" si="3"/>
        <v>1356600</v>
      </c>
      <c r="N40" s="214" t="e">
        <f t="shared" si="4"/>
        <v>#VALUE!</v>
      </c>
    </row>
    <row r="41" spans="1:14" ht="384.75" customHeight="1">
      <c r="A41" s="230">
        <v>14</v>
      </c>
      <c r="B41" s="212" t="s">
        <v>24</v>
      </c>
      <c r="C41" s="213" t="s">
        <v>286</v>
      </c>
      <c r="D41" s="233"/>
      <c r="E41" s="239" t="s">
        <v>6</v>
      </c>
      <c r="F41" s="235">
        <v>888533</v>
      </c>
      <c r="G41" s="197"/>
      <c r="H41" s="254"/>
      <c r="I41" s="227" t="str">
        <f t="shared" si="5"/>
        <v/>
      </c>
      <c r="J41" s="227" t="str">
        <f t="shared" si="1"/>
        <v/>
      </c>
      <c r="K41" s="216" t="str">
        <f t="shared" si="2"/>
        <v>COMPLETAR</v>
      </c>
      <c r="L41" s="216">
        <v>1</v>
      </c>
      <c r="M41" s="215">
        <f t="shared" si="3"/>
        <v>888533</v>
      </c>
      <c r="N41" s="214" t="e">
        <f t="shared" si="4"/>
        <v>#VALUE!</v>
      </c>
    </row>
    <row r="42" spans="1:14" ht="393.75" customHeight="1">
      <c r="A42" s="230">
        <v>15</v>
      </c>
      <c r="B42" s="212" t="s">
        <v>24</v>
      </c>
      <c r="C42" s="213" t="s">
        <v>291</v>
      </c>
      <c r="E42" s="239" t="s">
        <v>6</v>
      </c>
      <c r="F42" s="235">
        <v>74573</v>
      </c>
      <c r="G42" s="197"/>
      <c r="H42" s="254"/>
      <c r="I42" s="227" t="str">
        <f t="shared" si="5"/>
        <v/>
      </c>
      <c r="J42" s="227" t="str">
        <f t="shared" si="1"/>
        <v/>
      </c>
      <c r="K42" s="216" t="str">
        <f t="shared" si="2"/>
        <v>COMPLETAR</v>
      </c>
      <c r="L42" s="216">
        <v>6</v>
      </c>
      <c r="M42" s="215">
        <f t="shared" si="3"/>
        <v>447438</v>
      </c>
      <c r="N42" s="214" t="e">
        <f t="shared" si="4"/>
        <v>#VALUE!</v>
      </c>
    </row>
    <row r="43" spans="1:14" ht="409.6" customHeight="1">
      <c r="A43" s="230">
        <v>16</v>
      </c>
      <c r="B43" s="212" t="s">
        <v>24</v>
      </c>
      <c r="C43" s="240" t="s">
        <v>292</v>
      </c>
      <c r="D43" s="233"/>
      <c r="E43" s="239" t="s">
        <v>6</v>
      </c>
      <c r="F43" s="235">
        <v>7794500</v>
      </c>
      <c r="G43" s="197"/>
      <c r="H43" s="254"/>
      <c r="I43" s="227" t="str">
        <f t="shared" si="5"/>
        <v/>
      </c>
      <c r="J43" s="227" t="str">
        <f t="shared" si="1"/>
        <v/>
      </c>
      <c r="K43" s="216" t="str">
        <f t="shared" si="2"/>
        <v>COMPLETAR</v>
      </c>
      <c r="L43" s="216">
        <v>1</v>
      </c>
      <c r="M43" s="215">
        <f t="shared" si="3"/>
        <v>7794500</v>
      </c>
      <c r="N43" s="214" t="e">
        <f t="shared" si="4"/>
        <v>#VALUE!</v>
      </c>
    </row>
    <row r="44" spans="1:14" ht="309.75" customHeight="1">
      <c r="A44" s="230">
        <v>17</v>
      </c>
      <c r="B44" s="212" t="s">
        <v>287</v>
      </c>
      <c r="C44" s="224" t="s">
        <v>335</v>
      </c>
      <c r="D44" s="233"/>
      <c r="E44" s="239" t="s">
        <v>6</v>
      </c>
      <c r="F44" s="235">
        <v>7497000</v>
      </c>
      <c r="G44" s="197"/>
      <c r="H44" s="254"/>
      <c r="I44" s="227" t="str">
        <f t="shared" si="5"/>
        <v/>
      </c>
      <c r="J44" s="227" t="str">
        <f t="shared" si="1"/>
        <v/>
      </c>
      <c r="K44" s="216" t="str">
        <f t="shared" si="2"/>
        <v>COMPLETAR</v>
      </c>
      <c r="L44" s="216">
        <v>1</v>
      </c>
      <c r="M44" s="215">
        <f t="shared" si="3"/>
        <v>7497000</v>
      </c>
      <c r="N44" s="214" t="e">
        <f t="shared" si="4"/>
        <v>#VALUE!</v>
      </c>
    </row>
    <row r="45" spans="1:14" ht="309.75" customHeight="1">
      <c r="A45" s="230">
        <v>18</v>
      </c>
      <c r="B45" s="212" t="s">
        <v>287</v>
      </c>
      <c r="C45" s="224" t="s">
        <v>336</v>
      </c>
      <c r="D45" s="233"/>
      <c r="E45" s="239" t="s">
        <v>6</v>
      </c>
      <c r="F45" s="235">
        <v>7259000</v>
      </c>
      <c r="G45" s="197"/>
      <c r="H45" s="254"/>
      <c r="I45" s="227" t="str">
        <f t="shared" si="5"/>
        <v/>
      </c>
      <c r="J45" s="227" t="str">
        <f t="shared" si="1"/>
        <v/>
      </c>
      <c r="K45" s="216" t="str">
        <f t="shared" si="2"/>
        <v>COMPLETAR</v>
      </c>
      <c r="L45" s="216">
        <v>1</v>
      </c>
      <c r="M45" s="215">
        <f t="shared" si="3"/>
        <v>7259000</v>
      </c>
      <c r="N45" s="214" t="e">
        <f t="shared" si="4"/>
        <v>#VALUE!</v>
      </c>
    </row>
    <row r="46" spans="1:14" ht="267.75" customHeight="1">
      <c r="A46" s="230">
        <v>19</v>
      </c>
      <c r="B46" s="212" t="s">
        <v>287</v>
      </c>
      <c r="C46" s="213" t="s">
        <v>288</v>
      </c>
      <c r="D46" s="233"/>
      <c r="E46" s="239" t="s">
        <v>6</v>
      </c>
      <c r="F46" s="235">
        <v>178500</v>
      </c>
      <c r="G46" s="197"/>
      <c r="H46" s="254"/>
      <c r="I46" s="227" t="str">
        <f t="shared" si="5"/>
        <v/>
      </c>
      <c r="J46" s="227" t="str">
        <f t="shared" si="1"/>
        <v/>
      </c>
      <c r="K46" s="216" t="str">
        <f t="shared" si="2"/>
        <v>COMPLETAR</v>
      </c>
      <c r="L46" s="216">
        <v>2</v>
      </c>
      <c r="M46" s="215">
        <f t="shared" si="3"/>
        <v>357000</v>
      </c>
      <c r="N46" s="214" t="e">
        <f t="shared" si="4"/>
        <v>#VALUE!</v>
      </c>
    </row>
    <row r="47" spans="1:14" ht="219.75" customHeight="1">
      <c r="A47" s="230">
        <v>20</v>
      </c>
      <c r="B47" s="212" t="s">
        <v>287</v>
      </c>
      <c r="C47" s="224" t="s">
        <v>293</v>
      </c>
      <c r="D47" s="233"/>
      <c r="E47" s="239" t="s">
        <v>6</v>
      </c>
      <c r="F47" s="226">
        <v>56345</v>
      </c>
      <c r="G47" s="196"/>
      <c r="H47" s="254"/>
      <c r="I47" s="227" t="str">
        <f t="shared" si="5"/>
        <v/>
      </c>
      <c r="J47" s="227" t="str">
        <f t="shared" si="1"/>
        <v/>
      </c>
      <c r="K47" s="216" t="str">
        <f t="shared" si="2"/>
        <v>COMPLETAR</v>
      </c>
      <c r="L47" s="216">
        <v>5</v>
      </c>
      <c r="M47" s="215">
        <f t="shared" si="3"/>
        <v>281725</v>
      </c>
      <c r="N47" s="214" t="e">
        <f t="shared" si="4"/>
        <v>#VALUE!</v>
      </c>
    </row>
    <row r="48" spans="1:14" ht="261.75" customHeight="1">
      <c r="A48" s="230">
        <v>21</v>
      </c>
      <c r="B48" s="212" t="s">
        <v>287</v>
      </c>
      <c r="C48" s="224" t="s">
        <v>294</v>
      </c>
      <c r="D48" s="233"/>
      <c r="E48" s="239" t="s">
        <v>6</v>
      </c>
      <c r="F48" s="226">
        <v>64273</v>
      </c>
      <c r="G48" s="196"/>
      <c r="H48" s="254"/>
      <c r="I48" s="227" t="str">
        <f t="shared" si="5"/>
        <v/>
      </c>
      <c r="J48" s="227" t="str">
        <f t="shared" si="1"/>
        <v/>
      </c>
      <c r="K48" s="216" t="str">
        <f t="shared" si="2"/>
        <v>COMPLETAR</v>
      </c>
      <c r="L48" s="216">
        <v>5</v>
      </c>
      <c r="M48" s="215">
        <f t="shared" si="3"/>
        <v>321365</v>
      </c>
      <c r="N48" s="214" t="e">
        <f t="shared" si="4"/>
        <v>#VALUE!</v>
      </c>
    </row>
    <row r="49" spans="1:14" ht="246.75" customHeight="1">
      <c r="A49" s="230">
        <v>22</v>
      </c>
      <c r="B49" s="212" t="s">
        <v>287</v>
      </c>
      <c r="C49" s="224" t="s">
        <v>63</v>
      </c>
      <c r="D49" s="233"/>
      <c r="E49" s="239" t="s">
        <v>6</v>
      </c>
      <c r="F49" s="226">
        <v>45339</v>
      </c>
      <c r="G49" s="196"/>
      <c r="H49" s="254"/>
      <c r="I49" s="227" t="str">
        <f t="shared" si="5"/>
        <v/>
      </c>
      <c r="J49" s="227" t="str">
        <f t="shared" si="1"/>
        <v/>
      </c>
      <c r="K49" s="216" t="str">
        <f t="shared" si="2"/>
        <v>COMPLETAR</v>
      </c>
      <c r="L49" s="216">
        <v>6</v>
      </c>
      <c r="M49" s="215">
        <f t="shared" si="3"/>
        <v>272034</v>
      </c>
      <c r="N49" s="214" t="e">
        <f t="shared" si="4"/>
        <v>#VALUE!</v>
      </c>
    </row>
    <row r="50" spans="1:14" ht="255.75" customHeight="1">
      <c r="A50" s="230">
        <v>23</v>
      </c>
      <c r="B50" s="212" t="s">
        <v>287</v>
      </c>
      <c r="C50" s="224" t="s">
        <v>295</v>
      </c>
      <c r="D50" s="233"/>
      <c r="E50" s="239" t="s">
        <v>6</v>
      </c>
      <c r="F50" s="226">
        <v>68859</v>
      </c>
      <c r="G50" s="196"/>
      <c r="H50" s="254"/>
      <c r="I50" s="227" t="str">
        <f t="shared" si="5"/>
        <v/>
      </c>
      <c r="J50" s="227" t="str">
        <f t="shared" si="1"/>
        <v/>
      </c>
      <c r="K50" s="216" t="str">
        <f t="shared" si="2"/>
        <v>COMPLETAR</v>
      </c>
      <c r="L50" s="216">
        <v>5</v>
      </c>
      <c r="M50" s="215">
        <f t="shared" si="3"/>
        <v>344295</v>
      </c>
      <c r="N50" s="214" t="e">
        <f t="shared" si="4"/>
        <v>#VALUE!</v>
      </c>
    </row>
    <row r="51" spans="1:14" ht="231.75" customHeight="1">
      <c r="A51" s="230">
        <v>24</v>
      </c>
      <c r="B51" s="212" t="s">
        <v>287</v>
      </c>
      <c r="C51" s="224" t="s">
        <v>296</v>
      </c>
      <c r="D51" s="233"/>
      <c r="E51" s="239" t="s">
        <v>6</v>
      </c>
      <c r="F51" s="226">
        <v>64033</v>
      </c>
      <c r="G51" s="196"/>
      <c r="H51" s="254"/>
      <c r="I51" s="227" t="str">
        <f t="shared" si="5"/>
        <v/>
      </c>
      <c r="J51" s="227" t="str">
        <f t="shared" si="1"/>
        <v/>
      </c>
      <c r="K51" s="216" t="str">
        <f t="shared" si="2"/>
        <v>COMPLETAR</v>
      </c>
      <c r="L51" s="216">
        <v>5</v>
      </c>
      <c r="M51" s="215">
        <f t="shared" si="3"/>
        <v>320165</v>
      </c>
      <c r="N51" s="214" t="e">
        <f t="shared" si="4"/>
        <v>#VALUE!</v>
      </c>
    </row>
    <row r="52" spans="1:14" ht="291.75" customHeight="1">
      <c r="A52" s="230">
        <v>25</v>
      </c>
      <c r="B52" s="212" t="s">
        <v>287</v>
      </c>
      <c r="C52" s="224" t="s">
        <v>321</v>
      </c>
      <c r="D52" s="233"/>
      <c r="E52" s="239" t="s">
        <v>6</v>
      </c>
      <c r="F52" s="226">
        <v>2915500</v>
      </c>
      <c r="G52" s="196"/>
      <c r="H52" s="254"/>
      <c r="I52" s="227" t="str">
        <f t="shared" si="5"/>
        <v/>
      </c>
      <c r="J52" s="227" t="str">
        <f t="shared" si="1"/>
        <v/>
      </c>
      <c r="K52" s="216" t="str">
        <f t="shared" si="2"/>
        <v>COMPLETAR</v>
      </c>
      <c r="L52" s="216">
        <v>1</v>
      </c>
      <c r="M52" s="215">
        <f t="shared" si="3"/>
        <v>2915500</v>
      </c>
      <c r="N52" s="214" t="e">
        <f t="shared" si="4"/>
        <v>#VALUE!</v>
      </c>
    </row>
    <row r="53" spans="1:14" ht="291.75" customHeight="1">
      <c r="A53" s="230">
        <v>26</v>
      </c>
      <c r="B53" s="212" t="s">
        <v>287</v>
      </c>
      <c r="C53" s="224" t="s">
        <v>297</v>
      </c>
      <c r="D53" s="233"/>
      <c r="E53" s="239" t="s">
        <v>6</v>
      </c>
      <c r="F53" s="226">
        <v>24363</v>
      </c>
      <c r="G53" s="196"/>
      <c r="H53" s="254"/>
      <c r="I53" s="227" t="str">
        <f t="shared" si="5"/>
        <v/>
      </c>
      <c r="J53" s="227" t="str">
        <f t="shared" si="1"/>
        <v/>
      </c>
      <c r="K53" s="216" t="str">
        <f t="shared" si="2"/>
        <v>COMPLETAR</v>
      </c>
      <c r="L53" s="216">
        <v>5</v>
      </c>
      <c r="M53" s="215">
        <f t="shared" si="3"/>
        <v>121815</v>
      </c>
      <c r="N53" s="214" t="e">
        <f t="shared" si="4"/>
        <v>#VALUE!</v>
      </c>
    </row>
    <row r="54" spans="1:14" ht="261.75" customHeight="1">
      <c r="A54" s="230">
        <v>27</v>
      </c>
      <c r="B54" s="212" t="s">
        <v>320</v>
      </c>
      <c r="C54" s="224" t="s">
        <v>212</v>
      </c>
      <c r="D54" s="233"/>
      <c r="E54" s="241" t="s">
        <v>310</v>
      </c>
      <c r="F54" s="226">
        <v>13356</v>
      </c>
      <c r="G54" s="196"/>
      <c r="H54" s="254"/>
      <c r="I54" s="227" t="str">
        <f t="shared" si="5"/>
        <v/>
      </c>
      <c r="J54" s="227" t="str">
        <f t="shared" si="1"/>
        <v/>
      </c>
      <c r="K54" s="216" t="str">
        <f t="shared" si="2"/>
        <v>COMPLETAR</v>
      </c>
      <c r="L54" s="242">
        <v>20</v>
      </c>
      <c r="M54" s="215">
        <f t="shared" si="3"/>
        <v>267120</v>
      </c>
      <c r="N54" s="214" t="e">
        <f t="shared" si="4"/>
        <v>#VALUE!</v>
      </c>
    </row>
    <row r="55" spans="1:14" ht="201.75" customHeight="1">
      <c r="A55" s="230">
        <v>28</v>
      </c>
      <c r="B55" s="212" t="s">
        <v>320</v>
      </c>
      <c r="C55" s="224" t="s">
        <v>57</v>
      </c>
      <c r="D55" s="233"/>
      <c r="E55" s="241" t="s">
        <v>310</v>
      </c>
      <c r="F55" s="226">
        <v>19401</v>
      </c>
      <c r="G55" s="196"/>
      <c r="H55" s="254"/>
      <c r="I55" s="227" t="str">
        <f t="shared" si="5"/>
        <v/>
      </c>
      <c r="J55" s="227" t="str">
        <f t="shared" si="1"/>
        <v/>
      </c>
      <c r="K55" s="216" t="str">
        <f t="shared" si="2"/>
        <v>COMPLETAR</v>
      </c>
      <c r="L55" s="242">
        <v>20</v>
      </c>
      <c r="M55" s="215">
        <f t="shared" si="3"/>
        <v>388020</v>
      </c>
      <c r="N55" s="214" t="e">
        <f t="shared" si="4"/>
        <v>#VALUE!</v>
      </c>
    </row>
    <row r="56" spans="1:14" ht="246.75" customHeight="1">
      <c r="A56" s="230">
        <v>29</v>
      </c>
      <c r="B56" s="212" t="s">
        <v>320</v>
      </c>
      <c r="C56" s="224" t="s">
        <v>58</v>
      </c>
      <c r="D56" s="233"/>
      <c r="E56" s="241" t="s">
        <v>310</v>
      </c>
      <c r="F56" s="226">
        <v>25401</v>
      </c>
      <c r="G56" s="196"/>
      <c r="H56" s="254"/>
      <c r="I56" s="227" t="str">
        <f t="shared" si="5"/>
        <v/>
      </c>
      <c r="J56" s="227" t="str">
        <f t="shared" si="1"/>
        <v/>
      </c>
      <c r="K56" s="216" t="str">
        <f t="shared" si="2"/>
        <v>COMPLETAR</v>
      </c>
      <c r="L56" s="243">
        <v>20</v>
      </c>
      <c r="M56" s="215">
        <f t="shared" si="3"/>
        <v>508020</v>
      </c>
      <c r="N56" s="214" t="e">
        <f t="shared" si="4"/>
        <v>#VALUE!</v>
      </c>
    </row>
    <row r="57" spans="1:14" ht="246.75" customHeight="1">
      <c r="A57" s="230">
        <v>30</v>
      </c>
      <c r="B57" s="212" t="s">
        <v>320</v>
      </c>
      <c r="C57" s="224" t="s">
        <v>59</v>
      </c>
      <c r="D57" s="233"/>
      <c r="E57" s="241" t="s">
        <v>310</v>
      </c>
      <c r="F57" s="226">
        <v>42950</v>
      </c>
      <c r="G57" s="196"/>
      <c r="H57" s="254"/>
      <c r="I57" s="227" t="str">
        <f t="shared" si="5"/>
        <v/>
      </c>
      <c r="J57" s="227" t="str">
        <f t="shared" si="1"/>
        <v/>
      </c>
      <c r="K57" s="216" t="str">
        <f t="shared" si="2"/>
        <v>COMPLETAR</v>
      </c>
      <c r="L57" s="243">
        <v>20</v>
      </c>
      <c r="M57" s="215">
        <f t="shared" si="3"/>
        <v>859000</v>
      </c>
      <c r="N57" s="214" t="e">
        <f t="shared" si="4"/>
        <v>#VALUE!</v>
      </c>
    </row>
    <row r="58" spans="1:14" ht="198.75" customHeight="1">
      <c r="A58" s="230">
        <v>31</v>
      </c>
      <c r="B58" s="212" t="s">
        <v>320</v>
      </c>
      <c r="C58" s="224" t="s">
        <v>60</v>
      </c>
      <c r="D58" s="233"/>
      <c r="E58" s="241" t="s">
        <v>310</v>
      </c>
      <c r="F58" s="226">
        <v>61338</v>
      </c>
      <c r="G58" s="196"/>
      <c r="H58" s="254"/>
      <c r="I58" s="227" t="str">
        <f t="shared" si="5"/>
        <v/>
      </c>
      <c r="J58" s="227" t="str">
        <f t="shared" si="1"/>
        <v/>
      </c>
      <c r="K58" s="216" t="str">
        <f t="shared" si="2"/>
        <v>COMPLETAR</v>
      </c>
      <c r="L58" s="243">
        <v>20</v>
      </c>
      <c r="M58" s="215">
        <f t="shared" si="3"/>
        <v>1226760</v>
      </c>
      <c r="N58" s="214" t="e">
        <f t="shared" si="4"/>
        <v>#VALUE!</v>
      </c>
    </row>
    <row r="59" spans="1:14" ht="297.75" customHeight="1">
      <c r="A59" s="230">
        <v>32</v>
      </c>
      <c r="B59" s="212" t="s">
        <v>320</v>
      </c>
      <c r="C59" s="224" t="s">
        <v>213</v>
      </c>
      <c r="D59" s="233"/>
      <c r="E59" s="241" t="s">
        <v>311</v>
      </c>
      <c r="F59" s="226">
        <v>29522</v>
      </c>
      <c r="G59" s="196"/>
      <c r="H59" s="254"/>
      <c r="I59" s="227" t="str">
        <f t="shared" si="5"/>
        <v/>
      </c>
      <c r="J59" s="227" t="str">
        <f t="shared" si="1"/>
        <v/>
      </c>
      <c r="K59" s="216" t="str">
        <f t="shared" si="2"/>
        <v>COMPLETAR</v>
      </c>
      <c r="L59" s="242">
        <v>10</v>
      </c>
      <c r="M59" s="215">
        <f t="shared" si="3"/>
        <v>295220</v>
      </c>
      <c r="N59" s="214" t="e">
        <f t="shared" si="4"/>
        <v>#VALUE!</v>
      </c>
    </row>
    <row r="60" spans="1:14" ht="222.75" customHeight="1">
      <c r="A60" s="230">
        <v>33</v>
      </c>
      <c r="B60" s="212" t="s">
        <v>320</v>
      </c>
      <c r="C60" s="224" t="s">
        <v>214</v>
      </c>
      <c r="D60" s="233"/>
      <c r="E60" s="241" t="s">
        <v>310</v>
      </c>
      <c r="F60" s="226">
        <v>88233</v>
      </c>
      <c r="G60" s="196"/>
      <c r="H60" s="254"/>
      <c r="I60" s="227" t="str">
        <f t="shared" si="5"/>
        <v/>
      </c>
      <c r="J60" s="227" t="str">
        <f t="shared" si="1"/>
        <v/>
      </c>
      <c r="K60" s="216" t="str">
        <f t="shared" si="2"/>
        <v>COMPLETAR</v>
      </c>
      <c r="L60" s="242">
        <v>20</v>
      </c>
      <c r="M60" s="215">
        <f t="shared" si="3"/>
        <v>1764660</v>
      </c>
      <c r="N60" s="214" t="e">
        <f t="shared" si="4"/>
        <v>#VALUE!</v>
      </c>
    </row>
    <row r="61" spans="1:14" ht="204.75" customHeight="1">
      <c r="A61" s="230">
        <v>34</v>
      </c>
      <c r="B61" s="212" t="s">
        <v>320</v>
      </c>
      <c r="C61" s="224" t="s">
        <v>298</v>
      </c>
      <c r="D61" s="233"/>
      <c r="E61" s="241" t="s">
        <v>312</v>
      </c>
      <c r="F61" s="226">
        <v>749670</v>
      </c>
      <c r="G61" s="196"/>
      <c r="H61" s="254"/>
      <c r="I61" s="227" t="str">
        <f t="shared" si="5"/>
        <v/>
      </c>
      <c r="J61" s="227" t="str">
        <f t="shared" si="1"/>
        <v/>
      </c>
      <c r="K61" s="216" t="str">
        <f t="shared" si="2"/>
        <v>COMPLETAR</v>
      </c>
      <c r="L61" s="242">
        <v>2</v>
      </c>
      <c r="M61" s="215">
        <f t="shared" si="3"/>
        <v>1499340</v>
      </c>
      <c r="N61" s="214" t="e">
        <f t="shared" si="4"/>
        <v>#VALUE!</v>
      </c>
    </row>
    <row r="62" spans="1:14" ht="207.75" customHeight="1">
      <c r="A62" s="230">
        <v>35</v>
      </c>
      <c r="B62" s="212" t="s">
        <v>320</v>
      </c>
      <c r="C62" s="224" t="s">
        <v>299</v>
      </c>
      <c r="D62" s="233"/>
      <c r="E62" s="241" t="s">
        <v>312</v>
      </c>
      <c r="F62" s="226">
        <v>810684</v>
      </c>
      <c r="G62" s="196"/>
      <c r="H62" s="254"/>
      <c r="I62" s="227" t="str">
        <f t="shared" si="5"/>
        <v/>
      </c>
      <c r="J62" s="227" t="str">
        <f t="shared" si="1"/>
        <v/>
      </c>
      <c r="K62" s="216" t="str">
        <f t="shared" si="2"/>
        <v>COMPLETAR</v>
      </c>
      <c r="L62" s="242">
        <v>2</v>
      </c>
      <c r="M62" s="215">
        <f t="shared" si="3"/>
        <v>1621368</v>
      </c>
      <c r="N62" s="214" t="e">
        <f t="shared" si="4"/>
        <v>#VALUE!</v>
      </c>
    </row>
    <row r="63" spans="1:14" ht="222.75" customHeight="1">
      <c r="A63" s="230">
        <v>36</v>
      </c>
      <c r="B63" s="212" t="s">
        <v>320</v>
      </c>
      <c r="C63" s="224" t="s">
        <v>300</v>
      </c>
      <c r="D63" s="233"/>
      <c r="E63" s="239" t="s">
        <v>310</v>
      </c>
      <c r="F63" s="226">
        <v>8532</v>
      </c>
      <c r="G63" s="196"/>
      <c r="H63" s="254"/>
      <c r="I63" s="227" t="str">
        <f t="shared" si="5"/>
        <v/>
      </c>
      <c r="J63" s="227" t="str">
        <f t="shared" si="1"/>
        <v/>
      </c>
      <c r="K63" s="216" t="str">
        <f t="shared" si="2"/>
        <v>COMPLETAR</v>
      </c>
      <c r="L63" s="216">
        <v>50</v>
      </c>
      <c r="M63" s="215">
        <f t="shared" si="3"/>
        <v>426600</v>
      </c>
      <c r="N63" s="214" t="e">
        <f t="shared" si="4"/>
        <v>#VALUE!</v>
      </c>
    </row>
    <row r="64" spans="1:14" ht="258.75" customHeight="1">
      <c r="A64" s="230">
        <v>37</v>
      </c>
      <c r="B64" s="212" t="s">
        <v>320</v>
      </c>
      <c r="C64" s="224" t="s">
        <v>301</v>
      </c>
      <c r="D64" s="233"/>
      <c r="E64" s="241" t="s">
        <v>310</v>
      </c>
      <c r="F64" s="226">
        <v>16410</v>
      </c>
      <c r="G64" s="196"/>
      <c r="H64" s="254"/>
      <c r="I64" s="227" t="str">
        <f t="shared" si="5"/>
        <v/>
      </c>
      <c r="J64" s="227" t="str">
        <f t="shared" si="1"/>
        <v/>
      </c>
      <c r="K64" s="216" t="str">
        <f t="shared" si="2"/>
        <v>COMPLETAR</v>
      </c>
      <c r="L64" s="242">
        <v>50</v>
      </c>
      <c r="M64" s="215">
        <f t="shared" si="3"/>
        <v>820500</v>
      </c>
      <c r="N64" s="214" t="e">
        <f t="shared" si="4"/>
        <v>#VALUE!</v>
      </c>
    </row>
    <row r="65" spans="1:14" ht="255.75" customHeight="1">
      <c r="A65" s="230">
        <v>38</v>
      </c>
      <c r="B65" s="212" t="s">
        <v>320</v>
      </c>
      <c r="C65" s="224" t="s">
        <v>302</v>
      </c>
      <c r="D65" s="233"/>
      <c r="E65" s="241" t="s">
        <v>313</v>
      </c>
      <c r="F65" s="226">
        <v>235025</v>
      </c>
      <c r="G65" s="196"/>
      <c r="H65" s="254"/>
      <c r="I65" s="227" t="str">
        <f t="shared" si="5"/>
        <v/>
      </c>
      <c r="J65" s="227" t="str">
        <f t="shared" si="1"/>
        <v/>
      </c>
      <c r="K65" s="216" t="str">
        <f t="shared" si="2"/>
        <v>COMPLETAR</v>
      </c>
      <c r="L65" s="242">
        <v>5</v>
      </c>
      <c r="M65" s="215">
        <f t="shared" si="3"/>
        <v>1175125</v>
      </c>
      <c r="N65" s="214" t="e">
        <f t="shared" si="4"/>
        <v>#VALUE!</v>
      </c>
    </row>
    <row r="66" spans="1:14" ht="330.75" customHeight="1">
      <c r="A66" s="230">
        <v>39</v>
      </c>
      <c r="B66" s="212" t="s">
        <v>320</v>
      </c>
      <c r="C66" s="224" t="s">
        <v>101</v>
      </c>
      <c r="D66" s="233"/>
      <c r="E66" s="241" t="s">
        <v>310</v>
      </c>
      <c r="F66" s="226">
        <v>91909</v>
      </c>
      <c r="G66" s="196"/>
      <c r="H66" s="254"/>
      <c r="I66" s="227" t="str">
        <f t="shared" si="5"/>
        <v/>
      </c>
      <c r="J66" s="227" t="str">
        <f t="shared" si="1"/>
        <v/>
      </c>
      <c r="K66" s="216" t="str">
        <f t="shared" si="2"/>
        <v>COMPLETAR</v>
      </c>
      <c r="L66" s="242">
        <v>10</v>
      </c>
      <c r="M66" s="215">
        <f t="shared" si="3"/>
        <v>919090</v>
      </c>
      <c r="N66" s="214" t="e">
        <f t="shared" si="4"/>
        <v>#VALUE!</v>
      </c>
    </row>
    <row r="67" spans="1:14" ht="237.75" customHeight="1">
      <c r="A67" s="230">
        <v>40</v>
      </c>
      <c r="B67" s="212" t="s">
        <v>320</v>
      </c>
      <c r="C67" s="224" t="s">
        <v>303</v>
      </c>
      <c r="D67" s="233"/>
      <c r="E67" s="241" t="s">
        <v>313</v>
      </c>
      <c r="F67" s="226">
        <v>593363</v>
      </c>
      <c r="G67" s="196"/>
      <c r="H67" s="254"/>
      <c r="I67" s="227" t="str">
        <f t="shared" si="5"/>
        <v/>
      </c>
      <c r="J67" s="227" t="str">
        <f t="shared" si="1"/>
        <v/>
      </c>
      <c r="K67" s="216" t="str">
        <f t="shared" si="2"/>
        <v>COMPLETAR</v>
      </c>
      <c r="L67" s="242">
        <v>2</v>
      </c>
      <c r="M67" s="215">
        <f t="shared" si="3"/>
        <v>1186726</v>
      </c>
      <c r="N67" s="214" t="e">
        <f t="shared" si="4"/>
        <v>#VALUE!</v>
      </c>
    </row>
    <row r="68" spans="1:14" ht="336.75" customHeight="1">
      <c r="A68" s="230">
        <v>41</v>
      </c>
      <c r="B68" s="212" t="s">
        <v>320</v>
      </c>
      <c r="C68" s="224" t="s">
        <v>304</v>
      </c>
      <c r="D68" s="233"/>
      <c r="E68" s="241" t="s">
        <v>314</v>
      </c>
      <c r="F68" s="226">
        <v>185477</v>
      </c>
      <c r="G68" s="196"/>
      <c r="H68" s="254"/>
      <c r="I68" s="227" t="str">
        <f t="shared" si="5"/>
        <v/>
      </c>
      <c r="J68" s="227" t="str">
        <f t="shared" si="1"/>
        <v/>
      </c>
      <c r="K68" s="216" t="str">
        <f t="shared" si="2"/>
        <v>COMPLETAR</v>
      </c>
      <c r="L68" s="242">
        <v>2</v>
      </c>
      <c r="M68" s="215">
        <f t="shared" si="3"/>
        <v>370954</v>
      </c>
      <c r="N68" s="214" t="e">
        <f t="shared" si="4"/>
        <v>#VALUE!</v>
      </c>
    </row>
    <row r="69" spans="1:14" ht="288.75" customHeight="1">
      <c r="A69" s="230">
        <v>42</v>
      </c>
      <c r="B69" s="212" t="s">
        <v>320</v>
      </c>
      <c r="C69" s="224" t="s">
        <v>90</v>
      </c>
      <c r="D69" s="233"/>
      <c r="E69" s="241" t="s">
        <v>315</v>
      </c>
      <c r="F69" s="226">
        <v>91454</v>
      </c>
      <c r="G69" s="196"/>
      <c r="H69" s="254"/>
      <c r="I69" s="227" t="str">
        <f t="shared" si="5"/>
        <v/>
      </c>
      <c r="J69" s="227" t="str">
        <f t="shared" si="1"/>
        <v/>
      </c>
      <c r="K69" s="216" t="str">
        <f t="shared" si="2"/>
        <v>COMPLETAR</v>
      </c>
      <c r="L69" s="242">
        <v>2</v>
      </c>
      <c r="M69" s="215">
        <f t="shared" si="3"/>
        <v>182908</v>
      </c>
      <c r="N69" s="214" t="e">
        <f t="shared" si="4"/>
        <v>#VALUE!</v>
      </c>
    </row>
    <row r="70" spans="1:14" ht="246.75" customHeight="1">
      <c r="A70" s="230">
        <v>43</v>
      </c>
      <c r="B70" s="212" t="s">
        <v>320</v>
      </c>
      <c r="C70" s="224" t="s">
        <v>305</v>
      </c>
      <c r="D70" s="233"/>
      <c r="E70" s="241" t="s">
        <v>310</v>
      </c>
      <c r="F70" s="226">
        <v>19635</v>
      </c>
      <c r="G70" s="196"/>
      <c r="H70" s="254"/>
      <c r="I70" s="227" t="str">
        <f t="shared" si="5"/>
        <v/>
      </c>
      <c r="J70" s="227" t="str">
        <f t="shared" si="1"/>
        <v/>
      </c>
      <c r="K70" s="216" t="str">
        <f t="shared" si="2"/>
        <v>COMPLETAR</v>
      </c>
      <c r="L70" s="242">
        <v>10</v>
      </c>
      <c r="M70" s="215">
        <f t="shared" si="3"/>
        <v>196350</v>
      </c>
      <c r="N70" s="214" t="e">
        <f t="shared" si="4"/>
        <v>#VALUE!</v>
      </c>
    </row>
    <row r="71" spans="1:14" ht="363.75" customHeight="1">
      <c r="A71" s="230">
        <v>44</v>
      </c>
      <c r="B71" s="212" t="s">
        <v>320</v>
      </c>
      <c r="C71" s="224" t="s">
        <v>306</v>
      </c>
      <c r="D71" s="233"/>
      <c r="E71" s="241" t="s">
        <v>316</v>
      </c>
      <c r="F71" s="226">
        <v>207798</v>
      </c>
      <c r="G71" s="196"/>
      <c r="H71" s="254"/>
      <c r="I71" s="227" t="str">
        <f t="shared" si="5"/>
        <v/>
      </c>
      <c r="J71" s="227" t="str">
        <f t="shared" si="1"/>
        <v/>
      </c>
      <c r="K71" s="216" t="str">
        <f t="shared" si="2"/>
        <v>COMPLETAR</v>
      </c>
      <c r="L71" s="242">
        <v>1</v>
      </c>
      <c r="M71" s="215">
        <f t="shared" si="3"/>
        <v>207798</v>
      </c>
      <c r="N71" s="214" t="e">
        <f t="shared" si="4"/>
        <v>#VALUE!</v>
      </c>
    </row>
    <row r="72" spans="1:14" ht="192.75" customHeight="1">
      <c r="A72" s="230">
        <v>45</v>
      </c>
      <c r="B72" s="212" t="s">
        <v>320</v>
      </c>
      <c r="C72" s="224" t="s">
        <v>307</v>
      </c>
      <c r="D72" s="233"/>
      <c r="E72" s="241" t="s">
        <v>317</v>
      </c>
      <c r="F72" s="226">
        <v>922250</v>
      </c>
      <c r="G72" s="196"/>
      <c r="H72" s="254"/>
      <c r="I72" s="227" t="str">
        <f t="shared" si="5"/>
        <v/>
      </c>
      <c r="J72" s="227" t="str">
        <f t="shared" si="1"/>
        <v/>
      </c>
      <c r="K72" s="216" t="str">
        <f t="shared" si="2"/>
        <v>COMPLETAR</v>
      </c>
      <c r="L72" s="242">
        <v>1</v>
      </c>
      <c r="M72" s="215">
        <f t="shared" si="3"/>
        <v>922250</v>
      </c>
      <c r="N72" s="214" t="e">
        <f t="shared" si="4"/>
        <v>#VALUE!</v>
      </c>
    </row>
    <row r="73" spans="1:14" ht="219.75" customHeight="1">
      <c r="A73" s="230">
        <v>46</v>
      </c>
      <c r="B73" s="212" t="s">
        <v>320</v>
      </c>
      <c r="C73" s="224" t="s">
        <v>84</v>
      </c>
      <c r="D73" s="233"/>
      <c r="E73" s="241" t="s">
        <v>318</v>
      </c>
      <c r="F73" s="226">
        <v>485186</v>
      </c>
      <c r="G73" s="196"/>
      <c r="H73" s="254"/>
      <c r="I73" s="227" t="str">
        <f t="shared" si="5"/>
        <v/>
      </c>
      <c r="J73" s="227" t="str">
        <f t="shared" si="1"/>
        <v/>
      </c>
      <c r="K73" s="216" t="str">
        <f t="shared" si="2"/>
        <v>COMPLETAR</v>
      </c>
      <c r="L73" s="242">
        <v>3</v>
      </c>
      <c r="M73" s="215">
        <f t="shared" si="3"/>
        <v>1455558</v>
      </c>
      <c r="N73" s="214" t="e">
        <f t="shared" si="4"/>
        <v>#VALUE!</v>
      </c>
    </row>
    <row r="74" spans="1:14" ht="312.75" customHeight="1">
      <c r="A74" s="230">
        <v>47</v>
      </c>
      <c r="B74" s="212" t="s">
        <v>320</v>
      </c>
      <c r="C74" s="224" t="s">
        <v>86</v>
      </c>
      <c r="D74" s="233"/>
      <c r="E74" s="241" t="s">
        <v>310</v>
      </c>
      <c r="F74" s="226">
        <v>413727</v>
      </c>
      <c r="G74" s="196"/>
      <c r="H74" s="254"/>
      <c r="I74" s="227" t="str">
        <f t="shared" si="5"/>
        <v/>
      </c>
      <c r="J74" s="227" t="str">
        <f t="shared" si="1"/>
        <v/>
      </c>
      <c r="K74" s="216" t="str">
        <f t="shared" si="2"/>
        <v>COMPLETAR</v>
      </c>
      <c r="L74" s="242">
        <v>10</v>
      </c>
      <c r="M74" s="215">
        <f t="shared" si="3"/>
        <v>4137270</v>
      </c>
      <c r="N74" s="214" t="e">
        <f t="shared" si="4"/>
        <v>#VALUE!</v>
      </c>
    </row>
    <row r="75" spans="1:14" ht="303.75" customHeight="1">
      <c r="A75" s="230">
        <v>48</v>
      </c>
      <c r="B75" s="212" t="s">
        <v>320</v>
      </c>
      <c r="C75" s="224" t="s">
        <v>221</v>
      </c>
      <c r="D75" s="233"/>
      <c r="E75" s="241" t="s">
        <v>318</v>
      </c>
      <c r="F75" s="226">
        <v>256300</v>
      </c>
      <c r="G75" s="196"/>
      <c r="H75" s="254"/>
      <c r="I75" s="227" t="str">
        <f t="shared" si="5"/>
        <v/>
      </c>
      <c r="J75" s="227" t="str">
        <f t="shared" si="1"/>
        <v/>
      </c>
      <c r="K75" s="216" t="str">
        <f t="shared" si="2"/>
        <v>COMPLETAR</v>
      </c>
      <c r="L75" s="242">
        <v>5</v>
      </c>
      <c r="M75" s="215">
        <f t="shared" si="3"/>
        <v>1281500</v>
      </c>
      <c r="N75" s="214" t="e">
        <f t="shared" si="4"/>
        <v>#VALUE!</v>
      </c>
    </row>
    <row r="76" spans="1:14" ht="186.75" customHeight="1">
      <c r="A76" s="230">
        <v>49</v>
      </c>
      <c r="B76" s="212" t="s">
        <v>320</v>
      </c>
      <c r="C76" s="224" t="s">
        <v>95</v>
      </c>
      <c r="D76" s="233"/>
      <c r="E76" s="241" t="s">
        <v>319</v>
      </c>
      <c r="F76" s="226">
        <v>290460</v>
      </c>
      <c r="G76" s="196"/>
      <c r="H76" s="254"/>
      <c r="I76" s="227" t="str">
        <f t="shared" si="5"/>
        <v/>
      </c>
      <c r="J76" s="227" t="str">
        <f t="shared" si="1"/>
        <v/>
      </c>
      <c r="K76" s="216" t="str">
        <f t="shared" si="2"/>
        <v>COMPLETAR</v>
      </c>
      <c r="L76" s="242">
        <v>1</v>
      </c>
      <c r="M76" s="215">
        <f t="shared" si="3"/>
        <v>290460</v>
      </c>
      <c r="N76" s="214" t="e">
        <f t="shared" si="4"/>
        <v>#VALUE!</v>
      </c>
    </row>
    <row r="77" spans="1:14" ht="324.75" customHeight="1">
      <c r="A77" s="230">
        <v>50</v>
      </c>
      <c r="B77" s="212" t="s">
        <v>320</v>
      </c>
      <c r="C77" s="224" t="s">
        <v>226</v>
      </c>
      <c r="D77" s="233"/>
      <c r="E77" s="241" t="s">
        <v>310</v>
      </c>
      <c r="F77" s="226">
        <v>62420</v>
      </c>
      <c r="G77" s="196"/>
      <c r="H77" s="254"/>
      <c r="I77" s="227" t="str">
        <f t="shared" si="5"/>
        <v/>
      </c>
      <c r="J77" s="227" t="str">
        <f t="shared" si="1"/>
        <v/>
      </c>
      <c r="K77" s="216" t="str">
        <f t="shared" si="2"/>
        <v>COMPLETAR</v>
      </c>
      <c r="L77" s="242">
        <v>5</v>
      </c>
      <c r="M77" s="215">
        <f t="shared" si="3"/>
        <v>312100</v>
      </c>
      <c r="N77" s="214" t="e">
        <f t="shared" si="4"/>
        <v>#VALUE!</v>
      </c>
    </row>
    <row r="78" spans="1:14" ht="261.75" customHeight="1">
      <c r="A78" s="230">
        <v>51</v>
      </c>
      <c r="B78" s="212" t="s">
        <v>320</v>
      </c>
      <c r="C78" s="224" t="s">
        <v>308</v>
      </c>
      <c r="D78" s="233"/>
      <c r="E78" s="241" t="s">
        <v>318</v>
      </c>
      <c r="F78" s="226">
        <v>191246</v>
      </c>
      <c r="G78" s="196"/>
      <c r="H78" s="254"/>
      <c r="I78" s="227" t="str">
        <f t="shared" si="5"/>
        <v/>
      </c>
      <c r="J78" s="227" t="str">
        <f t="shared" si="1"/>
        <v/>
      </c>
      <c r="K78" s="216" t="str">
        <f t="shared" si="2"/>
        <v>COMPLETAR</v>
      </c>
      <c r="L78" s="242">
        <v>5</v>
      </c>
      <c r="M78" s="215">
        <f t="shared" si="3"/>
        <v>956230</v>
      </c>
      <c r="N78" s="214" t="e">
        <f t="shared" si="4"/>
        <v>#VALUE!</v>
      </c>
    </row>
    <row r="79" spans="1:14" ht="327.75" customHeight="1">
      <c r="A79" s="230">
        <v>52</v>
      </c>
      <c r="B79" s="212" t="s">
        <v>320</v>
      </c>
      <c r="C79" s="244" t="s">
        <v>309</v>
      </c>
      <c r="D79" s="233"/>
      <c r="E79" s="239" t="s">
        <v>318</v>
      </c>
      <c r="F79" s="226">
        <v>523600</v>
      </c>
      <c r="G79" s="196"/>
      <c r="H79" s="254"/>
      <c r="I79" s="227" t="str">
        <f t="shared" si="5"/>
        <v/>
      </c>
      <c r="J79" s="227" t="str">
        <f t="shared" si="1"/>
        <v/>
      </c>
      <c r="K79" s="216" t="str">
        <f t="shared" si="2"/>
        <v>COMPLETAR</v>
      </c>
      <c r="L79" s="216">
        <v>2</v>
      </c>
      <c r="M79" s="215">
        <f t="shared" si="3"/>
        <v>1047200</v>
      </c>
      <c r="N79" s="214" t="e">
        <f t="shared" si="4"/>
        <v>#VALUE!</v>
      </c>
    </row>
    <row r="80" spans="1:14" ht="307.5" customHeight="1">
      <c r="A80" s="326"/>
      <c r="B80" s="327"/>
      <c r="C80" s="327"/>
      <c r="D80" s="327"/>
      <c r="E80" s="327"/>
      <c r="F80" s="327"/>
      <c r="G80" s="327"/>
      <c r="H80" s="327"/>
      <c r="I80" s="327"/>
      <c r="J80" s="327"/>
      <c r="K80" s="327"/>
      <c r="L80" s="328"/>
      <c r="M80" s="261">
        <f>SUM(M9:M79)</f>
        <v>149998428</v>
      </c>
      <c r="N80" s="262" t="e">
        <f>SUM(N9:N79)</f>
        <v>#VALUE!</v>
      </c>
    </row>
    <row r="81" spans="1:14" ht="261" customHeight="1">
      <c r="A81" s="255"/>
      <c r="B81" s="245"/>
      <c r="C81" s="233"/>
      <c r="D81" s="233"/>
      <c r="E81" s="234"/>
      <c r="F81" s="233"/>
      <c r="G81" s="233"/>
      <c r="H81" s="233"/>
      <c r="I81" s="233"/>
      <c r="J81" s="233"/>
      <c r="K81" s="233"/>
      <c r="L81" s="236"/>
      <c r="M81" s="246" t="s">
        <v>348</v>
      </c>
      <c r="N81" s="247" t="s">
        <v>349</v>
      </c>
    </row>
    <row r="82" spans="1:14" ht="15.75" customHeight="1">
      <c r="A82" s="256"/>
      <c r="B82" s="248"/>
    </row>
    <row r="83" spans="1:14" ht="48" customHeight="1">
      <c r="A83" s="265" t="s">
        <v>324</v>
      </c>
      <c r="B83" s="265"/>
      <c r="C83" s="265"/>
      <c r="D83" s="265"/>
      <c r="E83" s="265"/>
      <c r="F83" s="265"/>
      <c r="G83" s="265"/>
      <c r="H83" s="265"/>
      <c r="I83" s="265"/>
      <c r="J83" s="265"/>
      <c r="K83" s="265"/>
      <c r="L83" s="265"/>
      <c r="M83" s="265"/>
      <c r="N83" s="265"/>
    </row>
    <row r="84" spans="1:14" ht="15.75" customHeight="1">
      <c r="A84" s="265"/>
      <c r="B84" s="265"/>
      <c r="C84" s="265"/>
      <c r="D84" s="265"/>
      <c r="E84" s="265"/>
      <c r="F84" s="265"/>
      <c r="G84" s="265"/>
      <c r="H84" s="265"/>
      <c r="I84" s="265"/>
      <c r="J84" s="265"/>
      <c r="K84" s="265"/>
      <c r="L84" s="265"/>
      <c r="M84" s="265"/>
      <c r="N84" s="265"/>
    </row>
    <row r="85" spans="1:14" ht="79.5" customHeight="1">
      <c r="A85" s="265" t="s">
        <v>322</v>
      </c>
      <c r="B85" s="265"/>
      <c r="C85" s="265"/>
      <c r="D85" s="265"/>
      <c r="E85" s="265"/>
      <c r="F85" s="265"/>
      <c r="G85" s="265"/>
      <c r="H85" s="265"/>
      <c r="I85" s="265"/>
      <c r="J85" s="265"/>
      <c r="K85" s="265"/>
      <c r="L85" s="265"/>
      <c r="M85" s="265"/>
      <c r="N85" s="265"/>
    </row>
    <row r="86" spans="1:14" ht="80.25" customHeight="1">
      <c r="A86" s="272" t="s">
        <v>323</v>
      </c>
      <c r="B86" s="272"/>
      <c r="C86" s="272"/>
      <c r="D86" s="272"/>
      <c r="E86" s="272"/>
      <c r="F86" s="272"/>
      <c r="G86" s="272"/>
      <c r="H86" s="272"/>
      <c r="I86" s="272"/>
      <c r="J86" s="272"/>
      <c r="K86" s="272"/>
      <c r="L86" s="272"/>
      <c r="M86" s="272"/>
      <c r="N86" s="272"/>
    </row>
    <row r="87" spans="1:14" ht="15.75" customHeight="1">
      <c r="A87" s="263"/>
      <c r="B87" s="263"/>
      <c r="C87" s="263"/>
      <c r="D87" s="263"/>
      <c r="E87" s="263"/>
      <c r="F87" s="263"/>
      <c r="G87" s="263"/>
      <c r="H87" s="263"/>
      <c r="I87" s="263"/>
      <c r="J87" s="263"/>
      <c r="K87" s="263"/>
      <c r="L87" s="263"/>
      <c r="M87" s="263"/>
      <c r="N87" s="263"/>
    </row>
    <row r="88" spans="1:14" ht="15.75" customHeight="1">
      <c r="A88" s="256"/>
      <c r="B88" s="248"/>
    </row>
    <row r="89" spans="1:14" ht="108" customHeight="1">
      <c r="A89" s="311" t="s">
        <v>350</v>
      </c>
      <c r="B89" s="311"/>
      <c r="C89" s="311"/>
      <c r="D89" s="311"/>
      <c r="E89" s="311"/>
      <c r="F89" s="311"/>
      <c r="G89" s="311"/>
      <c r="H89" s="311"/>
      <c r="I89" s="311"/>
      <c r="J89" s="311"/>
      <c r="K89" s="311"/>
      <c r="L89" s="311"/>
      <c r="M89" s="311"/>
      <c r="N89" s="311"/>
    </row>
    <row r="90" spans="1:14" ht="15.75" customHeight="1">
      <c r="A90" s="257"/>
      <c r="B90" s="249"/>
      <c r="C90" s="250"/>
      <c r="D90" s="250"/>
      <c r="E90" s="251"/>
      <c r="F90" s="250"/>
      <c r="G90" s="250"/>
      <c r="H90" s="250"/>
      <c r="I90" s="250"/>
      <c r="J90" s="250"/>
      <c r="K90" s="250"/>
      <c r="L90" s="252"/>
      <c r="M90" s="250"/>
      <c r="N90" s="250"/>
    </row>
    <row r="91" spans="1:14" ht="102.75" customHeight="1">
      <c r="A91" s="264" t="s">
        <v>351</v>
      </c>
      <c r="B91" s="264"/>
      <c r="C91" s="264"/>
      <c r="D91" s="264"/>
      <c r="E91" s="264"/>
      <c r="F91" s="264"/>
      <c r="G91" s="264"/>
      <c r="H91" s="264"/>
      <c r="I91" s="264"/>
      <c r="J91" s="264"/>
      <c r="K91" s="264"/>
      <c r="L91" s="264"/>
      <c r="M91" s="264"/>
      <c r="N91" s="264"/>
    </row>
    <row r="92" spans="1:14" ht="58.5" customHeight="1">
      <c r="A92" s="264"/>
      <c r="B92" s="264"/>
      <c r="C92" s="264"/>
      <c r="D92" s="264"/>
      <c r="E92" s="264"/>
      <c r="F92" s="264"/>
      <c r="G92" s="264"/>
      <c r="H92" s="264"/>
      <c r="I92" s="264"/>
      <c r="J92" s="264"/>
      <c r="K92" s="264"/>
      <c r="L92" s="264"/>
      <c r="M92" s="264"/>
      <c r="N92" s="264"/>
    </row>
    <row r="93" spans="1:14" ht="83.25" customHeight="1">
      <c r="A93" s="264"/>
      <c r="B93" s="264"/>
      <c r="C93" s="264"/>
      <c r="D93" s="264"/>
      <c r="E93" s="264"/>
      <c r="F93" s="264"/>
      <c r="G93" s="264"/>
      <c r="H93" s="264"/>
      <c r="I93" s="264"/>
      <c r="J93" s="264"/>
      <c r="K93" s="264"/>
      <c r="L93" s="264"/>
      <c r="M93" s="264"/>
      <c r="N93" s="264"/>
    </row>
    <row r="94" spans="1:14" ht="53.25" customHeight="1">
      <c r="A94" s="258" t="s">
        <v>260</v>
      </c>
      <c r="B94" s="248"/>
      <c r="M94" s="308"/>
      <c r="N94" s="308"/>
    </row>
    <row r="95" spans="1:14" ht="15.75" customHeight="1">
      <c r="A95" s="256"/>
      <c r="B95" s="248"/>
    </row>
    <row r="96" spans="1:14" ht="15.75" customHeight="1">
      <c r="A96" s="256"/>
      <c r="B96" s="248"/>
    </row>
    <row r="97" spans="1:3" ht="15.75" customHeight="1">
      <c r="A97" s="256"/>
      <c r="B97" s="248"/>
    </row>
    <row r="98" spans="1:3" ht="51" customHeight="1">
      <c r="A98" s="256"/>
      <c r="B98" s="248"/>
    </row>
    <row r="99" spans="1:3" ht="75" customHeight="1">
      <c r="A99" s="309" t="s">
        <v>261</v>
      </c>
      <c r="B99" s="309"/>
      <c r="C99" s="309"/>
    </row>
    <row r="100" spans="1:3" ht="15.75" customHeight="1">
      <c r="A100" s="256"/>
      <c r="B100" s="248"/>
    </row>
    <row r="101" spans="1:3" ht="15.75" customHeight="1">
      <c r="A101" s="256"/>
      <c r="B101" s="248"/>
    </row>
    <row r="102" spans="1:3" ht="15.75" customHeight="1">
      <c r="A102" s="256"/>
      <c r="B102" s="248"/>
    </row>
    <row r="103" spans="1:3" ht="15.75" customHeight="1">
      <c r="A103" s="256"/>
      <c r="B103" s="248"/>
    </row>
    <row r="104" spans="1:3" ht="15.75" customHeight="1">
      <c r="A104" s="256"/>
      <c r="B104" s="248"/>
    </row>
    <row r="105" spans="1:3" ht="15.75" customHeight="1">
      <c r="A105" s="256"/>
      <c r="B105" s="248"/>
    </row>
    <row r="106" spans="1:3" ht="15.75" customHeight="1">
      <c r="A106" s="256"/>
      <c r="B106" s="248"/>
    </row>
    <row r="107" spans="1:3" ht="15.75" customHeight="1">
      <c r="A107" s="256"/>
      <c r="B107" s="248"/>
    </row>
    <row r="108" spans="1:3" ht="15.75" customHeight="1">
      <c r="A108" s="256"/>
      <c r="B108" s="248"/>
    </row>
    <row r="109" spans="1:3" ht="15.75" customHeight="1">
      <c r="A109" s="256"/>
      <c r="B109" s="248"/>
    </row>
    <row r="110" spans="1:3" ht="15.75" customHeight="1">
      <c r="A110" s="256"/>
      <c r="B110" s="248"/>
    </row>
    <row r="111" spans="1:3" ht="15.75" customHeight="1">
      <c r="A111" s="256"/>
      <c r="B111" s="248"/>
    </row>
    <row r="112" spans="1:3" ht="15.75" customHeight="1">
      <c r="A112" s="256"/>
      <c r="B112" s="248"/>
    </row>
    <row r="113" spans="1:2" ht="15.75" customHeight="1">
      <c r="A113" s="256"/>
      <c r="B113" s="248"/>
    </row>
    <row r="114" spans="1:2" ht="15.75" customHeight="1">
      <c r="A114" s="256"/>
      <c r="B114" s="248"/>
    </row>
    <row r="115" spans="1:2" ht="15.75" customHeight="1">
      <c r="A115" s="256"/>
      <c r="B115" s="248"/>
    </row>
    <row r="116" spans="1:2" ht="15.75" customHeight="1">
      <c r="A116" s="256"/>
      <c r="B116" s="248"/>
    </row>
    <row r="117" spans="1:2" ht="15.75" customHeight="1">
      <c r="A117" s="256"/>
      <c r="B117" s="248"/>
    </row>
    <row r="118" spans="1:2" ht="15.75" customHeight="1">
      <c r="A118" s="256"/>
      <c r="B118" s="248"/>
    </row>
    <row r="119" spans="1:2" ht="15.75" customHeight="1">
      <c r="A119" s="256"/>
      <c r="B119" s="248"/>
    </row>
    <row r="120" spans="1:2" ht="15.75" customHeight="1">
      <c r="A120" s="256"/>
      <c r="B120" s="248"/>
    </row>
    <row r="121" spans="1:2" ht="15.75" customHeight="1">
      <c r="A121" s="256"/>
      <c r="B121" s="248"/>
    </row>
    <row r="122" spans="1:2" ht="15.75" customHeight="1">
      <c r="A122" s="256"/>
      <c r="B122" s="248"/>
    </row>
    <row r="123" spans="1:2" ht="15.75" customHeight="1">
      <c r="A123" s="256"/>
      <c r="B123" s="248"/>
    </row>
    <row r="124" spans="1:2" ht="15.75" customHeight="1">
      <c r="A124" s="256"/>
      <c r="B124" s="248"/>
    </row>
    <row r="125" spans="1:2" ht="15.75" customHeight="1">
      <c r="A125" s="256"/>
      <c r="B125" s="248"/>
    </row>
    <row r="126" spans="1:2" ht="15.75" customHeight="1">
      <c r="A126" s="256"/>
      <c r="B126" s="248"/>
    </row>
    <row r="127" spans="1:2" ht="15.75" customHeight="1">
      <c r="A127" s="256"/>
      <c r="B127" s="248"/>
    </row>
    <row r="128" spans="1:2" ht="15.75" customHeight="1">
      <c r="A128" s="256"/>
      <c r="B128" s="248"/>
    </row>
    <row r="129" spans="1:2" ht="15.75" customHeight="1">
      <c r="A129" s="256"/>
      <c r="B129" s="248"/>
    </row>
    <row r="130" spans="1:2" ht="15.75" customHeight="1">
      <c r="A130" s="256"/>
      <c r="B130" s="248"/>
    </row>
    <row r="131" spans="1:2" ht="15.75" customHeight="1">
      <c r="A131" s="256"/>
      <c r="B131" s="248"/>
    </row>
    <row r="132" spans="1:2" ht="15.75" customHeight="1">
      <c r="A132" s="256"/>
      <c r="B132" s="248"/>
    </row>
    <row r="133" spans="1:2" ht="15.75" customHeight="1">
      <c r="A133" s="256"/>
      <c r="B133" s="248"/>
    </row>
    <row r="134" spans="1:2" ht="15.75" customHeight="1">
      <c r="A134" s="256"/>
      <c r="B134" s="248"/>
    </row>
    <row r="135" spans="1:2" ht="15.75" customHeight="1">
      <c r="A135" s="256"/>
      <c r="B135" s="248"/>
    </row>
    <row r="136" spans="1:2" ht="15.75" customHeight="1">
      <c r="A136" s="256"/>
      <c r="B136" s="248"/>
    </row>
    <row r="137" spans="1:2" ht="15.75" customHeight="1">
      <c r="A137" s="256"/>
      <c r="B137" s="248"/>
    </row>
    <row r="138" spans="1:2" ht="15.75" customHeight="1">
      <c r="A138" s="256"/>
      <c r="B138" s="248"/>
    </row>
    <row r="139" spans="1:2" ht="15.75" customHeight="1">
      <c r="A139" s="256"/>
      <c r="B139" s="248"/>
    </row>
    <row r="140" spans="1:2" ht="15.75" customHeight="1">
      <c r="A140" s="256"/>
      <c r="B140" s="248"/>
    </row>
    <row r="141" spans="1:2" ht="15.75" customHeight="1">
      <c r="A141" s="256"/>
      <c r="B141" s="248"/>
    </row>
    <row r="142" spans="1:2" ht="15.75" customHeight="1">
      <c r="A142" s="256"/>
      <c r="B142" s="248"/>
    </row>
    <row r="143" spans="1:2" ht="15.75" customHeight="1">
      <c r="A143" s="256"/>
      <c r="B143" s="248"/>
    </row>
    <row r="144" spans="1:2" ht="15.75" customHeight="1">
      <c r="A144" s="256"/>
      <c r="B144" s="248"/>
    </row>
    <row r="145" spans="1:2" ht="15.75" customHeight="1">
      <c r="A145" s="256"/>
      <c r="B145" s="248"/>
    </row>
    <row r="146" spans="1:2" ht="15.75" customHeight="1">
      <c r="A146" s="256"/>
      <c r="B146" s="248"/>
    </row>
    <row r="147" spans="1:2" ht="15.75" customHeight="1">
      <c r="A147" s="256"/>
      <c r="B147" s="248"/>
    </row>
    <row r="148" spans="1:2" ht="15.75" customHeight="1">
      <c r="A148" s="256"/>
      <c r="B148" s="248"/>
    </row>
    <row r="149" spans="1:2" ht="15.75" customHeight="1">
      <c r="A149" s="256"/>
      <c r="B149" s="248"/>
    </row>
    <row r="150" spans="1:2" ht="15.75" customHeight="1">
      <c r="A150" s="256"/>
      <c r="B150" s="248"/>
    </row>
    <row r="151" spans="1:2" ht="15.75" customHeight="1">
      <c r="A151" s="256"/>
      <c r="B151" s="248"/>
    </row>
    <row r="152" spans="1:2" ht="15.75" customHeight="1">
      <c r="A152" s="256"/>
      <c r="B152" s="248"/>
    </row>
    <row r="153" spans="1:2" ht="15.75" customHeight="1">
      <c r="A153" s="256"/>
      <c r="B153" s="248"/>
    </row>
    <row r="154" spans="1:2" ht="15.75" customHeight="1">
      <c r="A154" s="256"/>
      <c r="B154" s="248"/>
    </row>
    <row r="155" spans="1:2" ht="15.75" customHeight="1">
      <c r="A155" s="256"/>
      <c r="B155" s="248"/>
    </row>
    <row r="156" spans="1:2" ht="15.75" customHeight="1">
      <c r="A156" s="256"/>
      <c r="B156" s="248"/>
    </row>
    <row r="157" spans="1:2" ht="15.75" customHeight="1">
      <c r="A157" s="256"/>
      <c r="B157" s="248"/>
    </row>
    <row r="158" spans="1:2" ht="15.75" customHeight="1">
      <c r="A158" s="256"/>
      <c r="B158" s="248"/>
    </row>
    <row r="159" spans="1:2" ht="15.75" customHeight="1">
      <c r="A159" s="256"/>
      <c r="B159" s="248"/>
    </row>
    <row r="160" spans="1:2" ht="15.75" customHeight="1">
      <c r="A160" s="256"/>
      <c r="B160" s="248"/>
    </row>
    <row r="161" spans="1:2" ht="15.75" customHeight="1">
      <c r="A161" s="256"/>
      <c r="B161" s="248"/>
    </row>
    <row r="162" spans="1:2" ht="15.75" customHeight="1">
      <c r="A162" s="256"/>
      <c r="B162" s="248"/>
    </row>
    <row r="163" spans="1:2" ht="15.75" customHeight="1">
      <c r="A163" s="256"/>
      <c r="B163" s="248"/>
    </row>
    <row r="164" spans="1:2" ht="15.75" customHeight="1">
      <c r="A164" s="256"/>
      <c r="B164" s="248"/>
    </row>
    <row r="165" spans="1:2" ht="15.75" customHeight="1">
      <c r="A165" s="256"/>
      <c r="B165" s="248"/>
    </row>
    <row r="166" spans="1:2" ht="15.75" customHeight="1">
      <c r="A166" s="256"/>
      <c r="B166" s="248"/>
    </row>
    <row r="167" spans="1:2" ht="15.75" customHeight="1">
      <c r="A167" s="256"/>
      <c r="B167" s="248"/>
    </row>
    <row r="168" spans="1:2" ht="15.75" customHeight="1">
      <c r="A168" s="256"/>
      <c r="B168" s="248"/>
    </row>
    <row r="169" spans="1:2" ht="15.75" customHeight="1">
      <c r="A169" s="256"/>
      <c r="B169" s="248"/>
    </row>
    <row r="170" spans="1:2" ht="15.75" customHeight="1">
      <c r="A170" s="256"/>
      <c r="B170" s="248"/>
    </row>
    <row r="171" spans="1:2" ht="15.75" customHeight="1">
      <c r="A171" s="256"/>
      <c r="B171" s="248"/>
    </row>
    <row r="172" spans="1:2" ht="15.75" customHeight="1">
      <c r="A172" s="256"/>
      <c r="B172" s="248"/>
    </row>
    <row r="173" spans="1:2" ht="15.75" customHeight="1">
      <c r="A173" s="256"/>
      <c r="B173" s="248"/>
    </row>
    <row r="174" spans="1:2" ht="15.75" customHeight="1">
      <c r="A174" s="256"/>
      <c r="B174" s="248"/>
    </row>
    <row r="175" spans="1:2" ht="15.75" customHeight="1">
      <c r="A175" s="256"/>
      <c r="B175" s="248"/>
    </row>
    <row r="176" spans="1:2" ht="15.75" customHeight="1">
      <c r="A176" s="256"/>
      <c r="B176" s="248"/>
    </row>
    <row r="177" spans="1:2" ht="15.75" customHeight="1">
      <c r="A177" s="256"/>
      <c r="B177" s="248"/>
    </row>
    <row r="178" spans="1:2" ht="15.75" customHeight="1">
      <c r="A178" s="256"/>
      <c r="B178" s="248"/>
    </row>
    <row r="179" spans="1:2" ht="15.75" customHeight="1">
      <c r="A179" s="256"/>
      <c r="B179" s="248"/>
    </row>
    <row r="180" spans="1:2" ht="15.75" customHeight="1">
      <c r="A180" s="256"/>
      <c r="B180" s="248"/>
    </row>
    <row r="181" spans="1:2" ht="15.75" customHeight="1">
      <c r="A181" s="256"/>
      <c r="B181" s="248"/>
    </row>
    <row r="182" spans="1:2" ht="15.75" customHeight="1">
      <c r="A182" s="256"/>
      <c r="B182" s="248"/>
    </row>
    <row r="183" spans="1:2" ht="15.75" customHeight="1">
      <c r="A183" s="256"/>
      <c r="B183" s="248"/>
    </row>
    <row r="184" spans="1:2" ht="15.75" customHeight="1">
      <c r="A184" s="256"/>
      <c r="B184" s="248"/>
    </row>
    <row r="185" spans="1:2" ht="15.75" customHeight="1">
      <c r="A185" s="256"/>
      <c r="B185" s="248"/>
    </row>
    <row r="186" spans="1:2" ht="15.75" customHeight="1">
      <c r="A186" s="256"/>
      <c r="B186" s="248"/>
    </row>
    <row r="187" spans="1:2" ht="15.75" customHeight="1">
      <c r="A187" s="256"/>
      <c r="B187" s="248"/>
    </row>
    <row r="188" spans="1:2" ht="15.75" customHeight="1">
      <c r="A188" s="256"/>
      <c r="B188" s="248"/>
    </row>
    <row r="189" spans="1:2" ht="15.75" customHeight="1">
      <c r="A189" s="256"/>
      <c r="B189" s="248"/>
    </row>
    <row r="190" spans="1:2" ht="15.75" customHeight="1">
      <c r="A190" s="256"/>
      <c r="B190" s="248"/>
    </row>
    <row r="191" spans="1:2" ht="15.75" customHeight="1">
      <c r="A191" s="256"/>
      <c r="B191" s="248"/>
    </row>
    <row r="192" spans="1:2" ht="15.75" customHeight="1">
      <c r="A192" s="256"/>
      <c r="B192" s="248"/>
    </row>
    <row r="193" spans="1:2" ht="15.75" customHeight="1">
      <c r="A193" s="256"/>
      <c r="B193" s="248"/>
    </row>
    <row r="194" spans="1:2" ht="15.75" customHeight="1">
      <c r="A194" s="256"/>
      <c r="B194" s="248"/>
    </row>
    <row r="195" spans="1:2" ht="15.75" customHeight="1">
      <c r="A195" s="256"/>
      <c r="B195" s="248"/>
    </row>
    <row r="196" spans="1:2" ht="15.75" customHeight="1">
      <c r="A196" s="256"/>
      <c r="B196" s="248"/>
    </row>
    <row r="197" spans="1:2" ht="15.75" customHeight="1">
      <c r="A197" s="256"/>
      <c r="B197" s="248"/>
    </row>
    <row r="198" spans="1:2" ht="15.75" customHeight="1">
      <c r="A198" s="256"/>
      <c r="B198" s="248"/>
    </row>
    <row r="199" spans="1:2" ht="15.75" customHeight="1">
      <c r="A199" s="256"/>
      <c r="B199" s="248"/>
    </row>
    <row r="200" spans="1:2" ht="15.75" customHeight="1">
      <c r="A200" s="256"/>
      <c r="B200" s="248"/>
    </row>
    <row r="201" spans="1:2" ht="15.75" customHeight="1">
      <c r="A201" s="256"/>
      <c r="B201" s="248"/>
    </row>
    <row r="202" spans="1:2" ht="15.75" customHeight="1">
      <c r="A202" s="256"/>
      <c r="B202" s="248"/>
    </row>
    <row r="203" spans="1:2" ht="15.75" customHeight="1">
      <c r="A203" s="256"/>
      <c r="B203" s="248"/>
    </row>
    <row r="204" spans="1:2" ht="15.75" customHeight="1">
      <c r="A204" s="256"/>
      <c r="B204" s="248"/>
    </row>
    <row r="205" spans="1:2" ht="15.75" customHeight="1">
      <c r="A205" s="256"/>
      <c r="B205" s="248"/>
    </row>
    <row r="206" spans="1:2" ht="15.75" customHeight="1">
      <c r="A206" s="256"/>
      <c r="B206" s="248"/>
    </row>
    <row r="207" spans="1:2" ht="15.75" customHeight="1">
      <c r="A207" s="256"/>
      <c r="B207" s="248"/>
    </row>
    <row r="208" spans="1:2" ht="15.75" customHeight="1">
      <c r="A208" s="256"/>
      <c r="B208" s="248"/>
    </row>
    <row r="209" spans="1:2" ht="15.75" customHeight="1">
      <c r="A209" s="256"/>
      <c r="B209" s="248"/>
    </row>
    <row r="210" spans="1:2" ht="15.75" customHeight="1">
      <c r="A210" s="256"/>
      <c r="B210" s="248"/>
    </row>
    <row r="211" spans="1:2" ht="15.75" customHeight="1">
      <c r="A211" s="256"/>
      <c r="B211" s="248"/>
    </row>
    <row r="212" spans="1:2" ht="15.75" customHeight="1">
      <c r="A212" s="256"/>
      <c r="B212" s="248"/>
    </row>
    <row r="213" spans="1:2" ht="15.75" customHeight="1">
      <c r="A213" s="256"/>
      <c r="B213" s="248"/>
    </row>
    <row r="214" spans="1:2" ht="15.75" customHeight="1">
      <c r="A214" s="256"/>
      <c r="B214" s="248"/>
    </row>
    <row r="215" spans="1:2" ht="15.75" customHeight="1">
      <c r="A215" s="256"/>
      <c r="B215" s="248"/>
    </row>
    <row r="216" spans="1:2" ht="15.75" customHeight="1">
      <c r="A216" s="256"/>
      <c r="B216" s="248"/>
    </row>
    <row r="217" spans="1:2" ht="15.75" customHeight="1">
      <c r="A217" s="256"/>
      <c r="B217" s="248"/>
    </row>
    <row r="218" spans="1:2" ht="15.75" customHeight="1">
      <c r="A218" s="256"/>
      <c r="B218" s="248"/>
    </row>
    <row r="219" spans="1:2" ht="15.75" customHeight="1">
      <c r="A219" s="256"/>
      <c r="B219" s="248"/>
    </row>
    <row r="220" spans="1:2" ht="15.75" customHeight="1">
      <c r="A220" s="256"/>
      <c r="B220" s="248"/>
    </row>
    <row r="221" spans="1:2" ht="15.75" customHeight="1">
      <c r="A221" s="256"/>
      <c r="B221" s="248"/>
    </row>
    <row r="222" spans="1:2" ht="15.75" customHeight="1">
      <c r="A222" s="256"/>
      <c r="B222" s="248"/>
    </row>
    <row r="223" spans="1:2" ht="15.75" customHeight="1">
      <c r="A223" s="256"/>
      <c r="B223" s="248"/>
    </row>
    <row r="224" spans="1:2" ht="15.75" customHeight="1">
      <c r="A224" s="256"/>
      <c r="B224" s="248"/>
    </row>
    <row r="225" spans="1:2" ht="15.75" customHeight="1">
      <c r="A225" s="256"/>
      <c r="B225" s="248"/>
    </row>
    <row r="226" spans="1:2" ht="15.75" customHeight="1">
      <c r="A226" s="256"/>
      <c r="B226" s="248"/>
    </row>
    <row r="227" spans="1:2" ht="15.75" customHeight="1">
      <c r="A227" s="256"/>
      <c r="B227" s="248"/>
    </row>
    <row r="228" spans="1:2" ht="15.75" customHeight="1">
      <c r="A228" s="256"/>
      <c r="B228" s="248"/>
    </row>
    <row r="229" spans="1:2" ht="15.75" customHeight="1">
      <c r="A229" s="256"/>
      <c r="B229" s="248"/>
    </row>
    <row r="230" spans="1:2" ht="15.75" customHeight="1">
      <c r="A230" s="256"/>
      <c r="B230" s="248"/>
    </row>
    <row r="231" spans="1:2" ht="15.75" customHeight="1">
      <c r="A231" s="256"/>
      <c r="B231" s="248"/>
    </row>
    <row r="232" spans="1:2" ht="15.75" customHeight="1">
      <c r="A232" s="256"/>
      <c r="B232" s="248"/>
    </row>
    <row r="233" spans="1:2" ht="15.75" customHeight="1">
      <c r="A233" s="256"/>
      <c r="B233" s="248"/>
    </row>
    <row r="234" spans="1:2" ht="15.75" customHeight="1">
      <c r="A234" s="256"/>
      <c r="B234" s="248"/>
    </row>
    <row r="235" spans="1:2" ht="15.75" customHeight="1">
      <c r="A235" s="256"/>
      <c r="B235" s="248"/>
    </row>
    <row r="236" spans="1:2" ht="15.75" customHeight="1">
      <c r="A236" s="256"/>
      <c r="B236" s="248"/>
    </row>
    <row r="237" spans="1:2" ht="15.75" customHeight="1">
      <c r="A237" s="256"/>
      <c r="B237" s="248"/>
    </row>
    <row r="238" spans="1:2" ht="15.75" customHeight="1">
      <c r="A238" s="256"/>
      <c r="B238" s="248"/>
    </row>
    <row r="239" spans="1:2" ht="15.75" customHeight="1">
      <c r="A239" s="256"/>
      <c r="B239" s="248"/>
    </row>
    <row r="240" spans="1:2" ht="15.75" customHeight="1">
      <c r="A240" s="256"/>
      <c r="B240" s="248"/>
    </row>
    <row r="241" spans="1:2" ht="15.75" customHeight="1">
      <c r="A241" s="256"/>
      <c r="B241" s="248"/>
    </row>
    <row r="242" spans="1:2" ht="15.75" customHeight="1">
      <c r="A242" s="256"/>
      <c r="B242" s="248"/>
    </row>
    <row r="243" spans="1:2" ht="15.75" customHeight="1">
      <c r="A243" s="256"/>
      <c r="B243" s="248"/>
    </row>
    <row r="244" spans="1:2" ht="15.75" customHeight="1">
      <c r="A244" s="256"/>
      <c r="B244" s="248"/>
    </row>
    <row r="245" spans="1:2" ht="15.75" customHeight="1">
      <c r="A245" s="256"/>
      <c r="B245" s="248"/>
    </row>
    <row r="246" spans="1:2" ht="15.75" customHeight="1">
      <c r="A246" s="256"/>
      <c r="B246" s="248"/>
    </row>
    <row r="247" spans="1:2" ht="15.75" customHeight="1">
      <c r="A247" s="256"/>
      <c r="B247" s="248"/>
    </row>
    <row r="248" spans="1:2" ht="15.75" customHeight="1">
      <c r="A248" s="256"/>
      <c r="B248" s="248"/>
    </row>
    <row r="249" spans="1:2" ht="15.75" customHeight="1">
      <c r="A249" s="256"/>
      <c r="B249" s="248"/>
    </row>
    <row r="250" spans="1:2" ht="15.75" customHeight="1">
      <c r="A250" s="256"/>
      <c r="B250" s="248"/>
    </row>
    <row r="251" spans="1:2" ht="15.75" customHeight="1">
      <c r="A251" s="256"/>
      <c r="B251" s="248"/>
    </row>
    <row r="252" spans="1:2" ht="15.75" customHeight="1">
      <c r="A252" s="256"/>
      <c r="B252" s="248"/>
    </row>
    <row r="253" spans="1:2" ht="15.75" customHeight="1">
      <c r="A253" s="256"/>
      <c r="B253" s="248"/>
    </row>
    <row r="254" spans="1:2" ht="15.75" customHeight="1">
      <c r="A254" s="256"/>
      <c r="B254" s="248"/>
    </row>
    <row r="255" spans="1:2" ht="15.75" customHeight="1">
      <c r="A255" s="256"/>
      <c r="B255" s="248"/>
    </row>
    <row r="256" spans="1:2" ht="15.75" customHeight="1">
      <c r="A256" s="256"/>
      <c r="B256" s="248"/>
    </row>
    <row r="257" spans="1:2" ht="15.75" customHeight="1">
      <c r="A257" s="256"/>
      <c r="B257" s="248"/>
    </row>
    <row r="258" spans="1:2" ht="15.75" customHeight="1">
      <c r="A258" s="256"/>
      <c r="B258" s="248"/>
    </row>
    <row r="259" spans="1:2" ht="15.75" customHeight="1">
      <c r="A259" s="256"/>
      <c r="B259" s="248"/>
    </row>
    <row r="260" spans="1:2" ht="15.75" customHeight="1">
      <c r="A260" s="256"/>
      <c r="B260" s="248"/>
    </row>
    <row r="261" spans="1:2" ht="15.75" customHeight="1">
      <c r="A261" s="256"/>
      <c r="B261" s="248"/>
    </row>
    <row r="262" spans="1:2" ht="15.75" customHeight="1">
      <c r="A262" s="256"/>
      <c r="B262" s="248"/>
    </row>
    <row r="263" spans="1:2" ht="15.75" customHeight="1">
      <c r="A263" s="256"/>
      <c r="B263" s="248"/>
    </row>
    <row r="264" spans="1:2" ht="15.75" customHeight="1">
      <c r="A264" s="256"/>
      <c r="B264" s="248"/>
    </row>
    <row r="265" spans="1:2" ht="15.75" customHeight="1">
      <c r="A265" s="256"/>
      <c r="B265" s="248"/>
    </row>
    <row r="266" spans="1:2" ht="15.75" customHeight="1">
      <c r="A266" s="256"/>
      <c r="B266" s="248"/>
    </row>
    <row r="267" spans="1:2" ht="15.75" customHeight="1">
      <c r="A267" s="256"/>
      <c r="B267" s="248"/>
    </row>
    <row r="268" spans="1:2" ht="15.75" customHeight="1">
      <c r="A268" s="256"/>
      <c r="B268" s="248"/>
    </row>
    <row r="269" spans="1:2" ht="15.75" customHeight="1">
      <c r="A269" s="256"/>
      <c r="B269" s="248"/>
    </row>
    <row r="270" spans="1:2" ht="15.75" customHeight="1">
      <c r="A270" s="256"/>
      <c r="B270" s="248"/>
    </row>
    <row r="271" spans="1:2" ht="15.75" customHeight="1">
      <c r="A271" s="256"/>
      <c r="B271" s="248"/>
    </row>
    <row r="272" spans="1:2" ht="15.75" customHeight="1">
      <c r="A272" s="256"/>
      <c r="B272" s="248"/>
    </row>
    <row r="273" spans="1:2" ht="15.75" customHeight="1">
      <c r="A273" s="256"/>
      <c r="B273" s="248"/>
    </row>
    <row r="274" spans="1:2" ht="15.75" customHeight="1">
      <c r="A274" s="256"/>
      <c r="B274" s="248"/>
    </row>
    <row r="275" spans="1:2" ht="15.75" customHeight="1">
      <c r="A275" s="256"/>
      <c r="B275" s="248"/>
    </row>
    <row r="276" spans="1:2" ht="15.75" customHeight="1">
      <c r="A276" s="256"/>
      <c r="B276" s="248"/>
    </row>
    <row r="277" spans="1:2" ht="15.75" customHeight="1">
      <c r="A277" s="256"/>
      <c r="B277" s="248"/>
    </row>
    <row r="278" spans="1:2" ht="15.75" customHeight="1">
      <c r="A278" s="256"/>
      <c r="B278" s="248"/>
    </row>
    <row r="279" spans="1:2" ht="15.75" customHeight="1">
      <c r="A279" s="256"/>
      <c r="B279" s="248"/>
    </row>
    <row r="280" spans="1:2" ht="15.75" customHeight="1">
      <c r="A280" s="256"/>
      <c r="B280" s="248"/>
    </row>
    <row r="281" spans="1:2" ht="15.75" customHeight="1">
      <c r="A281" s="256"/>
      <c r="B281" s="248"/>
    </row>
    <row r="282" spans="1:2" ht="15.75" customHeight="1">
      <c r="A282" s="256"/>
      <c r="B282" s="248"/>
    </row>
    <row r="283" spans="1:2" ht="15.75" customHeight="1">
      <c r="A283" s="256"/>
      <c r="B283" s="248"/>
    </row>
    <row r="284" spans="1:2" ht="15.75" customHeight="1">
      <c r="A284" s="256"/>
      <c r="B284" s="248"/>
    </row>
    <row r="285" spans="1:2" ht="15.75" customHeight="1">
      <c r="A285" s="256"/>
      <c r="B285" s="248"/>
    </row>
    <row r="286" spans="1:2" ht="15.75" customHeight="1">
      <c r="A286" s="256"/>
      <c r="B286" s="248"/>
    </row>
    <row r="287" spans="1:2" ht="15.75" customHeight="1">
      <c r="A287" s="256"/>
      <c r="B287" s="248"/>
    </row>
    <row r="288" spans="1:2" ht="15.75" customHeight="1">
      <c r="A288" s="256"/>
      <c r="B288" s="248"/>
    </row>
    <row r="289" spans="1:2" ht="15.75" customHeight="1">
      <c r="A289" s="256"/>
      <c r="B289" s="248"/>
    </row>
    <row r="290" spans="1:2" ht="15.75" customHeight="1">
      <c r="A290" s="256"/>
      <c r="B290" s="248"/>
    </row>
    <row r="291" spans="1:2" ht="15.75" customHeight="1">
      <c r="A291" s="256"/>
      <c r="B291" s="248"/>
    </row>
    <row r="292" spans="1:2" ht="15.75" customHeight="1">
      <c r="A292" s="256"/>
      <c r="B292" s="248"/>
    </row>
    <row r="293" spans="1:2" ht="15.75" customHeight="1">
      <c r="A293" s="256"/>
      <c r="B293" s="248"/>
    </row>
    <row r="294" spans="1:2" ht="15.75" customHeight="1">
      <c r="A294" s="256"/>
      <c r="B294" s="248"/>
    </row>
    <row r="295" spans="1:2" ht="15.75" customHeight="1">
      <c r="A295" s="256"/>
      <c r="B295" s="248"/>
    </row>
    <row r="296" spans="1:2" ht="15.75" customHeight="1">
      <c r="A296" s="256"/>
      <c r="B296" s="248"/>
    </row>
    <row r="297" spans="1:2" ht="15.75" customHeight="1">
      <c r="A297" s="256"/>
      <c r="B297" s="248"/>
    </row>
    <row r="298" spans="1:2" ht="15.75" customHeight="1">
      <c r="A298" s="256"/>
      <c r="B298" s="248"/>
    </row>
    <row r="299" spans="1:2" ht="15.75" customHeight="1">
      <c r="A299" s="256"/>
      <c r="B299" s="248"/>
    </row>
    <row r="300" spans="1:2" ht="15.75" customHeight="1">
      <c r="A300" s="256"/>
      <c r="B300" s="248"/>
    </row>
    <row r="301" spans="1:2" ht="15.75" customHeight="1">
      <c r="A301" s="256"/>
      <c r="B301" s="248"/>
    </row>
    <row r="302" spans="1:2" ht="15.75" customHeight="1">
      <c r="A302" s="256"/>
      <c r="B302" s="248"/>
    </row>
    <row r="303" spans="1:2" ht="15.75" customHeight="1">
      <c r="A303" s="256"/>
      <c r="B303" s="248"/>
    </row>
    <row r="304" spans="1:2" ht="15.75" customHeight="1">
      <c r="A304" s="256"/>
      <c r="B304" s="248"/>
    </row>
    <row r="305" spans="1:2" ht="15.75" customHeight="1">
      <c r="A305" s="256"/>
      <c r="B305" s="248"/>
    </row>
    <row r="306" spans="1:2" ht="15.75" customHeight="1">
      <c r="A306" s="256"/>
      <c r="B306" s="248"/>
    </row>
    <row r="307" spans="1:2" ht="15.75" customHeight="1">
      <c r="A307" s="256"/>
      <c r="B307" s="248"/>
    </row>
    <row r="308" spans="1:2" ht="15.75" customHeight="1">
      <c r="A308" s="256"/>
      <c r="B308" s="248"/>
    </row>
    <row r="309" spans="1:2" ht="15.75" customHeight="1">
      <c r="A309" s="256"/>
      <c r="B309" s="248"/>
    </row>
    <row r="310" spans="1:2" ht="15.75" customHeight="1">
      <c r="A310" s="256"/>
      <c r="B310" s="248"/>
    </row>
    <row r="311" spans="1:2" ht="15.75" customHeight="1">
      <c r="A311" s="256"/>
      <c r="B311" s="248"/>
    </row>
    <row r="312" spans="1:2" ht="15.75" customHeight="1">
      <c r="A312" s="256"/>
      <c r="B312" s="248"/>
    </row>
    <row r="313" spans="1:2" ht="15.75" customHeight="1">
      <c r="A313" s="256"/>
      <c r="B313" s="248"/>
    </row>
    <row r="314" spans="1:2" ht="15.75" customHeight="1">
      <c r="A314" s="256"/>
      <c r="B314" s="248"/>
    </row>
    <row r="315" spans="1:2" ht="15.75" customHeight="1">
      <c r="A315" s="256"/>
      <c r="B315" s="248"/>
    </row>
    <row r="316" spans="1:2" ht="15.75" customHeight="1">
      <c r="A316" s="256"/>
      <c r="B316" s="248"/>
    </row>
    <row r="317" spans="1:2" ht="15.75" customHeight="1">
      <c r="A317" s="256"/>
      <c r="B317" s="248"/>
    </row>
    <row r="318" spans="1:2" ht="15.75" customHeight="1">
      <c r="A318" s="256"/>
      <c r="B318" s="248"/>
    </row>
    <row r="319" spans="1:2" ht="15.75" customHeight="1">
      <c r="A319" s="256"/>
      <c r="B319" s="248"/>
    </row>
    <row r="320" spans="1:2" ht="15.75" customHeight="1">
      <c r="A320" s="256"/>
      <c r="B320" s="248"/>
    </row>
    <row r="321" spans="1:2" ht="15.75" customHeight="1">
      <c r="A321" s="256"/>
      <c r="B321" s="248"/>
    </row>
    <row r="322" spans="1:2" ht="15.75" customHeight="1">
      <c r="A322" s="256"/>
      <c r="B322" s="248"/>
    </row>
    <row r="323" spans="1:2" ht="15.75" customHeight="1">
      <c r="A323" s="256"/>
      <c r="B323" s="248"/>
    </row>
    <row r="324" spans="1:2" ht="15.75" customHeight="1">
      <c r="A324" s="256"/>
      <c r="B324" s="248"/>
    </row>
    <row r="325" spans="1:2" ht="15.75" customHeight="1">
      <c r="A325" s="256"/>
      <c r="B325" s="248"/>
    </row>
    <row r="326" spans="1:2" ht="15.75" customHeight="1">
      <c r="A326" s="256"/>
      <c r="B326" s="248"/>
    </row>
    <row r="327" spans="1:2" ht="15.75" customHeight="1">
      <c r="A327" s="256"/>
      <c r="B327" s="248"/>
    </row>
    <row r="328" spans="1:2" ht="15.75" customHeight="1">
      <c r="A328" s="256"/>
      <c r="B328" s="248"/>
    </row>
    <row r="329" spans="1:2" ht="15.75" customHeight="1">
      <c r="A329" s="256"/>
      <c r="B329" s="248"/>
    </row>
    <row r="330" spans="1:2" ht="15.75" customHeight="1">
      <c r="A330" s="256"/>
      <c r="B330" s="248"/>
    </row>
    <row r="331" spans="1:2" ht="15.75" customHeight="1">
      <c r="A331" s="256"/>
      <c r="B331" s="248"/>
    </row>
    <row r="332" spans="1:2" ht="15.75" customHeight="1">
      <c r="A332" s="256"/>
      <c r="B332" s="248"/>
    </row>
    <row r="333" spans="1:2" ht="15.75" customHeight="1">
      <c r="A333" s="256"/>
      <c r="B333" s="248"/>
    </row>
    <row r="334" spans="1:2" ht="15.75" customHeight="1">
      <c r="A334" s="256"/>
      <c r="B334" s="248"/>
    </row>
    <row r="335" spans="1:2" ht="15.75" customHeight="1">
      <c r="A335" s="256"/>
      <c r="B335" s="248"/>
    </row>
    <row r="336" spans="1:2" ht="15.75" customHeight="1">
      <c r="A336" s="256"/>
      <c r="B336" s="248"/>
    </row>
    <row r="337" spans="1:2" ht="15.75" customHeight="1">
      <c r="A337" s="256"/>
      <c r="B337" s="248"/>
    </row>
    <row r="338" spans="1:2" ht="15.75" customHeight="1">
      <c r="A338" s="256"/>
      <c r="B338" s="248"/>
    </row>
    <row r="339" spans="1:2" ht="15.75" customHeight="1">
      <c r="A339" s="256"/>
      <c r="B339" s="248"/>
    </row>
    <row r="340" spans="1:2" ht="15.75" customHeight="1">
      <c r="A340" s="256"/>
      <c r="B340" s="248"/>
    </row>
    <row r="341" spans="1:2" ht="15.75" customHeight="1">
      <c r="A341" s="256"/>
      <c r="B341" s="248"/>
    </row>
    <row r="342" spans="1:2" ht="15.75" customHeight="1">
      <c r="A342" s="256"/>
      <c r="B342" s="248"/>
    </row>
    <row r="343" spans="1:2" ht="15.75" customHeight="1">
      <c r="A343" s="256"/>
      <c r="B343" s="248"/>
    </row>
    <row r="344" spans="1:2" ht="15.75" customHeight="1">
      <c r="A344" s="256"/>
      <c r="B344" s="248"/>
    </row>
    <row r="345" spans="1:2" ht="15.75" customHeight="1">
      <c r="A345" s="256"/>
      <c r="B345" s="248"/>
    </row>
    <row r="346" spans="1:2" ht="15.75" customHeight="1">
      <c r="A346" s="256"/>
      <c r="B346" s="248"/>
    </row>
    <row r="347" spans="1:2" ht="15.75" customHeight="1">
      <c r="A347" s="256"/>
      <c r="B347" s="248"/>
    </row>
    <row r="348" spans="1:2" ht="15.75" customHeight="1">
      <c r="A348" s="256"/>
      <c r="B348" s="248"/>
    </row>
    <row r="349" spans="1:2" ht="15.75" customHeight="1">
      <c r="A349" s="256"/>
      <c r="B349" s="248"/>
    </row>
    <row r="350" spans="1:2" ht="15.75" customHeight="1">
      <c r="A350" s="256"/>
      <c r="B350" s="248"/>
    </row>
    <row r="351" spans="1:2" ht="15.75" customHeight="1">
      <c r="A351" s="256"/>
      <c r="B351" s="248"/>
    </row>
    <row r="352" spans="1:2" ht="15.75" customHeight="1">
      <c r="A352" s="256"/>
      <c r="B352" s="248"/>
    </row>
    <row r="353" spans="1:2" ht="15.75" customHeight="1">
      <c r="A353" s="256"/>
      <c r="B353" s="248"/>
    </row>
    <row r="354" spans="1:2" ht="15.75" customHeight="1">
      <c r="A354" s="256"/>
      <c r="B354" s="248"/>
    </row>
    <row r="355" spans="1:2" ht="15.75" customHeight="1">
      <c r="A355" s="256"/>
      <c r="B355" s="248"/>
    </row>
    <row r="356" spans="1:2" ht="15.75" customHeight="1">
      <c r="A356" s="256"/>
      <c r="B356" s="248"/>
    </row>
    <row r="357" spans="1:2" ht="15.75" customHeight="1">
      <c r="A357" s="256"/>
      <c r="B357" s="248"/>
    </row>
    <row r="358" spans="1:2" ht="15.75" customHeight="1">
      <c r="A358" s="256"/>
      <c r="B358" s="248"/>
    </row>
    <row r="359" spans="1:2" ht="15.75" customHeight="1">
      <c r="A359" s="256"/>
      <c r="B359" s="248"/>
    </row>
    <row r="360" spans="1:2" ht="15.75" customHeight="1">
      <c r="A360" s="256"/>
      <c r="B360" s="248"/>
    </row>
    <row r="361" spans="1:2" ht="15.75" customHeight="1">
      <c r="A361" s="256"/>
      <c r="B361" s="248"/>
    </row>
    <row r="362" spans="1:2" ht="15.75" customHeight="1">
      <c r="A362" s="256"/>
      <c r="B362" s="248"/>
    </row>
    <row r="363" spans="1:2" ht="15.75" customHeight="1">
      <c r="A363" s="256"/>
      <c r="B363" s="248"/>
    </row>
    <row r="364" spans="1:2" ht="15.75" customHeight="1">
      <c r="A364" s="256"/>
      <c r="B364" s="248"/>
    </row>
    <row r="365" spans="1:2" ht="15.75" customHeight="1">
      <c r="A365" s="256"/>
      <c r="B365" s="248"/>
    </row>
    <row r="366" spans="1:2" ht="15.75" customHeight="1">
      <c r="A366" s="256"/>
      <c r="B366" s="248"/>
    </row>
    <row r="367" spans="1:2" ht="15.75" customHeight="1">
      <c r="A367" s="256"/>
      <c r="B367" s="248"/>
    </row>
    <row r="368" spans="1:2" ht="15.75" customHeight="1">
      <c r="A368" s="256"/>
      <c r="B368" s="248"/>
    </row>
    <row r="369" spans="1:2" ht="15.75" customHeight="1">
      <c r="A369" s="256"/>
      <c r="B369" s="248"/>
    </row>
    <row r="370" spans="1:2" ht="15.75" customHeight="1">
      <c r="A370" s="256"/>
      <c r="B370" s="248"/>
    </row>
    <row r="371" spans="1:2" ht="15.75" customHeight="1">
      <c r="A371" s="256"/>
      <c r="B371" s="248"/>
    </row>
    <row r="372" spans="1:2" ht="15.75" customHeight="1">
      <c r="A372" s="256"/>
      <c r="B372" s="248"/>
    </row>
    <row r="373" spans="1:2" ht="15.75" customHeight="1">
      <c r="A373" s="256"/>
      <c r="B373" s="248"/>
    </row>
    <row r="374" spans="1:2" ht="15.75" customHeight="1">
      <c r="A374" s="256"/>
      <c r="B374" s="248"/>
    </row>
    <row r="375" spans="1:2" ht="15.75" customHeight="1">
      <c r="A375" s="256"/>
      <c r="B375" s="248"/>
    </row>
    <row r="376" spans="1:2" ht="15.75" customHeight="1">
      <c r="A376" s="256"/>
      <c r="B376" s="248"/>
    </row>
    <row r="377" spans="1:2" ht="15.75" customHeight="1">
      <c r="A377" s="256"/>
      <c r="B377" s="248"/>
    </row>
    <row r="378" spans="1:2" ht="15.75" customHeight="1">
      <c r="A378" s="256"/>
      <c r="B378" s="248"/>
    </row>
    <row r="379" spans="1:2" ht="15.75" customHeight="1">
      <c r="A379" s="256"/>
      <c r="B379" s="248"/>
    </row>
    <row r="380" spans="1:2" ht="15.75" customHeight="1">
      <c r="A380" s="256"/>
      <c r="B380" s="248"/>
    </row>
    <row r="381" spans="1:2" ht="15.75" customHeight="1">
      <c r="A381" s="256"/>
      <c r="B381" s="248"/>
    </row>
    <row r="382" spans="1:2" ht="15.75" customHeight="1">
      <c r="A382" s="256"/>
      <c r="B382" s="248"/>
    </row>
    <row r="383" spans="1:2" ht="15.75" customHeight="1">
      <c r="A383" s="256"/>
      <c r="B383" s="248"/>
    </row>
    <row r="384" spans="1:2" ht="15.75" customHeight="1">
      <c r="A384" s="256"/>
      <c r="B384" s="248"/>
    </row>
    <row r="385" spans="1:2" ht="15.75" customHeight="1">
      <c r="A385" s="256"/>
      <c r="B385" s="248"/>
    </row>
    <row r="386" spans="1:2" ht="15.75" customHeight="1">
      <c r="A386" s="256"/>
      <c r="B386" s="248"/>
    </row>
    <row r="387" spans="1:2" ht="15.75" customHeight="1">
      <c r="A387" s="256"/>
      <c r="B387" s="248"/>
    </row>
    <row r="388" spans="1:2" ht="15.75" customHeight="1">
      <c r="A388" s="256"/>
      <c r="B388" s="248"/>
    </row>
    <row r="389" spans="1:2" ht="15.75" customHeight="1">
      <c r="A389" s="256"/>
      <c r="B389" s="248"/>
    </row>
    <row r="390" spans="1:2" ht="15.75" customHeight="1">
      <c r="A390" s="256"/>
      <c r="B390" s="248"/>
    </row>
    <row r="391" spans="1:2" ht="15.75" customHeight="1">
      <c r="A391" s="256"/>
      <c r="B391" s="248"/>
    </row>
    <row r="392" spans="1:2" ht="15.75" customHeight="1">
      <c r="A392" s="256"/>
      <c r="B392" s="248"/>
    </row>
    <row r="393" spans="1:2" ht="15.75" customHeight="1">
      <c r="A393" s="256"/>
      <c r="B393" s="248"/>
    </row>
    <row r="394" spans="1:2" ht="15.75" customHeight="1">
      <c r="A394" s="256"/>
      <c r="B394" s="248"/>
    </row>
    <row r="395" spans="1:2" ht="15.75" customHeight="1">
      <c r="A395" s="256"/>
      <c r="B395" s="248"/>
    </row>
    <row r="396" spans="1:2" ht="15.75" customHeight="1">
      <c r="A396" s="256"/>
      <c r="B396" s="248"/>
    </row>
    <row r="397" spans="1:2" ht="15.75" customHeight="1">
      <c r="A397" s="256"/>
      <c r="B397" s="248"/>
    </row>
    <row r="398" spans="1:2" ht="15.75" customHeight="1">
      <c r="A398" s="256"/>
      <c r="B398" s="248"/>
    </row>
    <row r="399" spans="1:2" ht="15.75" customHeight="1">
      <c r="A399" s="256"/>
      <c r="B399" s="248"/>
    </row>
    <row r="400" spans="1:2" ht="15.75" customHeight="1">
      <c r="A400" s="256"/>
      <c r="B400" s="248"/>
    </row>
    <row r="401" spans="1:2" ht="15.75" customHeight="1">
      <c r="A401" s="256"/>
      <c r="B401" s="248"/>
    </row>
    <row r="402" spans="1:2" ht="15.75" customHeight="1">
      <c r="A402" s="256"/>
      <c r="B402" s="248"/>
    </row>
    <row r="403" spans="1:2" ht="15.75" customHeight="1">
      <c r="A403" s="256"/>
      <c r="B403" s="248"/>
    </row>
    <row r="404" spans="1:2" ht="15.75" customHeight="1">
      <c r="A404" s="256"/>
      <c r="B404" s="248"/>
    </row>
    <row r="405" spans="1:2" ht="15.75" customHeight="1">
      <c r="A405" s="256"/>
      <c r="B405" s="248"/>
    </row>
    <row r="406" spans="1:2" ht="15.75" customHeight="1">
      <c r="A406" s="256"/>
      <c r="B406" s="248"/>
    </row>
    <row r="407" spans="1:2" ht="15.75" customHeight="1">
      <c r="A407" s="256"/>
      <c r="B407" s="248"/>
    </row>
    <row r="408" spans="1:2" ht="15.75" customHeight="1">
      <c r="A408" s="256"/>
      <c r="B408" s="248"/>
    </row>
    <row r="409" spans="1:2" ht="15.75" customHeight="1">
      <c r="A409" s="256"/>
      <c r="B409" s="248"/>
    </row>
    <row r="410" spans="1:2" ht="15.75" customHeight="1">
      <c r="A410" s="256"/>
      <c r="B410" s="248"/>
    </row>
    <row r="411" spans="1:2" ht="15.75" customHeight="1">
      <c r="A411" s="256"/>
      <c r="B411" s="248"/>
    </row>
    <row r="412" spans="1:2" ht="15.75" customHeight="1">
      <c r="A412" s="256"/>
      <c r="B412" s="248"/>
    </row>
    <row r="413" spans="1:2" ht="15.75" customHeight="1">
      <c r="A413" s="256"/>
      <c r="B413" s="248"/>
    </row>
    <row r="414" spans="1:2" ht="15.75" customHeight="1">
      <c r="A414" s="256"/>
      <c r="B414" s="248"/>
    </row>
    <row r="415" spans="1:2" ht="15.75" customHeight="1">
      <c r="A415" s="256"/>
      <c r="B415" s="248"/>
    </row>
    <row r="416" spans="1:2" ht="15.75" customHeight="1">
      <c r="A416" s="256"/>
      <c r="B416" s="248"/>
    </row>
    <row r="417" spans="1:2" ht="15.75" customHeight="1">
      <c r="A417" s="256"/>
      <c r="B417" s="248"/>
    </row>
    <row r="418" spans="1:2" ht="15.75" customHeight="1">
      <c r="A418" s="256"/>
      <c r="B418" s="248"/>
    </row>
    <row r="419" spans="1:2" ht="15.75" customHeight="1">
      <c r="A419" s="256"/>
      <c r="B419" s="248"/>
    </row>
    <row r="420" spans="1:2" ht="15.75" customHeight="1">
      <c r="A420" s="256"/>
      <c r="B420" s="248"/>
    </row>
    <row r="421" spans="1:2" ht="15.75" customHeight="1">
      <c r="A421" s="256"/>
      <c r="B421" s="248"/>
    </row>
    <row r="422" spans="1:2" ht="15.75" customHeight="1">
      <c r="A422" s="256"/>
      <c r="B422" s="248"/>
    </row>
    <row r="423" spans="1:2" ht="15.75" customHeight="1">
      <c r="A423" s="256"/>
      <c r="B423" s="248"/>
    </row>
    <row r="424" spans="1:2" ht="15.75" customHeight="1">
      <c r="A424" s="256"/>
      <c r="B424" s="248"/>
    </row>
    <row r="425" spans="1:2" ht="15.75" customHeight="1">
      <c r="A425" s="256"/>
      <c r="B425" s="248"/>
    </row>
    <row r="426" spans="1:2" ht="15.75" customHeight="1">
      <c r="A426" s="256"/>
      <c r="B426" s="248"/>
    </row>
    <row r="427" spans="1:2" ht="15.75" customHeight="1">
      <c r="A427" s="256"/>
      <c r="B427" s="248"/>
    </row>
    <row r="428" spans="1:2" ht="15.75" customHeight="1">
      <c r="A428" s="256"/>
      <c r="B428" s="248"/>
    </row>
    <row r="429" spans="1:2" ht="15.75" customHeight="1">
      <c r="A429" s="256"/>
      <c r="B429" s="248"/>
    </row>
    <row r="430" spans="1:2" ht="15.75" customHeight="1">
      <c r="A430" s="256"/>
      <c r="B430" s="248"/>
    </row>
    <row r="431" spans="1:2" ht="15.75" customHeight="1">
      <c r="A431" s="256"/>
      <c r="B431" s="248"/>
    </row>
    <row r="432" spans="1:2" ht="15.75" customHeight="1">
      <c r="A432" s="256"/>
      <c r="B432" s="248"/>
    </row>
    <row r="433" spans="1:2" ht="15.75" customHeight="1">
      <c r="A433" s="256"/>
      <c r="B433" s="248"/>
    </row>
    <row r="434" spans="1:2" ht="15.75" customHeight="1">
      <c r="A434" s="256"/>
      <c r="B434" s="248"/>
    </row>
    <row r="435" spans="1:2" ht="15.75" customHeight="1">
      <c r="A435" s="256"/>
      <c r="B435" s="248"/>
    </row>
    <row r="436" spans="1:2" ht="15.75" customHeight="1">
      <c r="A436" s="256"/>
      <c r="B436" s="248"/>
    </row>
    <row r="437" spans="1:2" ht="15.75" customHeight="1">
      <c r="A437" s="256"/>
      <c r="B437" s="248"/>
    </row>
    <row r="438" spans="1:2" ht="15.75" customHeight="1">
      <c r="A438" s="256"/>
      <c r="B438" s="248"/>
    </row>
    <row r="439" spans="1:2" ht="15.75" customHeight="1">
      <c r="A439" s="256"/>
      <c r="B439" s="248"/>
    </row>
    <row r="440" spans="1:2" ht="15.75" customHeight="1">
      <c r="A440" s="256"/>
      <c r="B440" s="248"/>
    </row>
    <row r="441" spans="1:2" ht="15.75" customHeight="1">
      <c r="A441" s="256"/>
      <c r="B441" s="248"/>
    </row>
    <row r="442" spans="1:2" ht="15.75" customHeight="1">
      <c r="A442" s="256"/>
      <c r="B442" s="248"/>
    </row>
    <row r="443" spans="1:2" ht="15.75" customHeight="1">
      <c r="A443" s="256"/>
      <c r="B443" s="248"/>
    </row>
    <row r="444" spans="1:2" ht="15.75" customHeight="1">
      <c r="A444" s="256"/>
      <c r="B444" s="248"/>
    </row>
    <row r="445" spans="1:2" ht="15.75" customHeight="1">
      <c r="A445" s="256"/>
      <c r="B445" s="248"/>
    </row>
    <row r="446" spans="1:2" ht="15.75" customHeight="1">
      <c r="A446" s="256"/>
      <c r="B446" s="248"/>
    </row>
    <row r="447" spans="1:2" ht="15.75" customHeight="1">
      <c r="A447" s="256"/>
      <c r="B447" s="248"/>
    </row>
    <row r="448" spans="1:2" ht="15.75" customHeight="1">
      <c r="A448" s="256"/>
      <c r="B448" s="248"/>
    </row>
    <row r="449" spans="1:2" ht="15.75" customHeight="1">
      <c r="A449" s="256"/>
      <c r="B449" s="248"/>
    </row>
    <row r="450" spans="1:2" ht="15.75" customHeight="1">
      <c r="A450" s="256"/>
      <c r="B450" s="248"/>
    </row>
    <row r="451" spans="1:2" ht="15.75" customHeight="1">
      <c r="A451" s="256"/>
      <c r="B451" s="248"/>
    </row>
    <row r="452" spans="1:2" ht="15.75" customHeight="1">
      <c r="A452" s="256"/>
      <c r="B452" s="248"/>
    </row>
    <row r="453" spans="1:2" ht="15.75" customHeight="1">
      <c r="A453" s="256"/>
      <c r="B453" s="248"/>
    </row>
    <row r="454" spans="1:2" ht="15.75" customHeight="1">
      <c r="A454" s="256"/>
      <c r="B454" s="248"/>
    </row>
    <row r="455" spans="1:2" ht="15.75" customHeight="1">
      <c r="A455" s="256"/>
      <c r="B455" s="248"/>
    </row>
    <row r="456" spans="1:2" ht="15.75" customHeight="1">
      <c r="A456" s="256"/>
      <c r="B456" s="248"/>
    </row>
    <row r="457" spans="1:2" ht="15.75" customHeight="1">
      <c r="A457" s="256"/>
      <c r="B457" s="248"/>
    </row>
    <row r="458" spans="1:2" ht="15.75" customHeight="1">
      <c r="A458" s="256"/>
      <c r="B458" s="248"/>
    </row>
    <row r="459" spans="1:2" ht="15.75" customHeight="1">
      <c r="A459" s="256"/>
      <c r="B459" s="248"/>
    </row>
    <row r="460" spans="1:2" ht="15.75" customHeight="1">
      <c r="A460" s="256"/>
      <c r="B460" s="248"/>
    </row>
    <row r="461" spans="1:2" ht="15.75" customHeight="1">
      <c r="A461" s="256"/>
      <c r="B461" s="248"/>
    </row>
    <row r="462" spans="1:2" ht="15.75" customHeight="1">
      <c r="A462" s="256"/>
      <c r="B462" s="248"/>
    </row>
    <row r="463" spans="1:2" ht="15.75" customHeight="1">
      <c r="A463" s="256"/>
      <c r="B463" s="248"/>
    </row>
    <row r="464" spans="1:2" ht="15.75" customHeight="1">
      <c r="A464" s="256"/>
      <c r="B464" s="248"/>
    </row>
    <row r="465" spans="1:2" ht="15.75" customHeight="1">
      <c r="A465" s="256"/>
      <c r="B465" s="248"/>
    </row>
    <row r="466" spans="1:2" ht="15.75" customHeight="1">
      <c r="A466" s="256"/>
      <c r="B466" s="248"/>
    </row>
    <row r="467" spans="1:2" ht="15.75" customHeight="1">
      <c r="A467" s="256"/>
      <c r="B467" s="248"/>
    </row>
    <row r="468" spans="1:2" ht="15.75" customHeight="1">
      <c r="A468" s="256"/>
      <c r="B468" s="248"/>
    </row>
    <row r="469" spans="1:2" ht="15.75" customHeight="1">
      <c r="A469" s="256"/>
      <c r="B469" s="248"/>
    </row>
    <row r="470" spans="1:2" ht="15.75" customHeight="1">
      <c r="A470" s="256"/>
      <c r="B470" s="248"/>
    </row>
    <row r="471" spans="1:2" ht="15.75" customHeight="1">
      <c r="A471" s="256"/>
      <c r="B471" s="248"/>
    </row>
    <row r="472" spans="1:2" ht="15.75" customHeight="1">
      <c r="A472" s="256"/>
      <c r="B472" s="248"/>
    </row>
    <row r="473" spans="1:2" ht="15.75" customHeight="1">
      <c r="A473" s="256"/>
      <c r="B473" s="248"/>
    </row>
    <row r="474" spans="1:2" ht="15.75" customHeight="1">
      <c r="A474" s="256"/>
      <c r="B474" s="248"/>
    </row>
    <row r="475" spans="1:2" ht="15.75" customHeight="1">
      <c r="A475" s="256"/>
      <c r="B475" s="248"/>
    </row>
    <row r="476" spans="1:2" ht="15.75" customHeight="1">
      <c r="A476" s="256"/>
      <c r="B476" s="248"/>
    </row>
    <row r="477" spans="1:2" ht="15.75" customHeight="1">
      <c r="A477" s="256"/>
      <c r="B477" s="248"/>
    </row>
    <row r="478" spans="1:2" ht="15.75" customHeight="1">
      <c r="A478" s="256"/>
      <c r="B478" s="248"/>
    </row>
    <row r="479" spans="1:2" ht="15.75" customHeight="1">
      <c r="A479" s="256"/>
      <c r="B479" s="248"/>
    </row>
    <row r="480" spans="1:2" ht="15.75" customHeight="1">
      <c r="A480" s="256"/>
      <c r="B480" s="248"/>
    </row>
    <row r="481" spans="1:2" ht="15.75" customHeight="1">
      <c r="A481" s="256"/>
      <c r="B481" s="248"/>
    </row>
    <row r="482" spans="1:2" ht="15.75" customHeight="1">
      <c r="A482" s="256"/>
      <c r="B482" s="248"/>
    </row>
    <row r="483" spans="1:2" ht="15.75" customHeight="1">
      <c r="A483" s="256"/>
      <c r="B483" s="248"/>
    </row>
    <row r="484" spans="1:2" ht="15.75" customHeight="1">
      <c r="A484" s="256"/>
      <c r="B484" s="248"/>
    </row>
    <row r="485" spans="1:2" ht="15.75" customHeight="1">
      <c r="A485" s="256"/>
      <c r="B485" s="248"/>
    </row>
    <row r="486" spans="1:2" ht="15.75" customHeight="1">
      <c r="A486" s="256"/>
      <c r="B486" s="248"/>
    </row>
    <row r="487" spans="1:2" ht="15.75" customHeight="1">
      <c r="A487" s="256"/>
      <c r="B487" s="248"/>
    </row>
    <row r="488" spans="1:2" ht="15.75" customHeight="1">
      <c r="A488" s="256"/>
      <c r="B488" s="248"/>
    </row>
    <row r="489" spans="1:2" ht="15.75" customHeight="1">
      <c r="A489" s="256"/>
      <c r="B489" s="248"/>
    </row>
    <row r="490" spans="1:2" ht="15.75" customHeight="1">
      <c r="A490" s="256"/>
      <c r="B490" s="248"/>
    </row>
    <row r="491" spans="1:2" ht="15.75" customHeight="1">
      <c r="A491" s="256"/>
      <c r="B491" s="248"/>
    </row>
    <row r="492" spans="1:2" ht="15.75" customHeight="1">
      <c r="A492" s="256"/>
      <c r="B492" s="248"/>
    </row>
    <row r="493" spans="1:2" ht="15.75" customHeight="1">
      <c r="A493" s="256"/>
      <c r="B493" s="248"/>
    </row>
    <row r="494" spans="1:2" ht="15.75" customHeight="1">
      <c r="A494" s="256"/>
      <c r="B494" s="248"/>
    </row>
    <row r="495" spans="1:2" ht="15.75" customHeight="1">
      <c r="A495" s="256"/>
      <c r="B495" s="248"/>
    </row>
    <row r="496" spans="1:2" ht="15.75" customHeight="1">
      <c r="A496" s="256"/>
      <c r="B496" s="248"/>
    </row>
    <row r="497" spans="1:2" ht="15.75" customHeight="1">
      <c r="A497" s="256"/>
      <c r="B497" s="248"/>
    </row>
    <row r="498" spans="1:2" ht="15.75" customHeight="1">
      <c r="A498" s="256"/>
      <c r="B498" s="248"/>
    </row>
    <row r="499" spans="1:2" ht="15.75" customHeight="1">
      <c r="A499" s="256"/>
      <c r="B499" s="248"/>
    </row>
    <row r="500" spans="1:2" ht="15.75" customHeight="1">
      <c r="A500" s="256"/>
      <c r="B500" s="248"/>
    </row>
    <row r="501" spans="1:2" ht="15.75" customHeight="1">
      <c r="A501" s="256"/>
      <c r="B501" s="248"/>
    </row>
    <row r="502" spans="1:2" ht="15.75" customHeight="1">
      <c r="A502" s="256"/>
      <c r="B502" s="248"/>
    </row>
    <row r="503" spans="1:2" ht="15.75" customHeight="1">
      <c r="A503" s="256"/>
      <c r="B503" s="248"/>
    </row>
    <row r="504" spans="1:2" ht="15.75" customHeight="1">
      <c r="A504" s="256"/>
      <c r="B504" s="248"/>
    </row>
    <row r="505" spans="1:2" ht="15.75" customHeight="1">
      <c r="A505" s="256"/>
      <c r="B505" s="248"/>
    </row>
    <row r="506" spans="1:2" ht="15.75" customHeight="1">
      <c r="A506" s="256"/>
      <c r="B506" s="248"/>
    </row>
    <row r="507" spans="1:2" ht="15.75" customHeight="1">
      <c r="A507" s="256"/>
      <c r="B507" s="248"/>
    </row>
    <row r="508" spans="1:2" ht="15.75" customHeight="1">
      <c r="A508" s="256"/>
      <c r="B508" s="248"/>
    </row>
    <row r="509" spans="1:2" ht="15.75" customHeight="1">
      <c r="A509" s="256"/>
      <c r="B509" s="248"/>
    </row>
    <row r="510" spans="1:2" ht="15.75" customHeight="1">
      <c r="A510" s="256"/>
      <c r="B510" s="248"/>
    </row>
    <row r="511" spans="1:2" ht="15.75" customHeight="1">
      <c r="A511" s="256"/>
      <c r="B511" s="248"/>
    </row>
    <row r="512" spans="1:2" ht="15.75" customHeight="1">
      <c r="A512" s="256"/>
      <c r="B512" s="248"/>
    </row>
    <row r="513" spans="1:2" ht="15.75" customHeight="1">
      <c r="A513" s="256"/>
      <c r="B513" s="248"/>
    </row>
    <row r="514" spans="1:2" ht="15.75" customHeight="1">
      <c r="A514" s="256"/>
      <c r="B514" s="248"/>
    </row>
    <row r="515" spans="1:2" ht="15.75" customHeight="1">
      <c r="A515" s="256"/>
      <c r="B515" s="248"/>
    </row>
    <row r="516" spans="1:2" ht="15.75" customHeight="1">
      <c r="A516" s="256"/>
      <c r="B516" s="248"/>
    </row>
    <row r="517" spans="1:2" ht="15.75" customHeight="1">
      <c r="A517" s="256"/>
      <c r="B517" s="248"/>
    </row>
    <row r="518" spans="1:2" ht="15.75" customHeight="1">
      <c r="A518" s="256"/>
      <c r="B518" s="248"/>
    </row>
    <row r="519" spans="1:2" ht="15.75" customHeight="1">
      <c r="A519" s="256"/>
      <c r="B519" s="248"/>
    </row>
    <row r="520" spans="1:2" ht="15.75" customHeight="1">
      <c r="A520" s="256"/>
      <c r="B520" s="248"/>
    </row>
    <row r="521" spans="1:2" ht="15.75" customHeight="1">
      <c r="A521" s="256"/>
      <c r="B521" s="248"/>
    </row>
    <row r="522" spans="1:2" ht="15.75" customHeight="1">
      <c r="A522" s="256"/>
      <c r="B522" s="248"/>
    </row>
    <row r="523" spans="1:2" ht="15.75" customHeight="1">
      <c r="A523" s="256"/>
      <c r="B523" s="248"/>
    </row>
    <row r="524" spans="1:2" ht="15.75" customHeight="1">
      <c r="A524" s="256"/>
      <c r="B524" s="248"/>
    </row>
    <row r="525" spans="1:2" ht="15.75" customHeight="1">
      <c r="A525" s="256"/>
      <c r="B525" s="248"/>
    </row>
    <row r="526" spans="1:2" ht="15.75" customHeight="1">
      <c r="A526" s="256"/>
      <c r="B526" s="248"/>
    </row>
    <row r="527" spans="1:2" ht="15.75" customHeight="1">
      <c r="A527" s="256"/>
      <c r="B527" s="248"/>
    </row>
    <row r="528" spans="1:2" ht="15.75" customHeight="1">
      <c r="A528" s="256"/>
      <c r="B528" s="248"/>
    </row>
    <row r="529" spans="1:2" ht="15.75" customHeight="1">
      <c r="A529" s="256"/>
      <c r="B529" s="248"/>
    </row>
    <row r="530" spans="1:2" ht="15.75" customHeight="1">
      <c r="A530" s="256"/>
      <c r="B530" s="248"/>
    </row>
    <row r="531" spans="1:2" ht="15.75" customHeight="1">
      <c r="A531" s="256"/>
      <c r="B531" s="248"/>
    </row>
    <row r="532" spans="1:2" ht="15.75" customHeight="1">
      <c r="A532" s="256"/>
      <c r="B532" s="248"/>
    </row>
    <row r="533" spans="1:2" ht="15.75" customHeight="1">
      <c r="A533" s="256"/>
      <c r="B533" s="248"/>
    </row>
    <row r="534" spans="1:2" ht="15.75" customHeight="1">
      <c r="A534" s="256"/>
      <c r="B534" s="248"/>
    </row>
    <row r="535" spans="1:2" ht="15.75" customHeight="1">
      <c r="A535" s="256"/>
      <c r="B535" s="248"/>
    </row>
    <row r="536" spans="1:2" ht="15.75" customHeight="1">
      <c r="A536" s="256"/>
      <c r="B536" s="248"/>
    </row>
    <row r="537" spans="1:2" ht="15.75" customHeight="1">
      <c r="A537" s="256"/>
      <c r="B537" s="248"/>
    </row>
    <row r="538" spans="1:2" ht="15.75" customHeight="1">
      <c r="A538" s="256"/>
      <c r="B538" s="248"/>
    </row>
    <row r="539" spans="1:2" ht="15.75" customHeight="1">
      <c r="A539" s="256"/>
      <c r="B539" s="248"/>
    </row>
    <row r="540" spans="1:2" ht="15.75" customHeight="1">
      <c r="A540" s="256"/>
      <c r="B540" s="248"/>
    </row>
    <row r="541" spans="1:2" ht="15.75" customHeight="1">
      <c r="A541" s="256"/>
      <c r="B541" s="248"/>
    </row>
    <row r="542" spans="1:2" ht="15.75" customHeight="1">
      <c r="A542" s="256"/>
      <c r="B542" s="248"/>
    </row>
    <row r="543" spans="1:2" ht="15.75" customHeight="1">
      <c r="A543" s="256"/>
      <c r="B543" s="248"/>
    </row>
    <row r="544" spans="1:2" ht="15.75" customHeight="1">
      <c r="A544" s="256"/>
      <c r="B544" s="248"/>
    </row>
    <row r="545" spans="1:2" ht="15.75" customHeight="1">
      <c r="A545" s="256"/>
      <c r="B545" s="248"/>
    </row>
    <row r="546" spans="1:2" ht="15.75" customHeight="1">
      <c r="A546" s="256"/>
      <c r="B546" s="248"/>
    </row>
    <row r="547" spans="1:2" ht="15.75" customHeight="1">
      <c r="A547" s="256"/>
      <c r="B547" s="248"/>
    </row>
    <row r="548" spans="1:2" ht="15.75" customHeight="1">
      <c r="A548" s="256"/>
      <c r="B548" s="248"/>
    </row>
    <row r="549" spans="1:2" ht="15.75" customHeight="1">
      <c r="A549" s="256"/>
      <c r="B549" s="248"/>
    </row>
    <row r="550" spans="1:2" ht="15.75" customHeight="1">
      <c r="A550" s="256"/>
      <c r="B550" s="248"/>
    </row>
    <row r="551" spans="1:2" ht="15.75" customHeight="1">
      <c r="A551" s="256"/>
      <c r="B551" s="248"/>
    </row>
    <row r="552" spans="1:2" ht="15.75" customHeight="1">
      <c r="A552" s="256"/>
      <c r="B552" s="248"/>
    </row>
    <row r="553" spans="1:2" ht="15.75" customHeight="1">
      <c r="A553" s="256"/>
      <c r="B553" s="248"/>
    </row>
    <row r="554" spans="1:2" ht="15.75" customHeight="1">
      <c r="A554" s="256"/>
      <c r="B554" s="248"/>
    </row>
    <row r="555" spans="1:2" ht="15.75" customHeight="1">
      <c r="A555" s="256"/>
      <c r="B555" s="248"/>
    </row>
    <row r="556" spans="1:2" ht="15.75" customHeight="1">
      <c r="A556" s="256"/>
      <c r="B556" s="248"/>
    </row>
    <row r="557" spans="1:2" ht="15.75" customHeight="1">
      <c r="A557" s="256"/>
      <c r="B557" s="248"/>
    </row>
    <row r="558" spans="1:2" ht="15.75" customHeight="1">
      <c r="A558" s="256"/>
      <c r="B558" s="248"/>
    </row>
    <row r="559" spans="1:2" ht="15.75" customHeight="1">
      <c r="A559" s="256"/>
      <c r="B559" s="248"/>
    </row>
    <row r="560" spans="1:2" ht="15.75" customHeight="1">
      <c r="A560" s="256"/>
      <c r="B560" s="248"/>
    </row>
    <row r="561" spans="1:2" ht="15.75" customHeight="1">
      <c r="A561" s="256"/>
      <c r="B561" s="248"/>
    </row>
    <row r="562" spans="1:2" ht="15.75" customHeight="1">
      <c r="A562" s="256"/>
      <c r="B562" s="248"/>
    </row>
    <row r="563" spans="1:2" ht="15.75" customHeight="1">
      <c r="A563" s="256"/>
      <c r="B563" s="248"/>
    </row>
    <row r="564" spans="1:2" ht="15.75" customHeight="1">
      <c r="A564" s="256"/>
      <c r="B564" s="248"/>
    </row>
    <row r="565" spans="1:2" ht="15.75" customHeight="1">
      <c r="A565" s="256"/>
      <c r="B565" s="248"/>
    </row>
    <row r="566" spans="1:2" ht="15.75" customHeight="1">
      <c r="A566" s="256"/>
      <c r="B566" s="248"/>
    </row>
    <row r="567" spans="1:2" ht="15.75" customHeight="1">
      <c r="A567" s="256"/>
      <c r="B567" s="248"/>
    </row>
    <row r="568" spans="1:2" ht="15.75" customHeight="1">
      <c r="A568" s="256"/>
      <c r="B568" s="248"/>
    </row>
    <row r="569" spans="1:2" ht="15.75" customHeight="1">
      <c r="A569" s="256"/>
      <c r="B569" s="248"/>
    </row>
    <row r="570" spans="1:2" ht="15.75" customHeight="1">
      <c r="A570" s="256"/>
      <c r="B570" s="248"/>
    </row>
    <row r="571" spans="1:2" ht="15.75" customHeight="1">
      <c r="A571" s="256"/>
      <c r="B571" s="248"/>
    </row>
    <row r="572" spans="1:2" ht="15.75" customHeight="1">
      <c r="A572" s="256"/>
      <c r="B572" s="248"/>
    </row>
    <row r="573" spans="1:2" ht="15.75" customHeight="1">
      <c r="A573" s="256"/>
      <c r="B573" s="248"/>
    </row>
    <row r="574" spans="1:2" ht="15.75" customHeight="1">
      <c r="A574" s="256"/>
      <c r="B574" s="248"/>
    </row>
    <row r="575" spans="1:2" ht="15.75" customHeight="1">
      <c r="A575" s="256"/>
      <c r="B575" s="248"/>
    </row>
    <row r="576" spans="1:2" ht="15.75" customHeight="1">
      <c r="A576" s="256"/>
      <c r="B576" s="248"/>
    </row>
    <row r="577" spans="1:2" ht="15.75" customHeight="1">
      <c r="A577" s="256"/>
      <c r="B577" s="248"/>
    </row>
    <row r="578" spans="1:2" ht="15.75" customHeight="1">
      <c r="A578" s="256"/>
      <c r="B578" s="248"/>
    </row>
    <row r="579" spans="1:2" ht="15.75" customHeight="1">
      <c r="A579" s="256"/>
      <c r="B579" s="248"/>
    </row>
    <row r="580" spans="1:2" ht="15.75" customHeight="1">
      <c r="A580" s="256"/>
      <c r="B580" s="248"/>
    </row>
    <row r="581" spans="1:2" ht="15.75" customHeight="1">
      <c r="A581" s="256"/>
      <c r="B581" s="248"/>
    </row>
    <row r="582" spans="1:2" ht="15.75" customHeight="1">
      <c r="A582" s="256"/>
      <c r="B582" s="248"/>
    </row>
    <row r="583" spans="1:2" ht="15.75" customHeight="1">
      <c r="A583" s="256"/>
      <c r="B583" s="248"/>
    </row>
    <row r="584" spans="1:2" ht="15.75" customHeight="1">
      <c r="A584" s="256"/>
      <c r="B584" s="248"/>
    </row>
    <row r="585" spans="1:2" ht="15.75" customHeight="1">
      <c r="A585" s="256"/>
      <c r="B585" s="248"/>
    </row>
    <row r="586" spans="1:2" ht="15.75" customHeight="1">
      <c r="A586" s="256"/>
      <c r="B586" s="248"/>
    </row>
    <row r="587" spans="1:2" ht="15.75" customHeight="1">
      <c r="A587" s="256"/>
      <c r="B587" s="248"/>
    </row>
    <row r="588" spans="1:2" ht="15.75" customHeight="1">
      <c r="A588" s="256"/>
      <c r="B588" s="248"/>
    </row>
    <row r="589" spans="1:2" ht="15.75" customHeight="1">
      <c r="A589" s="256"/>
      <c r="B589" s="248"/>
    </row>
    <row r="590" spans="1:2" ht="15.75" customHeight="1">
      <c r="A590" s="256"/>
      <c r="B590" s="248"/>
    </row>
    <row r="591" spans="1:2" ht="15.75" customHeight="1">
      <c r="A591" s="256"/>
      <c r="B591" s="248"/>
    </row>
    <row r="592" spans="1:2" ht="15.75" customHeight="1">
      <c r="A592" s="256"/>
      <c r="B592" s="248"/>
    </row>
    <row r="593" spans="1:2" ht="15.75" customHeight="1">
      <c r="A593" s="256"/>
      <c r="B593" s="248"/>
    </row>
    <row r="594" spans="1:2" ht="15.75" customHeight="1">
      <c r="A594" s="256"/>
      <c r="B594" s="248"/>
    </row>
    <row r="595" spans="1:2" ht="15.75" customHeight="1">
      <c r="A595" s="256"/>
      <c r="B595" s="248"/>
    </row>
    <row r="596" spans="1:2" ht="15.75" customHeight="1">
      <c r="A596" s="256"/>
      <c r="B596" s="248"/>
    </row>
    <row r="597" spans="1:2" ht="15.75" customHeight="1">
      <c r="A597" s="256"/>
      <c r="B597" s="248"/>
    </row>
    <row r="598" spans="1:2" ht="15.75" customHeight="1">
      <c r="A598" s="256"/>
      <c r="B598" s="248"/>
    </row>
    <row r="599" spans="1:2" ht="15.75" customHeight="1">
      <c r="A599" s="256"/>
      <c r="B599" s="248"/>
    </row>
    <row r="600" spans="1:2" ht="15.75" customHeight="1">
      <c r="A600" s="256"/>
      <c r="B600" s="248"/>
    </row>
    <row r="601" spans="1:2" ht="15.75" customHeight="1">
      <c r="A601" s="256"/>
      <c r="B601" s="248"/>
    </row>
    <row r="602" spans="1:2" ht="15.75" customHeight="1">
      <c r="A602" s="256"/>
      <c r="B602" s="248"/>
    </row>
    <row r="603" spans="1:2" ht="15.75" customHeight="1">
      <c r="A603" s="256"/>
      <c r="B603" s="248"/>
    </row>
    <row r="604" spans="1:2" ht="15.75" customHeight="1">
      <c r="A604" s="256"/>
      <c r="B604" s="248"/>
    </row>
    <row r="605" spans="1:2" ht="15.75" customHeight="1">
      <c r="A605" s="256"/>
      <c r="B605" s="248"/>
    </row>
    <row r="606" spans="1:2" ht="15.75" customHeight="1">
      <c r="A606" s="256"/>
      <c r="B606" s="248"/>
    </row>
    <row r="607" spans="1:2" ht="15.75" customHeight="1">
      <c r="A607" s="256"/>
      <c r="B607" s="248"/>
    </row>
    <row r="608" spans="1:2" ht="15.75" customHeight="1">
      <c r="A608" s="256"/>
      <c r="B608" s="248"/>
    </row>
    <row r="609" spans="1:2" ht="15.75" customHeight="1">
      <c r="A609" s="256"/>
      <c r="B609" s="248"/>
    </row>
    <row r="610" spans="1:2" ht="15.75" customHeight="1">
      <c r="A610" s="256"/>
      <c r="B610" s="248"/>
    </row>
    <row r="611" spans="1:2" ht="15.75" customHeight="1">
      <c r="A611" s="256"/>
      <c r="B611" s="248"/>
    </row>
    <row r="612" spans="1:2" ht="15.75" customHeight="1">
      <c r="A612" s="256"/>
      <c r="B612" s="248"/>
    </row>
    <row r="613" spans="1:2" ht="15.75" customHeight="1">
      <c r="A613" s="256"/>
      <c r="B613" s="248"/>
    </row>
    <row r="614" spans="1:2" ht="15.75" customHeight="1">
      <c r="A614" s="256"/>
      <c r="B614" s="248"/>
    </row>
    <row r="615" spans="1:2" ht="15.75" customHeight="1">
      <c r="A615" s="256"/>
      <c r="B615" s="248"/>
    </row>
    <row r="616" spans="1:2" ht="15.75" customHeight="1">
      <c r="A616" s="256"/>
      <c r="B616" s="248"/>
    </row>
    <row r="617" spans="1:2" ht="15.75" customHeight="1">
      <c r="A617" s="256"/>
      <c r="B617" s="248"/>
    </row>
    <row r="618" spans="1:2" ht="15.75" customHeight="1">
      <c r="A618" s="256"/>
      <c r="B618" s="248"/>
    </row>
    <row r="619" spans="1:2" ht="15.75" customHeight="1">
      <c r="A619" s="256"/>
      <c r="B619" s="248"/>
    </row>
    <row r="620" spans="1:2" ht="15.75" customHeight="1">
      <c r="A620" s="256"/>
      <c r="B620" s="248"/>
    </row>
    <row r="621" spans="1:2" ht="15.75" customHeight="1">
      <c r="A621" s="256"/>
      <c r="B621" s="248"/>
    </row>
    <row r="622" spans="1:2" ht="15.75" customHeight="1">
      <c r="A622" s="256"/>
      <c r="B622" s="248"/>
    </row>
    <row r="623" spans="1:2" ht="15.75" customHeight="1">
      <c r="A623" s="256"/>
      <c r="B623" s="248"/>
    </row>
    <row r="624" spans="1:2" ht="15.75" customHeight="1">
      <c r="A624" s="256"/>
      <c r="B624" s="248"/>
    </row>
    <row r="625" spans="1:2" ht="15.75" customHeight="1">
      <c r="A625" s="256"/>
      <c r="B625" s="248"/>
    </row>
    <row r="626" spans="1:2" ht="15.75" customHeight="1">
      <c r="A626" s="256"/>
      <c r="B626" s="248"/>
    </row>
    <row r="627" spans="1:2" ht="15.75" customHeight="1">
      <c r="A627" s="256"/>
      <c r="B627" s="248"/>
    </row>
    <row r="628" spans="1:2" ht="15.75" customHeight="1">
      <c r="A628" s="256"/>
      <c r="B628" s="248"/>
    </row>
    <row r="629" spans="1:2" ht="15.75" customHeight="1">
      <c r="A629" s="256"/>
      <c r="B629" s="248"/>
    </row>
    <row r="630" spans="1:2" ht="15.75" customHeight="1">
      <c r="A630" s="256"/>
      <c r="B630" s="248"/>
    </row>
    <row r="631" spans="1:2" ht="15.75" customHeight="1">
      <c r="A631" s="256"/>
      <c r="B631" s="248"/>
    </row>
    <row r="632" spans="1:2" ht="15.75" customHeight="1">
      <c r="A632" s="256"/>
      <c r="B632" s="248"/>
    </row>
    <row r="633" spans="1:2" ht="15.75" customHeight="1">
      <c r="A633" s="256"/>
      <c r="B633" s="248"/>
    </row>
    <row r="634" spans="1:2" ht="15.75" customHeight="1">
      <c r="A634" s="256"/>
      <c r="B634" s="248"/>
    </row>
    <row r="635" spans="1:2" ht="15.75" customHeight="1">
      <c r="A635" s="256"/>
      <c r="B635" s="248"/>
    </row>
    <row r="636" spans="1:2" ht="15.75" customHeight="1">
      <c r="A636" s="256"/>
      <c r="B636" s="248"/>
    </row>
    <row r="637" spans="1:2" ht="15.75" customHeight="1">
      <c r="A637" s="256"/>
      <c r="B637" s="248"/>
    </row>
    <row r="638" spans="1:2" ht="15.75" customHeight="1">
      <c r="A638" s="256"/>
      <c r="B638" s="248"/>
    </row>
    <row r="639" spans="1:2" ht="15.75" customHeight="1">
      <c r="A639" s="256"/>
      <c r="B639" s="248"/>
    </row>
    <row r="640" spans="1:2" ht="15.75" customHeight="1">
      <c r="A640" s="256"/>
      <c r="B640" s="248"/>
    </row>
    <row r="641" spans="1:2" ht="15.75" customHeight="1">
      <c r="A641" s="256"/>
      <c r="B641" s="248"/>
    </row>
    <row r="642" spans="1:2" ht="15.75" customHeight="1">
      <c r="A642" s="256"/>
      <c r="B642" s="248"/>
    </row>
    <row r="643" spans="1:2" ht="15.75" customHeight="1">
      <c r="A643" s="256"/>
      <c r="B643" s="248"/>
    </row>
    <row r="644" spans="1:2" ht="15.75" customHeight="1">
      <c r="A644" s="256"/>
      <c r="B644" s="248"/>
    </row>
    <row r="645" spans="1:2" ht="15.75" customHeight="1">
      <c r="A645" s="256"/>
      <c r="B645" s="248"/>
    </row>
    <row r="646" spans="1:2" ht="15.75" customHeight="1">
      <c r="A646" s="256"/>
      <c r="B646" s="248"/>
    </row>
    <row r="647" spans="1:2" ht="15.75" customHeight="1">
      <c r="A647" s="256"/>
      <c r="B647" s="248"/>
    </row>
    <row r="648" spans="1:2" ht="15.75" customHeight="1">
      <c r="A648" s="256"/>
      <c r="B648" s="248"/>
    </row>
    <row r="649" spans="1:2" ht="15.75" customHeight="1">
      <c r="A649" s="256"/>
      <c r="B649" s="248"/>
    </row>
    <row r="650" spans="1:2" ht="15.75" customHeight="1">
      <c r="A650" s="256"/>
      <c r="B650" s="248"/>
    </row>
    <row r="651" spans="1:2" ht="15.75" customHeight="1">
      <c r="A651" s="256"/>
      <c r="B651" s="248"/>
    </row>
    <row r="652" spans="1:2" ht="15.75" customHeight="1">
      <c r="A652" s="256"/>
      <c r="B652" s="248"/>
    </row>
    <row r="653" spans="1:2" ht="15.75" customHeight="1">
      <c r="A653" s="256"/>
      <c r="B653" s="248"/>
    </row>
    <row r="654" spans="1:2" ht="15.75" customHeight="1">
      <c r="A654" s="256"/>
      <c r="B654" s="248"/>
    </row>
    <row r="655" spans="1:2" ht="15.75" customHeight="1">
      <c r="A655" s="256"/>
      <c r="B655" s="248"/>
    </row>
    <row r="656" spans="1:2" ht="15.75" customHeight="1">
      <c r="A656" s="256"/>
      <c r="B656" s="248"/>
    </row>
    <row r="657" spans="1:2" ht="15.75" customHeight="1">
      <c r="A657" s="256"/>
      <c r="B657" s="248"/>
    </row>
    <row r="658" spans="1:2" ht="15.75" customHeight="1">
      <c r="A658" s="256"/>
      <c r="B658" s="248"/>
    </row>
    <row r="659" spans="1:2" ht="15.75" customHeight="1">
      <c r="A659" s="256"/>
      <c r="B659" s="248"/>
    </row>
    <row r="660" spans="1:2" ht="15.75" customHeight="1">
      <c r="A660" s="256"/>
      <c r="B660" s="248"/>
    </row>
    <row r="661" spans="1:2" ht="15.75" customHeight="1">
      <c r="A661" s="256"/>
      <c r="B661" s="248"/>
    </row>
    <row r="662" spans="1:2" ht="15.75" customHeight="1">
      <c r="A662" s="256"/>
      <c r="B662" s="248"/>
    </row>
    <row r="663" spans="1:2" ht="15.75" customHeight="1">
      <c r="A663" s="256"/>
      <c r="B663" s="248"/>
    </row>
    <row r="664" spans="1:2" ht="15.75" customHeight="1">
      <c r="A664" s="256"/>
      <c r="B664" s="248"/>
    </row>
    <row r="665" spans="1:2" ht="15.75" customHeight="1">
      <c r="A665" s="256"/>
      <c r="B665" s="248"/>
    </row>
    <row r="666" spans="1:2" ht="15.75" customHeight="1">
      <c r="A666" s="256"/>
      <c r="B666" s="248"/>
    </row>
    <row r="667" spans="1:2" ht="15.75" customHeight="1">
      <c r="A667" s="256"/>
      <c r="B667" s="248"/>
    </row>
    <row r="668" spans="1:2" ht="15.75" customHeight="1">
      <c r="A668" s="256"/>
      <c r="B668" s="248"/>
    </row>
    <row r="669" spans="1:2" ht="15.75" customHeight="1">
      <c r="A669" s="256"/>
      <c r="B669" s="248"/>
    </row>
    <row r="670" spans="1:2" ht="15.75" customHeight="1">
      <c r="A670" s="256"/>
      <c r="B670" s="248"/>
    </row>
    <row r="671" spans="1:2" ht="15.75" customHeight="1">
      <c r="A671" s="256"/>
      <c r="B671" s="248"/>
    </row>
    <row r="672" spans="1:2" ht="15.75" customHeight="1">
      <c r="A672" s="256"/>
      <c r="B672" s="248"/>
    </row>
    <row r="673" spans="1:2" ht="15.75" customHeight="1">
      <c r="A673" s="256"/>
      <c r="B673" s="248"/>
    </row>
    <row r="674" spans="1:2" ht="15.75" customHeight="1">
      <c r="A674" s="256"/>
      <c r="B674" s="248"/>
    </row>
    <row r="675" spans="1:2" ht="15.75" customHeight="1">
      <c r="A675" s="256"/>
      <c r="B675" s="248"/>
    </row>
    <row r="676" spans="1:2" ht="15.75" customHeight="1">
      <c r="A676" s="256"/>
      <c r="B676" s="248"/>
    </row>
    <row r="677" spans="1:2" ht="15.75" customHeight="1">
      <c r="A677" s="256"/>
      <c r="B677" s="248"/>
    </row>
    <row r="678" spans="1:2" ht="15.75" customHeight="1">
      <c r="A678" s="256"/>
      <c r="B678" s="248"/>
    </row>
    <row r="679" spans="1:2" ht="15.75" customHeight="1">
      <c r="A679" s="256"/>
      <c r="B679" s="248"/>
    </row>
    <row r="680" spans="1:2" ht="15.75" customHeight="1">
      <c r="A680" s="256"/>
      <c r="B680" s="248"/>
    </row>
    <row r="681" spans="1:2" ht="15.75" customHeight="1">
      <c r="A681" s="256"/>
      <c r="B681" s="248"/>
    </row>
    <row r="682" spans="1:2" ht="15.75" customHeight="1">
      <c r="A682" s="256"/>
      <c r="B682" s="248"/>
    </row>
    <row r="683" spans="1:2" ht="15.75" customHeight="1">
      <c r="A683" s="256"/>
      <c r="B683" s="248"/>
    </row>
    <row r="684" spans="1:2" ht="15.75" customHeight="1">
      <c r="A684" s="256"/>
      <c r="B684" s="248"/>
    </row>
    <row r="685" spans="1:2" ht="15.75" customHeight="1">
      <c r="A685" s="256"/>
      <c r="B685" s="248"/>
    </row>
    <row r="686" spans="1:2" ht="15.75" customHeight="1">
      <c r="A686" s="256"/>
      <c r="B686" s="248"/>
    </row>
    <row r="687" spans="1:2" ht="15.75" customHeight="1">
      <c r="A687" s="256"/>
      <c r="B687" s="248"/>
    </row>
    <row r="688" spans="1:2" ht="15.75" customHeight="1">
      <c r="A688" s="256"/>
      <c r="B688" s="248"/>
    </row>
    <row r="689" spans="1:2" ht="15.75" customHeight="1">
      <c r="A689" s="256"/>
      <c r="B689" s="248"/>
    </row>
    <row r="690" spans="1:2" ht="15.75" customHeight="1">
      <c r="A690" s="256"/>
      <c r="B690" s="248"/>
    </row>
    <row r="691" spans="1:2" ht="15.75" customHeight="1">
      <c r="A691" s="256"/>
      <c r="B691" s="248"/>
    </row>
    <row r="692" spans="1:2" ht="15.75" customHeight="1">
      <c r="A692" s="256"/>
      <c r="B692" s="248"/>
    </row>
    <row r="693" spans="1:2" ht="15.75" customHeight="1">
      <c r="A693" s="256"/>
      <c r="B693" s="248"/>
    </row>
    <row r="694" spans="1:2" ht="15.75" customHeight="1">
      <c r="A694" s="256"/>
      <c r="B694" s="248"/>
    </row>
    <row r="695" spans="1:2" ht="15.75" customHeight="1">
      <c r="A695" s="256"/>
      <c r="B695" s="248"/>
    </row>
    <row r="696" spans="1:2" ht="15.75" customHeight="1">
      <c r="A696" s="256"/>
      <c r="B696" s="248"/>
    </row>
    <row r="697" spans="1:2" ht="15.75" customHeight="1">
      <c r="A697" s="256"/>
      <c r="B697" s="248"/>
    </row>
    <row r="698" spans="1:2" ht="15.75" customHeight="1">
      <c r="A698" s="256"/>
      <c r="B698" s="248"/>
    </row>
    <row r="699" spans="1:2" ht="15.75" customHeight="1">
      <c r="A699" s="256"/>
      <c r="B699" s="248"/>
    </row>
    <row r="700" spans="1:2" ht="15.75" customHeight="1">
      <c r="A700" s="256"/>
      <c r="B700" s="248"/>
    </row>
    <row r="701" spans="1:2" ht="15.75" customHeight="1">
      <c r="A701" s="256"/>
      <c r="B701" s="248"/>
    </row>
    <row r="702" spans="1:2" ht="15.75" customHeight="1">
      <c r="A702" s="256"/>
      <c r="B702" s="248"/>
    </row>
    <row r="703" spans="1:2" ht="15.75" customHeight="1">
      <c r="A703" s="256"/>
      <c r="B703" s="248"/>
    </row>
    <row r="704" spans="1:2" ht="15.75" customHeight="1">
      <c r="A704" s="256"/>
      <c r="B704" s="248"/>
    </row>
    <row r="705" spans="1:2" ht="15.75" customHeight="1">
      <c r="A705" s="256"/>
      <c r="B705" s="248"/>
    </row>
    <row r="706" spans="1:2" ht="15.75" customHeight="1">
      <c r="A706" s="256"/>
      <c r="B706" s="248"/>
    </row>
    <row r="707" spans="1:2" ht="15.75" customHeight="1">
      <c r="A707" s="256"/>
      <c r="B707" s="248"/>
    </row>
    <row r="708" spans="1:2" ht="15.75" customHeight="1">
      <c r="A708" s="256"/>
      <c r="B708" s="248"/>
    </row>
    <row r="709" spans="1:2" ht="15.75" customHeight="1">
      <c r="A709" s="256"/>
      <c r="B709" s="248"/>
    </row>
    <row r="710" spans="1:2" ht="15.75" customHeight="1">
      <c r="A710" s="256"/>
      <c r="B710" s="248"/>
    </row>
    <row r="711" spans="1:2" ht="15.75" customHeight="1">
      <c r="A711" s="256"/>
      <c r="B711" s="248"/>
    </row>
    <row r="712" spans="1:2" ht="15.75" customHeight="1">
      <c r="A712" s="256"/>
      <c r="B712" s="248"/>
    </row>
    <row r="713" spans="1:2" ht="15.75" customHeight="1">
      <c r="A713" s="256"/>
      <c r="B713" s="248"/>
    </row>
    <row r="714" spans="1:2" ht="15.75" customHeight="1">
      <c r="A714" s="256"/>
      <c r="B714" s="248"/>
    </row>
    <row r="715" spans="1:2" ht="15.75" customHeight="1">
      <c r="A715" s="256"/>
      <c r="B715" s="248"/>
    </row>
    <row r="716" spans="1:2" ht="15.75" customHeight="1">
      <c r="A716" s="256"/>
      <c r="B716" s="248"/>
    </row>
    <row r="717" spans="1:2" ht="15.75" customHeight="1">
      <c r="A717" s="256"/>
      <c r="B717" s="248"/>
    </row>
    <row r="718" spans="1:2" ht="15.75" customHeight="1">
      <c r="A718" s="256"/>
      <c r="B718" s="248"/>
    </row>
    <row r="719" spans="1:2" ht="15.75" customHeight="1">
      <c r="A719" s="256"/>
      <c r="B719" s="248"/>
    </row>
    <row r="720" spans="1:2" ht="15.75" customHeight="1">
      <c r="A720" s="256"/>
      <c r="B720" s="248"/>
    </row>
    <row r="721" spans="1:2" ht="15.75" customHeight="1">
      <c r="A721" s="256"/>
      <c r="B721" s="248"/>
    </row>
    <row r="722" spans="1:2" ht="15.75" customHeight="1">
      <c r="A722" s="256"/>
      <c r="B722" s="248"/>
    </row>
    <row r="723" spans="1:2" ht="15.75" customHeight="1">
      <c r="A723" s="256"/>
      <c r="B723" s="248"/>
    </row>
    <row r="724" spans="1:2" ht="15.75" customHeight="1">
      <c r="A724" s="256"/>
      <c r="B724" s="248"/>
    </row>
    <row r="725" spans="1:2" ht="15.75" customHeight="1">
      <c r="A725" s="256"/>
      <c r="B725" s="248"/>
    </row>
    <row r="726" spans="1:2" ht="15.75" customHeight="1">
      <c r="A726" s="256"/>
      <c r="B726" s="248"/>
    </row>
    <row r="727" spans="1:2" ht="15.75" customHeight="1">
      <c r="A727" s="256"/>
      <c r="B727" s="248"/>
    </row>
    <row r="728" spans="1:2" ht="15.75" customHeight="1">
      <c r="A728" s="256"/>
      <c r="B728" s="248"/>
    </row>
    <row r="729" spans="1:2" ht="15.75" customHeight="1">
      <c r="A729" s="256"/>
      <c r="B729" s="248"/>
    </row>
    <row r="730" spans="1:2" ht="15.75" customHeight="1">
      <c r="A730" s="256"/>
      <c r="B730" s="248"/>
    </row>
    <row r="731" spans="1:2" ht="15.75" customHeight="1">
      <c r="A731" s="256"/>
      <c r="B731" s="248"/>
    </row>
    <row r="732" spans="1:2" ht="15.75" customHeight="1">
      <c r="A732" s="256"/>
      <c r="B732" s="248"/>
    </row>
    <row r="733" spans="1:2" ht="15.75" customHeight="1">
      <c r="A733" s="256"/>
      <c r="B733" s="248"/>
    </row>
    <row r="734" spans="1:2" ht="15.75" customHeight="1">
      <c r="A734" s="256"/>
      <c r="B734" s="248"/>
    </row>
    <row r="735" spans="1:2" ht="15.75" customHeight="1">
      <c r="A735" s="256"/>
      <c r="B735" s="248"/>
    </row>
    <row r="736" spans="1:2" ht="15.75" customHeight="1">
      <c r="A736" s="256"/>
      <c r="B736" s="248"/>
    </row>
    <row r="737" spans="1:2" ht="15.75" customHeight="1">
      <c r="A737" s="256"/>
      <c r="B737" s="248"/>
    </row>
    <row r="738" spans="1:2" ht="15.75" customHeight="1">
      <c r="A738" s="256"/>
      <c r="B738" s="248"/>
    </row>
    <row r="739" spans="1:2" ht="15.75" customHeight="1">
      <c r="A739" s="256"/>
      <c r="B739" s="248"/>
    </row>
    <row r="740" spans="1:2" ht="15.75" customHeight="1">
      <c r="A740" s="256"/>
      <c r="B740" s="248"/>
    </row>
    <row r="741" spans="1:2" ht="15.75" customHeight="1">
      <c r="A741" s="256"/>
      <c r="B741" s="248"/>
    </row>
    <row r="742" spans="1:2" ht="15.75" customHeight="1">
      <c r="A742" s="256"/>
      <c r="B742" s="248"/>
    </row>
    <row r="743" spans="1:2" ht="15.75" customHeight="1">
      <c r="A743" s="256"/>
      <c r="B743" s="248"/>
    </row>
    <row r="744" spans="1:2" ht="15.75" customHeight="1">
      <c r="A744" s="256"/>
      <c r="B744" s="248"/>
    </row>
    <row r="745" spans="1:2" ht="15.75" customHeight="1">
      <c r="A745" s="256"/>
      <c r="B745" s="248"/>
    </row>
    <row r="746" spans="1:2" ht="15.75" customHeight="1">
      <c r="A746" s="256"/>
      <c r="B746" s="248"/>
    </row>
    <row r="747" spans="1:2" ht="15.75" customHeight="1">
      <c r="A747" s="256"/>
      <c r="B747" s="248"/>
    </row>
    <row r="748" spans="1:2" ht="15.75" customHeight="1">
      <c r="A748" s="256"/>
      <c r="B748" s="248"/>
    </row>
    <row r="749" spans="1:2" ht="15.75" customHeight="1">
      <c r="A749" s="256"/>
      <c r="B749" s="248"/>
    </row>
    <row r="750" spans="1:2" ht="15.75" customHeight="1">
      <c r="A750" s="256"/>
      <c r="B750" s="248"/>
    </row>
    <row r="751" spans="1:2" ht="15.75" customHeight="1">
      <c r="A751" s="256"/>
      <c r="B751" s="248"/>
    </row>
    <row r="752" spans="1:2" ht="15.75" customHeight="1">
      <c r="A752" s="256"/>
      <c r="B752" s="248"/>
    </row>
    <row r="753" spans="1:2" ht="15.75" customHeight="1">
      <c r="A753" s="256"/>
      <c r="B753" s="248"/>
    </row>
    <row r="754" spans="1:2" ht="15.75" customHeight="1">
      <c r="A754" s="256"/>
      <c r="B754" s="248"/>
    </row>
    <row r="755" spans="1:2" ht="15.75" customHeight="1">
      <c r="A755" s="256"/>
      <c r="B755" s="248"/>
    </row>
    <row r="756" spans="1:2" ht="15.75" customHeight="1">
      <c r="A756" s="256"/>
      <c r="B756" s="248"/>
    </row>
    <row r="757" spans="1:2" ht="15.75" customHeight="1">
      <c r="A757" s="256"/>
      <c r="B757" s="248"/>
    </row>
    <row r="758" spans="1:2" ht="15.75" customHeight="1">
      <c r="A758" s="256"/>
      <c r="B758" s="248"/>
    </row>
    <row r="759" spans="1:2" ht="15.75" customHeight="1">
      <c r="A759" s="256"/>
      <c r="B759" s="248"/>
    </row>
    <row r="760" spans="1:2" ht="15.75" customHeight="1">
      <c r="A760" s="256"/>
      <c r="B760" s="248"/>
    </row>
    <row r="761" spans="1:2" ht="15.75" customHeight="1">
      <c r="A761" s="256"/>
      <c r="B761" s="248"/>
    </row>
    <row r="762" spans="1:2" ht="15.75" customHeight="1">
      <c r="A762" s="256"/>
      <c r="B762" s="248"/>
    </row>
    <row r="763" spans="1:2" ht="15.75" customHeight="1">
      <c r="A763" s="256"/>
      <c r="B763" s="248"/>
    </row>
    <row r="764" spans="1:2" ht="15.75" customHeight="1">
      <c r="A764" s="256"/>
      <c r="B764" s="248"/>
    </row>
    <row r="765" spans="1:2" ht="15.75" customHeight="1">
      <c r="A765" s="256"/>
      <c r="B765" s="248"/>
    </row>
    <row r="766" spans="1:2" ht="15.75" customHeight="1">
      <c r="A766" s="256"/>
      <c r="B766" s="248"/>
    </row>
    <row r="767" spans="1:2" ht="15.75" customHeight="1">
      <c r="A767" s="256"/>
      <c r="B767" s="248"/>
    </row>
    <row r="768" spans="1:2" ht="15.75" customHeight="1">
      <c r="A768" s="256"/>
      <c r="B768" s="248"/>
    </row>
    <row r="769" spans="1:2" ht="15.75" customHeight="1">
      <c r="A769" s="256"/>
      <c r="B769" s="248"/>
    </row>
    <row r="770" spans="1:2" ht="15.75" customHeight="1">
      <c r="A770" s="256"/>
      <c r="B770" s="248"/>
    </row>
    <row r="771" spans="1:2" ht="15.75" customHeight="1">
      <c r="A771" s="256"/>
      <c r="B771" s="248"/>
    </row>
    <row r="772" spans="1:2" ht="15.75" customHeight="1">
      <c r="A772" s="256"/>
      <c r="B772" s="248"/>
    </row>
    <row r="773" spans="1:2" ht="15.75" customHeight="1">
      <c r="A773" s="256"/>
      <c r="B773" s="248"/>
    </row>
    <row r="774" spans="1:2" ht="15.75" customHeight="1">
      <c r="A774" s="256"/>
      <c r="B774" s="248"/>
    </row>
    <row r="775" spans="1:2" ht="15.75" customHeight="1">
      <c r="A775" s="256"/>
      <c r="B775" s="248"/>
    </row>
    <row r="776" spans="1:2" ht="15.75" customHeight="1">
      <c r="A776" s="256"/>
      <c r="B776" s="248"/>
    </row>
    <row r="777" spans="1:2" ht="15.75" customHeight="1">
      <c r="A777" s="256"/>
      <c r="B777" s="248"/>
    </row>
    <row r="778" spans="1:2" ht="15.75" customHeight="1">
      <c r="A778" s="256"/>
      <c r="B778" s="248"/>
    </row>
    <row r="779" spans="1:2" ht="15.75" customHeight="1">
      <c r="A779" s="256"/>
      <c r="B779" s="248"/>
    </row>
    <row r="780" spans="1:2" ht="15.75" customHeight="1">
      <c r="A780" s="256"/>
      <c r="B780" s="248"/>
    </row>
    <row r="781" spans="1:2" ht="15.75" customHeight="1">
      <c r="A781" s="256"/>
      <c r="B781" s="248"/>
    </row>
    <row r="782" spans="1:2" ht="15.75" customHeight="1">
      <c r="A782" s="256"/>
      <c r="B782" s="248"/>
    </row>
    <row r="783" spans="1:2" ht="15.75" customHeight="1">
      <c r="A783" s="256"/>
      <c r="B783" s="248"/>
    </row>
    <row r="784" spans="1:2" ht="15.75" customHeight="1">
      <c r="A784" s="256"/>
      <c r="B784" s="248"/>
    </row>
    <row r="785" spans="1:2" ht="15.75" customHeight="1">
      <c r="A785" s="256"/>
      <c r="B785" s="248"/>
    </row>
    <row r="786" spans="1:2" ht="15.75" customHeight="1">
      <c r="A786" s="256"/>
      <c r="B786" s="248"/>
    </row>
    <row r="787" spans="1:2" ht="15.75" customHeight="1">
      <c r="A787" s="256"/>
      <c r="B787" s="248"/>
    </row>
    <row r="788" spans="1:2" ht="15.75" customHeight="1">
      <c r="A788" s="256"/>
      <c r="B788" s="248"/>
    </row>
    <row r="789" spans="1:2" ht="15.75" customHeight="1">
      <c r="A789" s="256"/>
      <c r="B789" s="248"/>
    </row>
    <row r="790" spans="1:2" ht="15.75" customHeight="1">
      <c r="A790" s="256"/>
      <c r="B790" s="248"/>
    </row>
    <row r="791" spans="1:2" ht="15.75" customHeight="1">
      <c r="A791" s="256"/>
      <c r="B791" s="248"/>
    </row>
    <row r="792" spans="1:2" ht="15.75" customHeight="1">
      <c r="A792" s="256"/>
      <c r="B792" s="248"/>
    </row>
    <row r="793" spans="1:2" ht="15.75" customHeight="1">
      <c r="A793" s="256"/>
      <c r="B793" s="248"/>
    </row>
    <row r="794" spans="1:2" ht="15.75" customHeight="1">
      <c r="A794" s="256"/>
      <c r="B794" s="248"/>
    </row>
    <row r="795" spans="1:2" ht="15.75" customHeight="1">
      <c r="A795" s="256"/>
      <c r="B795" s="248"/>
    </row>
    <row r="796" spans="1:2" ht="15.75" customHeight="1">
      <c r="A796" s="256"/>
      <c r="B796" s="248"/>
    </row>
    <row r="797" spans="1:2" ht="15.75" customHeight="1">
      <c r="A797" s="256"/>
      <c r="B797" s="248"/>
    </row>
    <row r="798" spans="1:2" ht="15.75" customHeight="1">
      <c r="A798" s="256"/>
      <c r="B798" s="248"/>
    </row>
    <row r="799" spans="1:2" ht="15.75" customHeight="1">
      <c r="A799" s="256"/>
      <c r="B799" s="248"/>
    </row>
    <row r="800" spans="1:2" ht="15.75" customHeight="1">
      <c r="A800" s="256"/>
      <c r="B800" s="248"/>
    </row>
    <row r="801" spans="1:2" ht="15.75" customHeight="1">
      <c r="A801" s="256"/>
      <c r="B801" s="248"/>
    </row>
    <row r="802" spans="1:2" ht="15.75" customHeight="1">
      <c r="A802" s="256"/>
      <c r="B802" s="248"/>
    </row>
    <row r="803" spans="1:2" ht="15.75" customHeight="1">
      <c r="A803" s="256"/>
      <c r="B803" s="248"/>
    </row>
    <row r="804" spans="1:2" ht="15.75" customHeight="1">
      <c r="A804" s="256"/>
      <c r="B804" s="248"/>
    </row>
    <row r="805" spans="1:2" ht="15.75" customHeight="1">
      <c r="A805" s="256"/>
      <c r="B805" s="248"/>
    </row>
    <row r="806" spans="1:2" ht="15.75" customHeight="1">
      <c r="A806" s="256"/>
      <c r="B806" s="248"/>
    </row>
    <row r="807" spans="1:2" ht="15.75" customHeight="1">
      <c r="A807" s="256"/>
      <c r="B807" s="248"/>
    </row>
    <row r="808" spans="1:2" ht="15.75" customHeight="1">
      <c r="A808" s="256"/>
      <c r="B808" s="248"/>
    </row>
    <row r="809" spans="1:2" ht="15.75" customHeight="1">
      <c r="A809" s="256"/>
      <c r="B809" s="248"/>
    </row>
    <row r="810" spans="1:2" ht="15.75" customHeight="1">
      <c r="A810" s="256"/>
      <c r="B810" s="248"/>
    </row>
  </sheetData>
  <sheetProtection algorithmName="SHA-512" hashValue="JO8xYR0mamYSNTIsODB/LBEyS6Nb9/yQw+QP2o6+bxHHCO8np/ynVASBHwmWKGJfp0FU9xm0+exbV+xi8lh6kQ==" saltValue="Dy6XTOFDVFq4ThMJDEXucQ==" spinCount="100000" sheet="1" objects="1" scenarios="1"/>
  <mergeCells count="100">
    <mergeCell ref="A80:L80"/>
    <mergeCell ref="F23:F24"/>
    <mergeCell ref="A1:N1"/>
    <mergeCell ref="A2:N2"/>
    <mergeCell ref="A3:N3"/>
    <mergeCell ref="A6:A7"/>
    <mergeCell ref="B6:B7"/>
    <mergeCell ref="E6:J6"/>
    <mergeCell ref="K6:N6"/>
    <mergeCell ref="N9:N12"/>
    <mergeCell ref="L9:L12"/>
    <mergeCell ref="G9:G12"/>
    <mergeCell ref="H9:H12"/>
    <mergeCell ref="I9:I12"/>
    <mergeCell ref="J9:J12"/>
    <mergeCell ref="K9:K12"/>
    <mergeCell ref="C6:D7"/>
    <mergeCell ref="C8:D8"/>
    <mergeCell ref="A4:N4"/>
    <mergeCell ref="F9:F12"/>
    <mergeCell ref="C13:C16"/>
    <mergeCell ref="D13:D16"/>
    <mergeCell ref="E13:E16"/>
    <mergeCell ref="B9:B12"/>
    <mergeCell ref="C9:C12"/>
    <mergeCell ref="D9:D12"/>
    <mergeCell ref="E9:E12"/>
    <mergeCell ref="L13:L16"/>
    <mergeCell ref="B13:B16"/>
    <mergeCell ref="M9:M12"/>
    <mergeCell ref="F13:F16"/>
    <mergeCell ref="G13:G16"/>
    <mergeCell ref="H13:H16"/>
    <mergeCell ref="I13:I16"/>
    <mergeCell ref="J13:J16"/>
    <mergeCell ref="K13:K16"/>
    <mergeCell ref="M13:M16"/>
    <mergeCell ref="N13:N16"/>
    <mergeCell ref="M94:N94"/>
    <mergeCell ref="A99:C99"/>
    <mergeCell ref="A5:N5"/>
    <mergeCell ref="A89:N89"/>
    <mergeCell ref="B19:B20"/>
    <mergeCell ref="C19:C20"/>
    <mergeCell ref="D19:D20"/>
    <mergeCell ref="E19:E20"/>
    <mergeCell ref="L19:L20"/>
    <mergeCell ref="G19:G20"/>
    <mergeCell ref="H19:H20"/>
    <mergeCell ref="I19:I20"/>
    <mergeCell ref="J19:J20"/>
    <mergeCell ref="K19:K20"/>
    <mergeCell ref="N17:N18"/>
    <mergeCell ref="H17:H18"/>
    <mergeCell ref="H21:H22"/>
    <mergeCell ref="I21:I22"/>
    <mergeCell ref="A8:A28"/>
    <mergeCell ref="B21:B22"/>
    <mergeCell ref="C21:C22"/>
    <mergeCell ref="D21:D22"/>
    <mergeCell ref="C17:C18"/>
    <mergeCell ref="D17:D18"/>
    <mergeCell ref="E17:E18"/>
    <mergeCell ref="B17:B18"/>
    <mergeCell ref="G17:G18"/>
    <mergeCell ref="F17:F18"/>
    <mergeCell ref="F19:F20"/>
    <mergeCell ref="F21:F22"/>
    <mergeCell ref="B23:B24"/>
    <mergeCell ref="M19:M20"/>
    <mergeCell ref="N19:N20"/>
    <mergeCell ref="I17:I18"/>
    <mergeCell ref="J17:J18"/>
    <mergeCell ref="K17:K18"/>
    <mergeCell ref="M17:M18"/>
    <mergeCell ref="L17:L18"/>
    <mergeCell ref="D23:D24"/>
    <mergeCell ref="E23:E24"/>
    <mergeCell ref="L23:L24"/>
    <mergeCell ref="G23:G24"/>
    <mergeCell ref="H23:H24"/>
    <mergeCell ref="I23:I24"/>
    <mergeCell ref="J23:J24"/>
    <mergeCell ref="K23:K24"/>
    <mergeCell ref="A87:N87"/>
    <mergeCell ref="A91:N93"/>
    <mergeCell ref="A83:N83"/>
    <mergeCell ref="A84:N84"/>
    <mergeCell ref="E21:E22"/>
    <mergeCell ref="L21:L22"/>
    <mergeCell ref="G21:G22"/>
    <mergeCell ref="A85:N85"/>
    <mergeCell ref="A86:N86"/>
    <mergeCell ref="M23:M24"/>
    <mergeCell ref="N23:N24"/>
    <mergeCell ref="J21:J22"/>
    <mergeCell ref="K21:K22"/>
    <mergeCell ref="M21:M22"/>
    <mergeCell ref="N21:N22"/>
    <mergeCell ref="C23:C24"/>
  </mergeCells>
  <conditionalFormatting sqref="K9:K79">
    <cfRule type="cellIs" dxfId="1" priority="1" operator="equal">
      <formula>"COMPLETAR"</formula>
    </cfRule>
    <cfRule type="cellIs" dxfId="0" priority="2" operator="equal">
      <formula>"OK"</formula>
    </cfRule>
  </conditionalFormatting>
  <pageMargins left="0.31496062992125984" right="0" top="0.55118110236220474" bottom="0.55118110236220474" header="0" footer="0"/>
  <pageSetup scale="14" orientation="landscape" r:id="rId1"/>
  <rowBreaks count="1" manualBreakCount="1">
    <brk id="18" max="1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32"/>
  <sheetViews>
    <sheetView view="pageBreakPreview" topLeftCell="A7" zoomScale="40" zoomScaleNormal="60" zoomScaleSheetLayoutView="40" workbookViewId="0">
      <selection activeCell="C8" sqref="C8"/>
    </sheetView>
  </sheetViews>
  <sheetFormatPr baseColWidth="10" defaultColWidth="12.625" defaultRowHeight="15" customHeight="1"/>
  <cols>
    <col min="1" max="1" width="7.375" customWidth="1"/>
    <col min="2" max="2" width="18.125" customWidth="1"/>
    <col min="3" max="3" width="121" customWidth="1"/>
    <col min="4" max="4" width="77.125" customWidth="1"/>
    <col min="5" max="5" width="15.875" style="54" customWidth="1"/>
    <col min="6" max="6" width="18.125" customWidth="1"/>
    <col min="7" max="17" width="9.375" customWidth="1"/>
  </cols>
  <sheetData>
    <row r="1" spans="1:6" ht="36.75" customHeight="1">
      <c r="A1" s="337" t="s">
        <v>200</v>
      </c>
      <c r="B1" s="338"/>
      <c r="C1" s="338"/>
      <c r="D1" s="338"/>
      <c r="E1" s="338"/>
      <c r="F1" s="338"/>
    </row>
    <row r="2" spans="1:6" ht="75" customHeight="1">
      <c r="A2" s="339" t="s">
        <v>201</v>
      </c>
      <c r="B2" s="310"/>
      <c r="C2" s="310"/>
      <c r="D2" s="310"/>
      <c r="E2" s="310"/>
      <c r="F2" s="310"/>
    </row>
    <row r="3" spans="1:6" ht="81" customHeight="1">
      <c r="A3" s="340" t="s">
        <v>257</v>
      </c>
      <c r="B3" s="341"/>
      <c r="C3" s="341"/>
      <c r="D3" s="341"/>
      <c r="E3" s="341"/>
      <c r="F3" s="341"/>
    </row>
    <row r="4" spans="1:6" ht="60" customHeight="1">
      <c r="A4" s="342" t="s">
        <v>2</v>
      </c>
      <c r="B4" s="344" t="s">
        <v>3</v>
      </c>
      <c r="C4" s="345" t="s">
        <v>4</v>
      </c>
      <c r="D4" s="346"/>
      <c r="E4" s="345"/>
      <c r="F4" s="347"/>
    </row>
    <row r="5" spans="1:6" ht="119.25" customHeight="1">
      <c r="A5" s="343"/>
      <c r="B5" s="343"/>
      <c r="C5" s="348" t="s">
        <v>5</v>
      </c>
      <c r="D5" s="349"/>
      <c r="E5" s="55" t="s">
        <v>6</v>
      </c>
      <c r="F5" s="56" t="s">
        <v>7</v>
      </c>
    </row>
    <row r="6" spans="1:6" ht="409.5" customHeight="1">
      <c r="A6" s="109">
        <v>1</v>
      </c>
      <c r="B6" s="125" t="s">
        <v>8</v>
      </c>
      <c r="C6" s="174" t="s">
        <v>245</v>
      </c>
      <c r="D6" s="126"/>
      <c r="E6" s="61" t="s">
        <v>6</v>
      </c>
      <c r="F6" s="120">
        <v>2</v>
      </c>
    </row>
    <row r="7" spans="1:6" ht="291.75" customHeight="1">
      <c r="A7" s="102">
        <v>2</v>
      </c>
      <c r="B7" s="127" t="s">
        <v>8</v>
      </c>
      <c r="C7" s="175" t="s">
        <v>241</v>
      </c>
      <c r="D7" s="177"/>
      <c r="E7" s="129" t="s">
        <v>6</v>
      </c>
      <c r="F7" s="130">
        <v>2</v>
      </c>
    </row>
    <row r="8" spans="1:6" ht="145.5" customHeight="1">
      <c r="A8" s="102">
        <v>3</v>
      </c>
      <c r="B8" s="127" t="s">
        <v>8</v>
      </c>
      <c r="C8" s="176" t="s">
        <v>242</v>
      </c>
      <c r="E8" s="129" t="s">
        <v>6</v>
      </c>
      <c r="F8" s="130">
        <v>1</v>
      </c>
    </row>
    <row r="9" spans="1:6" ht="174" customHeight="1">
      <c r="A9" s="102">
        <v>4</v>
      </c>
      <c r="B9" s="127" t="s">
        <v>8</v>
      </c>
      <c r="C9" s="175" t="s">
        <v>243</v>
      </c>
      <c r="D9" s="128"/>
      <c r="E9" s="129" t="s">
        <v>6</v>
      </c>
      <c r="F9" s="130">
        <v>3</v>
      </c>
    </row>
    <row r="10" spans="1:6" ht="409.5" customHeight="1">
      <c r="A10" s="102">
        <v>5</v>
      </c>
      <c r="B10" s="127" t="s">
        <v>8</v>
      </c>
      <c r="C10" s="175" t="s">
        <v>244</v>
      </c>
      <c r="D10" s="128"/>
      <c r="E10" s="129" t="s">
        <v>6</v>
      </c>
      <c r="F10" s="130">
        <v>2</v>
      </c>
    </row>
    <row r="11" spans="1:6" ht="15.75" customHeight="1">
      <c r="A11" s="22"/>
      <c r="B11" s="23"/>
      <c r="E11" s="67"/>
      <c r="F11" s="68"/>
    </row>
    <row r="12" spans="1:6" ht="15.75" customHeight="1">
      <c r="A12" s="22"/>
      <c r="B12" s="23"/>
      <c r="E12" s="67"/>
      <c r="F12" s="68"/>
    </row>
    <row r="13" spans="1:6" ht="15.75" customHeight="1">
      <c r="A13" s="22"/>
      <c r="B13" s="23"/>
    </row>
    <row r="14" spans="1:6" ht="15.75" customHeight="1">
      <c r="A14" s="22"/>
      <c r="B14" s="23"/>
    </row>
    <row r="15" spans="1:6" ht="15.75" customHeight="1">
      <c r="A15" s="22"/>
      <c r="B15" s="23"/>
    </row>
    <row r="16" spans="1:6" ht="15.75" customHeight="1">
      <c r="A16" s="22"/>
      <c r="B16" s="23"/>
    </row>
    <row r="17" spans="1:2" ht="15.75" customHeight="1">
      <c r="A17" s="22"/>
      <c r="B17" s="23"/>
    </row>
    <row r="18" spans="1:2" ht="15.75" customHeight="1">
      <c r="A18" s="22"/>
      <c r="B18" s="23"/>
    </row>
    <row r="19" spans="1:2" ht="15.75" customHeight="1">
      <c r="A19" s="22"/>
      <c r="B19" s="23"/>
    </row>
    <row r="20" spans="1:2" ht="15.75" customHeight="1">
      <c r="A20" s="22"/>
      <c r="B20" s="23"/>
    </row>
    <row r="21" spans="1:2" ht="15.75" customHeight="1">
      <c r="A21" s="22"/>
      <c r="B21" s="23"/>
    </row>
    <row r="22" spans="1:2" ht="15.75" customHeight="1">
      <c r="A22" s="22"/>
      <c r="B22" s="23"/>
    </row>
    <row r="23" spans="1:2" ht="15.75" customHeight="1">
      <c r="A23" s="22"/>
      <c r="B23" s="23"/>
    </row>
    <row r="24" spans="1:2" ht="15.75" customHeight="1">
      <c r="A24" s="22"/>
      <c r="B24" s="23"/>
    </row>
    <row r="25" spans="1:2" ht="15.75" customHeight="1">
      <c r="A25" s="22"/>
      <c r="B25" s="23"/>
    </row>
    <row r="26" spans="1:2" ht="15.75" customHeight="1">
      <c r="A26" s="22"/>
      <c r="B26" s="23"/>
    </row>
    <row r="27" spans="1:2" ht="15.75" customHeight="1">
      <c r="A27" s="22"/>
      <c r="B27" s="23"/>
    </row>
    <row r="28" spans="1:2" ht="15.75" customHeight="1">
      <c r="A28" s="22"/>
      <c r="B28" s="23"/>
    </row>
    <row r="29" spans="1:2" ht="15.75" customHeight="1">
      <c r="A29" s="22"/>
      <c r="B29" s="23"/>
    </row>
    <row r="30" spans="1:2" ht="15.75" customHeight="1">
      <c r="A30" s="22"/>
      <c r="B30" s="23"/>
    </row>
    <row r="31" spans="1:2" ht="15.75" customHeight="1">
      <c r="A31" s="22"/>
      <c r="B31" s="23"/>
    </row>
    <row r="32" spans="1:2" ht="15.75" customHeight="1">
      <c r="A32" s="22"/>
      <c r="B32" s="23"/>
    </row>
    <row r="33" spans="1:2" ht="15.75" customHeight="1">
      <c r="A33" s="22"/>
      <c r="B33" s="23"/>
    </row>
    <row r="34" spans="1:2" ht="15.75" customHeight="1">
      <c r="A34" s="22"/>
      <c r="B34" s="23"/>
    </row>
    <row r="35" spans="1:2" ht="15.75" customHeight="1">
      <c r="A35" s="22"/>
      <c r="B35" s="23"/>
    </row>
    <row r="36" spans="1:2" ht="15.75" customHeight="1">
      <c r="A36" s="22"/>
      <c r="B36" s="23"/>
    </row>
    <row r="37" spans="1:2" ht="15.75" customHeight="1">
      <c r="A37" s="22"/>
      <c r="B37" s="23"/>
    </row>
    <row r="38" spans="1:2" ht="15.75" customHeight="1">
      <c r="A38" s="22"/>
      <c r="B38" s="23"/>
    </row>
    <row r="39" spans="1:2" ht="15.75" customHeight="1">
      <c r="A39" s="22"/>
      <c r="B39" s="23"/>
    </row>
    <row r="40" spans="1:2" ht="15.75" customHeight="1">
      <c r="A40" s="22"/>
      <c r="B40" s="23"/>
    </row>
    <row r="41" spans="1:2" ht="15.75" customHeight="1">
      <c r="A41" s="22"/>
      <c r="B41" s="23"/>
    </row>
    <row r="42" spans="1:2" ht="15.75" customHeight="1">
      <c r="A42" s="22"/>
      <c r="B42" s="23"/>
    </row>
    <row r="43" spans="1:2" ht="15.75" customHeight="1">
      <c r="A43" s="22"/>
      <c r="B43" s="23"/>
    </row>
    <row r="44" spans="1:2" ht="15.75" customHeight="1">
      <c r="A44" s="22"/>
      <c r="B44" s="23"/>
    </row>
    <row r="45" spans="1:2" ht="15.75" customHeight="1">
      <c r="A45" s="22"/>
      <c r="B45" s="23"/>
    </row>
    <row r="46" spans="1:2" ht="15.75" customHeight="1">
      <c r="A46" s="22"/>
      <c r="B46" s="23"/>
    </row>
    <row r="47" spans="1:2" ht="15.75" customHeight="1">
      <c r="A47" s="22"/>
      <c r="B47" s="23"/>
    </row>
    <row r="48" spans="1:2" ht="15.75" customHeight="1">
      <c r="A48" s="22"/>
      <c r="B48" s="23"/>
    </row>
    <row r="49" spans="1:2" ht="15.75" customHeight="1">
      <c r="A49" s="22"/>
      <c r="B49" s="23"/>
    </row>
    <row r="50" spans="1:2" ht="15.75" customHeight="1">
      <c r="A50" s="22"/>
      <c r="B50" s="23"/>
    </row>
    <row r="51" spans="1:2" ht="15.75" customHeight="1">
      <c r="A51" s="22"/>
      <c r="B51" s="23"/>
    </row>
    <row r="52" spans="1:2" ht="15.75" customHeight="1">
      <c r="A52" s="22"/>
      <c r="B52" s="23"/>
    </row>
    <row r="53" spans="1:2" ht="15.75" customHeight="1">
      <c r="A53" s="22"/>
      <c r="B53" s="23"/>
    </row>
    <row r="54" spans="1:2" ht="15.75" customHeight="1">
      <c r="A54" s="22"/>
      <c r="B54" s="23"/>
    </row>
    <row r="55" spans="1:2" ht="15.75" customHeight="1">
      <c r="A55" s="22"/>
      <c r="B55" s="23"/>
    </row>
    <row r="56" spans="1:2" ht="15.75" customHeight="1">
      <c r="A56" s="22"/>
      <c r="B56" s="23"/>
    </row>
    <row r="57" spans="1:2" ht="15.75" customHeight="1">
      <c r="A57" s="22"/>
      <c r="B57" s="23"/>
    </row>
    <row r="58" spans="1:2" ht="15.75" customHeight="1">
      <c r="A58" s="22"/>
      <c r="B58" s="23"/>
    </row>
    <row r="59" spans="1:2" ht="15.75" customHeight="1">
      <c r="A59" s="22"/>
      <c r="B59" s="23"/>
    </row>
    <row r="60" spans="1:2" ht="15.75" customHeight="1">
      <c r="A60" s="22"/>
      <c r="B60" s="23"/>
    </row>
    <row r="61" spans="1:2" ht="15.75" customHeight="1">
      <c r="A61" s="22"/>
      <c r="B61" s="23"/>
    </row>
    <row r="62" spans="1:2" ht="15.75" customHeight="1">
      <c r="A62" s="22"/>
      <c r="B62" s="23"/>
    </row>
    <row r="63" spans="1:2" ht="15.75" customHeight="1">
      <c r="A63" s="22"/>
      <c r="B63" s="23"/>
    </row>
    <row r="64" spans="1:2" ht="15.75" customHeight="1">
      <c r="A64" s="22"/>
      <c r="B64" s="23"/>
    </row>
    <row r="65" spans="1:2" ht="15.75" customHeight="1">
      <c r="A65" s="22"/>
      <c r="B65" s="23"/>
    </row>
    <row r="66" spans="1:2" ht="15.75" customHeight="1">
      <c r="A66" s="22"/>
      <c r="B66" s="23"/>
    </row>
    <row r="67" spans="1:2" ht="15.75" customHeight="1">
      <c r="A67" s="22"/>
      <c r="B67" s="23"/>
    </row>
    <row r="68" spans="1:2" ht="15.75" customHeight="1">
      <c r="A68" s="22"/>
      <c r="B68" s="23"/>
    </row>
    <row r="69" spans="1:2" ht="15.75" customHeight="1">
      <c r="A69" s="22"/>
      <c r="B69" s="23"/>
    </row>
    <row r="70" spans="1:2" ht="15.75" customHeight="1">
      <c r="A70" s="22"/>
      <c r="B70" s="23"/>
    </row>
    <row r="71" spans="1:2" ht="15.75" customHeight="1">
      <c r="A71" s="22"/>
      <c r="B71" s="23"/>
    </row>
    <row r="72" spans="1:2" ht="15.75" customHeight="1">
      <c r="A72" s="22"/>
      <c r="B72" s="23"/>
    </row>
    <row r="73" spans="1:2" ht="15.75" customHeight="1">
      <c r="A73" s="22"/>
      <c r="B73" s="23"/>
    </row>
    <row r="74" spans="1:2" ht="15.75" customHeight="1">
      <c r="A74" s="22"/>
      <c r="B74" s="23"/>
    </row>
    <row r="75" spans="1:2" ht="15.75" customHeight="1">
      <c r="A75" s="22"/>
      <c r="B75" s="23"/>
    </row>
    <row r="76" spans="1:2" ht="15.75" customHeight="1">
      <c r="A76" s="22"/>
      <c r="B76" s="23"/>
    </row>
    <row r="77" spans="1:2" ht="15.75" customHeight="1">
      <c r="A77" s="22"/>
      <c r="B77" s="23"/>
    </row>
    <row r="78" spans="1:2" ht="15.75" customHeight="1">
      <c r="A78" s="22"/>
      <c r="B78" s="23"/>
    </row>
    <row r="79" spans="1:2" ht="15.75" customHeight="1">
      <c r="A79" s="22"/>
      <c r="B79" s="23"/>
    </row>
    <row r="80" spans="1:2" ht="15.75" customHeight="1">
      <c r="A80" s="22"/>
      <c r="B80" s="23"/>
    </row>
    <row r="81" spans="1:2" ht="15.75" customHeight="1">
      <c r="A81" s="22"/>
      <c r="B81" s="23"/>
    </row>
    <row r="82" spans="1:2" ht="15.75" customHeight="1">
      <c r="A82" s="22"/>
      <c r="B82" s="23"/>
    </row>
    <row r="83" spans="1:2" ht="15.75" customHeight="1">
      <c r="A83" s="22"/>
      <c r="B83" s="23"/>
    </row>
    <row r="84" spans="1:2" ht="15.75" customHeight="1">
      <c r="A84" s="22"/>
      <c r="B84" s="23"/>
    </row>
    <row r="85" spans="1:2" ht="15.75" customHeight="1">
      <c r="A85" s="22"/>
      <c r="B85" s="23"/>
    </row>
    <row r="86" spans="1:2" ht="15.75" customHeight="1">
      <c r="A86" s="22"/>
      <c r="B86" s="23"/>
    </row>
    <row r="87" spans="1:2" ht="15.75" customHeight="1">
      <c r="A87" s="22"/>
      <c r="B87" s="23"/>
    </row>
    <row r="88" spans="1:2" ht="15.75" customHeight="1">
      <c r="A88" s="22"/>
      <c r="B88" s="23"/>
    </row>
    <row r="89" spans="1:2" ht="15.75" customHeight="1">
      <c r="A89" s="22"/>
      <c r="B89" s="23"/>
    </row>
    <row r="90" spans="1:2" ht="15.75" customHeight="1">
      <c r="A90" s="22"/>
      <c r="B90" s="23"/>
    </row>
    <row r="91" spans="1:2" ht="15.75" customHeight="1">
      <c r="A91" s="22"/>
      <c r="B91" s="23"/>
    </row>
    <row r="92" spans="1:2" ht="15.75" customHeight="1">
      <c r="A92" s="22"/>
      <c r="B92" s="23"/>
    </row>
    <row r="93" spans="1:2" ht="15.75" customHeight="1">
      <c r="A93" s="22"/>
      <c r="B93" s="23"/>
    </row>
    <row r="94" spans="1:2" ht="15.75" customHeight="1">
      <c r="A94" s="22"/>
      <c r="B94" s="23"/>
    </row>
    <row r="95" spans="1:2" ht="15.75" customHeight="1">
      <c r="A95" s="22"/>
      <c r="B95" s="23"/>
    </row>
    <row r="96" spans="1:2" ht="15.75" customHeight="1">
      <c r="A96" s="22"/>
      <c r="B96" s="23"/>
    </row>
    <row r="97" spans="1:2" ht="15.75" customHeight="1">
      <c r="A97" s="22"/>
      <c r="B97" s="23"/>
    </row>
    <row r="98" spans="1:2" ht="15.75" customHeight="1">
      <c r="A98" s="22"/>
      <c r="B98" s="23"/>
    </row>
    <row r="99" spans="1:2" ht="15.75" customHeight="1">
      <c r="A99" s="22"/>
      <c r="B99" s="23"/>
    </row>
    <row r="100" spans="1:2" ht="15.75" customHeight="1">
      <c r="A100" s="22"/>
      <c r="B100" s="23"/>
    </row>
    <row r="101" spans="1:2" ht="15.75" customHeight="1">
      <c r="A101" s="22"/>
      <c r="B101" s="23"/>
    </row>
    <row r="102" spans="1:2" ht="15.75" customHeight="1">
      <c r="A102" s="22"/>
      <c r="B102" s="23"/>
    </row>
    <row r="103" spans="1:2" ht="15.75" customHeight="1">
      <c r="A103" s="22"/>
      <c r="B103" s="23"/>
    </row>
    <row r="104" spans="1:2" ht="15.75" customHeight="1">
      <c r="A104" s="22"/>
      <c r="B104" s="23"/>
    </row>
    <row r="105" spans="1:2" ht="15.75" customHeight="1">
      <c r="A105" s="22"/>
      <c r="B105" s="23"/>
    </row>
    <row r="106" spans="1:2" ht="15.75" customHeight="1">
      <c r="A106" s="22"/>
      <c r="B106" s="23"/>
    </row>
    <row r="107" spans="1:2" ht="15.75" customHeight="1">
      <c r="A107" s="22"/>
      <c r="B107" s="23"/>
    </row>
    <row r="108" spans="1:2" ht="15.75" customHeight="1">
      <c r="A108" s="22"/>
      <c r="B108" s="23"/>
    </row>
    <row r="109" spans="1:2" ht="15.75" customHeight="1">
      <c r="A109" s="22"/>
      <c r="B109" s="23"/>
    </row>
    <row r="110" spans="1:2" ht="15.75" customHeight="1">
      <c r="A110" s="22"/>
      <c r="B110" s="23"/>
    </row>
    <row r="111" spans="1:2" ht="15.75" customHeight="1">
      <c r="A111" s="22"/>
      <c r="B111" s="23"/>
    </row>
    <row r="112" spans="1:2" ht="15.75" customHeight="1">
      <c r="A112" s="22"/>
      <c r="B112" s="23"/>
    </row>
    <row r="113" spans="1:2" ht="15.75" customHeight="1">
      <c r="A113" s="22"/>
      <c r="B113" s="23"/>
    </row>
    <row r="114" spans="1:2" ht="15.75" customHeight="1">
      <c r="A114" s="22"/>
      <c r="B114" s="23"/>
    </row>
    <row r="115" spans="1:2" ht="15.75" customHeight="1">
      <c r="A115" s="22"/>
      <c r="B115" s="23"/>
    </row>
    <row r="116" spans="1:2" ht="15.75" customHeight="1">
      <c r="A116" s="22"/>
      <c r="B116" s="23"/>
    </row>
    <row r="117" spans="1:2" ht="15.75" customHeight="1">
      <c r="A117" s="22"/>
      <c r="B117" s="23"/>
    </row>
    <row r="118" spans="1:2" ht="15.75" customHeight="1">
      <c r="A118" s="22"/>
      <c r="B118" s="23"/>
    </row>
    <row r="119" spans="1:2" ht="15.75" customHeight="1">
      <c r="A119" s="22"/>
      <c r="B119" s="23"/>
    </row>
    <row r="120" spans="1:2" ht="15.75" customHeight="1">
      <c r="A120" s="22"/>
      <c r="B120" s="23"/>
    </row>
    <row r="121" spans="1:2" ht="15.75" customHeight="1">
      <c r="A121" s="22"/>
      <c r="B121" s="23"/>
    </row>
    <row r="122" spans="1:2" ht="15.75" customHeight="1">
      <c r="A122" s="22"/>
      <c r="B122" s="23"/>
    </row>
    <row r="123" spans="1:2" ht="15.75" customHeight="1">
      <c r="A123" s="22"/>
      <c r="B123" s="23"/>
    </row>
    <row r="124" spans="1:2" ht="15.75" customHeight="1">
      <c r="A124" s="22"/>
      <c r="B124" s="23"/>
    </row>
    <row r="125" spans="1:2" ht="15.75" customHeight="1">
      <c r="A125" s="22"/>
      <c r="B125" s="23"/>
    </row>
    <row r="126" spans="1:2" ht="15.75" customHeight="1">
      <c r="A126" s="22"/>
      <c r="B126" s="23"/>
    </row>
    <row r="127" spans="1:2" ht="15.75" customHeight="1">
      <c r="A127" s="22"/>
      <c r="B127" s="23"/>
    </row>
    <row r="128" spans="1:2" ht="15.75" customHeight="1">
      <c r="A128" s="22"/>
      <c r="B128" s="23"/>
    </row>
    <row r="129" spans="1:2" ht="15.75" customHeight="1">
      <c r="A129" s="22"/>
      <c r="B129" s="23"/>
    </row>
    <row r="130" spans="1:2" ht="15.75" customHeight="1">
      <c r="A130" s="22"/>
      <c r="B130" s="23"/>
    </row>
    <row r="131" spans="1:2" ht="15.75" customHeight="1">
      <c r="A131" s="22"/>
      <c r="B131" s="23"/>
    </row>
    <row r="132" spans="1:2" ht="15.75" customHeight="1">
      <c r="A132" s="22"/>
      <c r="B132" s="23"/>
    </row>
    <row r="133" spans="1:2" ht="15.75" customHeight="1">
      <c r="A133" s="22"/>
      <c r="B133" s="23"/>
    </row>
    <row r="134" spans="1:2" ht="15.75" customHeight="1">
      <c r="A134" s="22"/>
      <c r="B134" s="23"/>
    </row>
    <row r="135" spans="1:2" ht="15.75" customHeight="1">
      <c r="A135" s="22"/>
      <c r="B135" s="23"/>
    </row>
    <row r="136" spans="1:2" ht="15.75" customHeight="1">
      <c r="A136" s="22"/>
      <c r="B136" s="23"/>
    </row>
    <row r="137" spans="1:2" ht="15.75" customHeight="1">
      <c r="A137" s="22"/>
      <c r="B137" s="23"/>
    </row>
    <row r="138" spans="1:2" ht="15.75" customHeight="1">
      <c r="A138" s="22"/>
      <c r="B138" s="23"/>
    </row>
    <row r="139" spans="1:2" ht="15.75" customHeight="1">
      <c r="A139" s="22"/>
      <c r="B139" s="23"/>
    </row>
    <row r="140" spans="1:2" ht="15.75" customHeight="1">
      <c r="A140" s="22"/>
      <c r="B140" s="23"/>
    </row>
    <row r="141" spans="1:2" ht="15.75" customHeight="1">
      <c r="A141" s="22"/>
      <c r="B141" s="23"/>
    </row>
    <row r="142" spans="1:2" ht="15.75" customHeight="1">
      <c r="A142" s="22"/>
      <c r="B142" s="23"/>
    </row>
    <row r="143" spans="1:2" ht="15.75" customHeight="1">
      <c r="A143" s="22"/>
      <c r="B143" s="23"/>
    </row>
    <row r="144" spans="1:2" ht="15.75" customHeight="1">
      <c r="A144" s="22"/>
      <c r="B144" s="23"/>
    </row>
    <row r="145" spans="1:2" ht="15.75" customHeight="1">
      <c r="A145" s="22"/>
      <c r="B145" s="23"/>
    </row>
    <row r="146" spans="1:2" ht="15.75" customHeight="1">
      <c r="A146" s="22"/>
      <c r="B146" s="23"/>
    </row>
    <row r="147" spans="1:2" ht="15.75" customHeight="1">
      <c r="A147" s="22"/>
      <c r="B147" s="23"/>
    </row>
    <row r="148" spans="1:2" ht="15.75" customHeight="1">
      <c r="A148" s="22"/>
      <c r="B148" s="23"/>
    </row>
    <row r="149" spans="1:2" ht="15.75" customHeight="1">
      <c r="A149" s="22"/>
      <c r="B149" s="23"/>
    </row>
    <row r="150" spans="1:2" ht="15.75" customHeight="1">
      <c r="A150" s="22"/>
      <c r="B150" s="23"/>
    </row>
    <row r="151" spans="1:2" ht="15.75" customHeight="1">
      <c r="A151" s="22"/>
      <c r="B151" s="23"/>
    </row>
    <row r="152" spans="1:2" ht="15.75" customHeight="1">
      <c r="A152" s="22"/>
      <c r="B152" s="23"/>
    </row>
    <row r="153" spans="1:2" ht="15.75" customHeight="1">
      <c r="A153" s="22"/>
      <c r="B153" s="23"/>
    </row>
    <row r="154" spans="1:2" ht="15.75" customHeight="1">
      <c r="A154" s="22"/>
      <c r="B154" s="23"/>
    </row>
    <row r="155" spans="1:2" ht="15.75" customHeight="1">
      <c r="A155" s="22"/>
      <c r="B155" s="23"/>
    </row>
    <row r="156" spans="1:2" ht="15.75" customHeight="1">
      <c r="A156" s="22"/>
      <c r="B156" s="23"/>
    </row>
    <row r="157" spans="1:2" ht="15.75" customHeight="1">
      <c r="A157" s="22"/>
      <c r="B157" s="23"/>
    </row>
    <row r="158" spans="1:2" ht="15.75" customHeight="1">
      <c r="A158" s="22"/>
      <c r="B158" s="23"/>
    </row>
    <row r="159" spans="1:2" ht="15.75" customHeight="1">
      <c r="A159" s="22"/>
      <c r="B159" s="23"/>
    </row>
    <row r="160" spans="1:2" ht="15.75" customHeight="1">
      <c r="A160" s="22"/>
      <c r="B160" s="23"/>
    </row>
    <row r="161" spans="1:2" ht="15.75" customHeight="1">
      <c r="A161" s="22"/>
      <c r="B161" s="23"/>
    </row>
    <row r="162" spans="1:2" ht="15.75" customHeight="1">
      <c r="A162" s="22"/>
      <c r="B162" s="23"/>
    </row>
    <row r="163" spans="1:2" ht="15.75" customHeight="1">
      <c r="A163" s="22"/>
      <c r="B163" s="23"/>
    </row>
    <row r="164" spans="1:2" ht="15.75" customHeight="1">
      <c r="A164" s="22"/>
      <c r="B164" s="23"/>
    </row>
    <row r="165" spans="1:2" ht="15.75" customHeight="1">
      <c r="A165" s="22"/>
      <c r="B165" s="23"/>
    </row>
    <row r="166" spans="1:2" ht="15.75" customHeight="1">
      <c r="A166" s="22"/>
      <c r="B166" s="23"/>
    </row>
    <row r="167" spans="1:2" ht="15.75" customHeight="1">
      <c r="A167" s="22"/>
      <c r="B167" s="23"/>
    </row>
    <row r="168" spans="1:2" ht="15.75" customHeight="1">
      <c r="A168" s="22"/>
      <c r="B168" s="23"/>
    </row>
    <row r="169" spans="1:2" ht="15.75" customHeight="1">
      <c r="A169" s="22"/>
      <c r="B169" s="23"/>
    </row>
    <row r="170" spans="1:2" ht="15.75" customHeight="1">
      <c r="A170" s="22"/>
      <c r="B170" s="23"/>
    </row>
    <row r="171" spans="1:2" ht="15.75" customHeight="1">
      <c r="A171" s="22"/>
      <c r="B171" s="23"/>
    </row>
    <row r="172" spans="1:2" ht="15.75" customHeight="1">
      <c r="A172" s="22"/>
      <c r="B172" s="23"/>
    </row>
    <row r="173" spans="1:2" ht="15.75" customHeight="1">
      <c r="A173" s="22"/>
      <c r="B173" s="23"/>
    </row>
    <row r="174" spans="1:2" ht="15.75" customHeight="1">
      <c r="A174" s="22"/>
      <c r="B174" s="23"/>
    </row>
    <row r="175" spans="1:2" ht="15.75" customHeight="1">
      <c r="A175" s="22"/>
      <c r="B175" s="23"/>
    </row>
    <row r="176" spans="1:2" ht="15.75" customHeight="1">
      <c r="A176" s="22"/>
      <c r="B176" s="23"/>
    </row>
    <row r="177" spans="1:2" ht="15.75" customHeight="1">
      <c r="A177" s="22"/>
      <c r="B177" s="23"/>
    </row>
    <row r="178" spans="1:2" ht="15.75" customHeight="1">
      <c r="A178" s="22"/>
      <c r="B178" s="23"/>
    </row>
    <row r="179" spans="1:2" ht="15.75" customHeight="1">
      <c r="A179" s="22"/>
      <c r="B179" s="23"/>
    </row>
    <row r="180" spans="1:2" ht="15.75" customHeight="1">
      <c r="A180" s="22"/>
      <c r="B180" s="23"/>
    </row>
    <row r="181" spans="1:2" ht="15.75" customHeight="1">
      <c r="A181" s="22"/>
      <c r="B181" s="23"/>
    </row>
    <row r="182" spans="1:2" ht="15.75" customHeight="1">
      <c r="A182" s="22"/>
      <c r="B182" s="23"/>
    </row>
    <row r="183" spans="1:2" ht="15.75" customHeight="1">
      <c r="A183" s="22"/>
      <c r="B183" s="23"/>
    </row>
    <row r="184" spans="1:2" ht="15.75" customHeight="1">
      <c r="A184" s="22"/>
      <c r="B184" s="23"/>
    </row>
    <row r="185" spans="1:2" ht="15.75" customHeight="1">
      <c r="A185" s="22"/>
      <c r="B185" s="23"/>
    </row>
    <row r="186" spans="1:2" ht="15.75" customHeight="1">
      <c r="A186" s="22"/>
      <c r="B186" s="23"/>
    </row>
    <row r="187" spans="1:2" ht="15.75" customHeight="1">
      <c r="A187" s="22"/>
      <c r="B187" s="23"/>
    </row>
    <row r="188" spans="1:2" ht="15.75" customHeight="1">
      <c r="A188" s="22"/>
      <c r="B188" s="23"/>
    </row>
    <row r="189" spans="1:2" ht="15.75" customHeight="1">
      <c r="A189" s="22"/>
      <c r="B189" s="23"/>
    </row>
    <row r="190" spans="1:2" ht="15.75" customHeight="1">
      <c r="A190" s="22"/>
      <c r="B190" s="23"/>
    </row>
    <row r="191" spans="1:2" ht="15.75" customHeight="1">
      <c r="A191" s="22"/>
      <c r="B191" s="23"/>
    </row>
    <row r="192" spans="1:2" ht="15.75" customHeight="1">
      <c r="A192" s="22"/>
      <c r="B192" s="23"/>
    </row>
    <row r="193" spans="1:2" ht="15.75" customHeight="1">
      <c r="A193" s="22"/>
      <c r="B193" s="23"/>
    </row>
    <row r="194" spans="1:2" ht="15.75" customHeight="1">
      <c r="A194" s="22"/>
      <c r="B194" s="23"/>
    </row>
    <row r="195" spans="1:2" ht="15.75" customHeight="1">
      <c r="A195" s="22"/>
      <c r="B195" s="23"/>
    </row>
    <row r="196" spans="1:2" ht="15.75" customHeight="1">
      <c r="A196" s="22"/>
      <c r="B196" s="23"/>
    </row>
    <row r="197" spans="1:2" ht="15.75" customHeight="1">
      <c r="A197" s="22"/>
      <c r="B197" s="23"/>
    </row>
    <row r="198" spans="1:2" ht="15.75" customHeight="1">
      <c r="A198" s="22"/>
      <c r="B198" s="23"/>
    </row>
    <row r="199" spans="1:2" ht="15.75" customHeight="1">
      <c r="A199" s="22"/>
      <c r="B199" s="23"/>
    </row>
    <row r="200" spans="1:2" ht="15.75" customHeight="1">
      <c r="A200" s="22"/>
      <c r="B200" s="23"/>
    </row>
    <row r="201" spans="1:2" ht="15.75" customHeight="1">
      <c r="A201" s="22"/>
      <c r="B201" s="23"/>
    </row>
    <row r="202" spans="1:2" ht="15.75" customHeight="1">
      <c r="A202" s="22"/>
      <c r="B202" s="23"/>
    </row>
    <row r="203" spans="1:2" ht="15.75" customHeight="1">
      <c r="A203" s="22"/>
      <c r="B203" s="23"/>
    </row>
    <row r="204" spans="1:2" ht="15.75" customHeight="1">
      <c r="A204" s="22"/>
      <c r="B204" s="23"/>
    </row>
    <row r="205" spans="1:2" ht="15.75" customHeight="1">
      <c r="A205" s="22"/>
      <c r="B205" s="23"/>
    </row>
    <row r="206" spans="1:2" ht="15.75" customHeight="1">
      <c r="A206" s="22"/>
      <c r="B206" s="23"/>
    </row>
    <row r="207" spans="1:2" ht="15.75" customHeight="1">
      <c r="A207" s="22"/>
      <c r="B207" s="23"/>
    </row>
    <row r="208" spans="1:2" ht="15.75" customHeight="1">
      <c r="A208" s="22"/>
      <c r="B208" s="23"/>
    </row>
    <row r="209" spans="1:2" ht="15.75" customHeight="1">
      <c r="A209" s="22"/>
      <c r="B209" s="23"/>
    </row>
    <row r="210" spans="1:2" ht="15.75" customHeight="1">
      <c r="A210" s="22"/>
      <c r="B210" s="23"/>
    </row>
    <row r="211" spans="1:2" ht="15.75" customHeight="1">
      <c r="A211" s="22"/>
      <c r="B211" s="23"/>
    </row>
    <row r="212" spans="1:2" ht="15.75" customHeight="1">
      <c r="A212" s="22"/>
      <c r="B212" s="23"/>
    </row>
    <row r="213" spans="1:2" ht="15.75" customHeight="1">
      <c r="A213" s="22"/>
      <c r="B213" s="23"/>
    </row>
    <row r="214" spans="1:2" ht="15.75" customHeight="1">
      <c r="A214" s="22"/>
      <c r="B214" s="23"/>
    </row>
    <row r="215" spans="1:2" ht="15.75" customHeight="1">
      <c r="A215" s="22"/>
      <c r="B215" s="23"/>
    </row>
    <row r="216" spans="1:2" ht="15.75" customHeight="1">
      <c r="A216" s="22"/>
      <c r="B216" s="23"/>
    </row>
    <row r="217" spans="1:2" ht="15.75" customHeight="1">
      <c r="A217" s="22"/>
      <c r="B217" s="23"/>
    </row>
    <row r="218" spans="1:2" ht="15.75" customHeight="1">
      <c r="A218" s="22"/>
      <c r="B218" s="23"/>
    </row>
    <row r="219" spans="1:2" ht="15.75" customHeight="1">
      <c r="A219" s="22"/>
      <c r="B219" s="23"/>
    </row>
    <row r="220" spans="1:2" ht="15.75" customHeight="1">
      <c r="A220" s="22"/>
      <c r="B220" s="23"/>
    </row>
    <row r="221" spans="1:2" ht="15.75" customHeight="1">
      <c r="A221" s="22"/>
      <c r="B221" s="23"/>
    </row>
    <row r="222" spans="1:2" ht="15.75" customHeight="1">
      <c r="A222" s="22"/>
      <c r="B222" s="23"/>
    </row>
    <row r="223" spans="1:2" ht="15.75" customHeight="1">
      <c r="A223" s="22"/>
      <c r="B223" s="23"/>
    </row>
    <row r="224" spans="1:2" ht="15.75" customHeight="1">
      <c r="A224" s="22"/>
      <c r="B224" s="23"/>
    </row>
    <row r="225" spans="1:2" ht="15.75" customHeight="1">
      <c r="A225" s="22"/>
      <c r="B225" s="23"/>
    </row>
    <row r="226" spans="1:2" ht="15.75" customHeight="1">
      <c r="A226" s="22"/>
      <c r="B226" s="23"/>
    </row>
    <row r="227" spans="1:2" ht="15.75" customHeight="1">
      <c r="A227" s="22"/>
      <c r="B227" s="23"/>
    </row>
    <row r="228" spans="1:2" ht="15.75" customHeight="1">
      <c r="A228" s="22"/>
      <c r="B228" s="23"/>
    </row>
    <row r="229" spans="1:2" ht="15.75" customHeight="1">
      <c r="A229" s="22"/>
      <c r="B229" s="23"/>
    </row>
    <row r="230" spans="1:2" ht="15.75" customHeight="1">
      <c r="A230" s="22"/>
      <c r="B230" s="23"/>
    </row>
    <row r="231" spans="1:2" ht="15.75" customHeight="1">
      <c r="A231" s="22"/>
      <c r="B231" s="23"/>
    </row>
    <row r="232" spans="1:2" ht="15.75" customHeight="1">
      <c r="A232" s="22"/>
      <c r="B232" s="23"/>
    </row>
    <row r="233" spans="1:2" ht="15.75" customHeight="1">
      <c r="A233" s="22"/>
      <c r="B233" s="23"/>
    </row>
    <row r="234" spans="1:2" ht="15.75" customHeight="1">
      <c r="A234" s="22"/>
      <c r="B234" s="23"/>
    </row>
    <row r="235" spans="1:2" ht="15.75" customHeight="1">
      <c r="A235" s="22"/>
      <c r="B235" s="23"/>
    </row>
    <row r="236" spans="1:2" ht="15.75" customHeight="1">
      <c r="A236" s="22"/>
      <c r="B236" s="23"/>
    </row>
    <row r="237" spans="1:2" ht="15.75" customHeight="1">
      <c r="A237" s="22"/>
      <c r="B237" s="23"/>
    </row>
    <row r="238" spans="1:2" ht="15.75" customHeight="1">
      <c r="A238" s="22"/>
      <c r="B238" s="23"/>
    </row>
    <row r="239" spans="1:2" ht="15.75" customHeight="1">
      <c r="A239" s="22"/>
      <c r="B239" s="23"/>
    </row>
    <row r="240" spans="1:2" ht="15.75" customHeight="1">
      <c r="A240" s="22"/>
      <c r="B240" s="23"/>
    </row>
    <row r="241" spans="1:2" ht="15.75" customHeight="1">
      <c r="A241" s="22"/>
      <c r="B241" s="23"/>
    </row>
    <row r="242" spans="1:2" ht="15.75" customHeight="1">
      <c r="A242" s="22"/>
      <c r="B242" s="23"/>
    </row>
    <row r="243" spans="1:2" ht="15.75" customHeight="1">
      <c r="A243" s="22"/>
      <c r="B243" s="23"/>
    </row>
    <row r="244" spans="1:2" ht="15.75" customHeight="1">
      <c r="A244" s="22"/>
      <c r="B244" s="23"/>
    </row>
    <row r="245" spans="1:2" ht="15.75" customHeight="1">
      <c r="A245" s="22"/>
      <c r="B245" s="23"/>
    </row>
    <row r="246" spans="1:2" ht="15.75" customHeight="1">
      <c r="A246" s="22"/>
      <c r="B246" s="23"/>
    </row>
    <row r="247" spans="1:2" ht="15.75" customHeight="1">
      <c r="A247" s="22"/>
      <c r="B247" s="23"/>
    </row>
    <row r="248" spans="1:2" ht="15.75" customHeight="1">
      <c r="A248" s="22"/>
      <c r="B248" s="23"/>
    </row>
    <row r="249" spans="1:2" ht="15.75" customHeight="1">
      <c r="A249" s="22"/>
      <c r="B249" s="23"/>
    </row>
    <row r="250" spans="1:2" ht="15.75" customHeight="1">
      <c r="A250" s="22"/>
      <c r="B250" s="23"/>
    </row>
    <row r="251" spans="1:2" ht="15.75" customHeight="1">
      <c r="A251" s="22"/>
      <c r="B251" s="23"/>
    </row>
    <row r="252" spans="1:2" ht="15.75" customHeight="1">
      <c r="A252" s="22"/>
      <c r="B252" s="23"/>
    </row>
    <row r="253" spans="1:2" ht="15.75" customHeight="1">
      <c r="A253" s="22"/>
      <c r="B253" s="23"/>
    </row>
    <row r="254" spans="1:2" ht="15.75" customHeight="1">
      <c r="A254" s="22"/>
      <c r="B254" s="23"/>
    </row>
    <row r="255" spans="1:2" ht="15.75" customHeight="1">
      <c r="A255" s="22"/>
      <c r="B255" s="23"/>
    </row>
    <row r="256" spans="1:2" ht="15.75" customHeight="1">
      <c r="A256" s="22"/>
      <c r="B256" s="23"/>
    </row>
    <row r="257" spans="1:2" ht="15.75" customHeight="1">
      <c r="A257" s="22"/>
      <c r="B257" s="23"/>
    </row>
    <row r="258" spans="1:2" ht="15.75" customHeight="1">
      <c r="A258" s="22"/>
      <c r="B258" s="23"/>
    </row>
    <row r="259" spans="1:2" ht="15.75" customHeight="1">
      <c r="A259" s="22"/>
      <c r="B259" s="23"/>
    </row>
    <row r="260" spans="1:2" ht="15.75" customHeight="1">
      <c r="A260" s="22"/>
      <c r="B260" s="23"/>
    </row>
    <row r="261" spans="1:2" ht="15.75" customHeight="1">
      <c r="A261" s="22"/>
      <c r="B261" s="23"/>
    </row>
    <row r="262" spans="1:2" ht="15.75" customHeight="1">
      <c r="A262" s="22"/>
      <c r="B262" s="23"/>
    </row>
    <row r="263" spans="1:2" ht="15.75" customHeight="1">
      <c r="A263" s="22"/>
      <c r="B263" s="23"/>
    </row>
    <row r="264" spans="1:2" ht="15.75" customHeight="1">
      <c r="A264" s="22"/>
      <c r="B264" s="23"/>
    </row>
    <row r="265" spans="1:2" ht="15.75" customHeight="1">
      <c r="A265" s="22"/>
      <c r="B265" s="23"/>
    </row>
    <row r="266" spans="1:2" ht="15.75" customHeight="1">
      <c r="A266" s="22"/>
      <c r="B266" s="23"/>
    </row>
    <row r="267" spans="1:2" ht="15.75" customHeight="1">
      <c r="A267" s="22"/>
      <c r="B267" s="23"/>
    </row>
    <row r="268" spans="1:2" ht="15.75" customHeight="1">
      <c r="A268" s="22"/>
      <c r="B268" s="23"/>
    </row>
    <row r="269" spans="1:2" ht="15.75" customHeight="1">
      <c r="A269" s="22"/>
      <c r="B269" s="23"/>
    </row>
    <row r="270" spans="1:2" ht="15.75" customHeight="1">
      <c r="A270" s="22"/>
      <c r="B270" s="23"/>
    </row>
    <row r="271" spans="1:2" ht="15.75" customHeight="1">
      <c r="A271" s="22"/>
      <c r="B271" s="23"/>
    </row>
    <row r="272" spans="1:2" ht="15.75" customHeight="1">
      <c r="A272" s="22"/>
      <c r="B272" s="23"/>
    </row>
    <row r="273" spans="1:2" ht="15.75" customHeight="1">
      <c r="A273" s="22"/>
      <c r="B273" s="23"/>
    </row>
    <row r="274" spans="1:2" ht="15.75" customHeight="1">
      <c r="A274" s="22"/>
      <c r="B274" s="23"/>
    </row>
    <row r="275" spans="1:2" ht="15.75" customHeight="1">
      <c r="A275" s="22"/>
      <c r="B275" s="23"/>
    </row>
    <row r="276" spans="1:2" ht="15.75" customHeight="1">
      <c r="A276" s="22"/>
      <c r="B276" s="23"/>
    </row>
    <row r="277" spans="1:2" ht="15.75" customHeight="1">
      <c r="A277" s="22"/>
      <c r="B277" s="23"/>
    </row>
    <row r="278" spans="1:2" ht="15.75" customHeight="1">
      <c r="A278" s="22"/>
      <c r="B278" s="23"/>
    </row>
    <row r="279" spans="1:2" ht="15.75" customHeight="1">
      <c r="A279" s="22"/>
      <c r="B279" s="23"/>
    </row>
    <row r="280" spans="1:2" ht="15.75" customHeight="1">
      <c r="A280" s="22"/>
      <c r="B280" s="23"/>
    </row>
    <row r="281" spans="1:2" ht="15.75" customHeight="1">
      <c r="A281" s="22"/>
      <c r="B281" s="23"/>
    </row>
    <row r="282" spans="1:2" ht="15.75" customHeight="1">
      <c r="A282" s="22"/>
      <c r="B282" s="23"/>
    </row>
    <row r="283" spans="1:2" ht="15.75" customHeight="1">
      <c r="A283" s="22"/>
      <c r="B283" s="23"/>
    </row>
    <row r="284" spans="1:2" ht="15.75" customHeight="1">
      <c r="A284" s="22"/>
      <c r="B284" s="23"/>
    </row>
    <row r="285" spans="1:2" ht="15.75" customHeight="1">
      <c r="A285" s="22"/>
      <c r="B285" s="23"/>
    </row>
    <row r="286" spans="1:2" ht="15.75" customHeight="1">
      <c r="A286" s="22"/>
      <c r="B286" s="23"/>
    </row>
    <row r="287" spans="1:2" ht="15.75" customHeight="1">
      <c r="A287" s="22"/>
      <c r="B287" s="23"/>
    </row>
    <row r="288" spans="1:2" ht="15.75" customHeight="1">
      <c r="A288" s="22"/>
      <c r="B288" s="23"/>
    </row>
    <row r="289" spans="1:2" ht="15.75" customHeight="1">
      <c r="A289" s="22"/>
      <c r="B289" s="23"/>
    </row>
    <row r="290" spans="1:2" ht="15.75" customHeight="1">
      <c r="A290" s="22"/>
      <c r="B290" s="23"/>
    </row>
    <row r="291" spans="1:2" ht="15.75" customHeight="1">
      <c r="A291" s="22"/>
      <c r="B291" s="23"/>
    </row>
    <row r="292" spans="1:2" ht="15.75" customHeight="1">
      <c r="A292" s="22"/>
      <c r="B292" s="23"/>
    </row>
    <row r="293" spans="1:2" ht="15.75" customHeight="1">
      <c r="A293" s="22"/>
      <c r="B293" s="23"/>
    </row>
    <row r="294" spans="1:2" ht="15.75" customHeight="1">
      <c r="A294" s="22"/>
      <c r="B294" s="23"/>
    </row>
    <row r="295" spans="1:2" ht="15.75" customHeight="1">
      <c r="A295" s="22"/>
      <c r="B295" s="23"/>
    </row>
    <row r="296" spans="1:2" ht="15.75" customHeight="1">
      <c r="A296" s="22"/>
      <c r="B296" s="23"/>
    </row>
    <row r="297" spans="1:2" ht="15.75" customHeight="1">
      <c r="A297" s="22"/>
      <c r="B297" s="23"/>
    </row>
    <row r="298" spans="1:2" ht="15.75" customHeight="1">
      <c r="A298" s="22"/>
      <c r="B298" s="23"/>
    </row>
    <row r="299" spans="1:2" ht="15.75" customHeight="1">
      <c r="A299" s="22"/>
      <c r="B299" s="23"/>
    </row>
    <row r="300" spans="1:2" ht="15.75" customHeight="1">
      <c r="A300" s="22"/>
      <c r="B300" s="23"/>
    </row>
    <row r="301" spans="1:2" ht="15.75" customHeight="1">
      <c r="A301" s="22"/>
      <c r="B301" s="23"/>
    </row>
    <row r="302" spans="1:2" ht="15.75" customHeight="1">
      <c r="A302" s="22"/>
      <c r="B302" s="23"/>
    </row>
    <row r="303" spans="1:2" ht="15.75" customHeight="1">
      <c r="A303" s="22"/>
      <c r="B303" s="23"/>
    </row>
    <row r="304" spans="1:2" ht="15.75" customHeight="1">
      <c r="A304" s="22"/>
      <c r="B304" s="23"/>
    </row>
    <row r="305" spans="1:2" ht="15.75" customHeight="1">
      <c r="A305" s="22"/>
      <c r="B305" s="23"/>
    </row>
    <row r="306" spans="1:2" ht="15.75" customHeight="1">
      <c r="A306" s="22"/>
      <c r="B306" s="23"/>
    </row>
    <row r="307" spans="1:2" ht="15.75" customHeight="1">
      <c r="A307" s="22"/>
      <c r="B307" s="23"/>
    </row>
    <row r="308" spans="1:2" ht="15.75" customHeight="1">
      <c r="A308" s="22"/>
      <c r="B308" s="23"/>
    </row>
    <row r="309" spans="1:2" ht="15.75" customHeight="1">
      <c r="A309" s="22"/>
      <c r="B309" s="23"/>
    </row>
    <row r="310" spans="1:2" ht="15.75" customHeight="1">
      <c r="A310" s="22"/>
      <c r="B310" s="23"/>
    </row>
    <row r="311" spans="1:2" ht="15.75" customHeight="1">
      <c r="A311" s="22"/>
      <c r="B311" s="23"/>
    </row>
    <row r="312" spans="1:2" ht="15.75" customHeight="1">
      <c r="A312" s="22"/>
      <c r="B312" s="23"/>
    </row>
    <row r="313" spans="1:2" ht="15.75" customHeight="1">
      <c r="A313" s="22"/>
      <c r="B313" s="23"/>
    </row>
    <row r="314" spans="1:2" ht="15.75" customHeight="1">
      <c r="A314" s="22"/>
      <c r="B314" s="23"/>
    </row>
    <row r="315" spans="1:2" ht="15.75" customHeight="1">
      <c r="A315" s="22"/>
      <c r="B315" s="23"/>
    </row>
    <row r="316" spans="1:2" ht="15.75" customHeight="1">
      <c r="A316" s="22"/>
      <c r="B316" s="23"/>
    </row>
    <row r="317" spans="1:2" ht="15.75" customHeight="1">
      <c r="A317" s="22"/>
      <c r="B317" s="23"/>
    </row>
    <row r="318" spans="1:2" ht="15.75" customHeight="1">
      <c r="A318" s="22"/>
      <c r="B318" s="23"/>
    </row>
    <row r="319" spans="1:2" ht="15.75" customHeight="1">
      <c r="A319" s="22"/>
      <c r="B319" s="23"/>
    </row>
    <row r="320" spans="1:2" ht="15.75" customHeight="1">
      <c r="A320" s="22"/>
      <c r="B320" s="23"/>
    </row>
    <row r="321" spans="1:2" ht="15.75" customHeight="1">
      <c r="A321" s="22"/>
      <c r="B321" s="23"/>
    </row>
    <row r="322" spans="1:2" ht="15.75" customHeight="1">
      <c r="A322" s="22"/>
      <c r="B322" s="23"/>
    </row>
    <row r="323" spans="1:2" ht="15.75" customHeight="1">
      <c r="A323" s="22"/>
      <c r="B323" s="23"/>
    </row>
    <row r="324" spans="1:2" ht="15.75" customHeight="1">
      <c r="A324" s="22"/>
      <c r="B324" s="23"/>
    </row>
    <row r="325" spans="1:2" ht="15.75" customHeight="1">
      <c r="A325" s="22"/>
      <c r="B325" s="23"/>
    </row>
    <row r="326" spans="1:2" ht="15.75" customHeight="1">
      <c r="A326" s="22"/>
      <c r="B326" s="23"/>
    </row>
    <row r="327" spans="1:2" ht="15.75" customHeight="1">
      <c r="A327" s="22"/>
      <c r="B327" s="23"/>
    </row>
    <row r="328" spans="1:2" ht="15.75" customHeight="1">
      <c r="A328" s="22"/>
      <c r="B328" s="23"/>
    </row>
    <row r="329" spans="1:2" ht="15.75" customHeight="1">
      <c r="A329" s="22"/>
      <c r="B329" s="23"/>
    </row>
    <row r="330" spans="1:2" ht="15.75" customHeight="1">
      <c r="A330" s="22"/>
      <c r="B330" s="23"/>
    </row>
    <row r="331" spans="1:2" ht="15.75" customHeight="1">
      <c r="A331" s="22"/>
      <c r="B331" s="23"/>
    </row>
    <row r="332" spans="1:2" ht="15.75" customHeight="1">
      <c r="A332" s="22"/>
      <c r="B332" s="23"/>
    </row>
    <row r="333" spans="1:2" ht="15.75" customHeight="1">
      <c r="A333" s="22"/>
      <c r="B333" s="23"/>
    </row>
    <row r="334" spans="1:2" ht="15.75" customHeight="1">
      <c r="A334" s="22"/>
      <c r="B334" s="23"/>
    </row>
    <row r="335" spans="1:2" ht="15.75" customHeight="1">
      <c r="A335" s="22"/>
      <c r="B335" s="23"/>
    </row>
    <row r="336" spans="1:2" ht="15.75" customHeight="1">
      <c r="A336" s="22"/>
      <c r="B336" s="23"/>
    </row>
    <row r="337" spans="1:2" ht="15.75" customHeight="1">
      <c r="A337" s="22"/>
      <c r="B337" s="23"/>
    </row>
    <row r="338" spans="1:2" ht="15.75" customHeight="1">
      <c r="A338" s="22"/>
      <c r="B338" s="23"/>
    </row>
    <row r="339" spans="1:2" ht="15.75" customHeight="1">
      <c r="A339" s="22"/>
      <c r="B339" s="23"/>
    </row>
    <row r="340" spans="1:2" ht="15.75" customHeight="1">
      <c r="A340" s="22"/>
      <c r="B340" s="23"/>
    </row>
    <row r="341" spans="1:2" ht="15.75" customHeight="1">
      <c r="A341" s="22"/>
      <c r="B341" s="23"/>
    </row>
    <row r="342" spans="1:2" ht="15.75" customHeight="1">
      <c r="A342" s="22"/>
      <c r="B342" s="23"/>
    </row>
    <row r="343" spans="1:2" ht="15.75" customHeight="1">
      <c r="A343" s="22"/>
      <c r="B343" s="23"/>
    </row>
    <row r="344" spans="1:2" ht="15.75" customHeight="1">
      <c r="A344" s="22"/>
      <c r="B344" s="23"/>
    </row>
    <row r="345" spans="1:2" ht="15.75" customHeight="1">
      <c r="A345" s="22"/>
      <c r="B345" s="23"/>
    </row>
    <row r="346" spans="1:2" ht="15.75" customHeight="1">
      <c r="A346" s="22"/>
      <c r="B346" s="23"/>
    </row>
    <row r="347" spans="1:2" ht="15.75" customHeight="1">
      <c r="A347" s="22"/>
      <c r="B347" s="23"/>
    </row>
    <row r="348" spans="1:2" ht="15.75" customHeight="1">
      <c r="A348" s="22"/>
      <c r="B348" s="23"/>
    </row>
    <row r="349" spans="1:2" ht="15.75" customHeight="1">
      <c r="A349" s="22"/>
      <c r="B349" s="23"/>
    </row>
    <row r="350" spans="1:2" ht="15.75" customHeight="1">
      <c r="A350" s="22"/>
      <c r="B350" s="23"/>
    </row>
    <row r="351" spans="1:2" ht="15.75" customHeight="1">
      <c r="A351" s="22"/>
      <c r="B351" s="23"/>
    </row>
    <row r="352" spans="1:2" ht="15.75" customHeight="1">
      <c r="A352" s="22"/>
      <c r="B352" s="23"/>
    </row>
    <row r="353" spans="1:2" ht="15.75" customHeight="1">
      <c r="A353" s="22"/>
      <c r="B353" s="23"/>
    </row>
    <row r="354" spans="1:2" ht="15.75" customHeight="1">
      <c r="A354" s="22"/>
      <c r="B354" s="23"/>
    </row>
    <row r="355" spans="1:2" ht="15.75" customHeight="1">
      <c r="A355" s="22"/>
      <c r="B355" s="23"/>
    </row>
    <row r="356" spans="1:2" ht="15.75" customHeight="1">
      <c r="A356" s="22"/>
      <c r="B356" s="23"/>
    </row>
    <row r="357" spans="1:2" ht="15.75" customHeight="1">
      <c r="A357" s="22"/>
      <c r="B357" s="23"/>
    </row>
    <row r="358" spans="1:2" ht="15.75" customHeight="1">
      <c r="A358" s="22"/>
      <c r="B358" s="23"/>
    </row>
    <row r="359" spans="1:2" ht="15.75" customHeight="1">
      <c r="A359" s="22"/>
      <c r="B359" s="23"/>
    </row>
    <row r="360" spans="1:2" ht="15.75" customHeight="1">
      <c r="A360" s="22"/>
      <c r="B360" s="23"/>
    </row>
    <row r="361" spans="1:2" ht="15.75" customHeight="1">
      <c r="A361" s="22"/>
      <c r="B361" s="23"/>
    </row>
    <row r="362" spans="1:2" ht="15.75" customHeight="1">
      <c r="A362" s="22"/>
      <c r="B362" s="23"/>
    </row>
    <row r="363" spans="1:2" ht="15.75" customHeight="1">
      <c r="A363" s="22"/>
      <c r="B363" s="23"/>
    </row>
    <row r="364" spans="1:2" ht="15.75" customHeight="1">
      <c r="A364" s="22"/>
      <c r="B364" s="23"/>
    </row>
    <row r="365" spans="1:2" ht="15.75" customHeight="1">
      <c r="A365" s="22"/>
      <c r="B365" s="23"/>
    </row>
    <row r="366" spans="1:2" ht="15.75" customHeight="1">
      <c r="A366" s="22"/>
      <c r="B366" s="23"/>
    </row>
    <row r="367" spans="1:2" ht="15.75" customHeight="1">
      <c r="A367" s="22"/>
      <c r="B367" s="23"/>
    </row>
    <row r="368" spans="1:2" ht="15.75" customHeight="1">
      <c r="A368" s="22"/>
      <c r="B368" s="23"/>
    </row>
    <row r="369" spans="1:2" ht="15.75" customHeight="1">
      <c r="A369" s="22"/>
      <c r="B369" s="23"/>
    </row>
    <row r="370" spans="1:2" ht="15.75" customHeight="1">
      <c r="A370" s="22"/>
      <c r="B370" s="23"/>
    </row>
    <row r="371" spans="1:2" ht="15.75" customHeight="1">
      <c r="A371" s="22"/>
      <c r="B371" s="23"/>
    </row>
    <row r="372" spans="1:2" ht="15.75" customHeight="1">
      <c r="A372" s="22"/>
      <c r="B372" s="23"/>
    </row>
    <row r="373" spans="1:2" ht="15.75" customHeight="1">
      <c r="A373" s="22"/>
      <c r="B373" s="23"/>
    </row>
    <row r="374" spans="1:2" ht="15.75" customHeight="1">
      <c r="A374" s="22"/>
      <c r="B374" s="23"/>
    </row>
    <row r="375" spans="1:2" ht="15.75" customHeight="1">
      <c r="A375" s="22"/>
      <c r="B375" s="23"/>
    </row>
    <row r="376" spans="1:2" ht="15.75" customHeight="1">
      <c r="A376" s="22"/>
      <c r="B376" s="23"/>
    </row>
    <row r="377" spans="1:2" ht="15.75" customHeight="1">
      <c r="A377" s="22"/>
      <c r="B377" s="23"/>
    </row>
    <row r="378" spans="1:2" ht="15.75" customHeight="1">
      <c r="A378" s="22"/>
      <c r="B378" s="23"/>
    </row>
    <row r="379" spans="1:2" ht="15.75" customHeight="1">
      <c r="A379" s="22"/>
      <c r="B379" s="23"/>
    </row>
    <row r="380" spans="1:2" ht="15.75" customHeight="1">
      <c r="A380" s="22"/>
      <c r="B380" s="23"/>
    </row>
    <row r="381" spans="1:2" ht="15.75" customHeight="1">
      <c r="A381" s="22"/>
      <c r="B381" s="23"/>
    </row>
    <row r="382" spans="1:2" ht="15.75" customHeight="1">
      <c r="A382" s="22"/>
      <c r="B382" s="23"/>
    </row>
    <row r="383" spans="1:2" ht="15.75" customHeight="1">
      <c r="A383" s="22"/>
      <c r="B383" s="23"/>
    </row>
    <row r="384" spans="1:2" ht="15.75" customHeight="1">
      <c r="A384" s="22"/>
      <c r="B384" s="23"/>
    </row>
    <row r="385" spans="1:2" ht="15.75" customHeight="1">
      <c r="A385" s="22"/>
      <c r="B385" s="23"/>
    </row>
    <row r="386" spans="1:2" ht="15.75" customHeight="1">
      <c r="A386" s="22"/>
      <c r="B386" s="23"/>
    </row>
    <row r="387" spans="1:2" ht="15.75" customHeight="1">
      <c r="A387" s="22"/>
      <c r="B387" s="23"/>
    </row>
    <row r="388" spans="1:2" ht="15.75" customHeight="1">
      <c r="A388" s="22"/>
      <c r="B388" s="23"/>
    </row>
    <row r="389" spans="1:2" ht="15.75" customHeight="1">
      <c r="A389" s="22"/>
      <c r="B389" s="23"/>
    </row>
    <row r="390" spans="1:2" ht="15.75" customHeight="1">
      <c r="A390" s="22"/>
      <c r="B390" s="23"/>
    </row>
    <row r="391" spans="1:2" ht="15.75" customHeight="1">
      <c r="A391" s="22"/>
      <c r="B391" s="23"/>
    </row>
    <row r="392" spans="1:2" ht="15.75" customHeight="1">
      <c r="A392" s="22"/>
      <c r="B392" s="23"/>
    </row>
    <row r="393" spans="1:2" ht="15.75" customHeight="1">
      <c r="A393" s="22"/>
      <c r="B393" s="23"/>
    </row>
    <row r="394" spans="1:2" ht="15.75" customHeight="1">
      <c r="A394" s="22"/>
      <c r="B394" s="23"/>
    </row>
    <row r="395" spans="1:2" ht="15.75" customHeight="1">
      <c r="A395" s="22"/>
      <c r="B395" s="23"/>
    </row>
    <row r="396" spans="1:2" ht="15.75" customHeight="1">
      <c r="A396" s="22"/>
      <c r="B396" s="23"/>
    </row>
    <row r="397" spans="1:2" ht="15.75" customHeight="1">
      <c r="A397" s="22"/>
      <c r="B397" s="23"/>
    </row>
    <row r="398" spans="1:2" ht="15.75" customHeight="1">
      <c r="A398" s="22"/>
      <c r="B398" s="23"/>
    </row>
    <row r="399" spans="1:2" ht="15.75" customHeight="1">
      <c r="A399" s="22"/>
      <c r="B399" s="23"/>
    </row>
    <row r="400" spans="1:2" ht="15.75" customHeight="1">
      <c r="A400" s="22"/>
      <c r="B400" s="23"/>
    </row>
    <row r="401" spans="1:2" ht="15.75" customHeight="1">
      <c r="A401" s="22"/>
      <c r="B401" s="23"/>
    </row>
    <row r="402" spans="1:2" ht="15.75" customHeight="1">
      <c r="A402" s="22"/>
      <c r="B402" s="23"/>
    </row>
    <row r="403" spans="1:2" ht="15.75" customHeight="1">
      <c r="A403" s="22"/>
      <c r="B403" s="23"/>
    </row>
    <row r="404" spans="1:2" ht="15.75" customHeight="1">
      <c r="A404" s="22"/>
      <c r="B404" s="23"/>
    </row>
    <row r="405" spans="1:2" ht="15.75" customHeight="1">
      <c r="A405" s="22"/>
      <c r="B405" s="23"/>
    </row>
    <row r="406" spans="1:2" ht="15.75" customHeight="1">
      <c r="A406" s="22"/>
      <c r="B406" s="23"/>
    </row>
    <row r="407" spans="1:2" ht="15.75" customHeight="1">
      <c r="A407" s="22"/>
      <c r="B407" s="23"/>
    </row>
    <row r="408" spans="1:2" ht="15.75" customHeight="1">
      <c r="A408" s="22"/>
      <c r="B408" s="23"/>
    </row>
    <row r="409" spans="1:2" ht="15.75" customHeight="1">
      <c r="A409" s="22"/>
      <c r="B409" s="23"/>
    </row>
    <row r="410" spans="1:2" ht="15.75" customHeight="1">
      <c r="A410" s="22"/>
      <c r="B410" s="23"/>
    </row>
    <row r="411" spans="1:2" ht="15.75" customHeight="1">
      <c r="A411" s="22"/>
      <c r="B411" s="23"/>
    </row>
    <row r="412" spans="1:2" ht="15.75" customHeight="1">
      <c r="A412" s="22"/>
      <c r="B412" s="23"/>
    </row>
    <row r="413" spans="1:2" ht="15.75" customHeight="1">
      <c r="A413" s="22"/>
      <c r="B413" s="23"/>
    </row>
    <row r="414" spans="1:2" ht="15.75" customHeight="1">
      <c r="A414" s="22"/>
      <c r="B414" s="23"/>
    </row>
    <row r="415" spans="1:2" ht="15.75" customHeight="1">
      <c r="A415" s="22"/>
      <c r="B415" s="23"/>
    </row>
    <row r="416" spans="1:2" ht="15.75" customHeight="1">
      <c r="A416" s="22"/>
      <c r="B416" s="23"/>
    </row>
    <row r="417" spans="1:2" ht="15.75" customHeight="1">
      <c r="A417" s="22"/>
      <c r="B417" s="23"/>
    </row>
    <row r="418" spans="1:2" ht="15.75" customHeight="1">
      <c r="A418" s="22"/>
      <c r="B418" s="23"/>
    </row>
    <row r="419" spans="1:2" ht="15.75" customHeight="1">
      <c r="A419" s="22"/>
      <c r="B419" s="23"/>
    </row>
    <row r="420" spans="1:2" ht="15.75" customHeight="1">
      <c r="A420" s="22"/>
      <c r="B420" s="23"/>
    </row>
    <row r="421" spans="1:2" ht="15.75" customHeight="1">
      <c r="A421" s="22"/>
      <c r="B421" s="23"/>
    </row>
    <row r="422" spans="1:2" ht="15.75" customHeight="1">
      <c r="A422" s="22"/>
      <c r="B422" s="23"/>
    </row>
    <row r="423" spans="1:2" ht="15.75" customHeight="1">
      <c r="A423" s="22"/>
      <c r="B423" s="23"/>
    </row>
    <row r="424" spans="1:2" ht="15.75" customHeight="1">
      <c r="A424" s="22"/>
      <c r="B424" s="23"/>
    </row>
    <row r="425" spans="1:2" ht="15.75" customHeight="1">
      <c r="A425" s="22"/>
      <c r="B425" s="23"/>
    </row>
    <row r="426" spans="1:2" ht="15.75" customHeight="1">
      <c r="A426" s="22"/>
      <c r="B426" s="23"/>
    </row>
    <row r="427" spans="1:2" ht="15.75" customHeight="1">
      <c r="A427" s="22"/>
      <c r="B427" s="23"/>
    </row>
    <row r="428" spans="1:2" ht="15.75" customHeight="1">
      <c r="A428" s="22"/>
      <c r="B428" s="23"/>
    </row>
    <row r="429" spans="1:2" ht="15.75" customHeight="1">
      <c r="A429" s="22"/>
      <c r="B429" s="23"/>
    </row>
    <row r="430" spans="1:2" ht="15.75" customHeight="1">
      <c r="A430" s="22"/>
      <c r="B430" s="23"/>
    </row>
    <row r="431" spans="1:2" ht="15.75" customHeight="1">
      <c r="A431" s="22"/>
      <c r="B431" s="23"/>
    </row>
    <row r="432" spans="1:2" ht="15.75" customHeight="1">
      <c r="A432" s="22"/>
      <c r="B432" s="23"/>
    </row>
    <row r="433" spans="1:2" ht="15.75" customHeight="1">
      <c r="A433" s="22"/>
      <c r="B433" s="23"/>
    </row>
    <row r="434" spans="1:2" ht="15.75" customHeight="1">
      <c r="A434" s="22"/>
      <c r="B434" s="23"/>
    </row>
    <row r="435" spans="1:2" ht="15.75" customHeight="1">
      <c r="A435" s="22"/>
      <c r="B435" s="23"/>
    </row>
    <row r="436" spans="1:2" ht="15.75" customHeight="1">
      <c r="A436" s="22"/>
      <c r="B436" s="23"/>
    </row>
    <row r="437" spans="1:2" ht="15.75" customHeight="1">
      <c r="A437" s="22"/>
      <c r="B437" s="23"/>
    </row>
    <row r="438" spans="1:2" ht="15.75" customHeight="1">
      <c r="A438" s="22"/>
      <c r="B438" s="23"/>
    </row>
    <row r="439" spans="1:2" ht="15.75" customHeight="1">
      <c r="A439" s="22"/>
      <c r="B439" s="23"/>
    </row>
    <row r="440" spans="1:2" ht="15.75" customHeight="1">
      <c r="A440" s="22"/>
      <c r="B440" s="23"/>
    </row>
    <row r="441" spans="1:2" ht="15.75" customHeight="1">
      <c r="A441" s="22"/>
      <c r="B441" s="23"/>
    </row>
    <row r="442" spans="1:2" ht="15.75" customHeight="1">
      <c r="A442" s="22"/>
      <c r="B442" s="23"/>
    </row>
    <row r="443" spans="1:2" ht="15.75" customHeight="1">
      <c r="A443" s="22"/>
      <c r="B443" s="23"/>
    </row>
    <row r="444" spans="1:2" ht="15.75" customHeight="1">
      <c r="A444" s="22"/>
      <c r="B444" s="23"/>
    </row>
    <row r="445" spans="1:2" ht="15.75" customHeight="1">
      <c r="A445" s="22"/>
      <c r="B445" s="23"/>
    </row>
    <row r="446" spans="1:2" ht="15.75" customHeight="1">
      <c r="A446" s="22"/>
      <c r="B446" s="23"/>
    </row>
    <row r="447" spans="1:2" ht="15.75" customHeight="1">
      <c r="A447" s="22"/>
      <c r="B447" s="23"/>
    </row>
    <row r="448" spans="1:2" ht="15.75" customHeight="1">
      <c r="A448" s="22"/>
      <c r="B448" s="23"/>
    </row>
    <row r="449" spans="1:2" ht="15.75" customHeight="1">
      <c r="A449" s="22"/>
      <c r="B449" s="23"/>
    </row>
    <row r="450" spans="1:2" ht="15.75" customHeight="1">
      <c r="A450" s="22"/>
      <c r="B450" s="23"/>
    </row>
    <row r="451" spans="1:2" ht="15.75" customHeight="1">
      <c r="A451" s="22"/>
      <c r="B451" s="23"/>
    </row>
    <row r="452" spans="1:2" ht="15.75" customHeight="1">
      <c r="A452" s="22"/>
      <c r="B452" s="23"/>
    </row>
    <row r="453" spans="1:2" ht="15.75" customHeight="1">
      <c r="A453" s="22"/>
      <c r="B453" s="23"/>
    </row>
    <row r="454" spans="1:2" ht="15.75" customHeight="1">
      <c r="A454" s="22"/>
      <c r="B454" s="23"/>
    </row>
    <row r="455" spans="1:2" ht="15.75" customHeight="1">
      <c r="A455" s="22"/>
      <c r="B455" s="23"/>
    </row>
    <row r="456" spans="1:2" ht="15.75" customHeight="1">
      <c r="A456" s="22"/>
      <c r="B456" s="23"/>
    </row>
    <row r="457" spans="1:2" ht="15.75" customHeight="1">
      <c r="A457" s="22"/>
      <c r="B457" s="23"/>
    </row>
    <row r="458" spans="1:2" ht="15.75" customHeight="1">
      <c r="A458" s="22"/>
      <c r="B458" s="23"/>
    </row>
    <row r="459" spans="1:2" ht="15.75" customHeight="1">
      <c r="A459" s="22"/>
      <c r="B459" s="23"/>
    </row>
    <row r="460" spans="1:2" ht="15.75" customHeight="1">
      <c r="A460" s="22"/>
      <c r="B460" s="23"/>
    </row>
    <row r="461" spans="1:2" ht="15.75" customHeight="1">
      <c r="A461" s="22"/>
      <c r="B461" s="23"/>
    </row>
    <row r="462" spans="1:2" ht="15.75" customHeight="1">
      <c r="A462" s="22"/>
      <c r="B462" s="23"/>
    </row>
    <row r="463" spans="1:2" ht="15.75" customHeight="1">
      <c r="A463" s="22"/>
      <c r="B463" s="23"/>
    </row>
    <row r="464" spans="1:2" ht="15.75" customHeight="1">
      <c r="A464" s="22"/>
      <c r="B464" s="23"/>
    </row>
    <row r="465" spans="1:2" ht="15.75" customHeight="1">
      <c r="A465" s="22"/>
      <c r="B465" s="23"/>
    </row>
    <row r="466" spans="1:2" ht="15.75" customHeight="1">
      <c r="A466" s="22"/>
      <c r="B466" s="23"/>
    </row>
    <row r="467" spans="1:2" ht="15.75" customHeight="1">
      <c r="A467" s="22"/>
      <c r="B467" s="23"/>
    </row>
    <row r="468" spans="1:2" ht="15.75" customHeight="1">
      <c r="A468" s="22"/>
      <c r="B468" s="23"/>
    </row>
    <row r="469" spans="1:2" ht="15.75" customHeight="1">
      <c r="A469" s="22"/>
      <c r="B469" s="23"/>
    </row>
    <row r="470" spans="1:2" ht="15.75" customHeight="1">
      <c r="A470" s="22"/>
      <c r="B470" s="23"/>
    </row>
    <row r="471" spans="1:2" ht="15.75" customHeight="1">
      <c r="A471" s="22"/>
      <c r="B471" s="23"/>
    </row>
    <row r="472" spans="1:2" ht="15.75" customHeight="1">
      <c r="A472" s="22"/>
      <c r="B472" s="23"/>
    </row>
    <row r="473" spans="1:2" ht="15.75" customHeight="1">
      <c r="A473" s="22"/>
      <c r="B473" s="23"/>
    </row>
    <row r="474" spans="1:2" ht="15.75" customHeight="1">
      <c r="A474" s="22"/>
      <c r="B474" s="23"/>
    </row>
    <row r="475" spans="1:2" ht="15.75" customHeight="1">
      <c r="A475" s="22"/>
      <c r="B475" s="23"/>
    </row>
    <row r="476" spans="1:2" ht="15.75" customHeight="1">
      <c r="A476" s="22"/>
      <c r="B476" s="23"/>
    </row>
    <row r="477" spans="1:2" ht="15.75" customHeight="1">
      <c r="A477" s="22"/>
      <c r="B477" s="23"/>
    </row>
    <row r="478" spans="1:2" ht="15.75" customHeight="1">
      <c r="A478" s="22"/>
      <c r="B478" s="23"/>
    </row>
    <row r="479" spans="1:2" ht="15.75" customHeight="1">
      <c r="A479" s="22"/>
      <c r="B479" s="23"/>
    </row>
    <row r="480" spans="1:2" ht="15.75" customHeight="1">
      <c r="A480" s="22"/>
      <c r="B480" s="23"/>
    </row>
    <row r="481" spans="1:2" ht="15.75" customHeight="1">
      <c r="A481" s="22"/>
      <c r="B481" s="23"/>
    </row>
    <row r="482" spans="1:2" ht="15.75" customHeight="1">
      <c r="A482" s="22"/>
      <c r="B482" s="23"/>
    </row>
    <row r="483" spans="1:2" ht="15.75" customHeight="1">
      <c r="A483" s="22"/>
      <c r="B483" s="23"/>
    </row>
    <row r="484" spans="1:2" ht="15.75" customHeight="1">
      <c r="A484" s="22"/>
      <c r="B484" s="23"/>
    </row>
    <row r="485" spans="1:2" ht="15.75" customHeight="1">
      <c r="A485" s="22"/>
      <c r="B485" s="23"/>
    </row>
    <row r="486" spans="1:2" ht="15.75" customHeight="1">
      <c r="A486" s="22"/>
      <c r="B486" s="23"/>
    </row>
    <row r="487" spans="1:2" ht="15.75" customHeight="1">
      <c r="A487" s="22"/>
      <c r="B487" s="23"/>
    </row>
    <row r="488" spans="1:2" ht="15.75" customHeight="1">
      <c r="A488" s="22"/>
      <c r="B488" s="23"/>
    </row>
    <row r="489" spans="1:2" ht="15.75" customHeight="1">
      <c r="A489" s="22"/>
      <c r="B489" s="23"/>
    </row>
    <row r="490" spans="1:2" ht="15.75" customHeight="1">
      <c r="A490" s="22"/>
      <c r="B490" s="23"/>
    </row>
    <row r="491" spans="1:2" ht="15.75" customHeight="1">
      <c r="A491" s="22"/>
      <c r="B491" s="23"/>
    </row>
    <row r="492" spans="1:2" ht="15.75" customHeight="1">
      <c r="A492" s="22"/>
      <c r="B492" s="23"/>
    </row>
    <row r="493" spans="1:2" ht="15.75" customHeight="1">
      <c r="A493" s="22"/>
      <c r="B493" s="23"/>
    </row>
    <row r="494" spans="1:2" ht="15.75" customHeight="1">
      <c r="A494" s="22"/>
      <c r="B494" s="23"/>
    </row>
    <row r="495" spans="1:2" ht="15.75" customHeight="1">
      <c r="A495" s="22"/>
      <c r="B495" s="23"/>
    </row>
    <row r="496" spans="1:2" ht="15.75" customHeight="1">
      <c r="A496" s="22"/>
      <c r="B496" s="23"/>
    </row>
    <row r="497" spans="1:2" ht="15.75" customHeight="1">
      <c r="A497" s="22"/>
      <c r="B497" s="23"/>
    </row>
    <row r="498" spans="1:2" ht="15.75" customHeight="1">
      <c r="A498" s="22"/>
      <c r="B498" s="23"/>
    </row>
    <row r="499" spans="1:2" ht="15.75" customHeight="1">
      <c r="A499" s="22"/>
      <c r="B499" s="23"/>
    </row>
    <row r="500" spans="1:2" ht="15.75" customHeight="1">
      <c r="A500" s="22"/>
      <c r="B500" s="23"/>
    </row>
    <row r="501" spans="1:2" ht="15.75" customHeight="1">
      <c r="A501" s="22"/>
      <c r="B501" s="23"/>
    </row>
    <row r="502" spans="1:2" ht="15.75" customHeight="1">
      <c r="A502" s="22"/>
      <c r="B502" s="23"/>
    </row>
    <row r="503" spans="1:2" ht="15.75" customHeight="1">
      <c r="A503" s="22"/>
      <c r="B503" s="23"/>
    </row>
    <row r="504" spans="1:2" ht="15.75" customHeight="1">
      <c r="A504" s="22"/>
      <c r="B504" s="23"/>
    </row>
    <row r="505" spans="1:2" ht="15.75" customHeight="1">
      <c r="A505" s="22"/>
      <c r="B505" s="23"/>
    </row>
    <row r="506" spans="1:2" ht="15.75" customHeight="1">
      <c r="A506" s="22"/>
      <c r="B506" s="23"/>
    </row>
    <row r="507" spans="1:2" ht="15.75" customHeight="1">
      <c r="A507" s="22"/>
      <c r="B507" s="23"/>
    </row>
    <row r="508" spans="1:2" ht="15.75" customHeight="1">
      <c r="A508" s="22"/>
      <c r="B508" s="23"/>
    </row>
    <row r="509" spans="1:2" ht="15.75" customHeight="1">
      <c r="A509" s="22"/>
      <c r="B509" s="23"/>
    </row>
    <row r="510" spans="1:2" ht="15.75" customHeight="1">
      <c r="A510" s="22"/>
      <c r="B510" s="23"/>
    </row>
    <row r="511" spans="1:2" ht="15.75" customHeight="1">
      <c r="A511" s="22"/>
      <c r="B511" s="23"/>
    </row>
    <row r="512" spans="1:2" ht="15.75" customHeight="1">
      <c r="A512" s="22"/>
      <c r="B512" s="23"/>
    </row>
    <row r="513" spans="1:2" ht="15.75" customHeight="1">
      <c r="A513" s="22"/>
      <c r="B513" s="23"/>
    </row>
    <row r="514" spans="1:2" ht="15.75" customHeight="1">
      <c r="A514" s="22"/>
      <c r="B514" s="23"/>
    </row>
    <row r="515" spans="1:2" ht="15.75" customHeight="1">
      <c r="A515" s="22"/>
      <c r="B515" s="23"/>
    </row>
    <row r="516" spans="1:2" ht="15.75" customHeight="1">
      <c r="A516" s="22"/>
      <c r="B516" s="23"/>
    </row>
    <row r="517" spans="1:2" ht="15.75" customHeight="1">
      <c r="A517" s="22"/>
      <c r="B517" s="23"/>
    </row>
    <row r="518" spans="1:2" ht="15.75" customHeight="1">
      <c r="A518" s="22"/>
      <c r="B518" s="23"/>
    </row>
    <row r="519" spans="1:2" ht="15.75" customHeight="1">
      <c r="A519" s="22"/>
      <c r="B519" s="23"/>
    </row>
    <row r="520" spans="1:2" ht="15.75" customHeight="1">
      <c r="A520" s="22"/>
      <c r="B520" s="23"/>
    </row>
    <row r="521" spans="1:2" ht="15.75" customHeight="1">
      <c r="A521" s="22"/>
      <c r="B521" s="23"/>
    </row>
    <row r="522" spans="1:2" ht="15.75" customHeight="1">
      <c r="A522" s="22"/>
      <c r="B522" s="23"/>
    </row>
    <row r="523" spans="1:2" ht="15.75" customHeight="1">
      <c r="A523" s="22"/>
      <c r="B523" s="23"/>
    </row>
    <row r="524" spans="1:2" ht="15.75" customHeight="1">
      <c r="A524" s="22"/>
      <c r="B524" s="23"/>
    </row>
    <row r="525" spans="1:2" ht="15.75" customHeight="1">
      <c r="A525" s="22"/>
      <c r="B525" s="23"/>
    </row>
    <row r="526" spans="1:2" ht="15.75" customHeight="1">
      <c r="A526" s="22"/>
      <c r="B526" s="23"/>
    </row>
    <row r="527" spans="1:2" ht="15.75" customHeight="1">
      <c r="A527" s="22"/>
      <c r="B527" s="23"/>
    </row>
    <row r="528" spans="1:2" ht="15.75" customHeight="1">
      <c r="A528" s="22"/>
      <c r="B528" s="23"/>
    </row>
    <row r="529" spans="1:2" ht="15.75" customHeight="1">
      <c r="A529" s="22"/>
      <c r="B529" s="23"/>
    </row>
    <row r="530" spans="1:2" ht="15.75" customHeight="1">
      <c r="A530" s="22"/>
      <c r="B530" s="23"/>
    </row>
    <row r="531" spans="1:2" ht="15.75" customHeight="1">
      <c r="A531" s="22"/>
      <c r="B531" s="23"/>
    </row>
    <row r="532" spans="1:2" ht="15.75" customHeight="1">
      <c r="A532" s="22"/>
      <c r="B532" s="23"/>
    </row>
    <row r="533" spans="1:2" ht="15.75" customHeight="1">
      <c r="A533" s="22"/>
      <c r="B533" s="23"/>
    </row>
    <row r="534" spans="1:2" ht="15.75" customHeight="1">
      <c r="A534" s="22"/>
      <c r="B534" s="23"/>
    </row>
    <row r="535" spans="1:2" ht="15.75" customHeight="1">
      <c r="A535" s="22"/>
      <c r="B535" s="23"/>
    </row>
    <row r="536" spans="1:2" ht="15.75" customHeight="1">
      <c r="A536" s="22"/>
      <c r="B536" s="23"/>
    </row>
    <row r="537" spans="1:2" ht="15.75" customHeight="1">
      <c r="A537" s="22"/>
      <c r="B537" s="23"/>
    </row>
    <row r="538" spans="1:2" ht="15.75" customHeight="1">
      <c r="A538" s="22"/>
      <c r="B538" s="23"/>
    </row>
    <row r="539" spans="1:2" ht="15.75" customHeight="1">
      <c r="A539" s="22"/>
      <c r="B539" s="23"/>
    </row>
    <row r="540" spans="1:2" ht="15.75" customHeight="1">
      <c r="A540" s="22"/>
      <c r="B540" s="23"/>
    </row>
    <row r="541" spans="1:2" ht="15.75" customHeight="1">
      <c r="A541" s="22"/>
      <c r="B541" s="23"/>
    </row>
    <row r="542" spans="1:2" ht="15.75" customHeight="1">
      <c r="A542" s="22"/>
      <c r="B542" s="23"/>
    </row>
    <row r="543" spans="1:2" ht="15.75" customHeight="1">
      <c r="A543" s="22"/>
      <c r="B543" s="23"/>
    </row>
    <row r="544" spans="1:2" ht="15.75" customHeight="1">
      <c r="A544" s="22"/>
      <c r="B544" s="23"/>
    </row>
    <row r="545" spans="1:2" ht="15.75" customHeight="1">
      <c r="A545" s="22"/>
      <c r="B545" s="23"/>
    </row>
    <row r="546" spans="1:2" ht="15.75" customHeight="1">
      <c r="A546" s="22"/>
      <c r="B546" s="23"/>
    </row>
    <row r="547" spans="1:2" ht="15.75" customHeight="1">
      <c r="A547" s="22"/>
      <c r="B547" s="23"/>
    </row>
    <row r="548" spans="1:2" ht="15.75" customHeight="1">
      <c r="A548" s="22"/>
      <c r="B548" s="23"/>
    </row>
    <row r="549" spans="1:2" ht="15.75" customHeight="1">
      <c r="A549" s="22"/>
      <c r="B549" s="23"/>
    </row>
    <row r="550" spans="1:2" ht="15.75" customHeight="1">
      <c r="A550" s="22"/>
      <c r="B550" s="23"/>
    </row>
    <row r="551" spans="1:2" ht="15.75" customHeight="1">
      <c r="A551" s="22"/>
      <c r="B551" s="23"/>
    </row>
    <row r="552" spans="1:2" ht="15.75" customHeight="1">
      <c r="A552" s="22"/>
      <c r="B552" s="23"/>
    </row>
    <row r="553" spans="1:2" ht="15.75" customHeight="1">
      <c r="A553" s="22"/>
      <c r="B553" s="23"/>
    </row>
    <row r="554" spans="1:2" ht="15.75" customHeight="1">
      <c r="A554" s="22"/>
      <c r="B554" s="23"/>
    </row>
    <row r="555" spans="1:2" ht="15.75" customHeight="1">
      <c r="A555" s="22"/>
      <c r="B555" s="23"/>
    </row>
    <row r="556" spans="1:2" ht="15.75" customHeight="1">
      <c r="A556" s="22"/>
      <c r="B556" s="23"/>
    </row>
    <row r="557" spans="1:2" ht="15.75" customHeight="1">
      <c r="A557" s="22"/>
      <c r="B557" s="23"/>
    </row>
    <row r="558" spans="1:2" ht="15.75" customHeight="1">
      <c r="A558" s="22"/>
      <c r="B558" s="23"/>
    </row>
    <row r="559" spans="1:2" ht="15.75" customHeight="1">
      <c r="A559" s="22"/>
      <c r="B559" s="23"/>
    </row>
    <row r="560" spans="1:2" ht="15.75" customHeight="1">
      <c r="A560" s="22"/>
      <c r="B560" s="23"/>
    </row>
    <row r="561" spans="1:2" ht="15.75" customHeight="1">
      <c r="A561" s="22"/>
      <c r="B561" s="23"/>
    </row>
    <row r="562" spans="1:2" ht="15.75" customHeight="1">
      <c r="A562" s="22"/>
      <c r="B562" s="23"/>
    </row>
    <row r="563" spans="1:2" ht="15.75" customHeight="1">
      <c r="A563" s="22"/>
      <c r="B563" s="23"/>
    </row>
    <row r="564" spans="1:2" ht="15.75" customHeight="1">
      <c r="A564" s="22"/>
      <c r="B564" s="23"/>
    </row>
    <row r="565" spans="1:2" ht="15.75" customHeight="1">
      <c r="A565" s="22"/>
      <c r="B565" s="23"/>
    </row>
    <row r="566" spans="1:2" ht="15.75" customHeight="1">
      <c r="A566" s="22"/>
      <c r="B566" s="23"/>
    </row>
    <row r="567" spans="1:2" ht="15.75" customHeight="1">
      <c r="A567" s="22"/>
      <c r="B567" s="23"/>
    </row>
    <row r="568" spans="1:2" ht="15.75" customHeight="1">
      <c r="A568" s="22"/>
      <c r="B568" s="23"/>
    </row>
    <row r="569" spans="1:2" ht="15.75" customHeight="1">
      <c r="A569" s="22"/>
      <c r="B569" s="23"/>
    </row>
    <row r="570" spans="1:2" ht="15.75" customHeight="1">
      <c r="A570" s="22"/>
      <c r="B570" s="23"/>
    </row>
    <row r="571" spans="1:2" ht="15.75" customHeight="1">
      <c r="A571" s="22"/>
      <c r="B571" s="23"/>
    </row>
    <row r="572" spans="1:2" ht="15.75" customHeight="1">
      <c r="A572" s="22"/>
      <c r="B572" s="23"/>
    </row>
    <row r="573" spans="1:2" ht="15.75" customHeight="1">
      <c r="A573" s="22"/>
      <c r="B573" s="23"/>
    </row>
    <row r="574" spans="1:2" ht="15.75" customHeight="1">
      <c r="A574" s="22"/>
      <c r="B574" s="23"/>
    </row>
    <row r="575" spans="1:2" ht="15.75" customHeight="1">
      <c r="A575" s="22"/>
      <c r="B575" s="23"/>
    </row>
    <row r="576" spans="1:2" ht="15.75" customHeight="1">
      <c r="A576" s="22"/>
      <c r="B576" s="23"/>
    </row>
    <row r="577" spans="1:2" ht="15.75" customHeight="1">
      <c r="A577" s="22"/>
      <c r="B577" s="23"/>
    </row>
    <row r="578" spans="1:2" ht="15.75" customHeight="1">
      <c r="A578" s="22"/>
      <c r="B578" s="23"/>
    </row>
    <row r="579" spans="1:2" ht="15.75" customHeight="1">
      <c r="A579" s="22"/>
      <c r="B579" s="23"/>
    </row>
    <row r="580" spans="1:2" ht="15.75" customHeight="1">
      <c r="A580" s="22"/>
      <c r="B580" s="23"/>
    </row>
    <row r="581" spans="1:2" ht="15.75" customHeight="1">
      <c r="A581" s="22"/>
      <c r="B581" s="23"/>
    </row>
    <row r="582" spans="1:2" ht="15.75" customHeight="1">
      <c r="A582" s="22"/>
      <c r="B582" s="23"/>
    </row>
    <row r="583" spans="1:2" ht="15.75" customHeight="1">
      <c r="A583" s="22"/>
      <c r="B583" s="23"/>
    </row>
    <row r="584" spans="1:2" ht="15.75" customHeight="1">
      <c r="A584" s="22"/>
      <c r="B584" s="23"/>
    </row>
    <row r="585" spans="1:2" ht="15.75" customHeight="1">
      <c r="A585" s="22"/>
      <c r="B585" s="23"/>
    </row>
    <row r="586" spans="1:2" ht="15.75" customHeight="1">
      <c r="A586" s="22"/>
      <c r="B586" s="23"/>
    </row>
    <row r="587" spans="1:2" ht="15.75" customHeight="1">
      <c r="A587" s="22"/>
      <c r="B587" s="23"/>
    </row>
    <row r="588" spans="1:2" ht="15.75" customHeight="1">
      <c r="A588" s="22"/>
      <c r="B588" s="23"/>
    </row>
    <row r="589" spans="1:2" ht="15.75" customHeight="1">
      <c r="A589" s="22"/>
      <c r="B589" s="23"/>
    </row>
    <row r="590" spans="1:2" ht="15.75" customHeight="1">
      <c r="A590" s="22"/>
      <c r="B590" s="23"/>
    </row>
    <row r="591" spans="1:2" ht="15.75" customHeight="1">
      <c r="A591" s="22"/>
      <c r="B591" s="23"/>
    </row>
    <row r="592" spans="1:2" ht="15.75" customHeight="1">
      <c r="A592" s="22"/>
      <c r="B592" s="23"/>
    </row>
    <row r="593" spans="1:2" ht="15.75" customHeight="1">
      <c r="A593" s="22"/>
      <c r="B593" s="23"/>
    </row>
    <row r="594" spans="1:2" ht="15.75" customHeight="1">
      <c r="A594" s="22"/>
      <c r="B594" s="23"/>
    </row>
    <row r="595" spans="1:2" ht="15.75" customHeight="1">
      <c r="A595" s="22"/>
      <c r="B595" s="23"/>
    </row>
    <row r="596" spans="1:2" ht="15.75" customHeight="1">
      <c r="A596" s="22"/>
      <c r="B596" s="23"/>
    </row>
    <row r="597" spans="1:2" ht="15.75" customHeight="1">
      <c r="A597" s="22"/>
      <c r="B597" s="23"/>
    </row>
    <row r="598" spans="1:2" ht="15.75" customHeight="1">
      <c r="A598" s="22"/>
      <c r="B598" s="23"/>
    </row>
    <row r="599" spans="1:2" ht="15.75" customHeight="1">
      <c r="A599" s="22"/>
      <c r="B599" s="23"/>
    </row>
    <row r="600" spans="1:2" ht="15.75" customHeight="1">
      <c r="A600" s="22"/>
      <c r="B600" s="23"/>
    </row>
    <row r="601" spans="1:2" ht="15.75" customHeight="1">
      <c r="A601" s="22"/>
      <c r="B601" s="23"/>
    </row>
    <row r="602" spans="1:2" ht="15.75" customHeight="1">
      <c r="A602" s="22"/>
      <c r="B602" s="23"/>
    </row>
    <row r="603" spans="1:2" ht="15.75" customHeight="1">
      <c r="A603" s="22"/>
      <c r="B603" s="23"/>
    </row>
    <row r="604" spans="1:2" ht="15.75" customHeight="1">
      <c r="A604" s="22"/>
      <c r="B604" s="23"/>
    </row>
    <row r="605" spans="1:2" ht="15.75" customHeight="1">
      <c r="A605" s="22"/>
      <c r="B605" s="23"/>
    </row>
    <row r="606" spans="1:2" ht="15.75" customHeight="1">
      <c r="A606" s="22"/>
      <c r="B606" s="23"/>
    </row>
    <row r="607" spans="1:2" ht="15.75" customHeight="1">
      <c r="A607" s="22"/>
      <c r="B607" s="23"/>
    </row>
    <row r="608" spans="1:2" ht="15.75" customHeight="1">
      <c r="A608" s="22"/>
      <c r="B608" s="23"/>
    </row>
    <row r="609" spans="1:2" ht="15.75" customHeight="1">
      <c r="A609" s="22"/>
      <c r="B609" s="23"/>
    </row>
    <row r="610" spans="1:2" ht="15.75" customHeight="1">
      <c r="A610" s="22"/>
      <c r="B610" s="23"/>
    </row>
    <row r="611" spans="1:2" ht="15.75" customHeight="1">
      <c r="A611" s="22"/>
      <c r="B611" s="23"/>
    </row>
    <row r="612" spans="1:2" ht="15.75" customHeight="1">
      <c r="A612" s="22"/>
      <c r="B612" s="23"/>
    </row>
    <row r="613" spans="1:2" ht="15.75" customHeight="1">
      <c r="A613" s="22"/>
      <c r="B613" s="23"/>
    </row>
    <row r="614" spans="1:2" ht="15.75" customHeight="1">
      <c r="A614" s="22"/>
      <c r="B614" s="23"/>
    </row>
    <row r="615" spans="1:2" ht="15.75" customHeight="1">
      <c r="A615" s="22"/>
      <c r="B615" s="23"/>
    </row>
    <row r="616" spans="1:2" ht="15.75" customHeight="1">
      <c r="A616" s="22"/>
      <c r="B616" s="23"/>
    </row>
    <row r="617" spans="1:2" ht="15.75" customHeight="1">
      <c r="A617" s="22"/>
      <c r="B617" s="23"/>
    </row>
    <row r="618" spans="1:2" ht="15.75" customHeight="1">
      <c r="A618" s="22"/>
      <c r="B618" s="23"/>
    </row>
    <row r="619" spans="1:2" ht="15.75" customHeight="1">
      <c r="A619" s="22"/>
      <c r="B619" s="23"/>
    </row>
    <row r="620" spans="1:2" ht="15.75" customHeight="1">
      <c r="A620" s="22"/>
      <c r="B620" s="23"/>
    </row>
    <row r="621" spans="1:2" ht="15.75" customHeight="1">
      <c r="A621" s="22"/>
      <c r="B621" s="23"/>
    </row>
    <row r="622" spans="1:2" ht="15.75" customHeight="1">
      <c r="A622" s="22"/>
      <c r="B622" s="23"/>
    </row>
    <row r="623" spans="1:2" ht="15.75" customHeight="1">
      <c r="A623" s="22"/>
      <c r="B623" s="23"/>
    </row>
    <row r="624" spans="1:2" ht="15.75" customHeight="1">
      <c r="A624" s="22"/>
      <c r="B624" s="23"/>
    </row>
    <row r="625" spans="1:2" ht="15.75" customHeight="1">
      <c r="A625" s="22"/>
      <c r="B625" s="23"/>
    </row>
    <row r="626" spans="1:2" ht="15.75" customHeight="1">
      <c r="A626" s="22"/>
      <c r="B626" s="23"/>
    </row>
    <row r="627" spans="1:2" ht="15.75" customHeight="1">
      <c r="A627" s="22"/>
      <c r="B627" s="23"/>
    </row>
    <row r="628" spans="1:2" ht="15.75" customHeight="1">
      <c r="A628" s="22"/>
      <c r="B628" s="23"/>
    </row>
    <row r="629" spans="1:2" ht="15.75" customHeight="1">
      <c r="A629" s="22"/>
      <c r="B629" s="23"/>
    </row>
    <row r="630" spans="1:2" ht="15.75" customHeight="1">
      <c r="A630" s="22"/>
      <c r="B630" s="23"/>
    </row>
    <row r="631" spans="1:2" ht="15.75" customHeight="1">
      <c r="A631" s="22"/>
      <c r="B631" s="23"/>
    </row>
    <row r="632" spans="1:2" ht="15.75" customHeight="1">
      <c r="A632" s="22"/>
      <c r="B632" s="23"/>
    </row>
    <row r="633" spans="1:2" ht="15.75" customHeight="1">
      <c r="A633" s="22"/>
      <c r="B633" s="23"/>
    </row>
    <row r="634" spans="1:2" ht="15.75" customHeight="1">
      <c r="A634" s="22"/>
      <c r="B634" s="23"/>
    </row>
    <row r="635" spans="1:2" ht="15.75" customHeight="1">
      <c r="A635" s="22"/>
      <c r="B635" s="23"/>
    </row>
    <row r="636" spans="1:2" ht="15.75" customHeight="1">
      <c r="A636" s="22"/>
      <c r="B636" s="23"/>
    </row>
    <row r="637" spans="1:2" ht="15.75" customHeight="1">
      <c r="A637" s="22"/>
      <c r="B637" s="23"/>
    </row>
    <row r="638" spans="1:2" ht="15.75" customHeight="1">
      <c r="A638" s="22"/>
      <c r="B638" s="23"/>
    </row>
    <row r="639" spans="1:2" ht="15.75" customHeight="1">
      <c r="A639" s="22"/>
      <c r="B639" s="23"/>
    </row>
    <row r="640" spans="1:2" ht="15.75" customHeight="1">
      <c r="A640" s="22"/>
      <c r="B640" s="23"/>
    </row>
    <row r="641" spans="1:2" ht="15.75" customHeight="1">
      <c r="A641" s="22"/>
      <c r="B641" s="23"/>
    </row>
    <row r="642" spans="1:2" ht="15.75" customHeight="1">
      <c r="A642" s="22"/>
      <c r="B642" s="23"/>
    </row>
    <row r="643" spans="1:2" ht="15.75" customHeight="1">
      <c r="A643" s="22"/>
      <c r="B643" s="23"/>
    </row>
    <row r="644" spans="1:2" ht="15.75" customHeight="1">
      <c r="A644" s="22"/>
      <c r="B644" s="23"/>
    </row>
    <row r="645" spans="1:2" ht="15.75" customHeight="1">
      <c r="A645" s="22"/>
      <c r="B645" s="23"/>
    </row>
    <row r="646" spans="1:2" ht="15.75" customHeight="1">
      <c r="A646" s="22"/>
      <c r="B646" s="23"/>
    </row>
    <row r="647" spans="1:2" ht="15.75" customHeight="1">
      <c r="A647" s="22"/>
      <c r="B647" s="23"/>
    </row>
    <row r="648" spans="1:2" ht="15.75" customHeight="1">
      <c r="A648" s="22"/>
      <c r="B648" s="23"/>
    </row>
    <row r="649" spans="1:2" ht="15.75" customHeight="1">
      <c r="A649" s="22"/>
      <c r="B649" s="23"/>
    </row>
    <row r="650" spans="1:2" ht="15.75" customHeight="1">
      <c r="A650" s="22"/>
      <c r="B650" s="23"/>
    </row>
    <row r="651" spans="1:2" ht="15.75" customHeight="1">
      <c r="A651" s="22"/>
      <c r="B651" s="23"/>
    </row>
    <row r="652" spans="1:2" ht="15.75" customHeight="1">
      <c r="A652" s="22"/>
      <c r="B652" s="23"/>
    </row>
    <row r="653" spans="1:2" ht="15.75" customHeight="1">
      <c r="A653" s="22"/>
      <c r="B653" s="23"/>
    </row>
    <row r="654" spans="1:2" ht="15.75" customHeight="1">
      <c r="A654" s="22"/>
      <c r="B654" s="23"/>
    </row>
    <row r="655" spans="1:2" ht="15.75" customHeight="1">
      <c r="A655" s="22"/>
      <c r="B655" s="23"/>
    </row>
    <row r="656" spans="1:2" ht="15.75" customHeight="1">
      <c r="A656" s="22"/>
      <c r="B656" s="23"/>
    </row>
    <row r="657" spans="1:2" ht="15.75" customHeight="1">
      <c r="A657" s="22"/>
      <c r="B657" s="23"/>
    </row>
    <row r="658" spans="1:2" ht="15.75" customHeight="1">
      <c r="A658" s="22"/>
      <c r="B658" s="23"/>
    </row>
    <row r="659" spans="1:2" ht="15.75" customHeight="1">
      <c r="A659" s="22"/>
      <c r="B659" s="23"/>
    </row>
    <row r="660" spans="1:2" ht="15.75" customHeight="1">
      <c r="A660" s="22"/>
      <c r="B660" s="23"/>
    </row>
    <row r="661" spans="1:2" ht="15.75" customHeight="1">
      <c r="A661" s="22"/>
      <c r="B661" s="23"/>
    </row>
    <row r="662" spans="1:2" ht="15.75" customHeight="1">
      <c r="A662" s="22"/>
      <c r="B662" s="23"/>
    </row>
    <row r="663" spans="1:2" ht="15.75" customHeight="1">
      <c r="A663" s="22"/>
      <c r="B663" s="23"/>
    </row>
    <row r="664" spans="1:2" ht="15.75" customHeight="1">
      <c r="A664" s="22"/>
      <c r="B664" s="23"/>
    </row>
    <row r="665" spans="1:2" ht="15.75" customHeight="1">
      <c r="A665" s="22"/>
      <c r="B665" s="23"/>
    </row>
    <row r="666" spans="1:2" ht="15.75" customHeight="1">
      <c r="A666" s="22"/>
      <c r="B666" s="23"/>
    </row>
    <row r="667" spans="1:2" ht="15.75" customHeight="1">
      <c r="A667" s="22"/>
      <c r="B667" s="23"/>
    </row>
    <row r="668" spans="1:2" ht="15.75" customHeight="1">
      <c r="A668" s="22"/>
      <c r="B668" s="23"/>
    </row>
    <row r="669" spans="1:2" ht="15.75" customHeight="1">
      <c r="A669" s="22"/>
      <c r="B669" s="23"/>
    </row>
    <row r="670" spans="1:2" ht="15.75" customHeight="1">
      <c r="A670" s="22"/>
      <c r="B670" s="23"/>
    </row>
    <row r="671" spans="1:2" ht="15.75" customHeight="1">
      <c r="A671" s="22"/>
      <c r="B671" s="23"/>
    </row>
    <row r="672" spans="1:2" ht="15.75" customHeight="1">
      <c r="A672" s="22"/>
      <c r="B672" s="23"/>
    </row>
    <row r="673" spans="1:2" ht="15.75" customHeight="1">
      <c r="A673" s="22"/>
      <c r="B673" s="23"/>
    </row>
    <row r="674" spans="1:2" ht="15.75" customHeight="1">
      <c r="A674" s="22"/>
      <c r="B674" s="23"/>
    </row>
    <row r="675" spans="1:2" ht="15.75" customHeight="1">
      <c r="A675" s="22"/>
      <c r="B675" s="23"/>
    </row>
    <row r="676" spans="1:2" ht="15.75" customHeight="1">
      <c r="A676" s="22"/>
      <c r="B676" s="23"/>
    </row>
    <row r="677" spans="1:2" ht="15.75" customHeight="1">
      <c r="A677" s="22"/>
      <c r="B677" s="23"/>
    </row>
    <row r="678" spans="1:2" ht="15.75" customHeight="1">
      <c r="A678" s="22"/>
      <c r="B678" s="23"/>
    </row>
    <row r="679" spans="1:2" ht="15.75" customHeight="1">
      <c r="A679" s="22"/>
      <c r="B679" s="23"/>
    </row>
    <row r="680" spans="1:2" ht="15.75" customHeight="1">
      <c r="A680" s="22"/>
      <c r="B680" s="23"/>
    </row>
    <row r="681" spans="1:2" ht="15.75" customHeight="1">
      <c r="A681" s="22"/>
      <c r="B681" s="23"/>
    </row>
    <row r="682" spans="1:2" ht="15.75" customHeight="1">
      <c r="A682" s="22"/>
      <c r="B682" s="23"/>
    </row>
    <row r="683" spans="1:2" ht="15.75" customHeight="1">
      <c r="A683" s="22"/>
      <c r="B683" s="23"/>
    </row>
    <row r="684" spans="1:2" ht="15.75" customHeight="1">
      <c r="A684" s="22"/>
      <c r="B684" s="23"/>
    </row>
    <row r="685" spans="1:2" ht="15.75" customHeight="1">
      <c r="A685" s="22"/>
      <c r="B685" s="23"/>
    </row>
    <row r="686" spans="1:2" ht="15.75" customHeight="1">
      <c r="A686" s="22"/>
      <c r="B686" s="23"/>
    </row>
    <row r="687" spans="1:2" ht="15.75" customHeight="1">
      <c r="A687" s="22"/>
      <c r="B687" s="23"/>
    </row>
    <row r="688" spans="1:2" ht="15.75" customHeight="1">
      <c r="A688" s="22"/>
      <c r="B688" s="23"/>
    </row>
    <row r="689" spans="1:2" ht="15.75" customHeight="1">
      <c r="A689" s="22"/>
      <c r="B689" s="23"/>
    </row>
    <row r="690" spans="1:2" ht="15.75" customHeight="1">
      <c r="A690" s="22"/>
      <c r="B690" s="23"/>
    </row>
    <row r="691" spans="1:2" ht="15.75" customHeight="1">
      <c r="A691" s="22"/>
      <c r="B691" s="23"/>
    </row>
    <row r="692" spans="1:2" ht="15.75" customHeight="1">
      <c r="A692" s="22"/>
      <c r="B692" s="23"/>
    </row>
    <row r="693" spans="1:2" ht="15.75" customHeight="1">
      <c r="A693" s="22"/>
      <c r="B693" s="23"/>
    </row>
    <row r="694" spans="1:2" ht="15.75" customHeight="1">
      <c r="A694" s="22"/>
      <c r="B694" s="23"/>
    </row>
    <row r="695" spans="1:2" ht="15.75" customHeight="1">
      <c r="A695" s="22"/>
      <c r="B695" s="23"/>
    </row>
    <row r="696" spans="1:2" ht="15.75" customHeight="1">
      <c r="A696" s="22"/>
      <c r="B696" s="23"/>
    </row>
    <row r="697" spans="1:2" ht="15.75" customHeight="1">
      <c r="A697" s="22"/>
      <c r="B697" s="23"/>
    </row>
    <row r="698" spans="1:2" ht="15.75" customHeight="1">
      <c r="A698" s="22"/>
      <c r="B698" s="23"/>
    </row>
    <row r="699" spans="1:2" ht="15.75" customHeight="1">
      <c r="A699" s="22"/>
      <c r="B699" s="23"/>
    </row>
    <row r="700" spans="1:2" ht="15.75" customHeight="1">
      <c r="A700" s="22"/>
      <c r="B700" s="23"/>
    </row>
    <row r="701" spans="1:2" ht="15.75" customHeight="1">
      <c r="A701" s="22"/>
      <c r="B701" s="23"/>
    </row>
    <row r="702" spans="1:2" ht="15.75" customHeight="1">
      <c r="A702" s="22"/>
      <c r="B702" s="23"/>
    </row>
    <row r="703" spans="1:2" ht="15.75" customHeight="1">
      <c r="A703" s="22"/>
      <c r="B703" s="23"/>
    </row>
    <row r="704" spans="1:2" ht="15.75" customHeight="1">
      <c r="A704" s="22"/>
      <c r="B704" s="23"/>
    </row>
    <row r="705" spans="1:2" ht="15.75" customHeight="1">
      <c r="A705" s="22"/>
      <c r="B705" s="23"/>
    </row>
    <row r="706" spans="1:2" ht="15.75" customHeight="1">
      <c r="A706" s="22"/>
      <c r="B706" s="23"/>
    </row>
    <row r="707" spans="1:2" ht="15.75" customHeight="1">
      <c r="A707" s="22"/>
      <c r="B707" s="23"/>
    </row>
    <row r="708" spans="1:2" ht="15.75" customHeight="1">
      <c r="A708" s="22"/>
      <c r="B708" s="23"/>
    </row>
    <row r="709" spans="1:2" ht="15.75" customHeight="1">
      <c r="A709" s="22"/>
      <c r="B709" s="23"/>
    </row>
    <row r="710" spans="1:2" ht="15.75" customHeight="1">
      <c r="A710" s="22"/>
      <c r="B710" s="23"/>
    </row>
    <row r="711" spans="1:2" ht="15.75" customHeight="1">
      <c r="A711" s="22"/>
      <c r="B711" s="23"/>
    </row>
    <row r="712" spans="1:2" ht="15.75" customHeight="1">
      <c r="A712" s="22"/>
      <c r="B712" s="23"/>
    </row>
    <row r="713" spans="1:2" ht="15.75" customHeight="1">
      <c r="A713" s="22"/>
      <c r="B713" s="23"/>
    </row>
    <row r="714" spans="1:2" ht="15.75" customHeight="1">
      <c r="A714" s="22"/>
      <c r="B714" s="23"/>
    </row>
    <row r="715" spans="1:2" ht="15.75" customHeight="1">
      <c r="A715" s="22"/>
      <c r="B715" s="23"/>
    </row>
    <row r="716" spans="1:2" ht="15.75" customHeight="1">
      <c r="A716" s="22"/>
      <c r="B716" s="23"/>
    </row>
    <row r="717" spans="1:2" ht="15.75" customHeight="1">
      <c r="A717" s="22"/>
      <c r="B717" s="23"/>
    </row>
    <row r="718" spans="1:2" ht="15.75" customHeight="1">
      <c r="A718" s="22"/>
      <c r="B718" s="23"/>
    </row>
    <row r="719" spans="1:2" ht="15.75" customHeight="1">
      <c r="A719" s="22"/>
      <c r="B719" s="23"/>
    </row>
    <row r="720" spans="1:2" ht="15.75" customHeight="1">
      <c r="A720" s="22"/>
      <c r="B720" s="23"/>
    </row>
    <row r="721" spans="1:2" ht="15.75" customHeight="1">
      <c r="A721" s="22"/>
      <c r="B721" s="23"/>
    </row>
    <row r="722" spans="1:2" ht="15.75" customHeight="1">
      <c r="A722" s="22"/>
      <c r="B722" s="23"/>
    </row>
    <row r="723" spans="1:2" ht="15.75" customHeight="1">
      <c r="A723" s="22"/>
      <c r="B723" s="23"/>
    </row>
    <row r="724" spans="1:2" ht="15.75" customHeight="1">
      <c r="A724" s="22"/>
      <c r="B724" s="23"/>
    </row>
    <row r="725" spans="1:2" ht="15.75" customHeight="1">
      <c r="A725" s="22"/>
      <c r="B725" s="23"/>
    </row>
    <row r="726" spans="1:2" ht="15.75" customHeight="1">
      <c r="A726" s="22"/>
      <c r="B726" s="23"/>
    </row>
    <row r="727" spans="1:2" ht="15.75" customHeight="1">
      <c r="A727" s="22"/>
      <c r="B727" s="23"/>
    </row>
    <row r="728" spans="1:2" ht="15.75" customHeight="1">
      <c r="A728" s="22"/>
      <c r="B728" s="23"/>
    </row>
    <row r="729" spans="1:2" ht="15.75" customHeight="1">
      <c r="A729" s="22"/>
      <c r="B729" s="23"/>
    </row>
    <row r="730" spans="1:2" ht="15.75" customHeight="1">
      <c r="A730" s="22"/>
      <c r="B730" s="23"/>
    </row>
    <row r="731" spans="1:2" ht="15.75" customHeight="1">
      <c r="A731" s="22"/>
      <c r="B731" s="23"/>
    </row>
    <row r="732" spans="1:2" ht="15.75" customHeight="1">
      <c r="A732" s="22"/>
      <c r="B732" s="23"/>
    </row>
    <row r="733" spans="1:2" ht="15.75" customHeight="1">
      <c r="A733" s="22"/>
      <c r="B733" s="23"/>
    </row>
    <row r="734" spans="1:2" ht="15.75" customHeight="1">
      <c r="A734" s="22"/>
      <c r="B734" s="23"/>
    </row>
    <row r="735" spans="1:2" ht="15.75" customHeight="1">
      <c r="A735" s="22"/>
      <c r="B735" s="23"/>
    </row>
    <row r="736" spans="1:2" ht="15.75" customHeight="1">
      <c r="A736" s="22"/>
      <c r="B736" s="23"/>
    </row>
    <row r="737" spans="1:2" ht="15.75" customHeight="1">
      <c r="A737" s="22"/>
      <c r="B737" s="23"/>
    </row>
    <row r="738" spans="1:2" ht="15.75" customHeight="1">
      <c r="A738" s="22"/>
      <c r="B738" s="23"/>
    </row>
    <row r="739" spans="1:2" ht="15.75" customHeight="1">
      <c r="A739" s="22"/>
      <c r="B739" s="23"/>
    </row>
    <row r="740" spans="1:2" ht="15.75" customHeight="1">
      <c r="A740" s="22"/>
      <c r="B740" s="23"/>
    </row>
    <row r="741" spans="1:2" ht="15.75" customHeight="1">
      <c r="A741" s="22"/>
      <c r="B741" s="23"/>
    </row>
    <row r="742" spans="1:2" ht="15.75" customHeight="1">
      <c r="A742" s="22"/>
      <c r="B742" s="23"/>
    </row>
    <row r="743" spans="1:2" ht="15.75" customHeight="1">
      <c r="A743" s="22"/>
      <c r="B743" s="23"/>
    </row>
    <row r="744" spans="1:2" ht="15.75" customHeight="1">
      <c r="A744" s="22"/>
      <c r="B744" s="23"/>
    </row>
    <row r="745" spans="1:2" ht="15.75" customHeight="1">
      <c r="A745" s="22"/>
      <c r="B745" s="23"/>
    </row>
    <row r="746" spans="1:2" ht="15.75" customHeight="1">
      <c r="A746" s="22"/>
      <c r="B746" s="23"/>
    </row>
    <row r="747" spans="1:2" ht="15.75" customHeight="1">
      <c r="A747" s="22"/>
      <c r="B747" s="23"/>
    </row>
    <row r="748" spans="1:2" ht="15.75" customHeight="1">
      <c r="A748" s="22"/>
      <c r="B748" s="23"/>
    </row>
    <row r="749" spans="1:2" ht="15.75" customHeight="1">
      <c r="A749" s="22"/>
      <c r="B749" s="23"/>
    </row>
    <row r="750" spans="1:2" ht="15.75" customHeight="1">
      <c r="A750" s="22"/>
      <c r="B750" s="23"/>
    </row>
    <row r="751" spans="1:2" ht="15.75" customHeight="1">
      <c r="A751" s="22"/>
      <c r="B751" s="23"/>
    </row>
    <row r="752" spans="1:2" ht="15.75" customHeight="1">
      <c r="A752" s="22"/>
      <c r="B752" s="23"/>
    </row>
    <row r="753" spans="1:2" ht="15.75" customHeight="1">
      <c r="A753" s="22"/>
      <c r="B753" s="23"/>
    </row>
    <row r="754" spans="1:2" ht="15.75" customHeight="1">
      <c r="A754" s="22"/>
      <c r="B754" s="23"/>
    </row>
    <row r="755" spans="1:2" ht="15.75" customHeight="1">
      <c r="A755" s="22"/>
      <c r="B755" s="23"/>
    </row>
    <row r="756" spans="1:2" ht="15.75" customHeight="1">
      <c r="A756" s="22"/>
      <c r="B756" s="23"/>
    </row>
    <row r="757" spans="1:2" ht="15.75" customHeight="1">
      <c r="A757" s="22"/>
      <c r="B757" s="23"/>
    </row>
    <row r="758" spans="1:2" ht="15.75" customHeight="1">
      <c r="A758" s="22"/>
      <c r="B758" s="23"/>
    </row>
    <row r="759" spans="1:2" ht="15.75" customHeight="1">
      <c r="A759" s="22"/>
      <c r="B759" s="23"/>
    </row>
    <row r="760" spans="1:2" ht="15.75" customHeight="1">
      <c r="A760" s="22"/>
      <c r="B760" s="23"/>
    </row>
    <row r="761" spans="1:2" ht="15.75" customHeight="1">
      <c r="A761" s="22"/>
      <c r="B761" s="23"/>
    </row>
    <row r="762" spans="1:2" ht="15.75" customHeight="1">
      <c r="A762" s="22"/>
      <c r="B762" s="23"/>
    </row>
    <row r="763" spans="1:2" ht="15.75" customHeight="1">
      <c r="A763" s="22"/>
      <c r="B763" s="23"/>
    </row>
    <row r="764" spans="1:2" ht="15.75" customHeight="1">
      <c r="A764" s="22"/>
      <c r="B764" s="23"/>
    </row>
    <row r="765" spans="1:2" ht="15.75" customHeight="1">
      <c r="A765" s="22"/>
      <c r="B765" s="23"/>
    </row>
    <row r="766" spans="1:2" ht="15.75" customHeight="1">
      <c r="A766" s="22"/>
      <c r="B766" s="23"/>
    </row>
    <row r="767" spans="1:2" ht="15.75" customHeight="1">
      <c r="A767" s="22"/>
      <c r="B767" s="23"/>
    </row>
    <row r="768" spans="1:2" ht="15.75" customHeight="1">
      <c r="A768" s="22"/>
      <c r="B768" s="23"/>
    </row>
    <row r="769" spans="1:2" ht="15.75" customHeight="1">
      <c r="A769" s="22"/>
      <c r="B769" s="23"/>
    </row>
    <row r="770" spans="1:2" ht="15.75" customHeight="1">
      <c r="A770" s="22"/>
      <c r="B770" s="23"/>
    </row>
    <row r="771" spans="1:2" ht="15.75" customHeight="1">
      <c r="A771" s="22"/>
      <c r="B771" s="23"/>
    </row>
    <row r="772" spans="1:2" ht="15.75" customHeight="1">
      <c r="A772" s="22"/>
      <c r="B772" s="23"/>
    </row>
    <row r="773" spans="1:2" ht="15.75" customHeight="1">
      <c r="A773" s="22"/>
      <c r="B773" s="23"/>
    </row>
    <row r="774" spans="1:2" ht="15.75" customHeight="1">
      <c r="A774" s="22"/>
      <c r="B774" s="23"/>
    </row>
    <row r="775" spans="1:2" ht="15.75" customHeight="1">
      <c r="A775" s="22"/>
      <c r="B775" s="23"/>
    </row>
    <row r="776" spans="1:2" ht="15.75" customHeight="1">
      <c r="A776" s="22"/>
      <c r="B776" s="23"/>
    </row>
    <row r="777" spans="1:2" ht="15.75" customHeight="1">
      <c r="A777" s="22"/>
      <c r="B777" s="23"/>
    </row>
    <row r="778" spans="1:2" ht="15.75" customHeight="1">
      <c r="A778" s="22"/>
      <c r="B778" s="23"/>
    </row>
    <row r="779" spans="1:2" ht="15.75" customHeight="1">
      <c r="A779" s="22"/>
      <c r="B779" s="23"/>
    </row>
    <row r="780" spans="1:2" ht="15.75" customHeight="1">
      <c r="A780" s="22"/>
      <c r="B780" s="23"/>
    </row>
    <row r="781" spans="1:2" ht="15.75" customHeight="1">
      <c r="A781" s="22"/>
      <c r="B781" s="23"/>
    </row>
    <row r="782" spans="1:2" ht="15.75" customHeight="1">
      <c r="A782" s="22"/>
      <c r="B782" s="23"/>
    </row>
    <row r="783" spans="1:2" ht="15.75" customHeight="1">
      <c r="A783" s="22"/>
      <c r="B783" s="23"/>
    </row>
    <row r="784" spans="1:2" ht="15.75" customHeight="1">
      <c r="A784" s="22"/>
      <c r="B784" s="23"/>
    </row>
    <row r="785" spans="1:2" ht="15.75" customHeight="1">
      <c r="A785" s="22"/>
      <c r="B785" s="23"/>
    </row>
    <row r="786" spans="1:2" ht="15.75" customHeight="1">
      <c r="A786" s="22"/>
      <c r="B786" s="23"/>
    </row>
    <row r="787" spans="1:2" ht="15.75" customHeight="1">
      <c r="A787" s="22"/>
      <c r="B787" s="23"/>
    </row>
    <row r="788" spans="1:2" ht="15.75" customHeight="1">
      <c r="A788" s="22"/>
      <c r="B788" s="23"/>
    </row>
    <row r="789" spans="1:2" ht="15.75" customHeight="1">
      <c r="A789" s="22"/>
      <c r="B789" s="23"/>
    </row>
    <row r="790" spans="1:2" ht="15.75" customHeight="1">
      <c r="A790" s="22"/>
      <c r="B790" s="23"/>
    </row>
    <row r="791" spans="1:2" ht="15.75" customHeight="1">
      <c r="A791" s="22"/>
      <c r="B791" s="23"/>
    </row>
    <row r="792" spans="1:2" ht="15.75" customHeight="1">
      <c r="A792" s="22"/>
      <c r="B792" s="23"/>
    </row>
    <row r="793" spans="1:2" ht="15.75" customHeight="1">
      <c r="A793" s="22"/>
      <c r="B793" s="23"/>
    </row>
    <row r="794" spans="1:2" ht="15.75" customHeight="1">
      <c r="A794" s="22"/>
      <c r="B794" s="23"/>
    </row>
    <row r="795" spans="1:2" ht="15.75" customHeight="1">
      <c r="A795" s="22"/>
      <c r="B795" s="23"/>
    </row>
    <row r="796" spans="1:2" ht="15.75" customHeight="1">
      <c r="A796" s="22"/>
      <c r="B796" s="23"/>
    </row>
    <row r="797" spans="1:2" ht="15.75" customHeight="1">
      <c r="A797" s="22"/>
      <c r="B797" s="23"/>
    </row>
    <row r="798" spans="1:2" ht="15.75" customHeight="1">
      <c r="A798" s="22"/>
      <c r="B798" s="23"/>
    </row>
    <row r="799" spans="1:2" ht="15.75" customHeight="1">
      <c r="A799" s="22"/>
      <c r="B799" s="23"/>
    </row>
    <row r="800" spans="1:2" ht="15.75" customHeight="1">
      <c r="A800" s="22"/>
      <c r="B800" s="23"/>
    </row>
    <row r="801" spans="1:2" ht="15.75" customHeight="1">
      <c r="A801" s="22"/>
      <c r="B801" s="23"/>
    </row>
    <row r="802" spans="1:2" ht="15.75" customHeight="1">
      <c r="A802" s="22"/>
      <c r="B802" s="23"/>
    </row>
    <row r="803" spans="1:2" ht="15.75" customHeight="1">
      <c r="A803" s="22"/>
      <c r="B803" s="23"/>
    </row>
    <row r="804" spans="1:2" ht="15.75" customHeight="1">
      <c r="A804" s="22"/>
      <c r="B804" s="23"/>
    </row>
    <row r="805" spans="1:2" ht="15.75" customHeight="1">
      <c r="A805" s="22"/>
      <c r="B805" s="23"/>
    </row>
    <row r="806" spans="1:2" ht="15.75" customHeight="1">
      <c r="A806" s="22"/>
      <c r="B806" s="23"/>
    </row>
    <row r="807" spans="1:2" ht="15.75" customHeight="1">
      <c r="A807" s="22"/>
      <c r="B807" s="23"/>
    </row>
    <row r="808" spans="1:2" ht="15.75" customHeight="1">
      <c r="A808" s="22"/>
      <c r="B808" s="23"/>
    </row>
    <row r="809" spans="1:2" ht="15.75" customHeight="1">
      <c r="A809" s="22"/>
      <c r="B809" s="23"/>
    </row>
    <row r="810" spans="1:2" ht="15.75" customHeight="1">
      <c r="A810" s="22"/>
      <c r="B810" s="23"/>
    </row>
    <row r="811" spans="1:2" ht="15.75" customHeight="1">
      <c r="A811" s="22"/>
      <c r="B811" s="23"/>
    </row>
    <row r="812" spans="1:2" ht="15.75" customHeight="1">
      <c r="A812" s="22"/>
      <c r="B812" s="23"/>
    </row>
    <row r="813" spans="1:2" ht="15.75" customHeight="1">
      <c r="A813" s="22"/>
      <c r="B813" s="23"/>
    </row>
    <row r="814" spans="1:2" ht="15.75" customHeight="1">
      <c r="A814" s="22"/>
      <c r="B814" s="23"/>
    </row>
    <row r="815" spans="1:2" ht="15.75" customHeight="1">
      <c r="A815" s="22"/>
      <c r="B815" s="23"/>
    </row>
    <row r="816" spans="1:2" ht="15.75" customHeight="1">
      <c r="A816" s="22"/>
      <c r="B816" s="23"/>
    </row>
    <row r="817" spans="1:2" ht="15.75" customHeight="1">
      <c r="A817" s="22"/>
      <c r="B817" s="23"/>
    </row>
    <row r="818" spans="1:2" ht="15.75" customHeight="1">
      <c r="A818" s="22"/>
      <c r="B818" s="23"/>
    </row>
    <row r="819" spans="1:2" ht="15.75" customHeight="1">
      <c r="A819" s="22"/>
      <c r="B819" s="23"/>
    </row>
    <row r="820" spans="1:2" ht="15.75" customHeight="1">
      <c r="A820" s="22"/>
      <c r="B820" s="23"/>
    </row>
    <row r="821" spans="1:2" ht="15.75" customHeight="1">
      <c r="A821" s="22"/>
      <c r="B821" s="23"/>
    </row>
    <row r="822" spans="1:2" ht="15.75" customHeight="1">
      <c r="A822" s="22"/>
      <c r="B822" s="23"/>
    </row>
    <row r="823" spans="1:2" ht="15.75" customHeight="1">
      <c r="A823" s="22"/>
      <c r="B823" s="23"/>
    </row>
    <row r="824" spans="1:2" ht="15.75" customHeight="1">
      <c r="A824" s="22"/>
      <c r="B824" s="23"/>
    </row>
    <row r="825" spans="1:2" ht="15.75" customHeight="1">
      <c r="A825" s="22"/>
      <c r="B825" s="23"/>
    </row>
    <row r="826" spans="1:2" ht="15.75" customHeight="1">
      <c r="A826" s="22"/>
      <c r="B826" s="23"/>
    </row>
    <row r="827" spans="1:2" ht="15.75" customHeight="1">
      <c r="A827" s="22"/>
      <c r="B827" s="23"/>
    </row>
    <row r="828" spans="1:2" ht="15.75" customHeight="1">
      <c r="A828" s="22"/>
      <c r="B828" s="23"/>
    </row>
    <row r="829" spans="1:2" ht="15.75" customHeight="1">
      <c r="A829" s="22"/>
      <c r="B829" s="23"/>
    </row>
    <row r="830" spans="1:2" ht="15.75" customHeight="1">
      <c r="A830" s="22"/>
      <c r="B830" s="23"/>
    </row>
    <row r="831" spans="1:2" ht="15.75" customHeight="1">
      <c r="A831" s="22"/>
      <c r="B831" s="23"/>
    </row>
    <row r="832" spans="1:2" ht="15.75" customHeight="1">
      <c r="A832" s="22"/>
      <c r="B832" s="23"/>
    </row>
    <row r="833" spans="1:2" ht="15.75" customHeight="1">
      <c r="A833" s="22"/>
      <c r="B833" s="23"/>
    </row>
    <row r="834" spans="1:2" ht="15.75" customHeight="1">
      <c r="A834" s="22"/>
      <c r="B834" s="23"/>
    </row>
    <row r="835" spans="1:2" ht="15.75" customHeight="1">
      <c r="A835" s="22"/>
      <c r="B835" s="23"/>
    </row>
    <row r="836" spans="1:2" ht="15.75" customHeight="1">
      <c r="A836" s="22"/>
      <c r="B836" s="23"/>
    </row>
    <row r="837" spans="1:2" ht="15.75" customHeight="1">
      <c r="A837" s="22"/>
      <c r="B837" s="23"/>
    </row>
    <row r="838" spans="1:2" ht="15.75" customHeight="1">
      <c r="A838" s="22"/>
      <c r="B838" s="23"/>
    </row>
    <row r="839" spans="1:2" ht="15.75" customHeight="1">
      <c r="A839" s="22"/>
      <c r="B839" s="23"/>
    </row>
    <row r="840" spans="1:2" ht="15.75" customHeight="1">
      <c r="A840" s="22"/>
      <c r="B840" s="23"/>
    </row>
    <row r="841" spans="1:2" ht="15.75" customHeight="1">
      <c r="A841" s="22"/>
      <c r="B841" s="23"/>
    </row>
    <row r="842" spans="1:2" ht="15.75" customHeight="1">
      <c r="A842" s="22"/>
      <c r="B842" s="23"/>
    </row>
    <row r="843" spans="1:2" ht="15.75" customHeight="1">
      <c r="A843" s="22"/>
      <c r="B843" s="23"/>
    </row>
    <row r="844" spans="1:2" ht="15.75" customHeight="1">
      <c r="A844" s="22"/>
      <c r="B844" s="23"/>
    </row>
    <row r="845" spans="1:2" ht="15.75" customHeight="1">
      <c r="A845" s="22"/>
      <c r="B845" s="23"/>
    </row>
    <row r="846" spans="1:2" ht="15.75" customHeight="1">
      <c r="A846" s="22"/>
      <c r="B846" s="23"/>
    </row>
    <row r="847" spans="1:2" ht="15.75" customHeight="1">
      <c r="A847" s="22"/>
      <c r="B847" s="23"/>
    </row>
    <row r="848" spans="1:2" ht="15.75" customHeight="1">
      <c r="A848" s="22"/>
      <c r="B848" s="23"/>
    </row>
    <row r="849" spans="1:2" ht="15.75" customHeight="1">
      <c r="A849" s="22"/>
      <c r="B849" s="23"/>
    </row>
    <row r="850" spans="1:2" ht="15.75" customHeight="1">
      <c r="A850" s="22"/>
      <c r="B850" s="23"/>
    </row>
    <row r="851" spans="1:2" ht="15.75" customHeight="1">
      <c r="A851" s="22"/>
      <c r="B851" s="23"/>
    </row>
    <row r="852" spans="1:2" ht="15.75" customHeight="1">
      <c r="A852" s="22"/>
      <c r="B852" s="23"/>
    </row>
    <row r="853" spans="1:2" ht="15.75" customHeight="1">
      <c r="A853" s="22"/>
      <c r="B853" s="23"/>
    </row>
    <row r="854" spans="1:2" ht="15.75" customHeight="1">
      <c r="A854" s="22"/>
      <c r="B854" s="23"/>
    </row>
    <row r="855" spans="1:2" ht="15.75" customHeight="1">
      <c r="A855" s="22"/>
      <c r="B855" s="23"/>
    </row>
    <row r="856" spans="1:2" ht="15.75" customHeight="1">
      <c r="A856" s="22"/>
      <c r="B856" s="23"/>
    </row>
    <row r="857" spans="1:2" ht="15.75" customHeight="1">
      <c r="A857" s="22"/>
      <c r="B857" s="23"/>
    </row>
    <row r="858" spans="1:2" ht="15.75" customHeight="1">
      <c r="A858" s="22"/>
      <c r="B858" s="23"/>
    </row>
    <row r="859" spans="1:2" ht="15.75" customHeight="1">
      <c r="A859" s="22"/>
      <c r="B859" s="23"/>
    </row>
    <row r="860" spans="1:2" ht="15.75" customHeight="1">
      <c r="A860" s="22"/>
      <c r="B860" s="23"/>
    </row>
    <row r="861" spans="1:2" ht="15.75" customHeight="1">
      <c r="A861" s="22"/>
      <c r="B861" s="23"/>
    </row>
    <row r="862" spans="1:2" ht="15.75" customHeight="1">
      <c r="A862" s="22"/>
      <c r="B862" s="23"/>
    </row>
    <row r="863" spans="1:2" ht="15.75" customHeight="1">
      <c r="A863" s="22"/>
      <c r="B863" s="23"/>
    </row>
    <row r="864" spans="1:2" ht="15.75" customHeight="1">
      <c r="A864" s="22"/>
      <c r="B864" s="23"/>
    </row>
    <row r="865" spans="1:2" ht="15.75" customHeight="1">
      <c r="A865" s="22"/>
      <c r="B865" s="23"/>
    </row>
    <row r="866" spans="1:2" ht="15.75" customHeight="1">
      <c r="A866" s="22"/>
      <c r="B866" s="23"/>
    </row>
    <row r="867" spans="1:2" ht="15.75" customHeight="1">
      <c r="A867" s="22"/>
      <c r="B867" s="23"/>
    </row>
    <row r="868" spans="1:2" ht="15.75" customHeight="1">
      <c r="A868" s="22"/>
      <c r="B868" s="23"/>
    </row>
    <row r="869" spans="1:2" ht="15.75" customHeight="1">
      <c r="A869" s="22"/>
      <c r="B869" s="23"/>
    </row>
    <row r="870" spans="1:2" ht="15.75" customHeight="1">
      <c r="A870" s="22"/>
      <c r="B870" s="23"/>
    </row>
    <row r="871" spans="1:2" ht="15.75" customHeight="1">
      <c r="A871" s="22"/>
      <c r="B871" s="23"/>
    </row>
    <row r="872" spans="1:2" ht="15.75" customHeight="1">
      <c r="A872" s="22"/>
      <c r="B872" s="23"/>
    </row>
    <row r="873" spans="1:2" ht="15.75" customHeight="1">
      <c r="A873" s="22"/>
      <c r="B873" s="23"/>
    </row>
    <row r="874" spans="1:2" ht="15.75" customHeight="1">
      <c r="A874" s="22"/>
      <c r="B874" s="23"/>
    </row>
    <row r="875" spans="1:2" ht="15.75" customHeight="1">
      <c r="A875" s="22"/>
      <c r="B875" s="23"/>
    </row>
    <row r="876" spans="1:2" ht="15.75" customHeight="1">
      <c r="A876" s="22"/>
      <c r="B876" s="23"/>
    </row>
    <row r="877" spans="1:2" ht="15.75" customHeight="1">
      <c r="A877" s="22"/>
      <c r="B877" s="23"/>
    </row>
    <row r="878" spans="1:2" ht="15.75" customHeight="1">
      <c r="A878" s="22"/>
      <c r="B878" s="23"/>
    </row>
    <row r="879" spans="1:2" ht="15.75" customHeight="1">
      <c r="A879" s="22"/>
      <c r="B879" s="23"/>
    </row>
    <row r="880" spans="1:2" ht="15.75" customHeight="1">
      <c r="A880" s="22"/>
      <c r="B880" s="23"/>
    </row>
    <row r="881" spans="1:2" ht="15.75" customHeight="1">
      <c r="A881" s="22"/>
      <c r="B881" s="23"/>
    </row>
    <row r="882" spans="1:2" ht="15.75" customHeight="1">
      <c r="A882" s="22"/>
      <c r="B882" s="23"/>
    </row>
    <row r="883" spans="1:2" ht="15.75" customHeight="1">
      <c r="A883" s="22"/>
      <c r="B883" s="23"/>
    </row>
    <row r="884" spans="1:2" ht="15.75" customHeight="1">
      <c r="A884" s="22"/>
      <c r="B884" s="23"/>
    </row>
    <row r="885" spans="1:2" ht="15.75" customHeight="1">
      <c r="A885" s="22"/>
      <c r="B885" s="23"/>
    </row>
    <row r="886" spans="1:2" ht="15.75" customHeight="1">
      <c r="A886" s="22"/>
      <c r="B886" s="23"/>
    </row>
    <row r="887" spans="1:2" ht="15.75" customHeight="1">
      <c r="A887" s="22"/>
      <c r="B887" s="23"/>
    </row>
    <row r="888" spans="1:2" ht="15.75" customHeight="1">
      <c r="A888" s="22"/>
      <c r="B888" s="23"/>
    </row>
    <row r="889" spans="1:2" ht="15.75" customHeight="1">
      <c r="A889" s="22"/>
      <c r="B889" s="23"/>
    </row>
    <row r="890" spans="1:2" ht="15.75" customHeight="1">
      <c r="A890" s="22"/>
      <c r="B890" s="23"/>
    </row>
    <row r="891" spans="1:2" ht="15.75" customHeight="1">
      <c r="A891" s="22"/>
      <c r="B891" s="23"/>
    </row>
    <row r="892" spans="1:2" ht="15.75" customHeight="1">
      <c r="A892" s="22"/>
      <c r="B892" s="23"/>
    </row>
    <row r="893" spans="1:2" ht="15.75" customHeight="1">
      <c r="A893" s="22"/>
      <c r="B893" s="23"/>
    </row>
    <row r="894" spans="1:2" ht="15.75" customHeight="1">
      <c r="A894" s="22"/>
      <c r="B894" s="23"/>
    </row>
    <row r="895" spans="1:2" ht="15.75" customHeight="1">
      <c r="A895" s="22"/>
      <c r="B895" s="23"/>
    </row>
    <row r="896" spans="1:2" ht="15.75" customHeight="1">
      <c r="A896" s="22"/>
      <c r="B896" s="23"/>
    </row>
    <row r="897" spans="1:2" ht="15.75" customHeight="1">
      <c r="A897" s="22"/>
      <c r="B897" s="23"/>
    </row>
    <row r="898" spans="1:2" ht="15.75" customHeight="1">
      <c r="A898" s="22"/>
      <c r="B898" s="23"/>
    </row>
    <row r="899" spans="1:2" ht="15.75" customHeight="1">
      <c r="A899" s="22"/>
      <c r="B899" s="23"/>
    </row>
    <row r="900" spans="1:2" ht="15.75" customHeight="1">
      <c r="A900" s="22"/>
      <c r="B900" s="23"/>
    </row>
    <row r="901" spans="1:2" ht="15.75" customHeight="1">
      <c r="A901" s="22"/>
      <c r="B901" s="23"/>
    </row>
    <row r="902" spans="1:2" ht="15.75" customHeight="1">
      <c r="A902" s="22"/>
      <c r="B902" s="23"/>
    </row>
    <row r="903" spans="1:2" ht="15.75" customHeight="1">
      <c r="A903" s="22"/>
      <c r="B903" s="23"/>
    </row>
    <row r="904" spans="1:2" ht="15.75" customHeight="1">
      <c r="A904" s="22"/>
      <c r="B904" s="23"/>
    </row>
    <row r="905" spans="1:2" ht="15.75" customHeight="1">
      <c r="A905" s="22"/>
      <c r="B905" s="23"/>
    </row>
    <row r="906" spans="1:2" ht="15.75" customHeight="1">
      <c r="A906" s="22"/>
      <c r="B906" s="23"/>
    </row>
    <row r="907" spans="1:2" ht="15.75" customHeight="1">
      <c r="A907" s="22"/>
      <c r="B907" s="23"/>
    </row>
    <row r="908" spans="1:2" ht="15.75" customHeight="1">
      <c r="A908" s="22"/>
      <c r="B908" s="23"/>
    </row>
    <row r="909" spans="1:2" ht="15.75" customHeight="1">
      <c r="A909" s="22"/>
      <c r="B909" s="23"/>
    </row>
    <row r="910" spans="1:2" ht="15.75" customHeight="1">
      <c r="A910" s="22"/>
      <c r="B910" s="23"/>
    </row>
    <row r="911" spans="1:2" ht="15.75" customHeight="1">
      <c r="A911" s="22"/>
      <c r="B911" s="23"/>
    </row>
    <row r="912" spans="1:2" ht="15.75" customHeight="1">
      <c r="A912" s="22"/>
      <c r="B912" s="23"/>
    </row>
    <row r="913" spans="1:2" ht="15.75" customHeight="1">
      <c r="A913" s="22"/>
      <c r="B913" s="23"/>
    </row>
    <row r="914" spans="1:2" ht="15.75" customHeight="1">
      <c r="A914" s="22"/>
      <c r="B914" s="23"/>
    </row>
    <row r="915" spans="1:2" ht="15.75" customHeight="1">
      <c r="A915" s="22"/>
      <c r="B915" s="23"/>
    </row>
    <row r="916" spans="1:2" ht="15.75" customHeight="1">
      <c r="A916" s="22"/>
      <c r="B916" s="23"/>
    </row>
    <row r="917" spans="1:2" ht="15.75" customHeight="1">
      <c r="A917" s="22"/>
      <c r="B917" s="23"/>
    </row>
    <row r="918" spans="1:2" ht="15.75" customHeight="1">
      <c r="A918" s="22"/>
      <c r="B918" s="23"/>
    </row>
    <row r="919" spans="1:2" ht="15.75" customHeight="1">
      <c r="A919" s="22"/>
      <c r="B919" s="23"/>
    </row>
    <row r="920" spans="1:2" ht="15.75" customHeight="1">
      <c r="A920" s="22"/>
      <c r="B920" s="23"/>
    </row>
    <row r="921" spans="1:2" ht="15.75" customHeight="1">
      <c r="A921" s="22"/>
      <c r="B921" s="23"/>
    </row>
    <row r="922" spans="1:2" ht="15.75" customHeight="1">
      <c r="A922" s="22"/>
      <c r="B922" s="23"/>
    </row>
    <row r="923" spans="1:2" ht="15.75" customHeight="1">
      <c r="A923" s="22"/>
      <c r="B923" s="23"/>
    </row>
    <row r="924" spans="1:2" ht="15.75" customHeight="1">
      <c r="A924" s="22"/>
      <c r="B924" s="23"/>
    </row>
    <row r="925" spans="1:2" ht="15.75" customHeight="1">
      <c r="A925" s="22"/>
      <c r="B925" s="23"/>
    </row>
    <row r="926" spans="1:2" ht="15.75" customHeight="1">
      <c r="A926" s="22"/>
      <c r="B926" s="23"/>
    </row>
    <row r="927" spans="1:2" ht="15.75" customHeight="1">
      <c r="A927" s="22"/>
      <c r="B927" s="23"/>
    </row>
    <row r="928" spans="1:2" ht="15.75" customHeight="1">
      <c r="A928" s="22"/>
      <c r="B928" s="23"/>
    </row>
    <row r="929" spans="1:2" ht="15.75" customHeight="1">
      <c r="A929" s="22"/>
      <c r="B929" s="23"/>
    </row>
    <row r="930" spans="1:2" ht="15.75" customHeight="1">
      <c r="A930" s="22"/>
      <c r="B930" s="23"/>
    </row>
    <row r="931" spans="1:2" ht="15.75" customHeight="1">
      <c r="A931" s="22"/>
      <c r="B931" s="23"/>
    </row>
    <row r="932" spans="1:2" ht="15.75" customHeight="1">
      <c r="A932" s="22"/>
      <c r="B932" s="23"/>
    </row>
  </sheetData>
  <mergeCells count="8">
    <mergeCell ref="A1:F1"/>
    <mergeCell ref="A2:F2"/>
    <mergeCell ref="A3:F3"/>
    <mergeCell ref="A4:A5"/>
    <mergeCell ref="B4:B5"/>
    <mergeCell ref="C4:D4"/>
    <mergeCell ref="E4:F4"/>
    <mergeCell ref="C5:D5"/>
  </mergeCells>
  <pageMargins left="0.11811023622047245" right="0" top="0.74803149606299213" bottom="0.74803149606299213" header="0" footer="0"/>
  <pageSetup scale="2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942"/>
  <sheetViews>
    <sheetView view="pageBreakPreview" zoomScale="40" zoomScaleNormal="60" zoomScaleSheetLayoutView="40" workbookViewId="0">
      <selection activeCell="C13" sqref="C13"/>
    </sheetView>
  </sheetViews>
  <sheetFormatPr baseColWidth="10" defaultColWidth="12.625" defaultRowHeight="15" customHeight="1"/>
  <cols>
    <col min="1" max="1" width="7.375" style="173" customWidth="1"/>
    <col min="2" max="2" width="18.125" style="173" customWidth="1"/>
    <col min="3" max="3" width="121" customWidth="1"/>
    <col min="4" max="4" width="57.375" customWidth="1"/>
    <col min="5" max="5" width="15.875" style="54" customWidth="1"/>
    <col min="6" max="6" width="20.125" customWidth="1"/>
    <col min="7" max="17" width="9.375" customWidth="1"/>
  </cols>
  <sheetData>
    <row r="1" spans="1:6" ht="43.5" customHeight="1">
      <c r="A1" s="337" t="s">
        <v>200</v>
      </c>
      <c r="B1" s="338"/>
      <c r="C1" s="338"/>
      <c r="D1" s="338"/>
      <c r="E1" s="338"/>
      <c r="F1" s="338"/>
    </row>
    <row r="2" spans="1:6" ht="75" customHeight="1">
      <c r="A2" s="339" t="s">
        <v>202</v>
      </c>
      <c r="B2" s="310"/>
      <c r="C2" s="310"/>
      <c r="D2" s="310"/>
      <c r="E2" s="310"/>
      <c r="F2" s="310"/>
    </row>
    <row r="3" spans="1:6" ht="81" customHeight="1">
      <c r="A3" s="340" t="s">
        <v>257</v>
      </c>
      <c r="B3" s="341"/>
      <c r="C3" s="341"/>
      <c r="D3" s="341"/>
      <c r="E3" s="341"/>
      <c r="F3" s="341"/>
    </row>
    <row r="4" spans="1:6" ht="60" customHeight="1">
      <c r="A4" s="342" t="s">
        <v>2</v>
      </c>
      <c r="B4" s="344" t="s">
        <v>3</v>
      </c>
      <c r="C4" s="345" t="s">
        <v>4</v>
      </c>
      <c r="D4" s="346"/>
      <c r="E4" s="345"/>
      <c r="F4" s="347"/>
    </row>
    <row r="5" spans="1:6" ht="119.25" customHeight="1">
      <c r="A5" s="350"/>
      <c r="B5" s="351"/>
      <c r="C5" s="352" t="s">
        <v>5</v>
      </c>
      <c r="D5" s="353"/>
      <c r="E5" s="55" t="s">
        <v>6</v>
      </c>
      <c r="F5" s="56" t="s">
        <v>7</v>
      </c>
    </row>
    <row r="6" spans="1:6" ht="230.25" customHeight="1">
      <c r="A6" s="180">
        <v>6</v>
      </c>
      <c r="B6" s="171" t="s">
        <v>24</v>
      </c>
      <c r="C6" s="179" t="s">
        <v>230</v>
      </c>
      <c r="D6" s="191"/>
      <c r="E6" s="184" t="s">
        <v>6</v>
      </c>
      <c r="F6" s="192">
        <v>4</v>
      </c>
    </row>
    <row r="7" spans="1:6" ht="201" customHeight="1">
      <c r="A7" s="180">
        <v>7</v>
      </c>
      <c r="B7" s="171" t="s">
        <v>24</v>
      </c>
      <c r="C7" s="157" t="s">
        <v>231</v>
      </c>
      <c r="D7" s="136"/>
      <c r="E7" s="145" t="s">
        <v>6</v>
      </c>
      <c r="F7" s="146">
        <v>6</v>
      </c>
    </row>
    <row r="8" spans="1:6" ht="201" customHeight="1">
      <c r="A8" s="180">
        <v>8</v>
      </c>
      <c r="B8" s="171" t="s">
        <v>24</v>
      </c>
      <c r="C8" s="157" t="s">
        <v>250</v>
      </c>
      <c r="D8" s="136"/>
      <c r="E8" s="145" t="s">
        <v>6</v>
      </c>
      <c r="F8" s="146">
        <v>2</v>
      </c>
    </row>
    <row r="9" spans="1:6" ht="216.75" customHeight="1">
      <c r="A9" s="180">
        <v>8</v>
      </c>
      <c r="B9" s="171" t="s">
        <v>24</v>
      </c>
      <c r="C9" s="193" t="s">
        <v>232</v>
      </c>
      <c r="D9" s="152"/>
      <c r="E9" s="187" t="s">
        <v>6</v>
      </c>
      <c r="F9" s="194">
        <v>4</v>
      </c>
    </row>
    <row r="10" spans="1:6" ht="168.75" customHeight="1">
      <c r="A10" s="180">
        <v>9</v>
      </c>
      <c r="B10" s="171"/>
      <c r="C10" s="157" t="s">
        <v>233</v>
      </c>
      <c r="D10" s="135"/>
      <c r="E10" s="188" t="s">
        <v>6</v>
      </c>
      <c r="F10" s="185">
        <v>2</v>
      </c>
    </row>
    <row r="11" spans="1:6" ht="225" customHeight="1">
      <c r="A11" s="180">
        <v>10</v>
      </c>
      <c r="B11" s="171" t="s">
        <v>24</v>
      </c>
      <c r="C11" s="157" t="s">
        <v>234</v>
      </c>
      <c r="D11" s="135"/>
      <c r="E11" s="184" t="s">
        <v>6</v>
      </c>
      <c r="F11" s="185">
        <v>2</v>
      </c>
    </row>
    <row r="12" spans="1:6" ht="168.75" customHeight="1">
      <c r="A12" s="180">
        <v>11</v>
      </c>
      <c r="B12" s="171" t="s">
        <v>24</v>
      </c>
      <c r="C12" s="157" t="s">
        <v>235</v>
      </c>
      <c r="D12" s="68"/>
      <c r="E12" s="145" t="s">
        <v>6</v>
      </c>
      <c r="F12" s="186">
        <v>1</v>
      </c>
    </row>
    <row r="13" spans="1:6" ht="129" customHeight="1">
      <c r="A13" s="180">
        <v>12</v>
      </c>
      <c r="B13" s="171" t="s">
        <v>24</v>
      </c>
      <c r="C13" s="178" t="s">
        <v>236</v>
      </c>
      <c r="D13" s="135"/>
      <c r="E13" s="189" t="s">
        <v>6</v>
      </c>
      <c r="F13" s="185">
        <v>8</v>
      </c>
    </row>
    <row r="14" spans="1:6" ht="168.75" customHeight="1">
      <c r="A14" s="180">
        <v>13</v>
      </c>
      <c r="B14" s="171" t="s">
        <v>24</v>
      </c>
      <c r="C14" s="179" t="s">
        <v>237</v>
      </c>
      <c r="D14" s="156"/>
      <c r="E14" s="145" t="s">
        <v>6</v>
      </c>
      <c r="F14" s="186">
        <v>2</v>
      </c>
    </row>
    <row r="15" spans="1:6" ht="192.75" customHeight="1">
      <c r="A15" s="180">
        <v>14</v>
      </c>
      <c r="B15" s="171" t="s">
        <v>24</v>
      </c>
      <c r="C15" s="157" t="s">
        <v>238</v>
      </c>
      <c r="D15" s="53"/>
      <c r="E15" s="148" t="s">
        <v>6</v>
      </c>
      <c r="F15" s="190">
        <v>16</v>
      </c>
    </row>
    <row r="16" spans="1:6" ht="195" customHeight="1">
      <c r="A16" s="180">
        <v>15</v>
      </c>
      <c r="B16" s="171" t="s">
        <v>24</v>
      </c>
      <c r="C16" s="157" t="s">
        <v>239</v>
      </c>
      <c r="D16" s="53"/>
      <c r="E16" s="145" t="s">
        <v>6</v>
      </c>
      <c r="F16" s="146">
        <v>1</v>
      </c>
    </row>
    <row r="17" spans="1:6" ht="192.75" customHeight="1">
      <c r="A17" s="180">
        <v>16</v>
      </c>
      <c r="B17" s="171" t="s">
        <v>24</v>
      </c>
      <c r="C17" s="157" t="s">
        <v>240</v>
      </c>
      <c r="D17" s="53"/>
      <c r="E17" s="145" t="s">
        <v>6</v>
      </c>
      <c r="F17" s="146">
        <v>2</v>
      </c>
    </row>
    <row r="18" spans="1:6" ht="192.75" customHeight="1">
      <c r="A18" s="180">
        <v>17</v>
      </c>
      <c r="B18" s="171" t="s">
        <v>24</v>
      </c>
      <c r="C18" s="157" t="s">
        <v>205</v>
      </c>
      <c r="D18" s="53"/>
      <c r="E18" s="146" t="s">
        <v>26</v>
      </c>
      <c r="F18" s="146">
        <v>16</v>
      </c>
    </row>
    <row r="19" spans="1:6" ht="192.75" customHeight="1">
      <c r="A19" s="180">
        <v>18</v>
      </c>
      <c r="B19" s="171" t="s">
        <v>24</v>
      </c>
      <c r="C19" s="157" t="s">
        <v>206</v>
      </c>
      <c r="D19" s="53"/>
      <c r="E19" s="145" t="s">
        <v>6</v>
      </c>
      <c r="F19" s="146">
        <v>5</v>
      </c>
    </row>
    <row r="20" spans="1:6" ht="192.75" customHeight="1">
      <c r="A20" s="180">
        <v>19</v>
      </c>
      <c r="B20" s="171" t="s">
        <v>24</v>
      </c>
      <c r="C20" s="157" t="s">
        <v>207</v>
      </c>
      <c r="D20" s="135"/>
      <c r="E20" s="182" t="s">
        <v>6</v>
      </c>
      <c r="F20" s="183">
        <v>2</v>
      </c>
    </row>
    <row r="21" spans="1:6" ht="140.25" customHeight="1">
      <c r="A21" s="180">
        <v>20</v>
      </c>
      <c r="B21" s="171" t="s">
        <v>24</v>
      </c>
      <c r="C21" s="157" t="s">
        <v>246</v>
      </c>
      <c r="D21" s="171"/>
      <c r="E21" s="182" t="s">
        <v>6</v>
      </c>
      <c r="F21" s="183">
        <v>3</v>
      </c>
    </row>
    <row r="22" spans="1:6" ht="266.25" customHeight="1">
      <c r="A22" s="180">
        <v>21</v>
      </c>
      <c r="B22" s="171" t="s">
        <v>24</v>
      </c>
      <c r="C22" s="157" t="s">
        <v>247</v>
      </c>
      <c r="D22" s="171"/>
      <c r="E22" s="182" t="s">
        <v>6</v>
      </c>
      <c r="F22" s="183">
        <v>3</v>
      </c>
    </row>
    <row r="23" spans="1:6" ht="266.25" customHeight="1">
      <c r="A23" s="180">
        <v>22</v>
      </c>
      <c r="B23" s="171" t="s">
        <v>24</v>
      </c>
      <c r="C23" s="157" t="s">
        <v>248</v>
      </c>
      <c r="D23" s="171"/>
      <c r="E23" s="182" t="s">
        <v>6</v>
      </c>
      <c r="F23" s="183">
        <v>3</v>
      </c>
    </row>
    <row r="24" spans="1:6" ht="311.25" customHeight="1">
      <c r="A24" s="180">
        <v>23</v>
      </c>
      <c r="B24" s="171" t="s">
        <v>24</v>
      </c>
      <c r="C24" s="157" t="s">
        <v>249</v>
      </c>
      <c r="D24" s="171"/>
      <c r="E24" s="182" t="s">
        <v>6</v>
      </c>
      <c r="F24" s="183">
        <v>4</v>
      </c>
    </row>
    <row r="25" spans="1:6" ht="311.25" customHeight="1">
      <c r="A25" s="180">
        <v>24</v>
      </c>
      <c r="B25" s="171" t="s">
        <v>24</v>
      </c>
      <c r="C25" s="157" t="s">
        <v>256</v>
      </c>
      <c r="D25" s="171"/>
      <c r="E25" s="182" t="s">
        <v>6</v>
      </c>
      <c r="F25" s="183">
        <v>3</v>
      </c>
    </row>
    <row r="26" spans="1:6" ht="311.25" customHeight="1">
      <c r="A26" s="180">
        <v>25</v>
      </c>
      <c r="B26" s="171" t="s">
        <v>24</v>
      </c>
      <c r="C26" s="157" t="s">
        <v>255</v>
      </c>
      <c r="D26" s="171"/>
      <c r="E26" s="182" t="s">
        <v>6</v>
      </c>
      <c r="F26" s="183">
        <v>1</v>
      </c>
    </row>
    <row r="27" spans="1:6" ht="311.25" customHeight="1">
      <c r="A27" s="180">
        <v>26</v>
      </c>
      <c r="B27" s="171" t="s">
        <v>24</v>
      </c>
      <c r="C27" s="157" t="s">
        <v>254</v>
      </c>
      <c r="D27" s="171"/>
      <c r="E27" s="182" t="s">
        <v>6</v>
      </c>
      <c r="F27" s="183">
        <v>2</v>
      </c>
    </row>
    <row r="28" spans="1:6" ht="311.25" customHeight="1">
      <c r="A28" s="180">
        <v>27</v>
      </c>
      <c r="B28" s="171" t="s">
        <v>24</v>
      </c>
      <c r="C28" s="157" t="s">
        <v>251</v>
      </c>
      <c r="D28" s="171"/>
      <c r="E28" s="182" t="s">
        <v>6</v>
      </c>
      <c r="F28" s="183">
        <v>3</v>
      </c>
    </row>
    <row r="29" spans="1:6" ht="300" customHeight="1">
      <c r="A29" s="180">
        <v>28</v>
      </c>
      <c r="B29" s="171" t="s">
        <v>24</v>
      </c>
      <c r="C29" s="157" t="s">
        <v>253</v>
      </c>
      <c r="D29" s="135"/>
      <c r="E29" s="182" t="s">
        <v>6</v>
      </c>
      <c r="F29" s="183">
        <v>1</v>
      </c>
    </row>
    <row r="30" spans="1:6" ht="15.75" customHeight="1">
      <c r="A30" s="172"/>
      <c r="B30" s="172"/>
    </row>
    <row r="31" spans="1:6" ht="15.75" customHeight="1">
      <c r="A31" s="172"/>
      <c r="B31" s="172"/>
    </row>
    <row r="32" spans="1:6" ht="15.75" customHeight="1">
      <c r="A32" s="172"/>
      <c r="B32" s="172"/>
    </row>
    <row r="33" spans="1:2" ht="15.75" customHeight="1">
      <c r="A33" s="172"/>
      <c r="B33" s="172"/>
    </row>
    <row r="34" spans="1:2" ht="15.75" customHeight="1">
      <c r="A34" s="172"/>
      <c r="B34" s="172"/>
    </row>
    <row r="35" spans="1:2" ht="15.75" customHeight="1">
      <c r="A35" s="172"/>
      <c r="B35" s="172"/>
    </row>
    <row r="36" spans="1:2" ht="15.75" customHeight="1">
      <c r="A36" s="172"/>
      <c r="B36" s="172"/>
    </row>
    <row r="37" spans="1:2" ht="15.75" customHeight="1">
      <c r="A37" s="172"/>
      <c r="B37" s="172"/>
    </row>
    <row r="38" spans="1:2" ht="15.75" customHeight="1">
      <c r="A38" s="172"/>
      <c r="B38" s="172"/>
    </row>
    <row r="39" spans="1:2" ht="15.75" customHeight="1">
      <c r="A39" s="172"/>
      <c r="B39" s="172"/>
    </row>
    <row r="40" spans="1:2" ht="15.75" customHeight="1">
      <c r="A40" s="172"/>
      <c r="B40" s="172"/>
    </row>
    <row r="41" spans="1:2" ht="15.75" customHeight="1">
      <c r="A41" s="172"/>
      <c r="B41" s="172"/>
    </row>
    <row r="42" spans="1:2" ht="15.75" customHeight="1">
      <c r="A42" s="172"/>
      <c r="B42" s="172"/>
    </row>
    <row r="43" spans="1:2" ht="15.75" customHeight="1">
      <c r="A43" s="172"/>
      <c r="B43" s="172"/>
    </row>
    <row r="44" spans="1:2" ht="15.75" customHeight="1">
      <c r="A44" s="172"/>
      <c r="B44" s="172"/>
    </row>
    <row r="45" spans="1:2" ht="15.75" customHeight="1">
      <c r="A45" s="172"/>
      <c r="B45" s="172"/>
    </row>
    <row r="46" spans="1:2" ht="15.75" customHeight="1">
      <c r="A46" s="172"/>
      <c r="B46" s="172"/>
    </row>
    <row r="47" spans="1:2" ht="15.75" customHeight="1">
      <c r="A47" s="172"/>
      <c r="B47" s="172"/>
    </row>
    <row r="48" spans="1:2" ht="15.75" customHeight="1">
      <c r="A48" s="172"/>
      <c r="B48" s="172"/>
    </row>
    <row r="49" spans="1:2" ht="15.75" customHeight="1">
      <c r="A49" s="172"/>
      <c r="B49" s="172"/>
    </row>
    <row r="50" spans="1:2" ht="15.75" customHeight="1">
      <c r="A50" s="172"/>
      <c r="B50" s="172"/>
    </row>
    <row r="51" spans="1:2" ht="15.75" customHeight="1">
      <c r="A51" s="172"/>
      <c r="B51" s="172"/>
    </row>
    <row r="52" spans="1:2" ht="15.75" customHeight="1">
      <c r="A52" s="172"/>
      <c r="B52" s="172"/>
    </row>
    <row r="53" spans="1:2" ht="15.75" customHeight="1">
      <c r="A53" s="172"/>
      <c r="B53" s="172"/>
    </row>
    <row r="54" spans="1:2" ht="15.75" customHeight="1">
      <c r="A54" s="172"/>
      <c r="B54" s="172"/>
    </row>
    <row r="55" spans="1:2" ht="15.75" customHeight="1">
      <c r="A55" s="172"/>
      <c r="B55" s="172"/>
    </row>
    <row r="56" spans="1:2" ht="15.75" customHeight="1">
      <c r="A56" s="172"/>
      <c r="B56" s="172"/>
    </row>
    <row r="57" spans="1:2" ht="15.75" customHeight="1">
      <c r="A57" s="172"/>
      <c r="B57" s="172"/>
    </row>
    <row r="58" spans="1:2" ht="15.75" customHeight="1">
      <c r="A58" s="172"/>
      <c r="B58" s="172"/>
    </row>
    <row r="59" spans="1:2" ht="15.75" customHeight="1">
      <c r="A59" s="172"/>
      <c r="B59" s="172"/>
    </row>
    <row r="60" spans="1:2" ht="15.75" customHeight="1">
      <c r="A60" s="172"/>
      <c r="B60" s="172"/>
    </row>
    <row r="61" spans="1:2" ht="15.75" customHeight="1">
      <c r="A61" s="172"/>
      <c r="B61" s="172"/>
    </row>
    <row r="62" spans="1:2" ht="15.75" customHeight="1">
      <c r="A62" s="172"/>
      <c r="B62" s="172"/>
    </row>
    <row r="63" spans="1:2" ht="15.75" customHeight="1">
      <c r="A63" s="172"/>
      <c r="B63" s="172"/>
    </row>
    <row r="64" spans="1:2" ht="15.75" customHeight="1">
      <c r="A64" s="172"/>
      <c r="B64" s="172"/>
    </row>
    <row r="65" spans="1:2" ht="15.75" customHeight="1">
      <c r="A65" s="172"/>
      <c r="B65" s="172"/>
    </row>
    <row r="66" spans="1:2" ht="15.75" customHeight="1">
      <c r="A66" s="172"/>
      <c r="B66" s="172"/>
    </row>
    <row r="67" spans="1:2" ht="15.75" customHeight="1">
      <c r="A67" s="172"/>
      <c r="B67" s="172"/>
    </row>
    <row r="68" spans="1:2" ht="15.75" customHeight="1">
      <c r="A68" s="172"/>
      <c r="B68" s="172"/>
    </row>
    <row r="69" spans="1:2" ht="15.75" customHeight="1">
      <c r="A69" s="172"/>
      <c r="B69" s="172"/>
    </row>
    <row r="70" spans="1:2" ht="15.75" customHeight="1">
      <c r="A70" s="172"/>
      <c r="B70" s="172"/>
    </row>
    <row r="71" spans="1:2" ht="15.75" customHeight="1">
      <c r="A71" s="172"/>
      <c r="B71" s="172"/>
    </row>
    <row r="72" spans="1:2" ht="15.75" customHeight="1">
      <c r="A72" s="172"/>
      <c r="B72" s="172"/>
    </row>
    <row r="73" spans="1:2" ht="15.75" customHeight="1">
      <c r="A73" s="172"/>
      <c r="B73" s="172"/>
    </row>
    <row r="74" spans="1:2" ht="15.75" customHeight="1">
      <c r="A74" s="172"/>
      <c r="B74" s="172"/>
    </row>
    <row r="75" spans="1:2" ht="15.75" customHeight="1">
      <c r="A75" s="172"/>
      <c r="B75" s="172"/>
    </row>
    <row r="76" spans="1:2" ht="15.75" customHeight="1">
      <c r="A76" s="172"/>
      <c r="B76" s="172"/>
    </row>
    <row r="77" spans="1:2" ht="15.75" customHeight="1">
      <c r="A77" s="172"/>
      <c r="B77" s="172"/>
    </row>
    <row r="78" spans="1:2" ht="15.75" customHeight="1">
      <c r="A78" s="172"/>
      <c r="B78" s="172"/>
    </row>
    <row r="79" spans="1:2" ht="15.75" customHeight="1">
      <c r="A79" s="172"/>
      <c r="B79" s="172"/>
    </row>
    <row r="80" spans="1:2" ht="15.75" customHeight="1">
      <c r="A80" s="172"/>
      <c r="B80" s="172"/>
    </row>
    <row r="81" spans="1:2" ht="15.75" customHeight="1">
      <c r="A81" s="172"/>
      <c r="B81" s="172"/>
    </row>
    <row r="82" spans="1:2" ht="15.75" customHeight="1">
      <c r="A82" s="172"/>
      <c r="B82" s="172"/>
    </row>
    <row r="83" spans="1:2" ht="15.75" customHeight="1">
      <c r="A83" s="172"/>
      <c r="B83" s="172"/>
    </row>
    <row r="84" spans="1:2" ht="15.75" customHeight="1">
      <c r="A84" s="172"/>
      <c r="B84" s="172"/>
    </row>
    <row r="85" spans="1:2" ht="15.75" customHeight="1">
      <c r="A85" s="172"/>
      <c r="B85" s="172"/>
    </row>
    <row r="86" spans="1:2" ht="15.75" customHeight="1">
      <c r="A86" s="172"/>
      <c r="B86" s="172"/>
    </row>
    <row r="87" spans="1:2" ht="15.75" customHeight="1">
      <c r="A87" s="172"/>
      <c r="B87" s="172"/>
    </row>
    <row r="88" spans="1:2" ht="15.75" customHeight="1">
      <c r="A88" s="172"/>
      <c r="B88" s="172"/>
    </row>
    <row r="89" spans="1:2" ht="15.75" customHeight="1">
      <c r="A89" s="172"/>
      <c r="B89" s="172"/>
    </row>
    <row r="90" spans="1:2" ht="15.75" customHeight="1">
      <c r="A90" s="172"/>
      <c r="B90" s="172"/>
    </row>
    <row r="91" spans="1:2" ht="15.75" customHeight="1">
      <c r="A91" s="172"/>
      <c r="B91" s="172"/>
    </row>
    <row r="92" spans="1:2" ht="15.75" customHeight="1">
      <c r="A92" s="172"/>
      <c r="B92" s="172"/>
    </row>
    <row r="93" spans="1:2" ht="15.75" customHeight="1">
      <c r="A93" s="172"/>
      <c r="B93" s="172"/>
    </row>
    <row r="94" spans="1:2" ht="15.75" customHeight="1">
      <c r="A94" s="172"/>
      <c r="B94" s="172"/>
    </row>
    <row r="95" spans="1:2" ht="15.75" customHeight="1">
      <c r="A95" s="172"/>
      <c r="B95" s="172"/>
    </row>
    <row r="96" spans="1:2" ht="15.75" customHeight="1">
      <c r="A96" s="172"/>
      <c r="B96" s="172"/>
    </row>
    <row r="97" spans="1:2" ht="15.75" customHeight="1">
      <c r="A97" s="172"/>
      <c r="B97" s="172"/>
    </row>
    <row r="98" spans="1:2" ht="15.75" customHeight="1">
      <c r="A98" s="172"/>
      <c r="B98" s="172"/>
    </row>
    <row r="99" spans="1:2" ht="15.75" customHeight="1">
      <c r="A99" s="172"/>
      <c r="B99" s="172"/>
    </row>
    <row r="100" spans="1:2" ht="15.75" customHeight="1">
      <c r="A100" s="172"/>
      <c r="B100" s="172"/>
    </row>
    <row r="101" spans="1:2" ht="15.75" customHeight="1">
      <c r="A101" s="172"/>
      <c r="B101" s="172"/>
    </row>
    <row r="102" spans="1:2" ht="15.75" customHeight="1">
      <c r="A102" s="172"/>
      <c r="B102" s="172"/>
    </row>
    <row r="103" spans="1:2" ht="15.75" customHeight="1">
      <c r="A103" s="172"/>
      <c r="B103" s="172"/>
    </row>
    <row r="104" spans="1:2" ht="15.75" customHeight="1">
      <c r="A104" s="172"/>
      <c r="B104" s="172"/>
    </row>
    <row r="105" spans="1:2" ht="15.75" customHeight="1">
      <c r="A105" s="172"/>
      <c r="B105" s="172"/>
    </row>
    <row r="106" spans="1:2" ht="15.75" customHeight="1">
      <c r="A106" s="172"/>
      <c r="B106" s="172"/>
    </row>
    <row r="107" spans="1:2" ht="15.75" customHeight="1">
      <c r="A107" s="172"/>
      <c r="B107" s="172"/>
    </row>
    <row r="108" spans="1:2" ht="15.75" customHeight="1">
      <c r="A108" s="172"/>
      <c r="B108" s="172"/>
    </row>
    <row r="109" spans="1:2" ht="15.75" customHeight="1">
      <c r="A109" s="172"/>
      <c r="B109" s="172"/>
    </row>
    <row r="110" spans="1:2" ht="15.75" customHeight="1">
      <c r="A110" s="172"/>
      <c r="B110" s="172"/>
    </row>
    <row r="111" spans="1:2" ht="15.75" customHeight="1">
      <c r="A111" s="172"/>
      <c r="B111" s="172"/>
    </row>
    <row r="112" spans="1:2" ht="15.75" customHeight="1">
      <c r="A112" s="172"/>
      <c r="B112" s="172"/>
    </row>
    <row r="113" spans="1:2" ht="15.75" customHeight="1">
      <c r="A113" s="172"/>
      <c r="B113" s="172"/>
    </row>
    <row r="114" spans="1:2" ht="15.75" customHeight="1">
      <c r="A114" s="172"/>
      <c r="B114" s="172"/>
    </row>
    <row r="115" spans="1:2" ht="15.75" customHeight="1">
      <c r="A115" s="172"/>
      <c r="B115" s="172"/>
    </row>
    <row r="116" spans="1:2" ht="15.75" customHeight="1">
      <c r="A116" s="172"/>
      <c r="B116" s="172"/>
    </row>
    <row r="117" spans="1:2" ht="15.75" customHeight="1">
      <c r="A117" s="172"/>
      <c r="B117" s="172"/>
    </row>
    <row r="118" spans="1:2" ht="15.75" customHeight="1">
      <c r="A118" s="172"/>
      <c r="B118" s="172"/>
    </row>
    <row r="119" spans="1:2" ht="15.75" customHeight="1">
      <c r="A119" s="172"/>
      <c r="B119" s="172"/>
    </row>
    <row r="120" spans="1:2" ht="15.75" customHeight="1">
      <c r="A120" s="172"/>
      <c r="B120" s="172"/>
    </row>
    <row r="121" spans="1:2" ht="15.75" customHeight="1">
      <c r="A121" s="172"/>
      <c r="B121" s="172"/>
    </row>
    <row r="122" spans="1:2" ht="15.75" customHeight="1">
      <c r="A122" s="172"/>
      <c r="B122" s="172"/>
    </row>
    <row r="123" spans="1:2" ht="15.75" customHeight="1">
      <c r="A123" s="172"/>
      <c r="B123" s="172"/>
    </row>
    <row r="124" spans="1:2" ht="15.75" customHeight="1">
      <c r="A124" s="172"/>
      <c r="B124" s="172"/>
    </row>
    <row r="125" spans="1:2" ht="15.75" customHeight="1">
      <c r="A125" s="172"/>
      <c r="B125" s="172"/>
    </row>
    <row r="126" spans="1:2" ht="15.75" customHeight="1">
      <c r="A126" s="172"/>
      <c r="B126" s="172"/>
    </row>
    <row r="127" spans="1:2" ht="15.75" customHeight="1">
      <c r="A127" s="172"/>
      <c r="B127" s="172"/>
    </row>
    <row r="128" spans="1:2" ht="15.75" customHeight="1">
      <c r="A128" s="172"/>
      <c r="B128" s="172"/>
    </row>
    <row r="129" spans="1:2" ht="15.75" customHeight="1">
      <c r="A129" s="172"/>
      <c r="B129" s="172"/>
    </row>
    <row r="130" spans="1:2" ht="15.75" customHeight="1">
      <c r="A130" s="172"/>
      <c r="B130" s="172"/>
    </row>
    <row r="131" spans="1:2" ht="15.75" customHeight="1">
      <c r="A131" s="172"/>
      <c r="B131" s="172"/>
    </row>
    <row r="132" spans="1:2" ht="15.75" customHeight="1">
      <c r="A132" s="172"/>
      <c r="B132" s="172"/>
    </row>
    <row r="133" spans="1:2" ht="15.75" customHeight="1">
      <c r="A133" s="172"/>
      <c r="B133" s="172"/>
    </row>
    <row r="134" spans="1:2" ht="15.75" customHeight="1">
      <c r="A134" s="172"/>
      <c r="B134" s="172"/>
    </row>
    <row r="135" spans="1:2" ht="15.75" customHeight="1">
      <c r="A135" s="172"/>
      <c r="B135" s="172"/>
    </row>
    <row r="136" spans="1:2" ht="15.75" customHeight="1">
      <c r="A136" s="172"/>
      <c r="B136" s="172"/>
    </row>
    <row r="137" spans="1:2" ht="15.75" customHeight="1">
      <c r="A137" s="172"/>
      <c r="B137" s="172"/>
    </row>
    <row r="138" spans="1:2" ht="15.75" customHeight="1">
      <c r="A138" s="172"/>
      <c r="B138" s="172"/>
    </row>
    <row r="139" spans="1:2" ht="15.75" customHeight="1">
      <c r="A139" s="172"/>
      <c r="B139" s="172"/>
    </row>
    <row r="140" spans="1:2" ht="15.75" customHeight="1">
      <c r="A140" s="172"/>
      <c r="B140" s="172"/>
    </row>
    <row r="141" spans="1:2" ht="15.75" customHeight="1">
      <c r="A141" s="172"/>
      <c r="B141" s="172"/>
    </row>
    <row r="142" spans="1:2" ht="15.75" customHeight="1">
      <c r="A142" s="172"/>
      <c r="B142" s="172"/>
    </row>
    <row r="143" spans="1:2" ht="15.75" customHeight="1">
      <c r="A143" s="172"/>
      <c r="B143" s="172"/>
    </row>
    <row r="144" spans="1:2" ht="15.75" customHeight="1">
      <c r="A144" s="172"/>
      <c r="B144" s="172"/>
    </row>
    <row r="145" spans="1:2" ht="15.75" customHeight="1">
      <c r="A145" s="172"/>
      <c r="B145" s="172"/>
    </row>
    <row r="146" spans="1:2" ht="15.75" customHeight="1">
      <c r="A146" s="172"/>
      <c r="B146" s="172"/>
    </row>
    <row r="147" spans="1:2" ht="15.75" customHeight="1">
      <c r="A147" s="172"/>
      <c r="B147" s="172"/>
    </row>
    <row r="148" spans="1:2" ht="15.75" customHeight="1">
      <c r="A148" s="172"/>
      <c r="B148" s="172"/>
    </row>
    <row r="149" spans="1:2" ht="15.75" customHeight="1">
      <c r="A149" s="172"/>
      <c r="B149" s="172"/>
    </row>
    <row r="150" spans="1:2" ht="15.75" customHeight="1">
      <c r="A150" s="172"/>
      <c r="B150" s="172"/>
    </row>
    <row r="151" spans="1:2" ht="15.75" customHeight="1">
      <c r="A151" s="172"/>
      <c r="B151" s="172"/>
    </row>
    <row r="152" spans="1:2" ht="15.75" customHeight="1">
      <c r="A152" s="172"/>
      <c r="B152" s="172"/>
    </row>
    <row r="153" spans="1:2" ht="15.75" customHeight="1">
      <c r="A153" s="172"/>
      <c r="B153" s="172"/>
    </row>
    <row r="154" spans="1:2" ht="15.75" customHeight="1">
      <c r="A154" s="172"/>
      <c r="B154" s="172"/>
    </row>
    <row r="155" spans="1:2" ht="15.75" customHeight="1">
      <c r="A155" s="172"/>
      <c r="B155" s="172"/>
    </row>
    <row r="156" spans="1:2" ht="15.75" customHeight="1">
      <c r="A156" s="172"/>
      <c r="B156" s="172"/>
    </row>
    <row r="157" spans="1:2" ht="15.75" customHeight="1">
      <c r="A157" s="172"/>
      <c r="B157" s="172"/>
    </row>
    <row r="158" spans="1:2" ht="15.75" customHeight="1">
      <c r="A158" s="172"/>
      <c r="B158" s="172"/>
    </row>
    <row r="159" spans="1:2" ht="15.75" customHeight="1">
      <c r="A159" s="172"/>
      <c r="B159" s="172"/>
    </row>
    <row r="160" spans="1:2" ht="15.75" customHeight="1">
      <c r="A160" s="172"/>
      <c r="B160" s="172"/>
    </row>
    <row r="161" spans="1:2" ht="15.75" customHeight="1">
      <c r="A161" s="172"/>
      <c r="B161" s="172"/>
    </row>
    <row r="162" spans="1:2" ht="15.75" customHeight="1">
      <c r="A162" s="172"/>
      <c r="B162" s="172"/>
    </row>
    <row r="163" spans="1:2" ht="15.75" customHeight="1">
      <c r="A163" s="172"/>
      <c r="B163" s="172"/>
    </row>
    <row r="164" spans="1:2" ht="15.75" customHeight="1">
      <c r="A164" s="172"/>
      <c r="B164" s="172"/>
    </row>
    <row r="165" spans="1:2" ht="15.75" customHeight="1">
      <c r="A165" s="172"/>
      <c r="B165" s="172"/>
    </row>
    <row r="166" spans="1:2" ht="15.75" customHeight="1">
      <c r="A166" s="172"/>
      <c r="B166" s="172"/>
    </row>
    <row r="167" spans="1:2" ht="15.75" customHeight="1">
      <c r="A167" s="172"/>
      <c r="B167" s="172"/>
    </row>
    <row r="168" spans="1:2" ht="15.75" customHeight="1">
      <c r="A168" s="172"/>
      <c r="B168" s="172"/>
    </row>
    <row r="169" spans="1:2" ht="15.75" customHeight="1">
      <c r="A169" s="172"/>
      <c r="B169" s="172"/>
    </row>
    <row r="170" spans="1:2" ht="15.75" customHeight="1">
      <c r="A170" s="172"/>
      <c r="B170" s="172"/>
    </row>
    <row r="171" spans="1:2" ht="15.75" customHeight="1">
      <c r="A171" s="172"/>
      <c r="B171" s="172"/>
    </row>
    <row r="172" spans="1:2" ht="15.75" customHeight="1">
      <c r="A172" s="172"/>
      <c r="B172" s="172"/>
    </row>
    <row r="173" spans="1:2" ht="15.75" customHeight="1">
      <c r="A173" s="172"/>
      <c r="B173" s="172"/>
    </row>
    <row r="174" spans="1:2" ht="15.75" customHeight="1">
      <c r="A174" s="172"/>
      <c r="B174" s="172"/>
    </row>
    <row r="175" spans="1:2" ht="15.75" customHeight="1">
      <c r="A175" s="172"/>
      <c r="B175" s="172"/>
    </row>
    <row r="176" spans="1:2" ht="15.75" customHeight="1">
      <c r="A176" s="172"/>
      <c r="B176" s="172"/>
    </row>
    <row r="177" spans="1:2" ht="15.75" customHeight="1">
      <c r="A177" s="172"/>
      <c r="B177" s="172"/>
    </row>
    <row r="178" spans="1:2" ht="15.75" customHeight="1">
      <c r="A178" s="172"/>
      <c r="B178" s="172"/>
    </row>
    <row r="179" spans="1:2" ht="15.75" customHeight="1">
      <c r="A179" s="172"/>
      <c r="B179" s="172"/>
    </row>
    <row r="180" spans="1:2" ht="15.75" customHeight="1">
      <c r="A180" s="172"/>
      <c r="B180" s="172"/>
    </row>
    <row r="181" spans="1:2" ht="15.75" customHeight="1">
      <c r="A181" s="172"/>
      <c r="B181" s="172"/>
    </row>
    <row r="182" spans="1:2" ht="15.75" customHeight="1">
      <c r="A182" s="172"/>
      <c r="B182" s="172"/>
    </row>
    <row r="183" spans="1:2" ht="15.75" customHeight="1">
      <c r="A183" s="172"/>
      <c r="B183" s="172"/>
    </row>
    <row r="184" spans="1:2" ht="15.75" customHeight="1">
      <c r="A184" s="172"/>
      <c r="B184" s="172"/>
    </row>
    <row r="185" spans="1:2" ht="15.75" customHeight="1">
      <c r="A185" s="172"/>
      <c r="B185" s="172"/>
    </row>
    <row r="186" spans="1:2" ht="15.75" customHeight="1">
      <c r="A186" s="172"/>
      <c r="B186" s="172"/>
    </row>
    <row r="187" spans="1:2" ht="15.75" customHeight="1">
      <c r="A187" s="172"/>
      <c r="B187" s="172"/>
    </row>
    <row r="188" spans="1:2" ht="15.75" customHeight="1">
      <c r="A188" s="172"/>
      <c r="B188" s="172"/>
    </row>
    <row r="189" spans="1:2" ht="15.75" customHeight="1">
      <c r="A189" s="172"/>
      <c r="B189" s="172"/>
    </row>
    <row r="190" spans="1:2" ht="15.75" customHeight="1">
      <c r="A190" s="172"/>
      <c r="B190" s="172"/>
    </row>
    <row r="191" spans="1:2" ht="15.75" customHeight="1">
      <c r="A191" s="172"/>
      <c r="B191" s="172"/>
    </row>
    <row r="192" spans="1:2" ht="15.75" customHeight="1">
      <c r="A192" s="172"/>
      <c r="B192" s="172"/>
    </row>
    <row r="193" spans="1:2" ht="15.75" customHeight="1">
      <c r="A193" s="172"/>
      <c r="B193" s="172"/>
    </row>
    <row r="194" spans="1:2" ht="15.75" customHeight="1">
      <c r="A194" s="172"/>
      <c r="B194" s="172"/>
    </row>
    <row r="195" spans="1:2" ht="15.75" customHeight="1">
      <c r="A195" s="172"/>
      <c r="B195" s="172"/>
    </row>
    <row r="196" spans="1:2" ht="15.75" customHeight="1">
      <c r="A196" s="172"/>
      <c r="B196" s="172"/>
    </row>
    <row r="197" spans="1:2" ht="15.75" customHeight="1">
      <c r="A197" s="172"/>
      <c r="B197" s="172"/>
    </row>
    <row r="198" spans="1:2" ht="15.75" customHeight="1">
      <c r="A198" s="172"/>
      <c r="B198" s="172"/>
    </row>
    <row r="199" spans="1:2" ht="15.75" customHeight="1">
      <c r="A199" s="172"/>
      <c r="B199" s="172"/>
    </row>
    <row r="200" spans="1:2" ht="15.75" customHeight="1">
      <c r="A200" s="172"/>
      <c r="B200" s="172"/>
    </row>
    <row r="201" spans="1:2" ht="15.75" customHeight="1">
      <c r="A201" s="172"/>
      <c r="B201" s="172"/>
    </row>
    <row r="202" spans="1:2" ht="15.75" customHeight="1">
      <c r="A202" s="172"/>
      <c r="B202" s="172"/>
    </row>
    <row r="203" spans="1:2" ht="15.75" customHeight="1">
      <c r="A203" s="172"/>
      <c r="B203" s="172"/>
    </row>
    <row r="204" spans="1:2" ht="15.75" customHeight="1">
      <c r="A204" s="172"/>
      <c r="B204" s="172"/>
    </row>
    <row r="205" spans="1:2" ht="15.75" customHeight="1">
      <c r="A205" s="172"/>
      <c r="B205" s="172"/>
    </row>
    <row r="206" spans="1:2" ht="15.75" customHeight="1">
      <c r="A206" s="172"/>
      <c r="B206" s="172"/>
    </row>
    <row r="207" spans="1:2" ht="15.75" customHeight="1">
      <c r="A207" s="172"/>
      <c r="B207" s="172"/>
    </row>
    <row r="208" spans="1:2" ht="15.75" customHeight="1">
      <c r="A208" s="172"/>
      <c r="B208" s="172"/>
    </row>
    <row r="209" spans="1:2" ht="15.75" customHeight="1">
      <c r="A209" s="172"/>
      <c r="B209" s="172"/>
    </row>
    <row r="210" spans="1:2" ht="15.75" customHeight="1">
      <c r="A210" s="172"/>
      <c r="B210" s="172"/>
    </row>
    <row r="211" spans="1:2" ht="15.75" customHeight="1">
      <c r="A211" s="172"/>
      <c r="B211" s="172"/>
    </row>
    <row r="212" spans="1:2" ht="15.75" customHeight="1">
      <c r="A212" s="172"/>
      <c r="B212" s="172"/>
    </row>
    <row r="213" spans="1:2" ht="15.75" customHeight="1">
      <c r="A213" s="172"/>
      <c r="B213" s="172"/>
    </row>
    <row r="214" spans="1:2" ht="15.75" customHeight="1">
      <c r="A214" s="172"/>
      <c r="B214" s="172"/>
    </row>
    <row r="215" spans="1:2" ht="15.75" customHeight="1">
      <c r="A215" s="172"/>
      <c r="B215" s="172"/>
    </row>
    <row r="216" spans="1:2" ht="15.75" customHeight="1">
      <c r="A216" s="172"/>
      <c r="B216" s="172"/>
    </row>
    <row r="217" spans="1:2" ht="15.75" customHeight="1">
      <c r="A217" s="172"/>
      <c r="B217" s="172"/>
    </row>
    <row r="218" spans="1:2" ht="15.75" customHeight="1">
      <c r="A218" s="172"/>
      <c r="B218" s="172"/>
    </row>
    <row r="219" spans="1:2" ht="15.75" customHeight="1">
      <c r="A219" s="172"/>
      <c r="B219" s="172"/>
    </row>
    <row r="220" spans="1:2" ht="15.75" customHeight="1">
      <c r="A220" s="172"/>
      <c r="B220" s="172"/>
    </row>
    <row r="221" spans="1:2" ht="15.75" customHeight="1">
      <c r="A221" s="172"/>
      <c r="B221" s="172"/>
    </row>
    <row r="222" spans="1:2" ht="15.75" customHeight="1">
      <c r="A222" s="172"/>
      <c r="B222" s="172"/>
    </row>
    <row r="223" spans="1:2" ht="15.75" customHeight="1">
      <c r="A223" s="172"/>
      <c r="B223" s="172"/>
    </row>
    <row r="224" spans="1:2" ht="15.75" customHeight="1">
      <c r="A224" s="172"/>
      <c r="B224" s="172"/>
    </row>
    <row r="225" spans="1:2" ht="15.75" customHeight="1">
      <c r="A225" s="172"/>
      <c r="B225" s="172"/>
    </row>
    <row r="226" spans="1:2" ht="15.75" customHeight="1">
      <c r="A226" s="172"/>
      <c r="B226" s="172"/>
    </row>
    <row r="227" spans="1:2" ht="15.75" customHeight="1">
      <c r="A227" s="172"/>
      <c r="B227" s="172"/>
    </row>
    <row r="228" spans="1:2" ht="15.75" customHeight="1">
      <c r="A228" s="172"/>
      <c r="B228" s="172"/>
    </row>
    <row r="229" spans="1:2" ht="15.75" customHeight="1">
      <c r="A229" s="172"/>
      <c r="B229" s="172"/>
    </row>
    <row r="230" spans="1:2" ht="15.75" customHeight="1">
      <c r="A230" s="172"/>
      <c r="B230" s="172"/>
    </row>
    <row r="231" spans="1:2" ht="15.75" customHeight="1">
      <c r="A231" s="172"/>
      <c r="B231" s="172"/>
    </row>
    <row r="232" spans="1:2" ht="15.75" customHeight="1">
      <c r="A232" s="172"/>
      <c r="B232" s="172"/>
    </row>
    <row r="233" spans="1:2" ht="15.75" customHeight="1">
      <c r="A233" s="172"/>
      <c r="B233" s="172"/>
    </row>
    <row r="234" spans="1:2" ht="15.75" customHeight="1">
      <c r="A234" s="172"/>
      <c r="B234" s="172"/>
    </row>
    <row r="235" spans="1:2" ht="15.75" customHeight="1">
      <c r="A235" s="172"/>
      <c r="B235" s="172"/>
    </row>
    <row r="236" spans="1:2" ht="15.75" customHeight="1">
      <c r="A236" s="172"/>
      <c r="B236" s="172"/>
    </row>
    <row r="237" spans="1:2" ht="15.75" customHeight="1">
      <c r="A237" s="172"/>
      <c r="B237" s="172"/>
    </row>
    <row r="238" spans="1:2" ht="15.75" customHeight="1">
      <c r="A238" s="172"/>
      <c r="B238" s="172"/>
    </row>
    <row r="239" spans="1:2" ht="15.75" customHeight="1">
      <c r="A239" s="172"/>
      <c r="B239" s="172"/>
    </row>
    <row r="240" spans="1:2" ht="15.75" customHeight="1">
      <c r="A240" s="172"/>
      <c r="B240" s="172"/>
    </row>
    <row r="241" spans="1:2" ht="15.75" customHeight="1">
      <c r="A241" s="172"/>
      <c r="B241" s="172"/>
    </row>
    <row r="242" spans="1:2" ht="15.75" customHeight="1">
      <c r="A242" s="172"/>
      <c r="B242" s="172"/>
    </row>
    <row r="243" spans="1:2" ht="15.75" customHeight="1">
      <c r="A243" s="172"/>
      <c r="B243" s="172"/>
    </row>
    <row r="244" spans="1:2" ht="15.75" customHeight="1">
      <c r="A244" s="172"/>
      <c r="B244" s="172"/>
    </row>
    <row r="245" spans="1:2" ht="15.75" customHeight="1">
      <c r="A245" s="172"/>
      <c r="B245" s="172"/>
    </row>
    <row r="246" spans="1:2" ht="15.75" customHeight="1">
      <c r="A246" s="172"/>
      <c r="B246" s="172"/>
    </row>
    <row r="247" spans="1:2" ht="15.75" customHeight="1">
      <c r="A247" s="172"/>
      <c r="B247" s="172"/>
    </row>
    <row r="248" spans="1:2" ht="15.75" customHeight="1">
      <c r="A248" s="172"/>
      <c r="B248" s="172"/>
    </row>
    <row r="249" spans="1:2" ht="15.75" customHeight="1">
      <c r="A249" s="172"/>
      <c r="B249" s="172"/>
    </row>
    <row r="250" spans="1:2" ht="15.75" customHeight="1">
      <c r="A250" s="172"/>
      <c r="B250" s="172"/>
    </row>
    <row r="251" spans="1:2" ht="15.75" customHeight="1">
      <c r="A251" s="172"/>
      <c r="B251" s="172"/>
    </row>
    <row r="252" spans="1:2" ht="15.75" customHeight="1">
      <c r="A252" s="172"/>
      <c r="B252" s="172"/>
    </row>
    <row r="253" spans="1:2" ht="15.75" customHeight="1">
      <c r="A253" s="172"/>
      <c r="B253" s="172"/>
    </row>
    <row r="254" spans="1:2" ht="15.75" customHeight="1">
      <c r="A254" s="172"/>
      <c r="B254" s="172"/>
    </row>
    <row r="255" spans="1:2" ht="15.75" customHeight="1">
      <c r="A255" s="172"/>
      <c r="B255" s="172"/>
    </row>
    <row r="256" spans="1:2" ht="15.75" customHeight="1">
      <c r="A256" s="172"/>
      <c r="B256" s="172"/>
    </row>
    <row r="257" spans="1:2" ht="15.75" customHeight="1">
      <c r="A257" s="172"/>
      <c r="B257" s="172"/>
    </row>
    <row r="258" spans="1:2" ht="15.75" customHeight="1">
      <c r="A258" s="172"/>
      <c r="B258" s="172"/>
    </row>
    <row r="259" spans="1:2" ht="15.75" customHeight="1">
      <c r="A259" s="172"/>
      <c r="B259" s="172"/>
    </row>
    <row r="260" spans="1:2" ht="15.75" customHeight="1">
      <c r="A260" s="172"/>
      <c r="B260" s="172"/>
    </row>
    <row r="261" spans="1:2" ht="15.75" customHeight="1">
      <c r="A261" s="172"/>
      <c r="B261" s="172"/>
    </row>
    <row r="262" spans="1:2" ht="15.75" customHeight="1">
      <c r="A262" s="172"/>
      <c r="B262" s="172"/>
    </row>
    <row r="263" spans="1:2" ht="15.75" customHeight="1">
      <c r="A263" s="172"/>
      <c r="B263" s="172"/>
    </row>
    <row r="264" spans="1:2" ht="15.75" customHeight="1">
      <c r="A264" s="172"/>
      <c r="B264" s="172"/>
    </row>
    <row r="265" spans="1:2" ht="15.75" customHeight="1">
      <c r="A265" s="172"/>
      <c r="B265" s="172"/>
    </row>
    <row r="266" spans="1:2" ht="15.75" customHeight="1">
      <c r="A266" s="172"/>
      <c r="B266" s="172"/>
    </row>
    <row r="267" spans="1:2" ht="15.75" customHeight="1">
      <c r="A267" s="172"/>
      <c r="B267" s="172"/>
    </row>
    <row r="268" spans="1:2" ht="15.75" customHeight="1">
      <c r="A268" s="172"/>
      <c r="B268" s="172"/>
    </row>
    <row r="269" spans="1:2" ht="15.75" customHeight="1">
      <c r="A269" s="172"/>
      <c r="B269" s="172"/>
    </row>
    <row r="270" spans="1:2" ht="15.75" customHeight="1">
      <c r="A270" s="172"/>
      <c r="B270" s="172"/>
    </row>
    <row r="271" spans="1:2" ht="15.75" customHeight="1">
      <c r="A271" s="172"/>
      <c r="B271" s="172"/>
    </row>
    <row r="272" spans="1:2" ht="15.75" customHeight="1">
      <c r="A272" s="172"/>
      <c r="B272" s="172"/>
    </row>
    <row r="273" spans="1:2" ht="15.75" customHeight="1">
      <c r="A273" s="172"/>
      <c r="B273" s="172"/>
    </row>
    <row r="274" spans="1:2" ht="15.75" customHeight="1">
      <c r="A274" s="172"/>
      <c r="B274" s="172"/>
    </row>
    <row r="275" spans="1:2" ht="15.75" customHeight="1">
      <c r="A275" s="172"/>
      <c r="B275" s="172"/>
    </row>
    <row r="276" spans="1:2" ht="15.75" customHeight="1">
      <c r="A276" s="172"/>
      <c r="B276" s="172"/>
    </row>
    <row r="277" spans="1:2" ht="15.75" customHeight="1">
      <c r="A277" s="172"/>
      <c r="B277" s="172"/>
    </row>
    <row r="278" spans="1:2" ht="15.75" customHeight="1">
      <c r="A278" s="172"/>
      <c r="B278" s="172"/>
    </row>
    <row r="279" spans="1:2" ht="15.75" customHeight="1">
      <c r="A279" s="172"/>
      <c r="B279" s="172"/>
    </row>
    <row r="280" spans="1:2" ht="15.75" customHeight="1">
      <c r="A280" s="172"/>
      <c r="B280" s="172"/>
    </row>
    <row r="281" spans="1:2" ht="15.75" customHeight="1">
      <c r="A281" s="172"/>
      <c r="B281" s="172"/>
    </row>
    <row r="282" spans="1:2" ht="15.75" customHeight="1">
      <c r="A282" s="172"/>
      <c r="B282" s="172"/>
    </row>
    <row r="283" spans="1:2" ht="15.75" customHeight="1">
      <c r="A283" s="172"/>
      <c r="B283" s="172"/>
    </row>
    <row r="284" spans="1:2" ht="15.75" customHeight="1">
      <c r="A284" s="172"/>
      <c r="B284" s="172"/>
    </row>
    <row r="285" spans="1:2" ht="15.75" customHeight="1">
      <c r="A285" s="172"/>
      <c r="B285" s="172"/>
    </row>
    <row r="286" spans="1:2" ht="15.75" customHeight="1">
      <c r="A286" s="172"/>
      <c r="B286" s="172"/>
    </row>
    <row r="287" spans="1:2" ht="15.75" customHeight="1">
      <c r="A287" s="172"/>
      <c r="B287" s="172"/>
    </row>
    <row r="288" spans="1:2" ht="15.75" customHeight="1">
      <c r="A288" s="172"/>
      <c r="B288" s="172"/>
    </row>
    <row r="289" spans="1:2" ht="15.75" customHeight="1">
      <c r="A289" s="172"/>
      <c r="B289" s="172"/>
    </row>
    <row r="290" spans="1:2" ht="15.75" customHeight="1">
      <c r="A290" s="172"/>
      <c r="B290" s="172"/>
    </row>
    <row r="291" spans="1:2" ht="15.75" customHeight="1">
      <c r="A291" s="172"/>
      <c r="B291" s="172"/>
    </row>
    <row r="292" spans="1:2" ht="15.75" customHeight="1">
      <c r="A292" s="172"/>
      <c r="B292" s="172"/>
    </row>
    <row r="293" spans="1:2" ht="15.75" customHeight="1">
      <c r="A293" s="172"/>
      <c r="B293" s="172"/>
    </row>
    <row r="294" spans="1:2" ht="15.75" customHeight="1">
      <c r="A294" s="172"/>
      <c r="B294" s="172"/>
    </row>
    <row r="295" spans="1:2" ht="15.75" customHeight="1">
      <c r="A295" s="172"/>
      <c r="B295" s="172"/>
    </row>
    <row r="296" spans="1:2" ht="15.75" customHeight="1">
      <c r="A296" s="172"/>
      <c r="B296" s="172"/>
    </row>
    <row r="297" spans="1:2" ht="15.75" customHeight="1">
      <c r="A297" s="172"/>
      <c r="B297" s="172"/>
    </row>
    <row r="298" spans="1:2" ht="15.75" customHeight="1">
      <c r="A298" s="172"/>
      <c r="B298" s="172"/>
    </row>
    <row r="299" spans="1:2" ht="15.75" customHeight="1">
      <c r="A299" s="172"/>
      <c r="B299" s="172"/>
    </row>
    <row r="300" spans="1:2" ht="15.75" customHeight="1">
      <c r="A300" s="172"/>
      <c r="B300" s="172"/>
    </row>
    <row r="301" spans="1:2" ht="15.75" customHeight="1">
      <c r="A301" s="172"/>
      <c r="B301" s="172"/>
    </row>
    <row r="302" spans="1:2" ht="15.75" customHeight="1">
      <c r="A302" s="172"/>
      <c r="B302" s="172"/>
    </row>
    <row r="303" spans="1:2" ht="15.75" customHeight="1">
      <c r="A303" s="172"/>
      <c r="B303" s="172"/>
    </row>
    <row r="304" spans="1:2" ht="15.75" customHeight="1">
      <c r="A304" s="172"/>
      <c r="B304" s="172"/>
    </row>
    <row r="305" spans="1:2" ht="15.75" customHeight="1">
      <c r="A305" s="172"/>
      <c r="B305" s="172"/>
    </row>
    <row r="306" spans="1:2" ht="15.75" customHeight="1">
      <c r="A306" s="172"/>
      <c r="B306" s="172"/>
    </row>
    <row r="307" spans="1:2" ht="15.75" customHeight="1">
      <c r="A307" s="172"/>
      <c r="B307" s="172"/>
    </row>
    <row r="308" spans="1:2" ht="15.75" customHeight="1">
      <c r="A308" s="172"/>
      <c r="B308" s="172"/>
    </row>
    <row r="309" spans="1:2" ht="15.75" customHeight="1">
      <c r="A309" s="172"/>
      <c r="B309" s="172"/>
    </row>
    <row r="310" spans="1:2" ht="15.75" customHeight="1">
      <c r="A310" s="172"/>
      <c r="B310" s="172"/>
    </row>
    <row r="311" spans="1:2" ht="15.75" customHeight="1">
      <c r="A311" s="172"/>
      <c r="B311" s="172"/>
    </row>
    <row r="312" spans="1:2" ht="15.75" customHeight="1">
      <c r="A312" s="172"/>
      <c r="B312" s="172"/>
    </row>
    <row r="313" spans="1:2" ht="15.75" customHeight="1">
      <c r="A313" s="172"/>
      <c r="B313" s="172"/>
    </row>
    <row r="314" spans="1:2" ht="15.75" customHeight="1">
      <c r="A314" s="172"/>
      <c r="B314" s="172"/>
    </row>
    <row r="315" spans="1:2" ht="15.75" customHeight="1">
      <c r="A315" s="172"/>
      <c r="B315" s="172"/>
    </row>
    <row r="316" spans="1:2" ht="15.75" customHeight="1">
      <c r="A316" s="172"/>
      <c r="B316" s="172"/>
    </row>
    <row r="317" spans="1:2" ht="15.75" customHeight="1">
      <c r="A317" s="172"/>
      <c r="B317" s="172"/>
    </row>
    <row r="318" spans="1:2" ht="15.75" customHeight="1">
      <c r="A318" s="172"/>
      <c r="B318" s="172"/>
    </row>
    <row r="319" spans="1:2" ht="15.75" customHeight="1">
      <c r="A319" s="172"/>
      <c r="B319" s="172"/>
    </row>
    <row r="320" spans="1:2" ht="15.75" customHeight="1">
      <c r="A320" s="172"/>
      <c r="B320" s="172"/>
    </row>
    <row r="321" spans="1:2" ht="15.75" customHeight="1">
      <c r="A321" s="172"/>
      <c r="B321" s="172"/>
    </row>
    <row r="322" spans="1:2" ht="15.75" customHeight="1">
      <c r="A322" s="172"/>
      <c r="B322" s="172"/>
    </row>
    <row r="323" spans="1:2" ht="15.75" customHeight="1">
      <c r="A323" s="172"/>
      <c r="B323" s="172"/>
    </row>
    <row r="324" spans="1:2" ht="15.75" customHeight="1">
      <c r="A324" s="172"/>
      <c r="B324" s="172"/>
    </row>
    <row r="325" spans="1:2" ht="15.75" customHeight="1">
      <c r="A325" s="172"/>
      <c r="B325" s="172"/>
    </row>
    <row r="326" spans="1:2" ht="15.75" customHeight="1">
      <c r="A326" s="172"/>
      <c r="B326" s="172"/>
    </row>
    <row r="327" spans="1:2" ht="15.75" customHeight="1">
      <c r="A327" s="172"/>
      <c r="B327" s="172"/>
    </row>
    <row r="328" spans="1:2" ht="15.75" customHeight="1">
      <c r="A328" s="172"/>
      <c r="B328" s="172"/>
    </row>
    <row r="329" spans="1:2" ht="15.75" customHeight="1">
      <c r="A329" s="172"/>
      <c r="B329" s="172"/>
    </row>
    <row r="330" spans="1:2" ht="15.75" customHeight="1">
      <c r="A330" s="172"/>
      <c r="B330" s="172"/>
    </row>
    <row r="331" spans="1:2" ht="15.75" customHeight="1">
      <c r="A331" s="172"/>
      <c r="B331" s="172"/>
    </row>
    <row r="332" spans="1:2" ht="15.75" customHeight="1">
      <c r="A332" s="172"/>
      <c r="B332" s="172"/>
    </row>
    <row r="333" spans="1:2" ht="15.75" customHeight="1">
      <c r="A333" s="172"/>
      <c r="B333" s="172"/>
    </row>
    <row r="334" spans="1:2" ht="15.75" customHeight="1">
      <c r="A334" s="172"/>
      <c r="B334" s="172"/>
    </row>
    <row r="335" spans="1:2" ht="15.75" customHeight="1">
      <c r="A335" s="172"/>
      <c r="B335" s="172"/>
    </row>
    <row r="336" spans="1:2" ht="15.75" customHeight="1">
      <c r="A336" s="172"/>
      <c r="B336" s="172"/>
    </row>
    <row r="337" spans="1:2" ht="15.75" customHeight="1">
      <c r="A337" s="172"/>
      <c r="B337" s="172"/>
    </row>
    <row r="338" spans="1:2" ht="15.75" customHeight="1">
      <c r="A338" s="172"/>
      <c r="B338" s="172"/>
    </row>
    <row r="339" spans="1:2" ht="15.75" customHeight="1">
      <c r="A339" s="172"/>
      <c r="B339" s="172"/>
    </row>
    <row r="340" spans="1:2" ht="15.75" customHeight="1">
      <c r="A340" s="172"/>
      <c r="B340" s="172"/>
    </row>
    <row r="341" spans="1:2" ht="15.75" customHeight="1">
      <c r="A341" s="172"/>
      <c r="B341" s="172"/>
    </row>
    <row r="342" spans="1:2" ht="15.75" customHeight="1">
      <c r="A342" s="172"/>
      <c r="B342" s="172"/>
    </row>
    <row r="343" spans="1:2" ht="15.75" customHeight="1">
      <c r="A343" s="172"/>
      <c r="B343" s="172"/>
    </row>
    <row r="344" spans="1:2" ht="15.75" customHeight="1">
      <c r="A344" s="172"/>
      <c r="B344" s="172"/>
    </row>
    <row r="345" spans="1:2" ht="15.75" customHeight="1">
      <c r="A345" s="172"/>
      <c r="B345" s="172"/>
    </row>
    <row r="346" spans="1:2" ht="15.75" customHeight="1">
      <c r="A346" s="172"/>
      <c r="B346" s="172"/>
    </row>
    <row r="347" spans="1:2" ht="15.75" customHeight="1">
      <c r="A347" s="172"/>
      <c r="B347" s="172"/>
    </row>
    <row r="348" spans="1:2" ht="15.75" customHeight="1">
      <c r="A348" s="172"/>
      <c r="B348" s="172"/>
    </row>
    <row r="349" spans="1:2" ht="15.75" customHeight="1">
      <c r="A349" s="172"/>
      <c r="B349" s="172"/>
    </row>
    <row r="350" spans="1:2" ht="15.75" customHeight="1">
      <c r="A350" s="172"/>
      <c r="B350" s="172"/>
    </row>
    <row r="351" spans="1:2" ht="15.75" customHeight="1">
      <c r="A351" s="172"/>
      <c r="B351" s="172"/>
    </row>
    <row r="352" spans="1:2" ht="15.75" customHeight="1">
      <c r="A352" s="172"/>
      <c r="B352" s="172"/>
    </row>
    <row r="353" spans="1:2" ht="15.75" customHeight="1">
      <c r="A353" s="172"/>
      <c r="B353" s="172"/>
    </row>
    <row r="354" spans="1:2" ht="15.75" customHeight="1">
      <c r="A354" s="172"/>
      <c r="B354" s="172"/>
    </row>
    <row r="355" spans="1:2" ht="15.75" customHeight="1">
      <c r="A355" s="172"/>
      <c r="B355" s="172"/>
    </row>
    <row r="356" spans="1:2" ht="15.75" customHeight="1">
      <c r="A356" s="172"/>
      <c r="B356" s="172"/>
    </row>
    <row r="357" spans="1:2" ht="15.75" customHeight="1">
      <c r="A357" s="172"/>
      <c r="B357" s="172"/>
    </row>
    <row r="358" spans="1:2" ht="15.75" customHeight="1">
      <c r="A358" s="172"/>
      <c r="B358" s="172"/>
    </row>
    <row r="359" spans="1:2" ht="15.75" customHeight="1">
      <c r="A359" s="172"/>
      <c r="B359" s="172"/>
    </row>
    <row r="360" spans="1:2" ht="15.75" customHeight="1">
      <c r="A360" s="172"/>
      <c r="B360" s="172"/>
    </row>
    <row r="361" spans="1:2" ht="15.75" customHeight="1">
      <c r="A361" s="172"/>
      <c r="B361" s="172"/>
    </row>
    <row r="362" spans="1:2" ht="15.75" customHeight="1">
      <c r="A362" s="172"/>
      <c r="B362" s="172"/>
    </row>
    <row r="363" spans="1:2" ht="15.75" customHeight="1">
      <c r="A363" s="172"/>
      <c r="B363" s="172"/>
    </row>
    <row r="364" spans="1:2" ht="15.75" customHeight="1">
      <c r="A364" s="172"/>
      <c r="B364" s="172"/>
    </row>
    <row r="365" spans="1:2" ht="15.75" customHeight="1">
      <c r="A365" s="172"/>
      <c r="B365" s="172"/>
    </row>
    <row r="366" spans="1:2" ht="15.75" customHeight="1">
      <c r="A366" s="172"/>
      <c r="B366" s="172"/>
    </row>
    <row r="367" spans="1:2" ht="15.75" customHeight="1">
      <c r="A367" s="172"/>
      <c r="B367" s="172"/>
    </row>
    <row r="368" spans="1:2" ht="15.75" customHeight="1">
      <c r="A368" s="172"/>
      <c r="B368" s="172"/>
    </row>
    <row r="369" spans="1:2" ht="15.75" customHeight="1">
      <c r="A369" s="172"/>
      <c r="B369" s="172"/>
    </row>
    <row r="370" spans="1:2" ht="15.75" customHeight="1">
      <c r="A370" s="172"/>
      <c r="B370" s="172"/>
    </row>
    <row r="371" spans="1:2" ht="15.75" customHeight="1">
      <c r="A371" s="172"/>
      <c r="B371" s="172"/>
    </row>
    <row r="372" spans="1:2" ht="15.75" customHeight="1">
      <c r="A372" s="172"/>
      <c r="B372" s="172"/>
    </row>
    <row r="373" spans="1:2" ht="15.75" customHeight="1">
      <c r="A373" s="172"/>
      <c r="B373" s="172"/>
    </row>
    <row r="374" spans="1:2" ht="15.75" customHeight="1">
      <c r="A374" s="172"/>
      <c r="B374" s="172"/>
    </row>
    <row r="375" spans="1:2" ht="15.75" customHeight="1">
      <c r="A375" s="172"/>
      <c r="B375" s="172"/>
    </row>
    <row r="376" spans="1:2" ht="15.75" customHeight="1">
      <c r="A376" s="172"/>
      <c r="B376" s="172"/>
    </row>
    <row r="377" spans="1:2" ht="15.75" customHeight="1">
      <c r="A377" s="172"/>
      <c r="B377" s="172"/>
    </row>
    <row r="378" spans="1:2" ht="15.75" customHeight="1">
      <c r="A378" s="172"/>
      <c r="B378" s="172"/>
    </row>
    <row r="379" spans="1:2" ht="15.75" customHeight="1">
      <c r="A379" s="172"/>
      <c r="B379" s="172"/>
    </row>
    <row r="380" spans="1:2" ht="15.75" customHeight="1">
      <c r="A380" s="172"/>
      <c r="B380" s="172"/>
    </row>
    <row r="381" spans="1:2" ht="15.75" customHeight="1">
      <c r="A381" s="172"/>
      <c r="B381" s="172"/>
    </row>
    <row r="382" spans="1:2" ht="15.75" customHeight="1">
      <c r="A382" s="172"/>
      <c r="B382" s="172"/>
    </row>
    <row r="383" spans="1:2" ht="15.75" customHeight="1">
      <c r="A383" s="172"/>
      <c r="B383" s="172"/>
    </row>
    <row r="384" spans="1:2" ht="15.75" customHeight="1">
      <c r="A384" s="172"/>
      <c r="B384" s="172"/>
    </row>
    <row r="385" spans="1:2" ht="15.75" customHeight="1">
      <c r="A385" s="172"/>
      <c r="B385" s="172"/>
    </row>
    <row r="386" spans="1:2" ht="15.75" customHeight="1">
      <c r="A386" s="172"/>
      <c r="B386" s="172"/>
    </row>
    <row r="387" spans="1:2" ht="15.75" customHeight="1">
      <c r="A387" s="172"/>
      <c r="B387" s="172"/>
    </row>
    <row r="388" spans="1:2" ht="15.75" customHeight="1">
      <c r="A388" s="172"/>
      <c r="B388" s="172"/>
    </row>
    <row r="389" spans="1:2" ht="15.75" customHeight="1">
      <c r="A389" s="172"/>
      <c r="B389" s="172"/>
    </row>
    <row r="390" spans="1:2" ht="15.75" customHeight="1">
      <c r="A390" s="172"/>
      <c r="B390" s="172"/>
    </row>
    <row r="391" spans="1:2" ht="15.75" customHeight="1">
      <c r="A391" s="172"/>
      <c r="B391" s="172"/>
    </row>
    <row r="392" spans="1:2" ht="15.75" customHeight="1">
      <c r="A392" s="172"/>
      <c r="B392" s="172"/>
    </row>
    <row r="393" spans="1:2" ht="15.75" customHeight="1">
      <c r="A393" s="172"/>
      <c r="B393" s="172"/>
    </row>
    <row r="394" spans="1:2" ht="15.75" customHeight="1">
      <c r="A394" s="172"/>
      <c r="B394" s="172"/>
    </row>
    <row r="395" spans="1:2" ht="15.75" customHeight="1">
      <c r="A395" s="172"/>
      <c r="B395" s="172"/>
    </row>
    <row r="396" spans="1:2" ht="15.75" customHeight="1">
      <c r="A396" s="172"/>
      <c r="B396" s="172"/>
    </row>
    <row r="397" spans="1:2" ht="15.75" customHeight="1">
      <c r="A397" s="172"/>
      <c r="B397" s="172"/>
    </row>
    <row r="398" spans="1:2" ht="15.75" customHeight="1">
      <c r="A398" s="172"/>
      <c r="B398" s="172"/>
    </row>
    <row r="399" spans="1:2" ht="15.75" customHeight="1">
      <c r="A399" s="172"/>
      <c r="B399" s="172"/>
    </row>
    <row r="400" spans="1:2" ht="15.75" customHeight="1">
      <c r="A400" s="172"/>
      <c r="B400" s="172"/>
    </row>
    <row r="401" spans="1:2" ht="15.75" customHeight="1">
      <c r="A401" s="172"/>
      <c r="B401" s="172"/>
    </row>
    <row r="402" spans="1:2" ht="15.75" customHeight="1">
      <c r="A402" s="172"/>
      <c r="B402" s="172"/>
    </row>
    <row r="403" spans="1:2" ht="15.75" customHeight="1">
      <c r="A403" s="172"/>
      <c r="B403" s="172"/>
    </row>
    <row r="404" spans="1:2" ht="15.75" customHeight="1">
      <c r="A404" s="172"/>
      <c r="B404" s="172"/>
    </row>
    <row r="405" spans="1:2" ht="15.75" customHeight="1">
      <c r="A405" s="172"/>
      <c r="B405" s="172"/>
    </row>
    <row r="406" spans="1:2" ht="15.75" customHeight="1">
      <c r="A406" s="172"/>
      <c r="B406" s="172"/>
    </row>
    <row r="407" spans="1:2" ht="15.75" customHeight="1">
      <c r="A407" s="172"/>
      <c r="B407" s="172"/>
    </row>
    <row r="408" spans="1:2" ht="15.75" customHeight="1">
      <c r="A408" s="172"/>
      <c r="B408" s="172"/>
    </row>
    <row r="409" spans="1:2" ht="15.75" customHeight="1">
      <c r="A409" s="172"/>
      <c r="B409" s="172"/>
    </row>
    <row r="410" spans="1:2" ht="15.75" customHeight="1">
      <c r="A410" s="172"/>
      <c r="B410" s="172"/>
    </row>
    <row r="411" spans="1:2" ht="15.75" customHeight="1">
      <c r="A411" s="172"/>
      <c r="B411" s="172"/>
    </row>
    <row r="412" spans="1:2" ht="15.75" customHeight="1">
      <c r="A412" s="172"/>
      <c r="B412" s="172"/>
    </row>
    <row r="413" spans="1:2" ht="15.75" customHeight="1">
      <c r="A413" s="172"/>
      <c r="B413" s="172"/>
    </row>
    <row r="414" spans="1:2" ht="15.75" customHeight="1">
      <c r="A414" s="172"/>
      <c r="B414" s="172"/>
    </row>
    <row r="415" spans="1:2" ht="15.75" customHeight="1">
      <c r="A415" s="172"/>
      <c r="B415" s="172"/>
    </row>
    <row r="416" spans="1:2" ht="15.75" customHeight="1">
      <c r="A416" s="172"/>
      <c r="B416" s="172"/>
    </row>
    <row r="417" spans="1:2" ht="15.75" customHeight="1">
      <c r="A417" s="172"/>
      <c r="B417" s="172"/>
    </row>
    <row r="418" spans="1:2" ht="15.75" customHeight="1">
      <c r="A418" s="172"/>
      <c r="B418" s="172"/>
    </row>
    <row r="419" spans="1:2" ht="15.75" customHeight="1">
      <c r="A419" s="172"/>
      <c r="B419" s="172"/>
    </row>
    <row r="420" spans="1:2" ht="15.75" customHeight="1">
      <c r="A420" s="172"/>
      <c r="B420" s="172"/>
    </row>
    <row r="421" spans="1:2" ht="15.75" customHeight="1">
      <c r="A421" s="172"/>
      <c r="B421" s="172"/>
    </row>
    <row r="422" spans="1:2" ht="15.75" customHeight="1">
      <c r="A422" s="172"/>
      <c r="B422" s="172"/>
    </row>
    <row r="423" spans="1:2" ht="15.75" customHeight="1">
      <c r="A423" s="172"/>
      <c r="B423" s="172"/>
    </row>
    <row r="424" spans="1:2" ht="15.75" customHeight="1">
      <c r="A424" s="172"/>
      <c r="B424" s="172"/>
    </row>
    <row r="425" spans="1:2" ht="15.75" customHeight="1">
      <c r="A425" s="172"/>
      <c r="B425" s="172"/>
    </row>
    <row r="426" spans="1:2" ht="15.75" customHeight="1">
      <c r="A426" s="172"/>
      <c r="B426" s="172"/>
    </row>
    <row r="427" spans="1:2" ht="15.75" customHeight="1">
      <c r="A427" s="172"/>
      <c r="B427" s="172"/>
    </row>
    <row r="428" spans="1:2" ht="15.75" customHeight="1">
      <c r="A428" s="172"/>
      <c r="B428" s="172"/>
    </row>
    <row r="429" spans="1:2" ht="15.75" customHeight="1">
      <c r="A429" s="172"/>
      <c r="B429" s="172"/>
    </row>
    <row r="430" spans="1:2" ht="15.75" customHeight="1">
      <c r="A430" s="172"/>
      <c r="B430" s="172"/>
    </row>
    <row r="431" spans="1:2" ht="15.75" customHeight="1">
      <c r="A431" s="172"/>
      <c r="B431" s="172"/>
    </row>
    <row r="432" spans="1:2" ht="15.75" customHeight="1">
      <c r="A432" s="172"/>
      <c r="B432" s="172"/>
    </row>
    <row r="433" spans="1:2" ht="15.75" customHeight="1">
      <c r="A433" s="172"/>
      <c r="B433" s="172"/>
    </row>
    <row r="434" spans="1:2" ht="15.75" customHeight="1">
      <c r="A434" s="172"/>
      <c r="B434" s="172"/>
    </row>
    <row r="435" spans="1:2" ht="15.75" customHeight="1">
      <c r="A435" s="172"/>
      <c r="B435" s="172"/>
    </row>
    <row r="436" spans="1:2" ht="15.75" customHeight="1">
      <c r="A436" s="172"/>
      <c r="B436" s="172"/>
    </row>
    <row r="437" spans="1:2" ht="15.75" customHeight="1">
      <c r="A437" s="172"/>
      <c r="B437" s="172"/>
    </row>
    <row r="438" spans="1:2" ht="15.75" customHeight="1">
      <c r="A438" s="172"/>
      <c r="B438" s="172"/>
    </row>
    <row r="439" spans="1:2" ht="15.75" customHeight="1">
      <c r="A439" s="172"/>
      <c r="B439" s="172"/>
    </row>
    <row r="440" spans="1:2" ht="15.75" customHeight="1">
      <c r="A440" s="172"/>
      <c r="B440" s="172"/>
    </row>
    <row r="441" spans="1:2" ht="15.75" customHeight="1">
      <c r="A441" s="172"/>
      <c r="B441" s="172"/>
    </row>
    <row r="442" spans="1:2" ht="15.75" customHeight="1">
      <c r="A442" s="172"/>
      <c r="B442" s="172"/>
    </row>
    <row r="443" spans="1:2" ht="15.75" customHeight="1">
      <c r="A443" s="172"/>
      <c r="B443" s="172"/>
    </row>
    <row r="444" spans="1:2" ht="15.75" customHeight="1">
      <c r="A444" s="172"/>
      <c r="B444" s="172"/>
    </row>
    <row r="445" spans="1:2" ht="15.75" customHeight="1">
      <c r="A445" s="172"/>
      <c r="B445" s="172"/>
    </row>
    <row r="446" spans="1:2" ht="15.75" customHeight="1">
      <c r="A446" s="172"/>
      <c r="B446" s="172"/>
    </row>
    <row r="447" spans="1:2" ht="15.75" customHeight="1">
      <c r="A447" s="172"/>
      <c r="B447" s="172"/>
    </row>
    <row r="448" spans="1:2" ht="15.75" customHeight="1">
      <c r="A448" s="172"/>
      <c r="B448" s="172"/>
    </row>
    <row r="449" spans="1:2" ht="15.75" customHeight="1">
      <c r="A449" s="172"/>
      <c r="B449" s="172"/>
    </row>
    <row r="450" spans="1:2" ht="15.75" customHeight="1">
      <c r="A450" s="172"/>
      <c r="B450" s="172"/>
    </row>
    <row r="451" spans="1:2" ht="15.75" customHeight="1">
      <c r="A451" s="172"/>
      <c r="B451" s="172"/>
    </row>
    <row r="452" spans="1:2" ht="15.75" customHeight="1">
      <c r="A452" s="172"/>
      <c r="B452" s="172"/>
    </row>
    <row r="453" spans="1:2" ht="15.75" customHeight="1">
      <c r="A453" s="172"/>
      <c r="B453" s="172"/>
    </row>
    <row r="454" spans="1:2" ht="15.75" customHeight="1">
      <c r="A454" s="172"/>
      <c r="B454" s="172"/>
    </row>
    <row r="455" spans="1:2" ht="15.75" customHeight="1">
      <c r="A455" s="172"/>
      <c r="B455" s="172"/>
    </row>
    <row r="456" spans="1:2" ht="15.75" customHeight="1">
      <c r="A456" s="172"/>
      <c r="B456" s="172"/>
    </row>
    <row r="457" spans="1:2" ht="15.75" customHeight="1">
      <c r="A457" s="172"/>
      <c r="B457" s="172"/>
    </row>
    <row r="458" spans="1:2" ht="15.75" customHeight="1">
      <c r="A458" s="172"/>
      <c r="B458" s="172"/>
    </row>
    <row r="459" spans="1:2" ht="15.75" customHeight="1">
      <c r="A459" s="172"/>
      <c r="B459" s="172"/>
    </row>
    <row r="460" spans="1:2" ht="15.75" customHeight="1">
      <c r="A460" s="172"/>
      <c r="B460" s="172"/>
    </row>
    <row r="461" spans="1:2" ht="15.75" customHeight="1">
      <c r="A461" s="172"/>
      <c r="B461" s="172"/>
    </row>
    <row r="462" spans="1:2" ht="15.75" customHeight="1">
      <c r="A462" s="172"/>
      <c r="B462" s="172"/>
    </row>
    <row r="463" spans="1:2" ht="15.75" customHeight="1">
      <c r="A463" s="172"/>
      <c r="B463" s="172"/>
    </row>
    <row r="464" spans="1:2" ht="15.75" customHeight="1">
      <c r="A464" s="172"/>
      <c r="B464" s="172"/>
    </row>
    <row r="465" spans="1:2" ht="15.75" customHeight="1">
      <c r="A465" s="172"/>
      <c r="B465" s="172"/>
    </row>
    <row r="466" spans="1:2" ht="15.75" customHeight="1">
      <c r="A466" s="172"/>
      <c r="B466" s="172"/>
    </row>
    <row r="467" spans="1:2" ht="15.75" customHeight="1">
      <c r="A467" s="172"/>
      <c r="B467" s="172"/>
    </row>
    <row r="468" spans="1:2" ht="15.75" customHeight="1">
      <c r="A468" s="172"/>
      <c r="B468" s="172"/>
    </row>
    <row r="469" spans="1:2" ht="15.75" customHeight="1">
      <c r="A469" s="172"/>
      <c r="B469" s="172"/>
    </row>
    <row r="470" spans="1:2" ht="15.75" customHeight="1">
      <c r="A470" s="172"/>
      <c r="B470" s="172"/>
    </row>
    <row r="471" spans="1:2" ht="15.75" customHeight="1">
      <c r="A471" s="172"/>
      <c r="B471" s="172"/>
    </row>
    <row r="472" spans="1:2" ht="15.75" customHeight="1">
      <c r="A472" s="172"/>
      <c r="B472" s="172"/>
    </row>
    <row r="473" spans="1:2" ht="15.75" customHeight="1">
      <c r="A473" s="172"/>
      <c r="B473" s="172"/>
    </row>
    <row r="474" spans="1:2" ht="15.75" customHeight="1">
      <c r="A474" s="172"/>
      <c r="B474" s="172"/>
    </row>
    <row r="475" spans="1:2" ht="15.75" customHeight="1">
      <c r="A475" s="172"/>
      <c r="B475" s="172"/>
    </row>
    <row r="476" spans="1:2" ht="15.75" customHeight="1">
      <c r="A476" s="172"/>
      <c r="B476" s="172"/>
    </row>
    <row r="477" spans="1:2" ht="15.75" customHeight="1">
      <c r="A477" s="172"/>
      <c r="B477" s="172"/>
    </row>
    <row r="478" spans="1:2" ht="15.75" customHeight="1">
      <c r="A478" s="172"/>
      <c r="B478" s="172"/>
    </row>
    <row r="479" spans="1:2" ht="15.75" customHeight="1">
      <c r="A479" s="172"/>
      <c r="B479" s="172"/>
    </row>
    <row r="480" spans="1:2" ht="15.75" customHeight="1">
      <c r="A480" s="172"/>
      <c r="B480" s="172"/>
    </row>
    <row r="481" spans="1:2" ht="15.75" customHeight="1">
      <c r="A481" s="172"/>
      <c r="B481" s="172"/>
    </row>
    <row r="482" spans="1:2" ht="15.75" customHeight="1">
      <c r="A482" s="172"/>
      <c r="B482" s="172"/>
    </row>
    <row r="483" spans="1:2" ht="15.75" customHeight="1">
      <c r="A483" s="172"/>
      <c r="B483" s="172"/>
    </row>
    <row r="484" spans="1:2" ht="15.75" customHeight="1">
      <c r="A484" s="172"/>
      <c r="B484" s="172"/>
    </row>
    <row r="485" spans="1:2" ht="15.75" customHeight="1">
      <c r="A485" s="172"/>
      <c r="B485" s="172"/>
    </row>
    <row r="486" spans="1:2" ht="15.75" customHeight="1">
      <c r="A486" s="172"/>
      <c r="B486" s="172"/>
    </row>
    <row r="487" spans="1:2" ht="15.75" customHeight="1">
      <c r="A487" s="172"/>
      <c r="B487" s="172"/>
    </row>
    <row r="488" spans="1:2" ht="15.75" customHeight="1">
      <c r="A488" s="172"/>
      <c r="B488" s="172"/>
    </row>
    <row r="489" spans="1:2" ht="15.75" customHeight="1">
      <c r="A489" s="172"/>
      <c r="B489" s="172"/>
    </row>
    <row r="490" spans="1:2" ht="15.75" customHeight="1">
      <c r="A490" s="172"/>
      <c r="B490" s="172"/>
    </row>
    <row r="491" spans="1:2" ht="15.75" customHeight="1">
      <c r="A491" s="172"/>
      <c r="B491" s="172"/>
    </row>
    <row r="492" spans="1:2" ht="15.75" customHeight="1">
      <c r="A492" s="172"/>
      <c r="B492" s="172"/>
    </row>
    <row r="493" spans="1:2" ht="15.75" customHeight="1">
      <c r="A493" s="172"/>
      <c r="B493" s="172"/>
    </row>
    <row r="494" spans="1:2" ht="15.75" customHeight="1">
      <c r="A494" s="172"/>
      <c r="B494" s="172"/>
    </row>
    <row r="495" spans="1:2" ht="15.75" customHeight="1">
      <c r="A495" s="172"/>
      <c r="B495" s="172"/>
    </row>
    <row r="496" spans="1:2" ht="15.75" customHeight="1">
      <c r="A496" s="172"/>
      <c r="B496" s="172"/>
    </row>
    <row r="497" spans="1:2" ht="15.75" customHeight="1">
      <c r="A497" s="172"/>
      <c r="B497" s="172"/>
    </row>
    <row r="498" spans="1:2" ht="15.75" customHeight="1">
      <c r="A498" s="172"/>
      <c r="B498" s="172"/>
    </row>
    <row r="499" spans="1:2" ht="15.75" customHeight="1">
      <c r="A499" s="172"/>
      <c r="B499" s="172"/>
    </row>
    <row r="500" spans="1:2" ht="15.75" customHeight="1">
      <c r="A500" s="172"/>
      <c r="B500" s="172"/>
    </row>
    <row r="501" spans="1:2" ht="15.75" customHeight="1">
      <c r="A501" s="172"/>
      <c r="B501" s="172"/>
    </row>
    <row r="502" spans="1:2" ht="15.75" customHeight="1">
      <c r="A502" s="172"/>
      <c r="B502" s="172"/>
    </row>
    <row r="503" spans="1:2" ht="15.75" customHeight="1">
      <c r="A503" s="172"/>
      <c r="B503" s="172"/>
    </row>
    <row r="504" spans="1:2" ht="15.75" customHeight="1">
      <c r="A504" s="172"/>
      <c r="B504" s="172"/>
    </row>
    <row r="505" spans="1:2" ht="15.75" customHeight="1">
      <c r="A505" s="172"/>
      <c r="B505" s="172"/>
    </row>
    <row r="506" spans="1:2" ht="15.75" customHeight="1">
      <c r="A506" s="172"/>
      <c r="B506" s="172"/>
    </row>
    <row r="507" spans="1:2" ht="15.75" customHeight="1">
      <c r="A507" s="172"/>
      <c r="B507" s="172"/>
    </row>
    <row r="508" spans="1:2" ht="15.75" customHeight="1">
      <c r="A508" s="172"/>
      <c r="B508" s="172"/>
    </row>
    <row r="509" spans="1:2" ht="15.75" customHeight="1">
      <c r="A509" s="172"/>
      <c r="B509" s="172"/>
    </row>
    <row r="510" spans="1:2" ht="15.75" customHeight="1">
      <c r="A510" s="172"/>
      <c r="B510" s="172"/>
    </row>
    <row r="511" spans="1:2" ht="15.75" customHeight="1">
      <c r="A511" s="172"/>
      <c r="B511" s="172"/>
    </row>
    <row r="512" spans="1:2" ht="15.75" customHeight="1">
      <c r="A512" s="172"/>
      <c r="B512" s="172"/>
    </row>
    <row r="513" spans="1:2" ht="15.75" customHeight="1">
      <c r="A513" s="172"/>
      <c r="B513" s="172"/>
    </row>
    <row r="514" spans="1:2" ht="15.75" customHeight="1">
      <c r="A514" s="172"/>
      <c r="B514" s="172"/>
    </row>
    <row r="515" spans="1:2" ht="15.75" customHeight="1">
      <c r="A515" s="172"/>
      <c r="B515" s="172"/>
    </row>
    <row r="516" spans="1:2" ht="15.75" customHeight="1">
      <c r="A516" s="172"/>
      <c r="B516" s="172"/>
    </row>
    <row r="517" spans="1:2" ht="15.75" customHeight="1">
      <c r="A517" s="172"/>
      <c r="B517" s="172"/>
    </row>
    <row r="518" spans="1:2" ht="15.75" customHeight="1">
      <c r="A518" s="172"/>
      <c r="B518" s="172"/>
    </row>
    <row r="519" spans="1:2" ht="15.75" customHeight="1">
      <c r="A519" s="172"/>
      <c r="B519" s="172"/>
    </row>
    <row r="520" spans="1:2" ht="15.75" customHeight="1">
      <c r="A520" s="172"/>
      <c r="B520" s="172"/>
    </row>
    <row r="521" spans="1:2" ht="15.75" customHeight="1">
      <c r="A521" s="172"/>
      <c r="B521" s="172"/>
    </row>
    <row r="522" spans="1:2" ht="15.75" customHeight="1">
      <c r="A522" s="172"/>
      <c r="B522" s="172"/>
    </row>
    <row r="523" spans="1:2" ht="15.75" customHeight="1">
      <c r="A523" s="172"/>
      <c r="B523" s="172"/>
    </row>
    <row r="524" spans="1:2" ht="15.75" customHeight="1">
      <c r="A524" s="172"/>
      <c r="B524" s="172"/>
    </row>
    <row r="525" spans="1:2" ht="15.75" customHeight="1">
      <c r="A525" s="172"/>
      <c r="B525" s="172"/>
    </row>
    <row r="526" spans="1:2" ht="15.75" customHeight="1">
      <c r="A526" s="172"/>
      <c r="B526" s="172"/>
    </row>
    <row r="527" spans="1:2" ht="15.75" customHeight="1">
      <c r="A527" s="172"/>
      <c r="B527" s="172"/>
    </row>
    <row r="528" spans="1:2" ht="15.75" customHeight="1">
      <c r="A528" s="172"/>
      <c r="B528" s="172"/>
    </row>
    <row r="529" spans="1:2" ht="15.75" customHeight="1">
      <c r="A529" s="172"/>
      <c r="B529" s="172"/>
    </row>
    <row r="530" spans="1:2" ht="15.75" customHeight="1">
      <c r="A530" s="172"/>
      <c r="B530" s="172"/>
    </row>
    <row r="531" spans="1:2" ht="15.75" customHeight="1">
      <c r="A531" s="172"/>
      <c r="B531" s="172"/>
    </row>
    <row r="532" spans="1:2" ht="15.75" customHeight="1">
      <c r="A532" s="172"/>
      <c r="B532" s="172"/>
    </row>
    <row r="533" spans="1:2" ht="15.75" customHeight="1">
      <c r="A533" s="172"/>
      <c r="B533" s="172"/>
    </row>
    <row r="534" spans="1:2" ht="15.75" customHeight="1">
      <c r="A534" s="172"/>
      <c r="B534" s="172"/>
    </row>
    <row r="535" spans="1:2" ht="15.75" customHeight="1">
      <c r="A535" s="172"/>
      <c r="B535" s="172"/>
    </row>
    <row r="536" spans="1:2" ht="15.75" customHeight="1">
      <c r="A536" s="172"/>
      <c r="B536" s="172"/>
    </row>
    <row r="537" spans="1:2" ht="15.75" customHeight="1">
      <c r="A537" s="172"/>
      <c r="B537" s="172"/>
    </row>
    <row r="538" spans="1:2" ht="15.75" customHeight="1">
      <c r="A538" s="172"/>
      <c r="B538" s="172"/>
    </row>
    <row r="539" spans="1:2" ht="15.75" customHeight="1">
      <c r="A539" s="172"/>
      <c r="B539" s="172"/>
    </row>
    <row r="540" spans="1:2" ht="15.75" customHeight="1">
      <c r="A540" s="172"/>
      <c r="B540" s="172"/>
    </row>
    <row r="541" spans="1:2" ht="15.75" customHeight="1">
      <c r="A541" s="172"/>
      <c r="B541" s="172"/>
    </row>
    <row r="542" spans="1:2" ht="15.75" customHeight="1">
      <c r="A542" s="172"/>
      <c r="B542" s="172"/>
    </row>
    <row r="543" spans="1:2" ht="15.75" customHeight="1">
      <c r="A543" s="172"/>
      <c r="B543" s="172"/>
    </row>
    <row r="544" spans="1:2" ht="15.75" customHeight="1">
      <c r="A544" s="172"/>
      <c r="B544" s="172"/>
    </row>
    <row r="545" spans="1:2" ht="15.75" customHeight="1">
      <c r="A545" s="172"/>
      <c r="B545" s="172"/>
    </row>
    <row r="546" spans="1:2" ht="15.75" customHeight="1">
      <c r="A546" s="172"/>
      <c r="B546" s="172"/>
    </row>
    <row r="547" spans="1:2" ht="15.75" customHeight="1">
      <c r="A547" s="172"/>
      <c r="B547" s="172"/>
    </row>
    <row r="548" spans="1:2" ht="15.75" customHeight="1">
      <c r="A548" s="172"/>
      <c r="B548" s="172"/>
    </row>
    <row r="549" spans="1:2" ht="15.75" customHeight="1">
      <c r="A549" s="172"/>
      <c r="B549" s="172"/>
    </row>
    <row r="550" spans="1:2" ht="15.75" customHeight="1">
      <c r="A550" s="172"/>
      <c r="B550" s="172"/>
    </row>
    <row r="551" spans="1:2" ht="15.75" customHeight="1">
      <c r="A551" s="172"/>
      <c r="B551" s="172"/>
    </row>
    <row r="552" spans="1:2" ht="15.75" customHeight="1">
      <c r="A552" s="172"/>
      <c r="B552" s="172"/>
    </row>
    <row r="553" spans="1:2" ht="15.75" customHeight="1">
      <c r="A553" s="172"/>
      <c r="B553" s="172"/>
    </row>
    <row r="554" spans="1:2" ht="15.75" customHeight="1">
      <c r="A554" s="172"/>
      <c r="B554" s="172"/>
    </row>
    <row r="555" spans="1:2" ht="15.75" customHeight="1">
      <c r="A555" s="172"/>
      <c r="B555" s="172"/>
    </row>
    <row r="556" spans="1:2" ht="15.75" customHeight="1">
      <c r="A556" s="172"/>
      <c r="B556" s="172"/>
    </row>
    <row r="557" spans="1:2" ht="15.75" customHeight="1">
      <c r="A557" s="172"/>
      <c r="B557" s="172"/>
    </row>
    <row r="558" spans="1:2" ht="15.75" customHeight="1">
      <c r="A558" s="172"/>
      <c r="B558" s="172"/>
    </row>
    <row r="559" spans="1:2" ht="15.75" customHeight="1">
      <c r="A559" s="172"/>
      <c r="B559" s="172"/>
    </row>
    <row r="560" spans="1:2" ht="15.75" customHeight="1">
      <c r="A560" s="172"/>
      <c r="B560" s="172"/>
    </row>
    <row r="561" spans="1:2" ht="15.75" customHeight="1">
      <c r="A561" s="172"/>
      <c r="B561" s="172"/>
    </row>
    <row r="562" spans="1:2" ht="15.75" customHeight="1">
      <c r="A562" s="172"/>
      <c r="B562" s="172"/>
    </row>
    <row r="563" spans="1:2" ht="15.75" customHeight="1">
      <c r="A563" s="172"/>
      <c r="B563" s="172"/>
    </row>
    <row r="564" spans="1:2" ht="15.75" customHeight="1">
      <c r="A564" s="172"/>
      <c r="B564" s="172"/>
    </row>
    <row r="565" spans="1:2" ht="15.75" customHeight="1">
      <c r="A565" s="172"/>
      <c r="B565" s="172"/>
    </row>
    <row r="566" spans="1:2" ht="15.75" customHeight="1">
      <c r="A566" s="172"/>
      <c r="B566" s="172"/>
    </row>
    <row r="567" spans="1:2" ht="15.75" customHeight="1">
      <c r="A567" s="172"/>
      <c r="B567" s="172"/>
    </row>
    <row r="568" spans="1:2" ht="15.75" customHeight="1">
      <c r="A568" s="172"/>
      <c r="B568" s="172"/>
    </row>
    <row r="569" spans="1:2" ht="15.75" customHeight="1">
      <c r="A569" s="172"/>
      <c r="B569" s="172"/>
    </row>
    <row r="570" spans="1:2" ht="15.75" customHeight="1">
      <c r="A570" s="172"/>
      <c r="B570" s="172"/>
    </row>
    <row r="571" spans="1:2" ht="15.75" customHeight="1">
      <c r="A571" s="172"/>
      <c r="B571" s="172"/>
    </row>
    <row r="572" spans="1:2" ht="15.75" customHeight="1">
      <c r="A572" s="172"/>
      <c r="B572" s="172"/>
    </row>
    <row r="573" spans="1:2" ht="15.75" customHeight="1">
      <c r="A573" s="172"/>
      <c r="B573" s="172"/>
    </row>
    <row r="574" spans="1:2" ht="15.75" customHeight="1">
      <c r="A574" s="172"/>
      <c r="B574" s="172"/>
    </row>
    <row r="575" spans="1:2" ht="15.75" customHeight="1">
      <c r="A575" s="172"/>
      <c r="B575" s="172"/>
    </row>
    <row r="576" spans="1:2" ht="15.75" customHeight="1">
      <c r="A576" s="172"/>
      <c r="B576" s="172"/>
    </row>
    <row r="577" spans="1:2" ht="15.75" customHeight="1">
      <c r="A577" s="172"/>
      <c r="B577" s="172"/>
    </row>
    <row r="578" spans="1:2" ht="15.75" customHeight="1">
      <c r="A578" s="172"/>
      <c r="B578" s="172"/>
    </row>
    <row r="579" spans="1:2" ht="15.75" customHeight="1">
      <c r="A579" s="172"/>
      <c r="B579" s="172"/>
    </row>
    <row r="580" spans="1:2" ht="15.75" customHeight="1">
      <c r="A580" s="172"/>
      <c r="B580" s="172"/>
    </row>
    <row r="581" spans="1:2" ht="15.75" customHeight="1">
      <c r="A581" s="172"/>
      <c r="B581" s="172"/>
    </row>
    <row r="582" spans="1:2" ht="15.75" customHeight="1">
      <c r="A582" s="172"/>
      <c r="B582" s="172"/>
    </row>
    <row r="583" spans="1:2" ht="15.75" customHeight="1">
      <c r="A583" s="172"/>
      <c r="B583" s="172"/>
    </row>
    <row r="584" spans="1:2" ht="15.75" customHeight="1">
      <c r="A584" s="172"/>
      <c r="B584" s="172"/>
    </row>
    <row r="585" spans="1:2" ht="15.75" customHeight="1">
      <c r="A585" s="172"/>
      <c r="B585" s="172"/>
    </row>
    <row r="586" spans="1:2" ht="15.75" customHeight="1">
      <c r="A586" s="172"/>
      <c r="B586" s="172"/>
    </row>
    <row r="587" spans="1:2" ht="15.75" customHeight="1">
      <c r="A587" s="172"/>
      <c r="B587" s="172"/>
    </row>
    <row r="588" spans="1:2" ht="15.75" customHeight="1">
      <c r="A588" s="172"/>
      <c r="B588" s="172"/>
    </row>
    <row r="589" spans="1:2" ht="15.75" customHeight="1">
      <c r="A589" s="172"/>
      <c r="B589" s="172"/>
    </row>
    <row r="590" spans="1:2" ht="15.75" customHeight="1">
      <c r="A590" s="172"/>
      <c r="B590" s="172"/>
    </row>
    <row r="591" spans="1:2" ht="15.75" customHeight="1">
      <c r="A591" s="172"/>
      <c r="B591" s="172"/>
    </row>
    <row r="592" spans="1:2" ht="15.75" customHeight="1">
      <c r="A592" s="172"/>
      <c r="B592" s="172"/>
    </row>
    <row r="593" spans="1:2" ht="15.75" customHeight="1">
      <c r="A593" s="172"/>
      <c r="B593" s="172"/>
    </row>
    <row r="594" spans="1:2" ht="15.75" customHeight="1">
      <c r="A594" s="172"/>
      <c r="B594" s="172"/>
    </row>
    <row r="595" spans="1:2" ht="15.75" customHeight="1">
      <c r="A595" s="172"/>
      <c r="B595" s="172"/>
    </row>
    <row r="596" spans="1:2" ht="15.75" customHeight="1">
      <c r="A596" s="172"/>
      <c r="B596" s="172"/>
    </row>
    <row r="597" spans="1:2" ht="15.75" customHeight="1">
      <c r="A597" s="172"/>
      <c r="B597" s="172"/>
    </row>
    <row r="598" spans="1:2" ht="15.75" customHeight="1">
      <c r="A598" s="172"/>
      <c r="B598" s="172"/>
    </row>
    <row r="599" spans="1:2" ht="15.75" customHeight="1">
      <c r="A599" s="172"/>
      <c r="B599" s="172"/>
    </row>
    <row r="600" spans="1:2" ht="15.75" customHeight="1">
      <c r="A600" s="172"/>
      <c r="B600" s="172"/>
    </row>
    <row r="601" spans="1:2" ht="15.75" customHeight="1">
      <c r="A601" s="172"/>
      <c r="B601" s="172"/>
    </row>
    <row r="602" spans="1:2" ht="15.75" customHeight="1">
      <c r="A602" s="172"/>
      <c r="B602" s="172"/>
    </row>
    <row r="603" spans="1:2" ht="15.75" customHeight="1">
      <c r="A603" s="172"/>
      <c r="B603" s="172"/>
    </row>
    <row r="604" spans="1:2" ht="15.75" customHeight="1">
      <c r="A604" s="172"/>
      <c r="B604" s="172"/>
    </row>
    <row r="605" spans="1:2" ht="15.75" customHeight="1">
      <c r="A605" s="172"/>
      <c r="B605" s="172"/>
    </row>
    <row r="606" spans="1:2" ht="15.75" customHeight="1">
      <c r="A606" s="172"/>
      <c r="B606" s="172"/>
    </row>
    <row r="607" spans="1:2" ht="15.75" customHeight="1">
      <c r="A607" s="172"/>
      <c r="B607" s="172"/>
    </row>
    <row r="608" spans="1:2" ht="15.75" customHeight="1">
      <c r="A608" s="172"/>
      <c r="B608" s="172"/>
    </row>
    <row r="609" spans="1:2" ht="15.75" customHeight="1">
      <c r="A609" s="172"/>
      <c r="B609" s="172"/>
    </row>
    <row r="610" spans="1:2" ht="15.75" customHeight="1">
      <c r="A610" s="172"/>
      <c r="B610" s="172"/>
    </row>
    <row r="611" spans="1:2" ht="15.75" customHeight="1">
      <c r="A611" s="172"/>
      <c r="B611" s="172"/>
    </row>
    <row r="612" spans="1:2" ht="15.75" customHeight="1">
      <c r="A612" s="172"/>
      <c r="B612" s="172"/>
    </row>
    <row r="613" spans="1:2" ht="15.75" customHeight="1">
      <c r="A613" s="172"/>
      <c r="B613" s="172"/>
    </row>
    <row r="614" spans="1:2" ht="15.75" customHeight="1">
      <c r="A614" s="172"/>
      <c r="B614" s="172"/>
    </row>
    <row r="615" spans="1:2" ht="15.75" customHeight="1">
      <c r="A615" s="172"/>
      <c r="B615" s="172"/>
    </row>
    <row r="616" spans="1:2" ht="15.75" customHeight="1">
      <c r="A616" s="172"/>
      <c r="B616" s="172"/>
    </row>
    <row r="617" spans="1:2" ht="15.75" customHeight="1">
      <c r="A617" s="172"/>
      <c r="B617" s="172"/>
    </row>
    <row r="618" spans="1:2" ht="15.75" customHeight="1">
      <c r="A618" s="172"/>
      <c r="B618" s="172"/>
    </row>
    <row r="619" spans="1:2" ht="15.75" customHeight="1">
      <c r="A619" s="172"/>
      <c r="B619" s="172"/>
    </row>
    <row r="620" spans="1:2" ht="15.75" customHeight="1">
      <c r="A620" s="172"/>
      <c r="B620" s="172"/>
    </row>
    <row r="621" spans="1:2" ht="15.75" customHeight="1">
      <c r="A621" s="172"/>
      <c r="B621" s="172"/>
    </row>
    <row r="622" spans="1:2" ht="15.75" customHeight="1">
      <c r="A622" s="172"/>
      <c r="B622" s="172"/>
    </row>
    <row r="623" spans="1:2" ht="15.75" customHeight="1">
      <c r="A623" s="172"/>
      <c r="B623" s="172"/>
    </row>
    <row r="624" spans="1:2" ht="15.75" customHeight="1">
      <c r="A624" s="172"/>
      <c r="B624" s="172"/>
    </row>
    <row r="625" spans="1:2" ht="15.75" customHeight="1">
      <c r="A625" s="172"/>
      <c r="B625" s="172"/>
    </row>
    <row r="626" spans="1:2" ht="15.75" customHeight="1">
      <c r="A626" s="172"/>
      <c r="B626" s="172"/>
    </row>
    <row r="627" spans="1:2" ht="15.75" customHeight="1">
      <c r="A627" s="172"/>
      <c r="B627" s="172"/>
    </row>
    <row r="628" spans="1:2" ht="15.75" customHeight="1">
      <c r="A628" s="172"/>
      <c r="B628" s="172"/>
    </row>
    <row r="629" spans="1:2" ht="15.75" customHeight="1">
      <c r="A629" s="172"/>
      <c r="B629" s="172"/>
    </row>
    <row r="630" spans="1:2" ht="15.75" customHeight="1">
      <c r="A630" s="172"/>
      <c r="B630" s="172"/>
    </row>
    <row r="631" spans="1:2" ht="15.75" customHeight="1">
      <c r="A631" s="172"/>
      <c r="B631" s="172"/>
    </row>
    <row r="632" spans="1:2" ht="15.75" customHeight="1">
      <c r="A632" s="172"/>
      <c r="B632" s="172"/>
    </row>
    <row r="633" spans="1:2" ht="15.75" customHeight="1">
      <c r="A633" s="172"/>
      <c r="B633" s="172"/>
    </row>
    <row r="634" spans="1:2" ht="15.75" customHeight="1">
      <c r="A634" s="172"/>
      <c r="B634" s="172"/>
    </row>
    <row r="635" spans="1:2" ht="15.75" customHeight="1">
      <c r="A635" s="172"/>
      <c r="B635" s="172"/>
    </row>
    <row r="636" spans="1:2" ht="15.75" customHeight="1">
      <c r="A636" s="172"/>
      <c r="B636" s="172"/>
    </row>
    <row r="637" spans="1:2" ht="15.75" customHeight="1">
      <c r="A637" s="172"/>
      <c r="B637" s="172"/>
    </row>
    <row r="638" spans="1:2" ht="15.75" customHeight="1">
      <c r="A638" s="172"/>
      <c r="B638" s="172"/>
    </row>
    <row r="639" spans="1:2" ht="15.75" customHeight="1">
      <c r="A639" s="172"/>
      <c r="B639" s="172"/>
    </row>
    <row r="640" spans="1:2" ht="15.75" customHeight="1">
      <c r="A640" s="172"/>
      <c r="B640" s="172"/>
    </row>
    <row r="641" spans="1:2" ht="15.75" customHeight="1">
      <c r="A641" s="172"/>
      <c r="B641" s="172"/>
    </row>
    <row r="642" spans="1:2" ht="15.75" customHeight="1">
      <c r="A642" s="172"/>
      <c r="B642" s="172"/>
    </row>
    <row r="643" spans="1:2" ht="15.75" customHeight="1">
      <c r="A643" s="172"/>
      <c r="B643" s="172"/>
    </row>
    <row r="644" spans="1:2" ht="15.75" customHeight="1">
      <c r="A644" s="172"/>
      <c r="B644" s="172"/>
    </row>
    <row r="645" spans="1:2" ht="15.75" customHeight="1">
      <c r="A645" s="172"/>
      <c r="B645" s="172"/>
    </row>
    <row r="646" spans="1:2" ht="15.75" customHeight="1">
      <c r="A646" s="172"/>
      <c r="B646" s="172"/>
    </row>
    <row r="647" spans="1:2" ht="15.75" customHeight="1">
      <c r="A647" s="172"/>
      <c r="B647" s="172"/>
    </row>
    <row r="648" spans="1:2" ht="15.75" customHeight="1">
      <c r="A648" s="172"/>
      <c r="B648" s="172"/>
    </row>
    <row r="649" spans="1:2" ht="15.75" customHeight="1">
      <c r="A649" s="172"/>
      <c r="B649" s="172"/>
    </row>
    <row r="650" spans="1:2" ht="15.75" customHeight="1">
      <c r="A650" s="172"/>
      <c r="B650" s="172"/>
    </row>
    <row r="651" spans="1:2" ht="15.75" customHeight="1">
      <c r="A651" s="172"/>
      <c r="B651" s="172"/>
    </row>
    <row r="652" spans="1:2" ht="15.75" customHeight="1">
      <c r="A652" s="172"/>
      <c r="B652" s="172"/>
    </row>
    <row r="653" spans="1:2" ht="15.75" customHeight="1">
      <c r="A653" s="172"/>
      <c r="B653" s="172"/>
    </row>
    <row r="654" spans="1:2" ht="15.75" customHeight="1">
      <c r="A654" s="172"/>
      <c r="B654" s="172"/>
    </row>
    <row r="655" spans="1:2" ht="15.75" customHeight="1">
      <c r="A655" s="172"/>
      <c r="B655" s="172"/>
    </row>
    <row r="656" spans="1:2" ht="15.75" customHeight="1">
      <c r="A656" s="172"/>
      <c r="B656" s="172"/>
    </row>
    <row r="657" spans="1:2" ht="15.75" customHeight="1">
      <c r="A657" s="172"/>
      <c r="B657" s="172"/>
    </row>
    <row r="658" spans="1:2" ht="15.75" customHeight="1">
      <c r="A658" s="172"/>
      <c r="B658" s="172"/>
    </row>
    <row r="659" spans="1:2" ht="15.75" customHeight="1">
      <c r="A659" s="172"/>
      <c r="B659" s="172"/>
    </row>
    <row r="660" spans="1:2" ht="15.75" customHeight="1">
      <c r="A660" s="172"/>
      <c r="B660" s="172"/>
    </row>
    <row r="661" spans="1:2" ht="15.75" customHeight="1">
      <c r="A661" s="172"/>
      <c r="B661" s="172"/>
    </row>
    <row r="662" spans="1:2" ht="15.75" customHeight="1">
      <c r="A662" s="172"/>
      <c r="B662" s="172"/>
    </row>
    <row r="663" spans="1:2" ht="15.75" customHeight="1">
      <c r="A663" s="172"/>
      <c r="B663" s="172"/>
    </row>
    <row r="664" spans="1:2" ht="15.75" customHeight="1">
      <c r="A664" s="172"/>
      <c r="B664" s="172"/>
    </row>
    <row r="665" spans="1:2" ht="15.75" customHeight="1">
      <c r="A665" s="172"/>
      <c r="B665" s="172"/>
    </row>
    <row r="666" spans="1:2" ht="15.75" customHeight="1">
      <c r="A666" s="172"/>
      <c r="B666" s="172"/>
    </row>
    <row r="667" spans="1:2" ht="15.75" customHeight="1">
      <c r="A667" s="172"/>
      <c r="B667" s="172"/>
    </row>
    <row r="668" spans="1:2" ht="15.75" customHeight="1">
      <c r="A668" s="172"/>
      <c r="B668" s="172"/>
    </row>
    <row r="669" spans="1:2" ht="15.75" customHeight="1">
      <c r="A669" s="172"/>
      <c r="B669" s="172"/>
    </row>
    <row r="670" spans="1:2" ht="15.75" customHeight="1">
      <c r="A670" s="172"/>
      <c r="B670" s="172"/>
    </row>
    <row r="671" spans="1:2" ht="15.75" customHeight="1">
      <c r="A671" s="172"/>
      <c r="B671" s="172"/>
    </row>
    <row r="672" spans="1:2" ht="15.75" customHeight="1">
      <c r="A672" s="172"/>
      <c r="B672" s="172"/>
    </row>
    <row r="673" spans="1:2" ht="15.75" customHeight="1">
      <c r="A673" s="172"/>
      <c r="B673" s="172"/>
    </row>
    <row r="674" spans="1:2" ht="15.75" customHeight="1">
      <c r="A674" s="172"/>
      <c r="B674" s="172"/>
    </row>
    <row r="675" spans="1:2" ht="15.75" customHeight="1">
      <c r="A675" s="172"/>
      <c r="B675" s="172"/>
    </row>
    <row r="676" spans="1:2" ht="15.75" customHeight="1">
      <c r="A676" s="172"/>
      <c r="B676" s="172"/>
    </row>
    <row r="677" spans="1:2" ht="15.75" customHeight="1">
      <c r="A677" s="172"/>
      <c r="B677" s="172"/>
    </row>
    <row r="678" spans="1:2" ht="15.75" customHeight="1">
      <c r="A678" s="172"/>
      <c r="B678" s="172"/>
    </row>
    <row r="679" spans="1:2" ht="15.75" customHeight="1">
      <c r="A679" s="172"/>
      <c r="B679" s="172"/>
    </row>
    <row r="680" spans="1:2" ht="15.75" customHeight="1">
      <c r="A680" s="172"/>
      <c r="B680" s="172"/>
    </row>
    <row r="681" spans="1:2" ht="15.75" customHeight="1">
      <c r="A681" s="172"/>
      <c r="B681" s="172"/>
    </row>
    <row r="682" spans="1:2" ht="15.75" customHeight="1">
      <c r="A682" s="172"/>
      <c r="B682" s="172"/>
    </row>
    <row r="683" spans="1:2" ht="15.75" customHeight="1">
      <c r="A683" s="172"/>
      <c r="B683" s="172"/>
    </row>
    <row r="684" spans="1:2" ht="15.75" customHeight="1">
      <c r="A684" s="172"/>
      <c r="B684" s="172"/>
    </row>
    <row r="685" spans="1:2" ht="15.75" customHeight="1">
      <c r="A685" s="172"/>
      <c r="B685" s="172"/>
    </row>
    <row r="686" spans="1:2" ht="15.75" customHeight="1">
      <c r="A686" s="172"/>
      <c r="B686" s="172"/>
    </row>
    <row r="687" spans="1:2" ht="15.75" customHeight="1">
      <c r="A687" s="172"/>
      <c r="B687" s="172"/>
    </row>
    <row r="688" spans="1:2" ht="15.75" customHeight="1">
      <c r="A688" s="172"/>
      <c r="B688" s="172"/>
    </row>
    <row r="689" spans="1:2" ht="15.75" customHeight="1">
      <c r="A689" s="172"/>
      <c r="B689" s="172"/>
    </row>
    <row r="690" spans="1:2" ht="15.75" customHeight="1">
      <c r="A690" s="172"/>
      <c r="B690" s="172"/>
    </row>
    <row r="691" spans="1:2" ht="15.75" customHeight="1">
      <c r="A691" s="172"/>
      <c r="B691" s="172"/>
    </row>
    <row r="692" spans="1:2" ht="15.75" customHeight="1">
      <c r="A692" s="172"/>
      <c r="B692" s="172"/>
    </row>
    <row r="693" spans="1:2" ht="15.75" customHeight="1">
      <c r="A693" s="172"/>
      <c r="B693" s="172"/>
    </row>
    <row r="694" spans="1:2" ht="15.75" customHeight="1">
      <c r="A694" s="172"/>
      <c r="B694" s="172"/>
    </row>
    <row r="695" spans="1:2" ht="15.75" customHeight="1">
      <c r="A695" s="172"/>
      <c r="B695" s="172"/>
    </row>
    <row r="696" spans="1:2" ht="15.75" customHeight="1">
      <c r="A696" s="172"/>
      <c r="B696" s="172"/>
    </row>
    <row r="697" spans="1:2" ht="15.75" customHeight="1">
      <c r="A697" s="172"/>
      <c r="B697" s="172"/>
    </row>
    <row r="698" spans="1:2" ht="15.75" customHeight="1">
      <c r="A698" s="172"/>
      <c r="B698" s="172"/>
    </row>
    <row r="699" spans="1:2" ht="15.75" customHeight="1">
      <c r="A699" s="172"/>
      <c r="B699" s="172"/>
    </row>
    <row r="700" spans="1:2" ht="15.75" customHeight="1">
      <c r="A700" s="172"/>
      <c r="B700" s="172"/>
    </row>
    <row r="701" spans="1:2" ht="15.75" customHeight="1">
      <c r="A701" s="172"/>
      <c r="B701" s="172"/>
    </row>
    <row r="702" spans="1:2" ht="15.75" customHeight="1">
      <c r="A702" s="172"/>
      <c r="B702" s="172"/>
    </row>
    <row r="703" spans="1:2" ht="15.75" customHeight="1">
      <c r="A703" s="172"/>
      <c r="B703" s="172"/>
    </row>
    <row r="704" spans="1:2" ht="15.75" customHeight="1">
      <c r="A704" s="172"/>
      <c r="B704" s="172"/>
    </row>
    <row r="705" spans="1:2" ht="15.75" customHeight="1">
      <c r="A705" s="172"/>
      <c r="B705" s="172"/>
    </row>
    <row r="706" spans="1:2" ht="15.75" customHeight="1">
      <c r="A706" s="172"/>
      <c r="B706" s="172"/>
    </row>
    <row r="707" spans="1:2" ht="15.75" customHeight="1">
      <c r="A707" s="172"/>
      <c r="B707" s="172"/>
    </row>
    <row r="708" spans="1:2" ht="15.75" customHeight="1">
      <c r="A708" s="172"/>
      <c r="B708" s="172"/>
    </row>
    <row r="709" spans="1:2" ht="15.75" customHeight="1">
      <c r="A709" s="172"/>
      <c r="B709" s="172"/>
    </row>
    <row r="710" spans="1:2" ht="15.75" customHeight="1">
      <c r="A710" s="172"/>
      <c r="B710" s="172"/>
    </row>
    <row r="711" spans="1:2" ht="15.75" customHeight="1">
      <c r="A711" s="172"/>
      <c r="B711" s="172"/>
    </row>
    <row r="712" spans="1:2" ht="15.75" customHeight="1">
      <c r="A712" s="172"/>
      <c r="B712" s="172"/>
    </row>
    <row r="713" spans="1:2" ht="15.75" customHeight="1">
      <c r="A713" s="172"/>
      <c r="B713" s="172"/>
    </row>
    <row r="714" spans="1:2" ht="15.75" customHeight="1">
      <c r="A714" s="172"/>
      <c r="B714" s="172"/>
    </row>
    <row r="715" spans="1:2" ht="15.75" customHeight="1">
      <c r="A715" s="172"/>
      <c r="B715" s="172"/>
    </row>
    <row r="716" spans="1:2" ht="15.75" customHeight="1">
      <c r="A716" s="172"/>
      <c r="B716" s="172"/>
    </row>
    <row r="717" spans="1:2" ht="15.75" customHeight="1">
      <c r="A717" s="172"/>
      <c r="B717" s="172"/>
    </row>
    <row r="718" spans="1:2" ht="15.75" customHeight="1">
      <c r="A718" s="172"/>
      <c r="B718" s="172"/>
    </row>
    <row r="719" spans="1:2" ht="15.75" customHeight="1">
      <c r="A719" s="172"/>
      <c r="B719" s="172"/>
    </row>
    <row r="720" spans="1:2" ht="15.75" customHeight="1">
      <c r="A720" s="172"/>
      <c r="B720" s="172"/>
    </row>
    <row r="721" spans="1:2" ht="15.75" customHeight="1">
      <c r="A721" s="172"/>
      <c r="B721" s="172"/>
    </row>
    <row r="722" spans="1:2" ht="15.75" customHeight="1">
      <c r="A722" s="172"/>
      <c r="B722" s="172"/>
    </row>
    <row r="723" spans="1:2" ht="15.75" customHeight="1">
      <c r="A723" s="172"/>
      <c r="B723" s="172"/>
    </row>
    <row r="724" spans="1:2" ht="15.75" customHeight="1">
      <c r="A724" s="172"/>
      <c r="B724" s="172"/>
    </row>
    <row r="725" spans="1:2" ht="15.75" customHeight="1">
      <c r="A725" s="172"/>
      <c r="B725" s="172"/>
    </row>
    <row r="726" spans="1:2" ht="15.75" customHeight="1">
      <c r="A726" s="172"/>
      <c r="B726" s="172"/>
    </row>
    <row r="727" spans="1:2" ht="15.75" customHeight="1">
      <c r="A727" s="172"/>
      <c r="B727" s="172"/>
    </row>
    <row r="728" spans="1:2" ht="15.75" customHeight="1">
      <c r="A728" s="172"/>
      <c r="B728" s="172"/>
    </row>
    <row r="729" spans="1:2" ht="15.75" customHeight="1">
      <c r="A729" s="172"/>
      <c r="B729" s="172"/>
    </row>
    <row r="730" spans="1:2" ht="15.75" customHeight="1">
      <c r="A730" s="172"/>
      <c r="B730" s="172"/>
    </row>
    <row r="731" spans="1:2" ht="15.75" customHeight="1">
      <c r="A731" s="172"/>
      <c r="B731" s="172"/>
    </row>
    <row r="732" spans="1:2" ht="15.75" customHeight="1">
      <c r="A732" s="172"/>
      <c r="B732" s="172"/>
    </row>
    <row r="733" spans="1:2" ht="15.75" customHeight="1">
      <c r="A733" s="172"/>
      <c r="B733" s="172"/>
    </row>
    <row r="734" spans="1:2" ht="15.75" customHeight="1">
      <c r="A734" s="172"/>
      <c r="B734" s="172"/>
    </row>
    <row r="735" spans="1:2" ht="15.75" customHeight="1">
      <c r="A735" s="172"/>
      <c r="B735" s="172"/>
    </row>
    <row r="736" spans="1:2" ht="15.75" customHeight="1">
      <c r="A736" s="172"/>
      <c r="B736" s="172"/>
    </row>
    <row r="737" spans="1:2" ht="15.75" customHeight="1">
      <c r="A737" s="172"/>
      <c r="B737" s="172"/>
    </row>
    <row r="738" spans="1:2" ht="15.75" customHeight="1">
      <c r="A738" s="172"/>
      <c r="B738" s="172"/>
    </row>
    <row r="739" spans="1:2" ht="15.75" customHeight="1">
      <c r="A739" s="172"/>
      <c r="B739" s="172"/>
    </row>
    <row r="740" spans="1:2" ht="15.75" customHeight="1">
      <c r="A740" s="172"/>
      <c r="B740" s="172"/>
    </row>
    <row r="741" spans="1:2" ht="15.75" customHeight="1">
      <c r="A741" s="172"/>
      <c r="B741" s="172"/>
    </row>
    <row r="742" spans="1:2" ht="15.75" customHeight="1">
      <c r="A742" s="172"/>
      <c r="B742" s="172"/>
    </row>
    <row r="743" spans="1:2" ht="15.75" customHeight="1">
      <c r="A743" s="172"/>
      <c r="B743" s="172"/>
    </row>
    <row r="744" spans="1:2" ht="15.75" customHeight="1">
      <c r="A744" s="172"/>
      <c r="B744" s="172"/>
    </row>
    <row r="745" spans="1:2" ht="15.75" customHeight="1">
      <c r="A745" s="172"/>
      <c r="B745" s="172"/>
    </row>
    <row r="746" spans="1:2" ht="15.75" customHeight="1">
      <c r="A746" s="172"/>
      <c r="B746" s="172"/>
    </row>
    <row r="747" spans="1:2" ht="15.75" customHeight="1">
      <c r="A747" s="172"/>
      <c r="B747" s="172"/>
    </row>
    <row r="748" spans="1:2" ht="15.75" customHeight="1">
      <c r="A748" s="172"/>
      <c r="B748" s="172"/>
    </row>
    <row r="749" spans="1:2" ht="15.75" customHeight="1">
      <c r="A749" s="172"/>
      <c r="B749" s="172"/>
    </row>
    <row r="750" spans="1:2" ht="15.75" customHeight="1">
      <c r="A750" s="172"/>
      <c r="B750" s="172"/>
    </row>
    <row r="751" spans="1:2" ht="15.75" customHeight="1">
      <c r="A751" s="172"/>
      <c r="B751" s="172"/>
    </row>
    <row r="752" spans="1:2" ht="15.75" customHeight="1">
      <c r="A752" s="172"/>
      <c r="B752" s="172"/>
    </row>
    <row r="753" spans="1:2" ht="15.75" customHeight="1">
      <c r="A753" s="172"/>
      <c r="B753" s="172"/>
    </row>
    <row r="754" spans="1:2" ht="15.75" customHeight="1">
      <c r="A754" s="172"/>
      <c r="B754" s="172"/>
    </row>
    <row r="755" spans="1:2" ht="15.75" customHeight="1">
      <c r="A755" s="172"/>
      <c r="B755" s="172"/>
    </row>
    <row r="756" spans="1:2" ht="15.75" customHeight="1">
      <c r="A756" s="172"/>
      <c r="B756" s="172"/>
    </row>
    <row r="757" spans="1:2" ht="15.75" customHeight="1">
      <c r="A757" s="172"/>
      <c r="B757" s="172"/>
    </row>
    <row r="758" spans="1:2" ht="15.75" customHeight="1">
      <c r="A758" s="172"/>
      <c r="B758" s="172"/>
    </row>
    <row r="759" spans="1:2" ht="15.75" customHeight="1">
      <c r="A759" s="172"/>
      <c r="B759" s="172"/>
    </row>
    <row r="760" spans="1:2" ht="15.75" customHeight="1">
      <c r="A760" s="172"/>
      <c r="B760" s="172"/>
    </row>
    <row r="761" spans="1:2" ht="15.75" customHeight="1">
      <c r="A761" s="172"/>
      <c r="B761" s="172"/>
    </row>
    <row r="762" spans="1:2" ht="15.75" customHeight="1">
      <c r="A762" s="172"/>
      <c r="B762" s="172"/>
    </row>
    <row r="763" spans="1:2" ht="15.75" customHeight="1">
      <c r="A763" s="172"/>
      <c r="B763" s="172"/>
    </row>
    <row r="764" spans="1:2" ht="15.75" customHeight="1">
      <c r="A764" s="172"/>
      <c r="B764" s="172"/>
    </row>
    <row r="765" spans="1:2" ht="15.75" customHeight="1">
      <c r="A765" s="172"/>
      <c r="B765" s="172"/>
    </row>
    <row r="766" spans="1:2" ht="15.75" customHeight="1">
      <c r="A766" s="172"/>
      <c r="B766" s="172"/>
    </row>
    <row r="767" spans="1:2" ht="15.75" customHeight="1">
      <c r="A767" s="172"/>
      <c r="B767" s="172"/>
    </row>
    <row r="768" spans="1:2" ht="15.75" customHeight="1">
      <c r="A768" s="172"/>
      <c r="B768" s="172"/>
    </row>
    <row r="769" spans="1:2" ht="15.75" customHeight="1">
      <c r="A769" s="172"/>
      <c r="B769" s="172"/>
    </row>
    <row r="770" spans="1:2" ht="15.75" customHeight="1">
      <c r="A770" s="172"/>
      <c r="B770" s="172"/>
    </row>
    <row r="771" spans="1:2" ht="15.75" customHeight="1">
      <c r="A771" s="172"/>
      <c r="B771" s="172"/>
    </row>
    <row r="772" spans="1:2" ht="15.75" customHeight="1">
      <c r="A772" s="172"/>
      <c r="B772" s="172"/>
    </row>
    <row r="773" spans="1:2" ht="15.75" customHeight="1">
      <c r="A773" s="172"/>
      <c r="B773" s="172"/>
    </row>
    <row r="774" spans="1:2" ht="15.75" customHeight="1">
      <c r="A774" s="172"/>
      <c r="B774" s="172"/>
    </row>
    <row r="775" spans="1:2" ht="15.75" customHeight="1">
      <c r="A775" s="172"/>
      <c r="B775" s="172"/>
    </row>
    <row r="776" spans="1:2" ht="15.75" customHeight="1">
      <c r="A776" s="172"/>
      <c r="B776" s="172"/>
    </row>
    <row r="777" spans="1:2" ht="15.75" customHeight="1">
      <c r="A777" s="172"/>
      <c r="B777" s="172"/>
    </row>
    <row r="778" spans="1:2" ht="15.75" customHeight="1">
      <c r="A778" s="172"/>
      <c r="B778" s="172"/>
    </row>
    <row r="779" spans="1:2" ht="15.75" customHeight="1">
      <c r="A779" s="172"/>
      <c r="B779" s="172"/>
    </row>
    <row r="780" spans="1:2" ht="15.75" customHeight="1">
      <c r="A780" s="172"/>
      <c r="B780" s="172"/>
    </row>
    <row r="781" spans="1:2" ht="15.75" customHeight="1">
      <c r="A781" s="172"/>
      <c r="B781" s="172"/>
    </row>
    <row r="782" spans="1:2" ht="15.75" customHeight="1">
      <c r="A782" s="172"/>
      <c r="B782" s="172"/>
    </row>
    <row r="783" spans="1:2" ht="15.75" customHeight="1">
      <c r="A783" s="172"/>
      <c r="B783" s="172"/>
    </row>
    <row r="784" spans="1:2" ht="15.75" customHeight="1">
      <c r="A784" s="172"/>
      <c r="B784" s="172"/>
    </row>
    <row r="785" spans="1:2" ht="15.75" customHeight="1">
      <c r="A785" s="172"/>
      <c r="B785" s="172"/>
    </row>
    <row r="786" spans="1:2" ht="15.75" customHeight="1">
      <c r="A786" s="172"/>
      <c r="B786" s="172"/>
    </row>
    <row r="787" spans="1:2" ht="15.75" customHeight="1">
      <c r="A787" s="172"/>
      <c r="B787" s="172"/>
    </row>
    <row r="788" spans="1:2" ht="15.75" customHeight="1">
      <c r="A788" s="172"/>
      <c r="B788" s="172"/>
    </row>
    <row r="789" spans="1:2" ht="15.75" customHeight="1">
      <c r="A789" s="172"/>
      <c r="B789" s="172"/>
    </row>
    <row r="790" spans="1:2" ht="15.75" customHeight="1">
      <c r="A790" s="172"/>
      <c r="B790" s="172"/>
    </row>
    <row r="791" spans="1:2" ht="15.75" customHeight="1">
      <c r="A791" s="172"/>
      <c r="B791" s="172"/>
    </row>
    <row r="792" spans="1:2" ht="15.75" customHeight="1">
      <c r="A792" s="172"/>
      <c r="B792" s="172"/>
    </row>
    <row r="793" spans="1:2" ht="15.75" customHeight="1">
      <c r="A793" s="172"/>
      <c r="B793" s="172"/>
    </row>
    <row r="794" spans="1:2" ht="15.75" customHeight="1">
      <c r="A794" s="172"/>
      <c r="B794" s="172"/>
    </row>
    <row r="795" spans="1:2" ht="15.75" customHeight="1">
      <c r="A795" s="172"/>
      <c r="B795" s="172"/>
    </row>
    <row r="796" spans="1:2" ht="15.75" customHeight="1">
      <c r="A796" s="172"/>
      <c r="B796" s="172"/>
    </row>
    <row r="797" spans="1:2" ht="15.75" customHeight="1">
      <c r="A797" s="172"/>
      <c r="B797" s="172"/>
    </row>
    <row r="798" spans="1:2" ht="15.75" customHeight="1">
      <c r="A798" s="172"/>
      <c r="B798" s="172"/>
    </row>
    <row r="799" spans="1:2" ht="15.75" customHeight="1">
      <c r="A799" s="172"/>
      <c r="B799" s="172"/>
    </row>
    <row r="800" spans="1:2" ht="15.75" customHeight="1">
      <c r="A800" s="172"/>
      <c r="B800" s="172"/>
    </row>
    <row r="801" spans="1:2" ht="15.75" customHeight="1">
      <c r="A801" s="172"/>
      <c r="B801" s="172"/>
    </row>
    <row r="802" spans="1:2" ht="15.75" customHeight="1">
      <c r="A802" s="172"/>
      <c r="B802" s="172"/>
    </row>
    <row r="803" spans="1:2" ht="15.75" customHeight="1">
      <c r="A803" s="172"/>
      <c r="B803" s="172"/>
    </row>
    <row r="804" spans="1:2" ht="15.75" customHeight="1">
      <c r="A804" s="172"/>
      <c r="B804" s="172"/>
    </row>
    <row r="805" spans="1:2" ht="15.75" customHeight="1">
      <c r="A805" s="172"/>
      <c r="B805" s="172"/>
    </row>
    <row r="806" spans="1:2" ht="15.75" customHeight="1">
      <c r="A806" s="172"/>
      <c r="B806" s="172"/>
    </row>
    <row r="807" spans="1:2" ht="15.75" customHeight="1">
      <c r="A807" s="172"/>
      <c r="B807" s="172"/>
    </row>
    <row r="808" spans="1:2" ht="15.75" customHeight="1">
      <c r="A808" s="172"/>
      <c r="B808" s="172"/>
    </row>
    <row r="809" spans="1:2" ht="15.75" customHeight="1">
      <c r="A809" s="172"/>
      <c r="B809" s="172"/>
    </row>
    <row r="810" spans="1:2" ht="15.75" customHeight="1">
      <c r="A810" s="172"/>
      <c r="B810" s="172"/>
    </row>
    <row r="811" spans="1:2" ht="15.75" customHeight="1">
      <c r="A811" s="172"/>
      <c r="B811" s="172"/>
    </row>
    <row r="812" spans="1:2" ht="15.75" customHeight="1">
      <c r="A812" s="172"/>
      <c r="B812" s="172"/>
    </row>
    <row r="813" spans="1:2" ht="15.75" customHeight="1">
      <c r="A813" s="172"/>
      <c r="B813" s="172"/>
    </row>
    <row r="814" spans="1:2" ht="15.75" customHeight="1">
      <c r="A814" s="172"/>
      <c r="B814" s="172"/>
    </row>
    <row r="815" spans="1:2" ht="15.75" customHeight="1">
      <c r="A815" s="172"/>
      <c r="B815" s="172"/>
    </row>
    <row r="816" spans="1:2" ht="15.75" customHeight="1">
      <c r="A816" s="172"/>
      <c r="B816" s="172"/>
    </row>
    <row r="817" spans="1:2" ht="15.75" customHeight="1">
      <c r="A817" s="172"/>
      <c r="B817" s="172"/>
    </row>
    <row r="818" spans="1:2" ht="15.75" customHeight="1">
      <c r="A818" s="172"/>
      <c r="B818" s="172"/>
    </row>
    <row r="819" spans="1:2" ht="15.75" customHeight="1">
      <c r="A819" s="172"/>
      <c r="B819" s="172"/>
    </row>
    <row r="820" spans="1:2" ht="15.75" customHeight="1">
      <c r="A820" s="172"/>
      <c r="B820" s="172"/>
    </row>
    <row r="821" spans="1:2" ht="15.75" customHeight="1">
      <c r="A821" s="172"/>
      <c r="B821" s="172"/>
    </row>
    <row r="822" spans="1:2" ht="15.75" customHeight="1">
      <c r="A822" s="172"/>
      <c r="B822" s="172"/>
    </row>
    <row r="823" spans="1:2" ht="15.75" customHeight="1">
      <c r="A823" s="172"/>
      <c r="B823" s="172"/>
    </row>
    <row r="824" spans="1:2" ht="15.75" customHeight="1">
      <c r="A824" s="172"/>
      <c r="B824" s="172"/>
    </row>
    <row r="825" spans="1:2" ht="15.75" customHeight="1">
      <c r="A825" s="172"/>
      <c r="B825" s="172"/>
    </row>
    <row r="826" spans="1:2" ht="15.75" customHeight="1">
      <c r="A826" s="172"/>
      <c r="B826" s="172"/>
    </row>
    <row r="827" spans="1:2" ht="15.75" customHeight="1">
      <c r="A827" s="172"/>
      <c r="B827" s="172"/>
    </row>
    <row r="828" spans="1:2" ht="15.75" customHeight="1">
      <c r="A828" s="172"/>
      <c r="B828" s="172"/>
    </row>
    <row r="829" spans="1:2" ht="15.75" customHeight="1">
      <c r="A829" s="172"/>
      <c r="B829" s="172"/>
    </row>
    <row r="830" spans="1:2" ht="15.75" customHeight="1">
      <c r="A830" s="172"/>
      <c r="B830" s="172"/>
    </row>
    <row r="831" spans="1:2" ht="15.75" customHeight="1">
      <c r="A831" s="172"/>
      <c r="B831" s="172"/>
    </row>
    <row r="832" spans="1:2" ht="15.75" customHeight="1">
      <c r="A832" s="172"/>
      <c r="B832" s="172"/>
    </row>
    <row r="833" spans="1:2" ht="15.75" customHeight="1">
      <c r="A833" s="172"/>
      <c r="B833" s="172"/>
    </row>
    <row r="834" spans="1:2" ht="15.75" customHeight="1">
      <c r="A834" s="172"/>
      <c r="B834" s="172"/>
    </row>
    <row r="835" spans="1:2" ht="15.75" customHeight="1">
      <c r="A835" s="172"/>
      <c r="B835" s="172"/>
    </row>
    <row r="836" spans="1:2" ht="15.75" customHeight="1">
      <c r="A836" s="172"/>
      <c r="B836" s="172"/>
    </row>
    <row r="837" spans="1:2" ht="15.75" customHeight="1">
      <c r="A837" s="172"/>
      <c r="B837" s="172"/>
    </row>
    <row r="838" spans="1:2" ht="15.75" customHeight="1">
      <c r="A838" s="172"/>
      <c r="B838" s="172"/>
    </row>
    <row r="839" spans="1:2" ht="15.75" customHeight="1">
      <c r="A839" s="172"/>
      <c r="B839" s="172"/>
    </row>
    <row r="840" spans="1:2" ht="15.75" customHeight="1">
      <c r="A840" s="172"/>
      <c r="B840" s="172"/>
    </row>
    <row r="841" spans="1:2" ht="15.75" customHeight="1">
      <c r="A841" s="172"/>
      <c r="B841" s="172"/>
    </row>
    <row r="842" spans="1:2" ht="15.75" customHeight="1">
      <c r="A842" s="172"/>
      <c r="B842" s="172"/>
    </row>
    <row r="843" spans="1:2" ht="15.75" customHeight="1">
      <c r="A843" s="172"/>
      <c r="B843" s="172"/>
    </row>
    <row r="844" spans="1:2" ht="15.75" customHeight="1">
      <c r="A844" s="172"/>
      <c r="B844" s="172"/>
    </row>
    <row r="845" spans="1:2" ht="15.75" customHeight="1">
      <c r="A845" s="172"/>
      <c r="B845" s="172"/>
    </row>
    <row r="846" spans="1:2" ht="15.75" customHeight="1">
      <c r="A846" s="172"/>
      <c r="B846" s="172"/>
    </row>
    <row r="847" spans="1:2" ht="15.75" customHeight="1">
      <c r="A847" s="172"/>
      <c r="B847" s="172"/>
    </row>
    <row r="848" spans="1:2" ht="15.75" customHeight="1">
      <c r="A848" s="172"/>
      <c r="B848" s="172"/>
    </row>
    <row r="849" spans="1:2" ht="15.75" customHeight="1">
      <c r="A849" s="172"/>
      <c r="B849" s="172"/>
    </row>
    <row r="850" spans="1:2" ht="15.75" customHeight="1">
      <c r="A850" s="172"/>
      <c r="B850" s="172"/>
    </row>
    <row r="851" spans="1:2" ht="15.75" customHeight="1">
      <c r="A851" s="172"/>
      <c r="B851" s="172"/>
    </row>
    <row r="852" spans="1:2" ht="15.75" customHeight="1">
      <c r="A852" s="172"/>
      <c r="B852" s="172"/>
    </row>
    <row r="853" spans="1:2" ht="15.75" customHeight="1">
      <c r="A853" s="172"/>
      <c r="B853" s="172"/>
    </row>
    <row r="854" spans="1:2" ht="15.75" customHeight="1">
      <c r="A854" s="172"/>
      <c r="B854" s="172"/>
    </row>
    <row r="855" spans="1:2" ht="15.75" customHeight="1">
      <c r="A855" s="172"/>
      <c r="B855" s="172"/>
    </row>
    <row r="856" spans="1:2" ht="15.75" customHeight="1">
      <c r="A856" s="172"/>
      <c r="B856" s="172"/>
    </row>
    <row r="857" spans="1:2" ht="15.75" customHeight="1">
      <c r="A857" s="172"/>
      <c r="B857" s="172"/>
    </row>
    <row r="858" spans="1:2" ht="15.75" customHeight="1">
      <c r="A858" s="172"/>
      <c r="B858" s="172"/>
    </row>
    <row r="859" spans="1:2" ht="15.75" customHeight="1">
      <c r="A859" s="172"/>
      <c r="B859" s="172"/>
    </row>
    <row r="860" spans="1:2" ht="15.75" customHeight="1">
      <c r="A860" s="172"/>
      <c r="B860" s="172"/>
    </row>
    <row r="861" spans="1:2" ht="15.75" customHeight="1">
      <c r="A861" s="172"/>
      <c r="B861" s="172"/>
    </row>
    <row r="862" spans="1:2" ht="15.75" customHeight="1">
      <c r="A862" s="172"/>
      <c r="B862" s="172"/>
    </row>
    <row r="863" spans="1:2" ht="15.75" customHeight="1">
      <c r="A863" s="172"/>
      <c r="B863" s="172"/>
    </row>
    <row r="864" spans="1:2" ht="15.75" customHeight="1">
      <c r="A864" s="172"/>
      <c r="B864" s="172"/>
    </row>
    <row r="865" spans="1:2" ht="15.75" customHeight="1">
      <c r="A865" s="172"/>
      <c r="B865" s="172"/>
    </row>
    <row r="866" spans="1:2" ht="15.75" customHeight="1">
      <c r="A866" s="172"/>
      <c r="B866" s="172"/>
    </row>
    <row r="867" spans="1:2" ht="15.75" customHeight="1">
      <c r="A867" s="172"/>
      <c r="B867" s="172"/>
    </row>
    <row r="868" spans="1:2" ht="15.75" customHeight="1">
      <c r="A868" s="172"/>
      <c r="B868" s="172"/>
    </row>
    <row r="869" spans="1:2" ht="15.75" customHeight="1">
      <c r="A869" s="172"/>
      <c r="B869" s="172"/>
    </row>
    <row r="870" spans="1:2" ht="15.75" customHeight="1">
      <c r="A870" s="172"/>
      <c r="B870" s="172"/>
    </row>
    <row r="871" spans="1:2" ht="15.75" customHeight="1">
      <c r="A871" s="172"/>
      <c r="B871" s="172"/>
    </row>
    <row r="872" spans="1:2" ht="15.75" customHeight="1">
      <c r="A872" s="172"/>
      <c r="B872" s="172"/>
    </row>
    <row r="873" spans="1:2" ht="15.75" customHeight="1">
      <c r="A873" s="172"/>
      <c r="B873" s="172"/>
    </row>
    <row r="874" spans="1:2" ht="15.75" customHeight="1">
      <c r="A874" s="172"/>
      <c r="B874" s="172"/>
    </row>
    <row r="875" spans="1:2" ht="15.75" customHeight="1">
      <c r="A875" s="172"/>
      <c r="B875" s="172"/>
    </row>
    <row r="876" spans="1:2" ht="15.75" customHeight="1">
      <c r="A876" s="172"/>
      <c r="B876" s="172"/>
    </row>
    <row r="877" spans="1:2" ht="15.75" customHeight="1">
      <c r="A877" s="172"/>
      <c r="B877" s="172"/>
    </row>
    <row r="878" spans="1:2" ht="15.75" customHeight="1">
      <c r="A878" s="172"/>
      <c r="B878" s="172"/>
    </row>
    <row r="879" spans="1:2" ht="15.75" customHeight="1">
      <c r="A879" s="172"/>
      <c r="B879" s="172"/>
    </row>
    <row r="880" spans="1:2" ht="15.75" customHeight="1">
      <c r="A880" s="172"/>
      <c r="B880" s="172"/>
    </row>
    <row r="881" spans="1:2" ht="15.75" customHeight="1">
      <c r="A881" s="172"/>
      <c r="B881" s="172"/>
    </row>
    <row r="882" spans="1:2" ht="15.75" customHeight="1">
      <c r="A882" s="172"/>
      <c r="B882" s="172"/>
    </row>
    <row r="883" spans="1:2" ht="15.75" customHeight="1">
      <c r="A883" s="172"/>
      <c r="B883" s="172"/>
    </row>
    <row r="884" spans="1:2" ht="15.75" customHeight="1">
      <c r="A884" s="172"/>
      <c r="B884" s="172"/>
    </row>
    <row r="885" spans="1:2" ht="15.75" customHeight="1">
      <c r="A885" s="172"/>
      <c r="B885" s="172"/>
    </row>
    <row r="886" spans="1:2" ht="15.75" customHeight="1">
      <c r="A886" s="172"/>
      <c r="B886" s="172"/>
    </row>
    <row r="887" spans="1:2" ht="15.75" customHeight="1">
      <c r="A887" s="172"/>
      <c r="B887" s="172"/>
    </row>
    <row r="888" spans="1:2" ht="15.75" customHeight="1">
      <c r="A888" s="172"/>
      <c r="B888" s="172"/>
    </row>
    <row r="889" spans="1:2" ht="15.75" customHeight="1">
      <c r="A889" s="172"/>
      <c r="B889" s="172"/>
    </row>
    <row r="890" spans="1:2" ht="15.75" customHeight="1">
      <c r="A890" s="172"/>
      <c r="B890" s="172"/>
    </row>
    <row r="891" spans="1:2" ht="15.75" customHeight="1">
      <c r="A891" s="172"/>
      <c r="B891" s="172"/>
    </row>
    <row r="892" spans="1:2" ht="15.75" customHeight="1">
      <c r="A892" s="172"/>
      <c r="B892" s="172"/>
    </row>
    <row r="893" spans="1:2" ht="15.75" customHeight="1">
      <c r="A893" s="172"/>
      <c r="B893" s="172"/>
    </row>
    <row r="894" spans="1:2" ht="15.75" customHeight="1">
      <c r="A894" s="172"/>
      <c r="B894" s="172"/>
    </row>
    <row r="895" spans="1:2" ht="15.75" customHeight="1">
      <c r="A895" s="172"/>
      <c r="B895" s="172"/>
    </row>
    <row r="896" spans="1:2" ht="15.75" customHeight="1">
      <c r="A896" s="172"/>
      <c r="B896" s="172"/>
    </row>
    <row r="897" spans="1:2" ht="15.75" customHeight="1">
      <c r="A897" s="172"/>
      <c r="B897" s="172"/>
    </row>
    <row r="898" spans="1:2" ht="15.75" customHeight="1">
      <c r="A898" s="172"/>
      <c r="B898" s="172"/>
    </row>
    <row r="899" spans="1:2" ht="15.75" customHeight="1">
      <c r="A899" s="172"/>
      <c r="B899" s="172"/>
    </row>
    <row r="900" spans="1:2" ht="15.75" customHeight="1">
      <c r="A900" s="172"/>
      <c r="B900" s="172"/>
    </row>
    <row r="901" spans="1:2" ht="15.75" customHeight="1">
      <c r="A901" s="172"/>
      <c r="B901" s="172"/>
    </row>
    <row r="902" spans="1:2" ht="15.75" customHeight="1">
      <c r="A902" s="172"/>
      <c r="B902" s="172"/>
    </row>
    <row r="903" spans="1:2" ht="15.75" customHeight="1">
      <c r="A903" s="172"/>
      <c r="B903" s="172"/>
    </row>
    <row r="904" spans="1:2" ht="15.75" customHeight="1">
      <c r="A904" s="172"/>
      <c r="B904" s="172"/>
    </row>
    <row r="905" spans="1:2" ht="15.75" customHeight="1">
      <c r="A905" s="172"/>
      <c r="B905" s="172"/>
    </row>
    <row r="906" spans="1:2" ht="15.75" customHeight="1">
      <c r="A906" s="172"/>
      <c r="B906" s="172"/>
    </row>
    <row r="907" spans="1:2" ht="15.75" customHeight="1">
      <c r="A907" s="172"/>
      <c r="B907" s="172"/>
    </row>
    <row r="908" spans="1:2" ht="15.75" customHeight="1">
      <c r="A908" s="172"/>
      <c r="B908" s="172"/>
    </row>
    <row r="909" spans="1:2" ht="15.75" customHeight="1">
      <c r="A909" s="172"/>
      <c r="B909" s="172"/>
    </row>
    <row r="910" spans="1:2" ht="15.75" customHeight="1">
      <c r="A910" s="172"/>
      <c r="B910" s="172"/>
    </row>
    <row r="911" spans="1:2" ht="15.75" customHeight="1">
      <c r="A911" s="172"/>
      <c r="B911" s="172"/>
    </row>
    <row r="912" spans="1:2" ht="15.75" customHeight="1">
      <c r="A912" s="172"/>
      <c r="B912" s="172"/>
    </row>
    <row r="913" spans="1:2" ht="15.75" customHeight="1">
      <c r="A913" s="172"/>
      <c r="B913" s="172"/>
    </row>
    <row r="914" spans="1:2" ht="15.75" customHeight="1">
      <c r="A914" s="172"/>
      <c r="B914" s="172"/>
    </row>
    <row r="915" spans="1:2" ht="15.75" customHeight="1">
      <c r="A915" s="172"/>
      <c r="B915" s="172"/>
    </row>
    <row r="916" spans="1:2" ht="15.75" customHeight="1">
      <c r="A916" s="172"/>
      <c r="B916" s="172"/>
    </row>
    <row r="917" spans="1:2" ht="15.75" customHeight="1">
      <c r="A917" s="172"/>
      <c r="B917" s="172"/>
    </row>
    <row r="918" spans="1:2" ht="15.75" customHeight="1">
      <c r="A918" s="172"/>
      <c r="B918" s="172"/>
    </row>
    <row r="919" spans="1:2" ht="15.75" customHeight="1">
      <c r="A919" s="172"/>
      <c r="B919" s="172"/>
    </row>
    <row r="920" spans="1:2" ht="15.75" customHeight="1">
      <c r="A920" s="172"/>
      <c r="B920" s="172"/>
    </row>
    <row r="921" spans="1:2" ht="15.75" customHeight="1">
      <c r="A921" s="172"/>
      <c r="B921" s="172"/>
    </row>
    <row r="922" spans="1:2" ht="15.75" customHeight="1">
      <c r="A922" s="172"/>
      <c r="B922" s="172"/>
    </row>
    <row r="923" spans="1:2" ht="15.75" customHeight="1">
      <c r="A923" s="172"/>
      <c r="B923" s="172"/>
    </row>
    <row r="924" spans="1:2" ht="15.75" customHeight="1">
      <c r="A924" s="172"/>
      <c r="B924" s="172"/>
    </row>
    <row r="925" spans="1:2" ht="15.75" customHeight="1">
      <c r="A925" s="172"/>
      <c r="B925" s="172"/>
    </row>
    <row r="926" spans="1:2" ht="15.75" customHeight="1">
      <c r="A926" s="172"/>
      <c r="B926" s="172"/>
    </row>
    <row r="927" spans="1:2" ht="15.75" customHeight="1">
      <c r="A927" s="172"/>
      <c r="B927" s="172"/>
    </row>
    <row r="928" spans="1:2" ht="15.75" customHeight="1">
      <c r="A928" s="172"/>
      <c r="B928" s="172"/>
    </row>
    <row r="929" spans="1:2" ht="15.75" customHeight="1">
      <c r="A929" s="172"/>
      <c r="B929" s="172"/>
    </row>
    <row r="930" spans="1:2" ht="15.75" customHeight="1">
      <c r="A930" s="172"/>
      <c r="B930" s="172"/>
    </row>
    <row r="931" spans="1:2" ht="15.75" customHeight="1">
      <c r="A931" s="172"/>
      <c r="B931" s="172"/>
    </row>
    <row r="932" spans="1:2" ht="15.75" customHeight="1">
      <c r="A932" s="172"/>
      <c r="B932" s="172"/>
    </row>
    <row r="933" spans="1:2" ht="15.75" customHeight="1">
      <c r="A933" s="172"/>
      <c r="B933" s="172"/>
    </row>
    <row r="934" spans="1:2" ht="15.75" customHeight="1">
      <c r="A934" s="172"/>
      <c r="B934" s="172"/>
    </row>
    <row r="935" spans="1:2" ht="15.75" customHeight="1">
      <c r="A935" s="172"/>
      <c r="B935" s="172"/>
    </row>
    <row r="936" spans="1:2" ht="15.75" customHeight="1">
      <c r="A936" s="172"/>
      <c r="B936" s="172"/>
    </row>
    <row r="937" spans="1:2" ht="15.75" customHeight="1">
      <c r="A937" s="172"/>
      <c r="B937" s="172"/>
    </row>
    <row r="938" spans="1:2" ht="15.75" customHeight="1">
      <c r="A938" s="172"/>
      <c r="B938" s="172"/>
    </row>
    <row r="939" spans="1:2" ht="15.75" customHeight="1">
      <c r="A939" s="172"/>
      <c r="B939" s="172"/>
    </row>
    <row r="940" spans="1:2" ht="15.75" customHeight="1">
      <c r="A940" s="172"/>
      <c r="B940" s="172"/>
    </row>
    <row r="941" spans="1:2" ht="15.75" customHeight="1">
      <c r="A941" s="172"/>
      <c r="B941" s="172"/>
    </row>
    <row r="942" spans="1:2" ht="15.75" customHeight="1">
      <c r="A942" s="172"/>
      <c r="B942" s="172"/>
    </row>
  </sheetData>
  <mergeCells count="8">
    <mergeCell ref="A1:F1"/>
    <mergeCell ref="A2:F2"/>
    <mergeCell ref="A3:F3"/>
    <mergeCell ref="A4:A5"/>
    <mergeCell ref="B4:B5"/>
    <mergeCell ref="C4:D4"/>
    <mergeCell ref="E4:F4"/>
    <mergeCell ref="C5:D5"/>
  </mergeCells>
  <pageMargins left="0.11811023622047245" right="0" top="0.74803149606299213" bottom="0.74803149606299213" header="0" footer="0"/>
  <pageSetup scale="2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950"/>
  <sheetViews>
    <sheetView view="pageBreakPreview" zoomScale="40" zoomScaleNormal="60" zoomScaleSheetLayoutView="40" workbookViewId="0">
      <selection activeCell="A6" sqref="A6:F41"/>
    </sheetView>
  </sheetViews>
  <sheetFormatPr baseColWidth="10" defaultColWidth="12.625" defaultRowHeight="15" customHeight="1"/>
  <cols>
    <col min="1" max="1" width="7.375" style="173" customWidth="1"/>
    <col min="2" max="2" width="18.125" customWidth="1"/>
    <col min="3" max="3" width="121" customWidth="1"/>
    <col min="4" max="4" width="59.875" customWidth="1"/>
    <col min="5" max="5" width="15.875" style="54" customWidth="1"/>
    <col min="6" max="6" width="18.125" customWidth="1"/>
    <col min="7" max="17" width="9.375" customWidth="1"/>
  </cols>
  <sheetData>
    <row r="1" spans="1:6" ht="24" customHeight="1">
      <c r="A1" s="337" t="s">
        <v>200</v>
      </c>
      <c r="B1" s="338"/>
      <c r="C1" s="338"/>
      <c r="D1" s="338"/>
      <c r="E1" s="338"/>
      <c r="F1" s="338"/>
    </row>
    <row r="2" spans="1:6" ht="75" customHeight="1">
      <c r="A2" s="339" t="s">
        <v>203</v>
      </c>
      <c r="B2" s="310"/>
      <c r="C2" s="310"/>
      <c r="D2" s="310"/>
      <c r="E2" s="310"/>
      <c r="F2" s="310"/>
    </row>
    <row r="3" spans="1:6" ht="81" customHeight="1">
      <c r="A3" s="340" t="s">
        <v>257</v>
      </c>
      <c r="B3" s="341"/>
      <c r="C3" s="341"/>
      <c r="D3" s="341"/>
      <c r="E3" s="341"/>
      <c r="F3" s="341"/>
    </row>
    <row r="4" spans="1:6" ht="60" customHeight="1">
      <c r="A4" s="342" t="s">
        <v>2</v>
      </c>
      <c r="B4" s="344" t="s">
        <v>3</v>
      </c>
      <c r="C4" s="345" t="s">
        <v>4</v>
      </c>
      <c r="D4" s="346"/>
      <c r="E4" s="345"/>
      <c r="F4" s="347"/>
    </row>
    <row r="5" spans="1:6" ht="119.25" customHeight="1">
      <c r="A5" s="350"/>
      <c r="B5" s="343"/>
      <c r="C5" s="352" t="s">
        <v>5</v>
      </c>
      <c r="D5" s="353"/>
      <c r="E5" s="131" t="s">
        <v>6</v>
      </c>
      <c r="F5" s="132" t="s">
        <v>7</v>
      </c>
    </row>
    <row r="6" spans="1:6" ht="234" customHeight="1">
      <c r="A6" s="181">
        <v>29</v>
      </c>
      <c r="B6" s="105" t="s">
        <v>55</v>
      </c>
      <c r="C6" s="157" t="s">
        <v>209</v>
      </c>
      <c r="D6" s="136"/>
      <c r="E6" s="145" t="s">
        <v>6</v>
      </c>
      <c r="F6" s="146">
        <v>2</v>
      </c>
    </row>
    <row r="7" spans="1:6" ht="194.25" customHeight="1">
      <c r="A7" s="181">
        <v>30</v>
      </c>
      <c r="B7" s="105" t="s">
        <v>55</v>
      </c>
      <c r="C7" s="157" t="s">
        <v>210</v>
      </c>
      <c r="D7" s="136"/>
      <c r="E7" s="145" t="s">
        <v>6</v>
      </c>
      <c r="F7" s="146">
        <v>2</v>
      </c>
    </row>
    <row r="8" spans="1:6" ht="190.5" customHeight="1">
      <c r="A8" s="181">
        <v>31</v>
      </c>
      <c r="B8" s="105" t="s">
        <v>55</v>
      </c>
      <c r="C8" s="157" t="s">
        <v>211</v>
      </c>
      <c r="D8" s="147"/>
      <c r="E8" s="148" t="s">
        <v>6</v>
      </c>
      <c r="F8" s="149">
        <v>2</v>
      </c>
    </row>
    <row r="9" spans="1:6" ht="156.75" customHeight="1">
      <c r="A9" s="180">
        <v>32</v>
      </c>
      <c r="B9" s="150" t="s">
        <v>55</v>
      </c>
      <c r="C9" s="158" t="s">
        <v>212</v>
      </c>
      <c r="D9" s="136"/>
      <c r="E9" s="148" t="s">
        <v>6</v>
      </c>
      <c r="F9" s="146">
        <v>20</v>
      </c>
    </row>
    <row r="10" spans="1:6" ht="147" customHeight="1">
      <c r="A10" s="181">
        <v>33</v>
      </c>
      <c r="B10" s="151" t="s">
        <v>55</v>
      </c>
      <c r="C10" s="158" t="s">
        <v>57</v>
      </c>
      <c r="D10" s="152"/>
      <c r="E10" s="148" t="s">
        <v>6</v>
      </c>
      <c r="F10" s="153">
        <v>20</v>
      </c>
    </row>
    <row r="11" spans="1:6" ht="145.5" customHeight="1">
      <c r="A11" s="181">
        <v>34</v>
      </c>
      <c r="B11" s="105" t="s">
        <v>55</v>
      </c>
      <c r="C11" s="159" t="s">
        <v>58</v>
      </c>
      <c r="D11" s="136"/>
      <c r="E11" s="148" t="s">
        <v>6</v>
      </c>
      <c r="F11" s="146">
        <v>20</v>
      </c>
    </row>
    <row r="12" spans="1:6" ht="135.75" customHeight="1">
      <c r="A12" s="181">
        <v>35</v>
      </c>
      <c r="B12" s="105" t="s">
        <v>55</v>
      </c>
      <c r="C12" s="159" t="s">
        <v>59</v>
      </c>
      <c r="D12" s="136"/>
      <c r="E12" s="148" t="s">
        <v>6</v>
      </c>
      <c r="F12" s="146">
        <v>20</v>
      </c>
    </row>
    <row r="13" spans="1:6" ht="141.75" customHeight="1">
      <c r="A13" s="181">
        <v>36</v>
      </c>
      <c r="B13" s="105" t="s">
        <v>55</v>
      </c>
      <c r="C13" s="159" t="s">
        <v>60</v>
      </c>
      <c r="D13" s="136"/>
      <c r="E13" s="145" t="s">
        <v>6</v>
      </c>
      <c r="F13" s="146">
        <v>20</v>
      </c>
    </row>
    <row r="14" spans="1:6" ht="190.5" customHeight="1">
      <c r="A14" s="181">
        <v>37</v>
      </c>
      <c r="B14" s="105" t="s">
        <v>55</v>
      </c>
      <c r="C14" s="160" t="s">
        <v>213</v>
      </c>
      <c r="D14" s="152"/>
      <c r="E14" s="153" t="s">
        <v>204</v>
      </c>
      <c r="F14" s="153">
        <v>10</v>
      </c>
    </row>
    <row r="15" spans="1:6" ht="128.25" customHeight="1">
      <c r="A15" s="181">
        <v>38</v>
      </c>
      <c r="B15" s="105" t="s">
        <v>55</v>
      </c>
      <c r="C15" s="161" t="s">
        <v>214</v>
      </c>
      <c r="D15" s="136"/>
      <c r="E15" s="145" t="s">
        <v>6</v>
      </c>
      <c r="F15" s="146">
        <v>30</v>
      </c>
    </row>
    <row r="16" spans="1:6" ht="120.75" customHeight="1">
      <c r="A16" s="181">
        <v>39</v>
      </c>
      <c r="B16" s="105" t="s">
        <v>55</v>
      </c>
      <c r="C16" s="162" t="s">
        <v>223</v>
      </c>
      <c r="D16" s="136"/>
      <c r="E16" s="66" t="s">
        <v>78</v>
      </c>
      <c r="F16" s="154">
        <v>6</v>
      </c>
    </row>
    <row r="17" spans="1:6" ht="100.5" customHeight="1">
      <c r="A17" s="181">
        <v>40</v>
      </c>
      <c r="B17" s="105" t="s">
        <v>55</v>
      </c>
      <c r="C17" s="163" t="s">
        <v>224</v>
      </c>
      <c r="D17" s="136"/>
      <c r="E17" s="66" t="s">
        <v>78</v>
      </c>
      <c r="F17" s="154">
        <v>6</v>
      </c>
    </row>
    <row r="18" spans="1:6" ht="141.75" customHeight="1">
      <c r="A18" s="181">
        <v>41</v>
      </c>
      <c r="B18" s="105" t="s">
        <v>55</v>
      </c>
      <c r="C18" s="164" t="s">
        <v>80</v>
      </c>
      <c r="D18" s="136"/>
      <c r="E18" s="145" t="s">
        <v>6</v>
      </c>
      <c r="F18" s="146">
        <v>350</v>
      </c>
    </row>
    <row r="19" spans="1:6" ht="130.5" customHeight="1">
      <c r="A19" s="181">
        <v>42</v>
      </c>
      <c r="B19" s="105" t="s">
        <v>55</v>
      </c>
      <c r="C19" s="165" t="s">
        <v>81</v>
      </c>
      <c r="D19" s="147"/>
      <c r="E19" s="148" t="s">
        <v>6</v>
      </c>
      <c r="F19" s="146">
        <v>150</v>
      </c>
    </row>
    <row r="20" spans="1:6" ht="119.25" customHeight="1">
      <c r="A20" s="181">
        <v>43</v>
      </c>
      <c r="B20" s="105" t="s">
        <v>55</v>
      </c>
      <c r="C20" s="162" t="s">
        <v>82</v>
      </c>
      <c r="D20" s="136"/>
      <c r="E20" s="66" t="s">
        <v>83</v>
      </c>
      <c r="F20" s="146">
        <v>12</v>
      </c>
    </row>
    <row r="21" spans="1:6" ht="120.75" customHeight="1">
      <c r="A21" s="181">
        <v>44</v>
      </c>
      <c r="B21" s="105" t="s">
        <v>55</v>
      </c>
      <c r="C21" s="162" t="s">
        <v>215</v>
      </c>
      <c r="D21" s="136"/>
      <c r="E21" s="66" t="s">
        <v>85</v>
      </c>
      <c r="F21" s="146">
        <v>2</v>
      </c>
    </row>
    <row r="22" spans="1:6" ht="126" customHeight="1">
      <c r="A22" s="181">
        <v>45</v>
      </c>
      <c r="B22" s="105" t="s">
        <v>55</v>
      </c>
      <c r="C22" s="162" t="s">
        <v>216</v>
      </c>
      <c r="D22" s="136"/>
      <c r="E22" s="66" t="s">
        <v>6</v>
      </c>
      <c r="F22" s="146">
        <v>12</v>
      </c>
    </row>
    <row r="23" spans="1:6" ht="134.25" customHeight="1">
      <c r="A23" s="181">
        <v>46</v>
      </c>
      <c r="B23" s="105" t="s">
        <v>55</v>
      </c>
      <c r="C23" s="162" t="s">
        <v>217</v>
      </c>
      <c r="D23" s="136"/>
      <c r="E23" s="66" t="s">
        <v>88</v>
      </c>
      <c r="F23" s="146">
        <v>5</v>
      </c>
    </row>
    <row r="24" spans="1:6" ht="139.5" customHeight="1">
      <c r="A24" s="181">
        <v>47</v>
      </c>
      <c r="B24" s="105" t="s">
        <v>55</v>
      </c>
      <c r="C24" s="162" t="s">
        <v>89</v>
      </c>
      <c r="D24" s="136"/>
      <c r="E24" s="66" t="s">
        <v>6</v>
      </c>
      <c r="F24" s="146">
        <v>70</v>
      </c>
    </row>
    <row r="25" spans="1:6" ht="123" customHeight="1">
      <c r="A25" s="181">
        <v>48</v>
      </c>
      <c r="B25" s="105" t="s">
        <v>55</v>
      </c>
      <c r="C25" s="162" t="s">
        <v>90</v>
      </c>
      <c r="D25" s="136"/>
      <c r="E25" s="66" t="s">
        <v>78</v>
      </c>
      <c r="F25" s="146">
        <v>3</v>
      </c>
    </row>
    <row r="26" spans="1:6" ht="130.5" customHeight="1">
      <c r="A26" s="181">
        <v>49</v>
      </c>
      <c r="B26" s="105" t="s">
        <v>55</v>
      </c>
      <c r="C26" s="163" t="s">
        <v>91</v>
      </c>
      <c r="D26" s="136"/>
      <c r="E26" s="66" t="s">
        <v>85</v>
      </c>
      <c r="F26" s="146">
        <v>5</v>
      </c>
    </row>
    <row r="27" spans="1:6" ht="143.25" customHeight="1">
      <c r="A27" s="181">
        <v>50</v>
      </c>
      <c r="B27" s="105" t="s">
        <v>55</v>
      </c>
      <c r="C27" s="162" t="s">
        <v>218</v>
      </c>
      <c r="D27" s="152"/>
      <c r="E27" s="66" t="s">
        <v>78</v>
      </c>
      <c r="F27" s="122">
        <v>15</v>
      </c>
    </row>
    <row r="28" spans="1:6" ht="123" customHeight="1">
      <c r="A28" s="181">
        <v>51</v>
      </c>
      <c r="B28" s="105" t="s">
        <v>55</v>
      </c>
      <c r="C28" s="162" t="s">
        <v>95</v>
      </c>
      <c r="D28" s="135"/>
      <c r="E28" s="66" t="s">
        <v>96</v>
      </c>
      <c r="F28" s="122">
        <v>3</v>
      </c>
    </row>
    <row r="29" spans="1:6" ht="150.75" customHeight="1">
      <c r="A29" s="181">
        <v>52</v>
      </c>
      <c r="B29" s="105" t="s">
        <v>55</v>
      </c>
      <c r="C29" s="163" t="s">
        <v>219</v>
      </c>
      <c r="D29" s="135"/>
      <c r="E29" s="98" t="s">
        <v>83</v>
      </c>
      <c r="F29" s="123">
        <v>3</v>
      </c>
    </row>
    <row r="30" spans="1:6" ht="117" customHeight="1">
      <c r="A30" s="180">
        <v>53</v>
      </c>
      <c r="B30" s="150" t="s">
        <v>55</v>
      </c>
      <c r="C30" s="162" t="s">
        <v>220</v>
      </c>
      <c r="E30" s="95" t="s">
        <v>85</v>
      </c>
      <c r="F30" s="155">
        <v>3</v>
      </c>
    </row>
    <row r="31" spans="1:6" ht="120.75" customHeight="1">
      <c r="A31" s="180">
        <v>54</v>
      </c>
      <c r="B31" s="150" t="s">
        <v>55</v>
      </c>
      <c r="C31" s="162" t="s">
        <v>221</v>
      </c>
      <c r="D31" s="53"/>
      <c r="E31" s="95" t="s">
        <v>85</v>
      </c>
      <c r="F31" s="155">
        <v>4</v>
      </c>
    </row>
    <row r="32" spans="1:6" ht="203.25" customHeight="1">
      <c r="A32" s="180">
        <v>55</v>
      </c>
      <c r="B32" s="150" t="s">
        <v>55</v>
      </c>
      <c r="C32" s="166" t="s">
        <v>222</v>
      </c>
      <c r="D32" s="135"/>
      <c r="E32" s="139" t="s">
        <v>168</v>
      </c>
      <c r="F32" s="139">
        <v>1</v>
      </c>
    </row>
    <row r="33" spans="1:6" ht="94.5" customHeight="1">
      <c r="A33" s="180">
        <v>56</v>
      </c>
      <c r="B33" s="150" t="s">
        <v>55</v>
      </c>
      <c r="C33" s="162" t="s">
        <v>63</v>
      </c>
      <c r="E33" s="95" t="s">
        <v>6</v>
      </c>
      <c r="F33" s="155">
        <v>5</v>
      </c>
    </row>
    <row r="34" spans="1:6" ht="145.5" customHeight="1">
      <c r="A34" s="180">
        <v>57</v>
      </c>
      <c r="B34" s="144" t="s">
        <v>55</v>
      </c>
      <c r="C34" s="157" t="s">
        <v>68</v>
      </c>
      <c r="D34" s="140"/>
      <c r="E34" s="141" t="s">
        <v>6</v>
      </c>
      <c r="F34" s="142">
        <v>3</v>
      </c>
    </row>
    <row r="35" spans="1:6" ht="145.5" customHeight="1">
      <c r="A35" s="181">
        <v>58</v>
      </c>
      <c r="B35" s="143" t="s">
        <v>55</v>
      </c>
      <c r="C35" s="160" t="s">
        <v>101</v>
      </c>
      <c r="D35" s="140"/>
      <c r="E35" s="141" t="s">
        <v>6</v>
      </c>
      <c r="F35" s="142">
        <v>4</v>
      </c>
    </row>
    <row r="36" spans="1:6" ht="145.5" customHeight="1">
      <c r="A36" s="181">
        <v>59</v>
      </c>
      <c r="B36" s="137" t="s">
        <v>55</v>
      </c>
      <c r="C36" s="160" t="s">
        <v>229</v>
      </c>
      <c r="D36" s="140"/>
      <c r="E36" s="141" t="s">
        <v>6</v>
      </c>
      <c r="F36" s="142">
        <v>2</v>
      </c>
    </row>
    <row r="37" spans="1:6" ht="145.5" customHeight="1">
      <c r="A37" s="181">
        <v>60</v>
      </c>
      <c r="B37" s="137" t="s">
        <v>55</v>
      </c>
      <c r="C37" s="167" t="s">
        <v>208</v>
      </c>
      <c r="D37" s="140"/>
      <c r="E37" s="142" t="s">
        <v>225</v>
      </c>
      <c r="F37" s="142">
        <v>1</v>
      </c>
    </row>
    <row r="38" spans="1:6" ht="174" customHeight="1">
      <c r="A38" s="181">
        <v>61</v>
      </c>
      <c r="B38" s="137" t="s">
        <v>55</v>
      </c>
      <c r="C38" s="170" t="s">
        <v>226</v>
      </c>
      <c r="D38" s="138"/>
      <c r="E38" s="139" t="s">
        <v>6</v>
      </c>
      <c r="F38" s="139">
        <v>5</v>
      </c>
    </row>
    <row r="39" spans="1:6" ht="119.25" customHeight="1">
      <c r="A39" s="181">
        <v>62</v>
      </c>
      <c r="B39" s="105" t="s">
        <v>55</v>
      </c>
      <c r="C39" s="160" t="s">
        <v>227</v>
      </c>
      <c r="D39" s="124"/>
      <c r="E39" s="139" t="s">
        <v>6</v>
      </c>
      <c r="F39" s="139">
        <v>3</v>
      </c>
    </row>
    <row r="40" spans="1:6" ht="138" customHeight="1">
      <c r="A40" s="181">
        <v>63</v>
      </c>
      <c r="B40" s="105" t="s">
        <v>55</v>
      </c>
      <c r="C40" s="168" t="s">
        <v>228</v>
      </c>
      <c r="D40" s="133"/>
      <c r="E40" s="85" t="s">
        <v>6</v>
      </c>
      <c r="F40" s="134">
        <v>3</v>
      </c>
    </row>
    <row r="41" spans="1:6" ht="138" customHeight="1">
      <c r="A41" s="181">
        <v>64</v>
      </c>
      <c r="B41" s="105" t="s">
        <v>55</v>
      </c>
      <c r="C41" s="169" t="s">
        <v>252</v>
      </c>
      <c r="D41" s="9"/>
      <c r="E41" s="60" t="s">
        <v>6</v>
      </c>
      <c r="F41" s="119">
        <v>3</v>
      </c>
    </row>
    <row r="42" spans="1:6" ht="15.75" customHeight="1">
      <c r="A42" s="172"/>
      <c r="B42" s="23"/>
    </row>
    <row r="43" spans="1:6" ht="15.75" customHeight="1">
      <c r="A43" s="172"/>
      <c r="B43" s="23"/>
    </row>
    <row r="44" spans="1:6" ht="15.75" customHeight="1">
      <c r="A44" s="172"/>
      <c r="B44" s="23"/>
    </row>
    <row r="45" spans="1:6" ht="15.75" customHeight="1">
      <c r="A45" s="172"/>
      <c r="B45" s="23"/>
    </row>
    <row r="46" spans="1:6" ht="15.75" customHeight="1">
      <c r="A46" s="172"/>
      <c r="B46" s="23"/>
    </row>
    <row r="47" spans="1:6" ht="15.75" customHeight="1">
      <c r="A47" s="172"/>
      <c r="B47" s="23"/>
    </row>
    <row r="48" spans="1:6" ht="15.75" customHeight="1">
      <c r="A48" s="172"/>
      <c r="B48" s="23"/>
    </row>
    <row r="49" spans="1:2" ht="15.75" customHeight="1">
      <c r="A49" s="172"/>
      <c r="B49" s="23"/>
    </row>
    <row r="50" spans="1:2" ht="15.75" customHeight="1">
      <c r="A50" s="172"/>
      <c r="B50" s="23"/>
    </row>
    <row r="51" spans="1:2" ht="15.75" customHeight="1">
      <c r="A51" s="172"/>
      <c r="B51" s="23"/>
    </row>
    <row r="52" spans="1:2" ht="15.75" customHeight="1">
      <c r="A52" s="172"/>
      <c r="B52" s="23"/>
    </row>
    <row r="53" spans="1:2" ht="15.75" customHeight="1">
      <c r="A53" s="172"/>
      <c r="B53" s="23"/>
    </row>
    <row r="54" spans="1:2" ht="15.75" customHeight="1">
      <c r="A54" s="172"/>
      <c r="B54" s="23"/>
    </row>
    <row r="55" spans="1:2" ht="15.75" customHeight="1">
      <c r="A55" s="172"/>
      <c r="B55" s="23"/>
    </row>
    <row r="56" spans="1:2" ht="15.75" customHeight="1">
      <c r="A56" s="172"/>
      <c r="B56" s="23"/>
    </row>
    <row r="57" spans="1:2" ht="15.75" customHeight="1">
      <c r="A57" s="172"/>
      <c r="B57" s="23"/>
    </row>
    <row r="58" spans="1:2" ht="15.75" customHeight="1">
      <c r="A58" s="172"/>
      <c r="B58" s="23"/>
    </row>
    <row r="59" spans="1:2" ht="15.75" customHeight="1">
      <c r="A59" s="172"/>
      <c r="B59" s="23"/>
    </row>
    <row r="60" spans="1:2" ht="15.75" customHeight="1">
      <c r="A60" s="172"/>
      <c r="B60" s="23"/>
    </row>
    <row r="61" spans="1:2" ht="15.75" customHeight="1">
      <c r="A61" s="172"/>
      <c r="B61" s="23"/>
    </row>
    <row r="62" spans="1:2" ht="15.75" customHeight="1">
      <c r="A62" s="172"/>
      <c r="B62" s="23"/>
    </row>
    <row r="63" spans="1:2" ht="15.75" customHeight="1">
      <c r="A63" s="172"/>
      <c r="B63" s="23"/>
    </row>
    <row r="64" spans="1:2" ht="15.75" customHeight="1">
      <c r="A64" s="172"/>
      <c r="B64" s="23"/>
    </row>
    <row r="65" spans="1:2" ht="15.75" customHeight="1">
      <c r="A65" s="172"/>
      <c r="B65" s="23"/>
    </row>
    <row r="66" spans="1:2" ht="15.75" customHeight="1">
      <c r="A66" s="172"/>
      <c r="B66" s="23"/>
    </row>
    <row r="67" spans="1:2" ht="15.75" customHeight="1">
      <c r="A67" s="172"/>
      <c r="B67" s="23"/>
    </row>
    <row r="68" spans="1:2" ht="15.75" customHeight="1">
      <c r="A68" s="172"/>
      <c r="B68" s="23"/>
    </row>
    <row r="69" spans="1:2" ht="15.75" customHeight="1">
      <c r="A69" s="172"/>
      <c r="B69" s="23"/>
    </row>
    <row r="70" spans="1:2" ht="15.75" customHeight="1">
      <c r="A70" s="172"/>
      <c r="B70" s="23"/>
    </row>
    <row r="71" spans="1:2" ht="15.75" customHeight="1">
      <c r="A71" s="172"/>
      <c r="B71" s="23"/>
    </row>
    <row r="72" spans="1:2" ht="15.75" customHeight="1">
      <c r="A72" s="172"/>
      <c r="B72" s="23"/>
    </row>
    <row r="73" spans="1:2" ht="15.75" customHeight="1">
      <c r="A73" s="172"/>
      <c r="B73" s="23"/>
    </row>
    <row r="74" spans="1:2" ht="15.75" customHeight="1">
      <c r="A74" s="172"/>
      <c r="B74" s="23"/>
    </row>
    <row r="75" spans="1:2" ht="15.75" customHeight="1">
      <c r="A75" s="172"/>
      <c r="B75" s="23"/>
    </row>
    <row r="76" spans="1:2" ht="15.75" customHeight="1">
      <c r="A76" s="172"/>
      <c r="B76" s="23"/>
    </row>
    <row r="77" spans="1:2" ht="15.75" customHeight="1">
      <c r="A77" s="172"/>
      <c r="B77" s="23"/>
    </row>
    <row r="78" spans="1:2" ht="15.75" customHeight="1">
      <c r="A78" s="172"/>
      <c r="B78" s="23"/>
    </row>
    <row r="79" spans="1:2" ht="15.75" customHeight="1">
      <c r="A79" s="172"/>
      <c r="B79" s="23"/>
    </row>
    <row r="80" spans="1:2" ht="15.75" customHeight="1">
      <c r="A80" s="172"/>
      <c r="B80" s="23"/>
    </row>
    <row r="81" spans="1:2" ht="15.75" customHeight="1">
      <c r="A81" s="172"/>
      <c r="B81" s="23"/>
    </row>
    <row r="82" spans="1:2" ht="15.75" customHeight="1">
      <c r="A82" s="172"/>
      <c r="B82" s="23"/>
    </row>
    <row r="83" spans="1:2" ht="15.75" customHeight="1">
      <c r="A83" s="172"/>
      <c r="B83" s="23"/>
    </row>
    <row r="84" spans="1:2" ht="15.75" customHeight="1">
      <c r="A84" s="172"/>
      <c r="B84" s="23"/>
    </row>
    <row r="85" spans="1:2" ht="15.75" customHeight="1">
      <c r="A85" s="172"/>
      <c r="B85" s="23"/>
    </row>
    <row r="86" spans="1:2" ht="15.75" customHeight="1">
      <c r="A86" s="172"/>
      <c r="B86" s="23"/>
    </row>
    <row r="87" spans="1:2" ht="15.75" customHeight="1">
      <c r="A87" s="172"/>
      <c r="B87" s="23"/>
    </row>
    <row r="88" spans="1:2" ht="15.75" customHeight="1">
      <c r="A88" s="172"/>
      <c r="B88" s="23"/>
    </row>
    <row r="89" spans="1:2" ht="15.75" customHeight="1">
      <c r="A89" s="172"/>
      <c r="B89" s="23"/>
    </row>
    <row r="90" spans="1:2" ht="15.75" customHeight="1">
      <c r="A90" s="172"/>
      <c r="B90" s="23"/>
    </row>
    <row r="91" spans="1:2" ht="15.75" customHeight="1">
      <c r="A91" s="172"/>
      <c r="B91" s="23"/>
    </row>
    <row r="92" spans="1:2" ht="15.75" customHeight="1">
      <c r="A92" s="172"/>
      <c r="B92" s="23"/>
    </row>
    <row r="93" spans="1:2" ht="15.75" customHeight="1">
      <c r="A93" s="172"/>
      <c r="B93" s="23"/>
    </row>
    <row r="94" spans="1:2" ht="15.75" customHeight="1">
      <c r="A94" s="172"/>
      <c r="B94" s="23"/>
    </row>
    <row r="95" spans="1:2" ht="15.75" customHeight="1">
      <c r="A95" s="172"/>
      <c r="B95" s="23"/>
    </row>
    <row r="96" spans="1:2" ht="15.75" customHeight="1">
      <c r="A96" s="172"/>
      <c r="B96" s="23"/>
    </row>
    <row r="97" spans="1:2" ht="15.75" customHeight="1">
      <c r="A97" s="172"/>
      <c r="B97" s="23"/>
    </row>
    <row r="98" spans="1:2" ht="15.75" customHeight="1">
      <c r="A98" s="172"/>
      <c r="B98" s="23"/>
    </row>
    <row r="99" spans="1:2" ht="15.75" customHeight="1">
      <c r="A99" s="172"/>
      <c r="B99" s="23"/>
    </row>
    <row r="100" spans="1:2" ht="15.75" customHeight="1">
      <c r="A100" s="172"/>
      <c r="B100" s="23"/>
    </row>
    <row r="101" spans="1:2" ht="15.75" customHeight="1">
      <c r="A101" s="172"/>
      <c r="B101" s="23"/>
    </row>
    <row r="102" spans="1:2" ht="15.75" customHeight="1">
      <c r="A102" s="172"/>
      <c r="B102" s="23"/>
    </row>
    <row r="103" spans="1:2" ht="15.75" customHeight="1">
      <c r="A103" s="172"/>
      <c r="B103" s="23"/>
    </row>
    <row r="104" spans="1:2" ht="15.75" customHeight="1">
      <c r="A104" s="172"/>
      <c r="B104" s="23"/>
    </row>
    <row r="105" spans="1:2" ht="15.75" customHeight="1">
      <c r="A105" s="172"/>
      <c r="B105" s="23"/>
    </row>
    <row r="106" spans="1:2" ht="15.75" customHeight="1">
      <c r="A106" s="172"/>
      <c r="B106" s="23"/>
    </row>
    <row r="107" spans="1:2" ht="15.75" customHeight="1">
      <c r="A107" s="172"/>
      <c r="B107" s="23"/>
    </row>
    <row r="108" spans="1:2" ht="15.75" customHeight="1">
      <c r="A108" s="172"/>
      <c r="B108" s="23"/>
    </row>
    <row r="109" spans="1:2" ht="15.75" customHeight="1">
      <c r="A109" s="172"/>
      <c r="B109" s="23"/>
    </row>
    <row r="110" spans="1:2" ht="15.75" customHeight="1">
      <c r="A110" s="172"/>
      <c r="B110" s="23"/>
    </row>
    <row r="111" spans="1:2" ht="15.75" customHeight="1">
      <c r="A111" s="172"/>
      <c r="B111" s="23"/>
    </row>
    <row r="112" spans="1:2" ht="15.75" customHeight="1">
      <c r="A112" s="172"/>
      <c r="B112" s="23"/>
    </row>
    <row r="113" spans="1:2" ht="15.75" customHeight="1">
      <c r="A113" s="172"/>
      <c r="B113" s="23"/>
    </row>
    <row r="114" spans="1:2" ht="15.75" customHeight="1">
      <c r="A114" s="172"/>
      <c r="B114" s="23"/>
    </row>
    <row r="115" spans="1:2" ht="15.75" customHeight="1">
      <c r="A115" s="172"/>
      <c r="B115" s="23"/>
    </row>
    <row r="116" spans="1:2" ht="15.75" customHeight="1">
      <c r="A116" s="172"/>
      <c r="B116" s="23"/>
    </row>
    <row r="117" spans="1:2" ht="15.75" customHeight="1">
      <c r="A117" s="172"/>
      <c r="B117" s="23"/>
    </row>
    <row r="118" spans="1:2" ht="15.75" customHeight="1">
      <c r="A118" s="172"/>
      <c r="B118" s="23"/>
    </row>
    <row r="119" spans="1:2" ht="15.75" customHeight="1">
      <c r="A119" s="172"/>
      <c r="B119" s="23"/>
    </row>
    <row r="120" spans="1:2" ht="15.75" customHeight="1">
      <c r="A120" s="172"/>
      <c r="B120" s="23"/>
    </row>
    <row r="121" spans="1:2" ht="15.75" customHeight="1">
      <c r="A121" s="172"/>
      <c r="B121" s="23"/>
    </row>
    <row r="122" spans="1:2" ht="15.75" customHeight="1">
      <c r="A122" s="172"/>
      <c r="B122" s="23"/>
    </row>
    <row r="123" spans="1:2" ht="15.75" customHeight="1">
      <c r="A123" s="172"/>
      <c r="B123" s="23"/>
    </row>
    <row r="124" spans="1:2" ht="15.75" customHeight="1">
      <c r="A124" s="172"/>
      <c r="B124" s="23"/>
    </row>
    <row r="125" spans="1:2" ht="15.75" customHeight="1">
      <c r="A125" s="172"/>
      <c r="B125" s="23"/>
    </row>
    <row r="126" spans="1:2" ht="15.75" customHeight="1">
      <c r="A126" s="172"/>
      <c r="B126" s="23"/>
    </row>
    <row r="127" spans="1:2" ht="15.75" customHeight="1">
      <c r="A127" s="172"/>
      <c r="B127" s="23"/>
    </row>
    <row r="128" spans="1:2" ht="15.75" customHeight="1">
      <c r="A128" s="172"/>
      <c r="B128" s="23"/>
    </row>
    <row r="129" spans="1:2" ht="15.75" customHeight="1">
      <c r="A129" s="172"/>
      <c r="B129" s="23"/>
    </row>
    <row r="130" spans="1:2" ht="15.75" customHeight="1">
      <c r="A130" s="172"/>
      <c r="B130" s="23"/>
    </row>
    <row r="131" spans="1:2" ht="15.75" customHeight="1">
      <c r="A131" s="172"/>
      <c r="B131" s="23"/>
    </row>
    <row r="132" spans="1:2" ht="15.75" customHeight="1">
      <c r="A132" s="172"/>
      <c r="B132" s="23"/>
    </row>
    <row r="133" spans="1:2" ht="15.75" customHeight="1">
      <c r="A133" s="172"/>
      <c r="B133" s="23"/>
    </row>
    <row r="134" spans="1:2" ht="15.75" customHeight="1">
      <c r="A134" s="172"/>
      <c r="B134" s="23"/>
    </row>
    <row r="135" spans="1:2" ht="15.75" customHeight="1">
      <c r="A135" s="172"/>
      <c r="B135" s="23"/>
    </row>
    <row r="136" spans="1:2" ht="15.75" customHeight="1">
      <c r="A136" s="172"/>
      <c r="B136" s="23"/>
    </row>
    <row r="137" spans="1:2" ht="15.75" customHeight="1">
      <c r="A137" s="172"/>
      <c r="B137" s="23"/>
    </row>
    <row r="138" spans="1:2" ht="15.75" customHeight="1">
      <c r="A138" s="172"/>
      <c r="B138" s="23"/>
    </row>
    <row r="139" spans="1:2" ht="15.75" customHeight="1">
      <c r="A139" s="172"/>
      <c r="B139" s="23"/>
    </row>
    <row r="140" spans="1:2" ht="15.75" customHeight="1">
      <c r="A140" s="172"/>
      <c r="B140" s="23"/>
    </row>
    <row r="141" spans="1:2" ht="15.75" customHeight="1">
      <c r="A141" s="172"/>
      <c r="B141" s="23"/>
    </row>
    <row r="142" spans="1:2" ht="15.75" customHeight="1">
      <c r="A142" s="172"/>
      <c r="B142" s="23"/>
    </row>
    <row r="143" spans="1:2" ht="15.75" customHeight="1">
      <c r="A143" s="172"/>
      <c r="B143" s="23"/>
    </row>
    <row r="144" spans="1:2" ht="15.75" customHeight="1">
      <c r="A144" s="172"/>
      <c r="B144" s="23"/>
    </row>
    <row r="145" spans="1:2" ht="15.75" customHeight="1">
      <c r="A145" s="172"/>
      <c r="B145" s="23"/>
    </row>
    <row r="146" spans="1:2" ht="15.75" customHeight="1">
      <c r="A146" s="172"/>
      <c r="B146" s="23"/>
    </row>
    <row r="147" spans="1:2" ht="15.75" customHeight="1">
      <c r="A147" s="172"/>
      <c r="B147" s="23"/>
    </row>
    <row r="148" spans="1:2" ht="15.75" customHeight="1">
      <c r="A148" s="172"/>
      <c r="B148" s="23"/>
    </row>
    <row r="149" spans="1:2" ht="15.75" customHeight="1">
      <c r="A149" s="172"/>
      <c r="B149" s="23"/>
    </row>
    <row r="150" spans="1:2" ht="15.75" customHeight="1">
      <c r="A150" s="172"/>
      <c r="B150" s="23"/>
    </row>
    <row r="151" spans="1:2" ht="15.75" customHeight="1">
      <c r="A151" s="172"/>
      <c r="B151" s="23"/>
    </row>
    <row r="152" spans="1:2" ht="15.75" customHeight="1">
      <c r="A152" s="172"/>
      <c r="B152" s="23"/>
    </row>
    <row r="153" spans="1:2" ht="15.75" customHeight="1">
      <c r="A153" s="172"/>
      <c r="B153" s="23"/>
    </row>
    <row r="154" spans="1:2" ht="15.75" customHeight="1">
      <c r="A154" s="172"/>
      <c r="B154" s="23"/>
    </row>
    <row r="155" spans="1:2" ht="15.75" customHeight="1">
      <c r="A155" s="172"/>
      <c r="B155" s="23"/>
    </row>
    <row r="156" spans="1:2" ht="15.75" customHeight="1">
      <c r="A156" s="172"/>
      <c r="B156" s="23"/>
    </row>
    <row r="157" spans="1:2" ht="15.75" customHeight="1">
      <c r="A157" s="172"/>
      <c r="B157" s="23"/>
    </row>
    <row r="158" spans="1:2" ht="15.75" customHeight="1">
      <c r="A158" s="172"/>
      <c r="B158" s="23"/>
    </row>
    <row r="159" spans="1:2" ht="15.75" customHeight="1">
      <c r="A159" s="172"/>
      <c r="B159" s="23"/>
    </row>
    <row r="160" spans="1:2" ht="15.75" customHeight="1">
      <c r="A160" s="172"/>
      <c r="B160" s="23"/>
    </row>
    <row r="161" spans="1:2" ht="15.75" customHeight="1">
      <c r="A161" s="172"/>
      <c r="B161" s="23"/>
    </row>
    <row r="162" spans="1:2" ht="15.75" customHeight="1">
      <c r="A162" s="172"/>
      <c r="B162" s="23"/>
    </row>
    <row r="163" spans="1:2" ht="15.75" customHeight="1">
      <c r="A163" s="172"/>
      <c r="B163" s="23"/>
    </row>
    <row r="164" spans="1:2" ht="15.75" customHeight="1">
      <c r="A164" s="172"/>
      <c r="B164" s="23"/>
    </row>
    <row r="165" spans="1:2" ht="15.75" customHeight="1">
      <c r="A165" s="172"/>
      <c r="B165" s="23"/>
    </row>
    <row r="166" spans="1:2" ht="15.75" customHeight="1">
      <c r="A166" s="172"/>
      <c r="B166" s="23"/>
    </row>
    <row r="167" spans="1:2" ht="15.75" customHeight="1">
      <c r="A167" s="172"/>
      <c r="B167" s="23"/>
    </row>
    <row r="168" spans="1:2" ht="15.75" customHeight="1">
      <c r="A168" s="172"/>
      <c r="B168" s="23"/>
    </row>
    <row r="169" spans="1:2" ht="15.75" customHeight="1">
      <c r="A169" s="172"/>
      <c r="B169" s="23"/>
    </row>
    <row r="170" spans="1:2" ht="15.75" customHeight="1">
      <c r="A170" s="172"/>
      <c r="B170" s="23"/>
    </row>
    <row r="171" spans="1:2" ht="15.75" customHeight="1">
      <c r="A171" s="172"/>
      <c r="B171" s="23"/>
    </row>
    <row r="172" spans="1:2" ht="15.75" customHeight="1">
      <c r="A172" s="172"/>
      <c r="B172" s="23"/>
    </row>
    <row r="173" spans="1:2" ht="15.75" customHeight="1">
      <c r="A173" s="172"/>
      <c r="B173" s="23"/>
    </row>
    <row r="174" spans="1:2" ht="15.75" customHeight="1">
      <c r="A174" s="172"/>
      <c r="B174" s="23"/>
    </row>
    <row r="175" spans="1:2" ht="15.75" customHeight="1">
      <c r="A175" s="172"/>
      <c r="B175" s="23"/>
    </row>
    <row r="176" spans="1:2" ht="15.75" customHeight="1">
      <c r="A176" s="172"/>
      <c r="B176" s="23"/>
    </row>
    <row r="177" spans="1:2" ht="15.75" customHeight="1">
      <c r="A177" s="172"/>
      <c r="B177" s="23"/>
    </row>
    <row r="178" spans="1:2" ht="15.75" customHeight="1">
      <c r="A178" s="172"/>
      <c r="B178" s="23"/>
    </row>
    <row r="179" spans="1:2" ht="15.75" customHeight="1">
      <c r="A179" s="172"/>
      <c r="B179" s="23"/>
    </row>
    <row r="180" spans="1:2" ht="15.75" customHeight="1">
      <c r="A180" s="172"/>
      <c r="B180" s="23"/>
    </row>
    <row r="181" spans="1:2" ht="15.75" customHeight="1">
      <c r="A181" s="172"/>
      <c r="B181" s="23"/>
    </row>
    <row r="182" spans="1:2" ht="15.75" customHeight="1">
      <c r="A182" s="172"/>
      <c r="B182" s="23"/>
    </row>
    <row r="183" spans="1:2" ht="15.75" customHeight="1">
      <c r="A183" s="172"/>
      <c r="B183" s="23"/>
    </row>
    <row r="184" spans="1:2" ht="15.75" customHeight="1">
      <c r="A184" s="172"/>
      <c r="B184" s="23"/>
    </row>
    <row r="185" spans="1:2" ht="15.75" customHeight="1">
      <c r="A185" s="172"/>
      <c r="B185" s="23"/>
    </row>
    <row r="186" spans="1:2" ht="15.75" customHeight="1">
      <c r="A186" s="172"/>
      <c r="B186" s="23"/>
    </row>
    <row r="187" spans="1:2" ht="15.75" customHeight="1">
      <c r="A187" s="172"/>
      <c r="B187" s="23"/>
    </row>
    <row r="188" spans="1:2" ht="15.75" customHeight="1">
      <c r="A188" s="172"/>
      <c r="B188" s="23"/>
    </row>
    <row r="189" spans="1:2" ht="15.75" customHeight="1">
      <c r="A189" s="172"/>
      <c r="B189" s="23"/>
    </row>
    <row r="190" spans="1:2" ht="15.75" customHeight="1">
      <c r="A190" s="172"/>
      <c r="B190" s="23"/>
    </row>
    <row r="191" spans="1:2" ht="15.75" customHeight="1">
      <c r="A191" s="172"/>
      <c r="B191" s="23"/>
    </row>
    <row r="192" spans="1:2" ht="15.75" customHeight="1">
      <c r="A192" s="172"/>
      <c r="B192" s="23"/>
    </row>
    <row r="193" spans="1:2" ht="15.75" customHeight="1">
      <c r="A193" s="172"/>
      <c r="B193" s="23"/>
    </row>
    <row r="194" spans="1:2" ht="15.75" customHeight="1">
      <c r="A194" s="172"/>
      <c r="B194" s="23"/>
    </row>
    <row r="195" spans="1:2" ht="15.75" customHeight="1">
      <c r="A195" s="172"/>
      <c r="B195" s="23"/>
    </row>
    <row r="196" spans="1:2" ht="15.75" customHeight="1">
      <c r="A196" s="172"/>
      <c r="B196" s="23"/>
    </row>
    <row r="197" spans="1:2" ht="15.75" customHeight="1">
      <c r="A197" s="172"/>
      <c r="B197" s="23"/>
    </row>
    <row r="198" spans="1:2" ht="15.75" customHeight="1">
      <c r="A198" s="172"/>
      <c r="B198" s="23"/>
    </row>
    <row r="199" spans="1:2" ht="15.75" customHeight="1">
      <c r="A199" s="172"/>
      <c r="B199" s="23"/>
    </row>
    <row r="200" spans="1:2" ht="15.75" customHeight="1">
      <c r="A200" s="172"/>
      <c r="B200" s="23"/>
    </row>
    <row r="201" spans="1:2" ht="15.75" customHeight="1">
      <c r="A201" s="172"/>
      <c r="B201" s="23"/>
    </row>
    <row r="202" spans="1:2" ht="15.75" customHeight="1">
      <c r="A202" s="172"/>
      <c r="B202" s="23"/>
    </row>
    <row r="203" spans="1:2" ht="15.75" customHeight="1">
      <c r="A203" s="172"/>
      <c r="B203" s="23"/>
    </row>
    <row r="204" spans="1:2" ht="15.75" customHeight="1">
      <c r="A204" s="172"/>
      <c r="B204" s="23"/>
    </row>
    <row r="205" spans="1:2" ht="15.75" customHeight="1">
      <c r="A205" s="172"/>
      <c r="B205" s="23"/>
    </row>
    <row r="206" spans="1:2" ht="15.75" customHeight="1">
      <c r="A206" s="172"/>
      <c r="B206" s="23"/>
    </row>
    <row r="207" spans="1:2" ht="15.75" customHeight="1">
      <c r="A207" s="172"/>
      <c r="B207" s="23"/>
    </row>
    <row r="208" spans="1:2" ht="15.75" customHeight="1">
      <c r="A208" s="172"/>
      <c r="B208" s="23"/>
    </row>
    <row r="209" spans="1:2" ht="15.75" customHeight="1">
      <c r="A209" s="172"/>
      <c r="B209" s="23"/>
    </row>
    <row r="210" spans="1:2" ht="15.75" customHeight="1">
      <c r="A210" s="172"/>
      <c r="B210" s="23"/>
    </row>
    <row r="211" spans="1:2" ht="15.75" customHeight="1">
      <c r="A211" s="172"/>
      <c r="B211" s="23"/>
    </row>
    <row r="212" spans="1:2" ht="15.75" customHeight="1">
      <c r="A212" s="172"/>
      <c r="B212" s="23"/>
    </row>
    <row r="213" spans="1:2" ht="15.75" customHeight="1">
      <c r="A213" s="172"/>
      <c r="B213" s="23"/>
    </row>
    <row r="214" spans="1:2" ht="15.75" customHeight="1">
      <c r="A214" s="172"/>
      <c r="B214" s="23"/>
    </row>
    <row r="215" spans="1:2" ht="15.75" customHeight="1">
      <c r="A215" s="172"/>
      <c r="B215" s="23"/>
    </row>
    <row r="216" spans="1:2" ht="15.75" customHeight="1">
      <c r="A216" s="172"/>
      <c r="B216" s="23"/>
    </row>
    <row r="217" spans="1:2" ht="15.75" customHeight="1">
      <c r="A217" s="172"/>
      <c r="B217" s="23"/>
    </row>
    <row r="218" spans="1:2" ht="15.75" customHeight="1">
      <c r="A218" s="172"/>
      <c r="B218" s="23"/>
    </row>
    <row r="219" spans="1:2" ht="15.75" customHeight="1">
      <c r="A219" s="172"/>
      <c r="B219" s="23"/>
    </row>
    <row r="220" spans="1:2" ht="15.75" customHeight="1">
      <c r="A220" s="172"/>
      <c r="B220" s="23"/>
    </row>
    <row r="221" spans="1:2" ht="15.75" customHeight="1">
      <c r="A221" s="172"/>
      <c r="B221" s="23"/>
    </row>
    <row r="222" spans="1:2" ht="15.75" customHeight="1">
      <c r="A222" s="172"/>
      <c r="B222" s="23"/>
    </row>
    <row r="223" spans="1:2" ht="15.75" customHeight="1">
      <c r="A223" s="172"/>
      <c r="B223" s="23"/>
    </row>
    <row r="224" spans="1:2" ht="15.75" customHeight="1">
      <c r="A224" s="172"/>
      <c r="B224" s="23"/>
    </row>
    <row r="225" spans="1:2" ht="15.75" customHeight="1">
      <c r="A225" s="172"/>
      <c r="B225" s="23"/>
    </row>
    <row r="226" spans="1:2" ht="15.75" customHeight="1">
      <c r="A226" s="172"/>
      <c r="B226" s="23"/>
    </row>
    <row r="227" spans="1:2" ht="15.75" customHeight="1">
      <c r="A227" s="172"/>
      <c r="B227" s="23"/>
    </row>
    <row r="228" spans="1:2" ht="15.75" customHeight="1">
      <c r="A228" s="172"/>
      <c r="B228" s="23"/>
    </row>
    <row r="229" spans="1:2" ht="15.75" customHeight="1">
      <c r="A229" s="172"/>
      <c r="B229" s="23"/>
    </row>
    <row r="230" spans="1:2" ht="15.75" customHeight="1">
      <c r="A230" s="172"/>
      <c r="B230" s="23"/>
    </row>
    <row r="231" spans="1:2" ht="15.75" customHeight="1">
      <c r="A231" s="172"/>
      <c r="B231" s="23"/>
    </row>
    <row r="232" spans="1:2" ht="15.75" customHeight="1">
      <c r="A232" s="172"/>
      <c r="B232" s="23"/>
    </row>
    <row r="233" spans="1:2" ht="15.75" customHeight="1">
      <c r="A233" s="172"/>
      <c r="B233" s="23"/>
    </row>
    <row r="234" spans="1:2" ht="15.75" customHeight="1">
      <c r="A234" s="172"/>
      <c r="B234" s="23"/>
    </row>
    <row r="235" spans="1:2" ht="15.75" customHeight="1">
      <c r="A235" s="172"/>
      <c r="B235" s="23"/>
    </row>
    <row r="236" spans="1:2" ht="15.75" customHeight="1">
      <c r="A236" s="172"/>
      <c r="B236" s="23"/>
    </row>
    <row r="237" spans="1:2" ht="15.75" customHeight="1">
      <c r="A237" s="172"/>
      <c r="B237" s="23"/>
    </row>
    <row r="238" spans="1:2" ht="15.75" customHeight="1">
      <c r="A238" s="172"/>
      <c r="B238" s="23"/>
    </row>
    <row r="239" spans="1:2" ht="15.75" customHeight="1">
      <c r="A239" s="172"/>
      <c r="B239" s="23"/>
    </row>
    <row r="240" spans="1:2" ht="15.75" customHeight="1">
      <c r="A240" s="172"/>
      <c r="B240" s="23"/>
    </row>
    <row r="241" spans="1:2" ht="15.75" customHeight="1">
      <c r="A241" s="172"/>
      <c r="B241" s="23"/>
    </row>
    <row r="242" spans="1:2" ht="15.75" customHeight="1">
      <c r="A242" s="172"/>
      <c r="B242" s="23"/>
    </row>
    <row r="243" spans="1:2" ht="15.75" customHeight="1">
      <c r="A243" s="172"/>
      <c r="B243" s="23"/>
    </row>
    <row r="244" spans="1:2" ht="15.75" customHeight="1">
      <c r="A244" s="172"/>
      <c r="B244" s="23"/>
    </row>
    <row r="245" spans="1:2" ht="15.75" customHeight="1">
      <c r="A245" s="172"/>
      <c r="B245" s="23"/>
    </row>
    <row r="246" spans="1:2" ht="15.75" customHeight="1">
      <c r="A246" s="172"/>
      <c r="B246" s="23"/>
    </row>
    <row r="247" spans="1:2" ht="15.75" customHeight="1">
      <c r="A247" s="172"/>
      <c r="B247" s="23"/>
    </row>
    <row r="248" spans="1:2" ht="15.75" customHeight="1">
      <c r="A248" s="172"/>
      <c r="B248" s="23"/>
    </row>
    <row r="249" spans="1:2" ht="15.75" customHeight="1">
      <c r="A249" s="172"/>
      <c r="B249" s="23"/>
    </row>
    <row r="250" spans="1:2" ht="15.75" customHeight="1">
      <c r="A250" s="172"/>
      <c r="B250" s="23"/>
    </row>
    <row r="251" spans="1:2" ht="15.75" customHeight="1">
      <c r="A251" s="172"/>
      <c r="B251" s="23"/>
    </row>
    <row r="252" spans="1:2" ht="15.75" customHeight="1">
      <c r="A252" s="172"/>
      <c r="B252" s="23"/>
    </row>
    <row r="253" spans="1:2" ht="15.75" customHeight="1">
      <c r="A253" s="172"/>
      <c r="B253" s="23"/>
    </row>
    <row r="254" spans="1:2" ht="15.75" customHeight="1">
      <c r="A254" s="172"/>
      <c r="B254" s="23"/>
    </row>
    <row r="255" spans="1:2" ht="15.75" customHeight="1">
      <c r="A255" s="172"/>
      <c r="B255" s="23"/>
    </row>
    <row r="256" spans="1:2" ht="15.75" customHeight="1">
      <c r="A256" s="172"/>
      <c r="B256" s="23"/>
    </row>
    <row r="257" spans="1:2" ht="15.75" customHeight="1">
      <c r="A257" s="172"/>
      <c r="B257" s="23"/>
    </row>
    <row r="258" spans="1:2" ht="15.75" customHeight="1">
      <c r="A258" s="172"/>
      <c r="B258" s="23"/>
    </row>
    <row r="259" spans="1:2" ht="15.75" customHeight="1">
      <c r="A259" s="172"/>
      <c r="B259" s="23"/>
    </row>
    <row r="260" spans="1:2" ht="15.75" customHeight="1">
      <c r="A260" s="172"/>
      <c r="B260" s="23"/>
    </row>
    <row r="261" spans="1:2" ht="15.75" customHeight="1">
      <c r="A261" s="172"/>
      <c r="B261" s="23"/>
    </row>
    <row r="262" spans="1:2" ht="15.75" customHeight="1">
      <c r="A262" s="172"/>
      <c r="B262" s="23"/>
    </row>
    <row r="263" spans="1:2" ht="15.75" customHeight="1">
      <c r="A263" s="172"/>
      <c r="B263" s="23"/>
    </row>
    <row r="264" spans="1:2" ht="15.75" customHeight="1">
      <c r="A264" s="172"/>
      <c r="B264" s="23"/>
    </row>
    <row r="265" spans="1:2" ht="15.75" customHeight="1">
      <c r="A265" s="172"/>
      <c r="B265" s="23"/>
    </row>
    <row r="266" spans="1:2" ht="15.75" customHeight="1">
      <c r="A266" s="172"/>
      <c r="B266" s="23"/>
    </row>
    <row r="267" spans="1:2" ht="15.75" customHeight="1">
      <c r="A267" s="172"/>
      <c r="B267" s="23"/>
    </row>
    <row r="268" spans="1:2" ht="15.75" customHeight="1">
      <c r="A268" s="172"/>
      <c r="B268" s="23"/>
    </row>
    <row r="269" spans="1:2" ht="15.75" customHeight="1">
      <c r="A269" s="172"/>
      <c r="B269" s="23"/>
    </row>
    <row r="270" spans="1:2" ht="15.75" customHeight="1">
      <c r="A270" s="172"/>
      <c r="B270" s="23"/>
    </row>
    <row r="271" spans="1:2" ht="15.75" customHeight="1">
      <c r="A271" s="172"/>
      <c r="B271" s="23"/>
    </row>
    <row r="272" spans="1:2" ht="15.75" customHeight="1">
      <c r="A272" s="172"/>
      <c r="B272" s="23"/>
    </row>
    <row r="273" spans="1:2" ht="15.75" customHeight="1">
      <c r="A273" s="172"/>
      <c r="B273" s="23"/>
    </row>
    <row r="274" spans="1:2" ht="15.75" customHeight="1">
      <c r="A274" s="172"/>
      <c r="B274" s="23"/>
    </row>
    <row r="275" spans="1:2" ht="15.75" customHeight="1">
      <c r="A275" s="172"/>
      <c r="B275" s="23"/>
    </row>
    <row r="276" spans="1:2" ht="15.75" customHeight="1">
      <c r="A276" s="172"/>
      <c r="B276" s="23"/>
    </row>
    <row r="277" spans="1:2" ht="15.75" customHeight="1">
      <c r="A277" s="172"/>
      <c r="B277" s="23"/>
    </row>
    <row r="278" spans="1:2" ht="15.75" customHeight="1">
      <c r="A278" s="172"/>
      <c r="B278" s="23"/>
    </row>
    <row r="279" spans="1:2" ht="15.75" customHeight="1">
      <c r="A279" s="172"/>
      <c r="B279" s="23"/>
    </row>
    <row r="280" spans="1:2" ht="15.75" customHeight="1">
      <c r="A280" s="172"/>
      <c r="B280" s="23"/>
    </row>
    <row r="281" spans="1:2" ht="15.75" customHeight="1">
      <c r="A281" s="172"/>
      <c r="B281" s="23"/>
    </row>
    <row r="282" spans="1:2" ht="15.75" customHeight="1">
      <c r="A282" s="172"/>
      <c r="B282" s="23"/>
    </row>
    <row r="283" spans="1:2" ht="15.75" customHeight="1">
      <c r="A283" s="172"/>
      <c r="B283" s="23"/>
    </row>
    <row r="284" spans="1:2" ht="15.75" customHeight="1">
      <c r="A284" s="172"/>
      <c r="B284" s="23"/>
    </row>
    <row r="285" spans="1:2" ht="15.75" customHeight="1">
      <c r="A285" s="172"/>
      <c r="B285" s="23"/>
    </row>
    <row r="286" spans="1:2" ht="15.75" customHeight="1">
      <c r="A286" s="172"/>
      <c r="B286" s="23"/>
    </row>
    <row r="287" spans="1:2" ht="15.75" customHeight="1">
      <c r="A287" s="172"/>
      <c r="B287" s="23"/>
    </row>
    <row r="288" spans="1:2" ht="15.75" customHeight="1">
      <c r="A288" s="172"/>
      <c r="B288" s="23"/>
    </row>
    <row r="289" spans="1:2" ht="15.75" customHeight="1">
      <c r="A289" s="172"/>
      <c r="B289" s="23"/>
    </row>
    <row r="290" spans="1:2" ht="15.75" customHeight="1">
      <c r="A290" s="172"/>
      <c r="B290" s="23"/>
    </row>
    <row r="291" spans="1:2" ht="15.75" customHeight="1">
      <c r="A291" s="172"/>
      <c r="B291" s="23"/>
    </row>
    <row r="292" spans="1:2" ht="15.75" customHeight="1">
      <c r="A292" s="172"/>
      <c r="B292" s="23"/>
    </row>
    <row r="293" spans="1:2" ht="15.75" customHeight="1">
      <c r="A293" s="172"/>
      <c r="B293" s="23"/>
    </row>
    <row r="294" spans="1:2" ht="15.75" customHeight="1">
      <c r="A294" s="172"/>
      <c r="B294" s="23"/>
    </row>
    <row r="295" spans="1:2" ht="15.75" customHeight="1">
      <c r="A295" s="172"/>
      <c r="B295" s="23"/>
    </row>
    <row r="296" spans="1:2" ht="15.75" customHeight="1">
      <c r="A296" s="172"/>
      <c r="B296" s="23"/>
    </row>
    <row r="297" spans="1:2" ht="15.75" customHeight="1">
      <c r="A297" s="172"/>
      <c r="B297" s="23"/>
    </row>
    <row r="298" spans="1:2" ht="15.75" customHeight="1">
      <c r="A298" s="172"/>
      <c r="B298" s="23"/>
    </row>
    <row r="299" spans="1:2" ht="15.75" customHeight="1">
      <c r="A299" s="172"/>
      <c r="B299" s="23"/>
    </row>
    <row r="300" spans="1:2" ht="15.75" customHeight="1">
      <c r="A300" s="172"/>
      <c r="B300" s="23"/>
    </row>
    <row r="301" spans="1:2" ht="15.75" customHeight="1">
      <c r="A301" s="172"/>
      <c r="B301" s="23"/>
    </row>
    <row r="302" spans="1:2" ht="15.75" customHeight="1">
      <c r="A302" s="172"/>
      <c r="B302" s="23"/>
    </row>
    <row r="303" spans="1:2" ht="15.75" customHeight="1">
      <c r="A303" s="172"/>
      <c r="B303" s="23"/>
    </row>
    <row r="304" spans="1:2" ht="15.75" customHeight="1">
      <c r="A304" s="172"/>
      <c r="B304" s="23"/>
    </row>
    <row r="305" spans="1:2" ht="15.75" customHeight="1">
      <c r="A305" s="172"/>
      <c r="B305" s="23"/>
    </row>
    <row r="306" spans="1:2" ht="15.75" customHeight="1">
      <c r="A306" s="172"/>
      <c r="B306" s="23"/>
    </row>
    <row r="307" spans="1:2" ht="15.75" customHeight="1">
      <c r="A307" s="172"/>
      <c r="B307" s="23"/>
    </row>
    <row r="308" spans="1:2" ht="15.75" customHeight="1">
      <c r="A308" s="172"/>
      <c r="B308" s="23"/>
    </row>
    <row r="309" spans="1:2" ht="15.75" customHeight="1">
      <c r="A309" s="172"/>
      <c r="B309" s="23"/>
    </row>
    <row r="310" spans="1:2" ht="15.75" customHeight="1">
      <c r="A310" s="172"/>
      <c r="B310" s="23"/>
    </row>
    <row r="311" spans="1:2" ht="15.75" customHeight="1">
      <c r="A311" s="172"/>
      <c r="B311" s="23"/>
    </row>
    <row r="312" spans="1:2" ht="15.75" customHeight="1">
      <c r="A312" s="172"/>
      <c r="B312" s="23"/>
    </row>
    <row r="313" spans="1:2" ht="15.75" customHeight="1">
      <c r="A313" s="172"/>
      <c r="B313" s="23"/>
    </row>
    <row r="314" spans="1:2" ht="15.75" customHeight="1">
      <c r="A314" s="172"/>
      <c r="B314" s="23"/>
    </row>
    <row r="315" spans="1:2" ht="15.75" customHeight="1">
      <c r="A315" s="172"/>
      <c r="B315" s="23"/>
    </row>
    <row r="316" spans="1:2" ht="15.75" customHeight="1">
      <c r="A316" s="172"/>
      <c r="B316" s="23"/>
    </row>
    <row r="317" spans="1:2" ht="15.75" customHeight="1">
      <c r="A317" s="172"/>
      <c r="B317" s="23"/>
    </row>
    <row r="318" spans="1:2" ht="15.75" customHeight="1">
      <c r="A318" s="172"/>
      <c r="B318" s="23"/>
    </row>
    <row r="319" spans="1:2" ht="15.75" customHeight="1">
      <c r="A319" s="172"/>
      <c r="B319" s="23"/>
    </row>
    <row r="320" spans="1:2" ht="15.75" customHeight="1">
      <c r="A320" s="172"/>
      <c r="B320" s="23"/>
    </row>
    <row r="321" spans="1:2" ht="15.75" customHeight="1">
      <c r="A321" s="172"/>
      <c r="B321" s="23"/>
    </row>
    <row r="322" spans="1:2" ht="15.75" customHeight="1">
      <c r="A322" s="172"/>
      <c r="B322" s="23"/>
    </row>
    <row r="323" spans="1:2" ht="15.75" customHeight="1">
      <c r="A323" s="172"/>
      <c r="B323" s="23"/>
    </row>
    <row r="324" spans="1:2" ht="15.75" customHeight="1">
      <c r="A324" s="172"/>
      <c r="B324" s="23"/>
    </row>
    <row r="325" spans="1:2" ht="15.75" customHeight="1">
      <c r="A325" s="172"/>
      <c r="B325" s="23"/>
    </row>
    <row r="326" spans="1:2" ht="15.75" customHeight="1">
      <c r="A326" s="172"/>
      <c r="B326" s="23"/>
    </row>
    <row r="327" spans="1:2" ht="15.75" customHeight="1">
      <c r="A327" s="172"/>
      <c r="B327" s="23"/>
    </row>
    <row r="328" spans="1:2" ht="15.75" customHeight="1">
      <c r="A328" s="172"/>
      <c r="B328" s="23"/>
    </row>
    <row r="329" spans="1:2" ht="15.75" customHeight="1">
      <c r="A329" s="172"/>
      <c r="B329" s="23"/>
    </row>
    <row r="330" spans="1:2" ht="15.75" customHeight="1">
      <c r="A330" s="172"/>
      <c r="B330" s="23"/>
    </row>
    <row r="331" spans="1:2" ht="15.75" customHeight="1">
      <c r="A331" s="172"/>
      <c r="B331" s="23"/>
    </row>
    <row r="332" spans="1:2" ht="15.75" customHeight="1">
      <c r="A332" s="172"/>
      <c r="B332" s="23"/>
    </row>
    <row r="333" spans="1:2" ht="15.75" customHeight="1">
      <c r="A333" s="172"/>
      <c r="B333" s="23"/>
    </row>
    <row r="334" spans="1:2" ht="15.75" customHeight="1">
      <c r="A334" s="172"/>
      <c r="B334" s="23"/>
    </row>
    <row r="335" spans="1:2" ht="15.75" customHeight="1">
      <c r="A335" s="172"/>
      <c r="B335" s="23"/>
    </row>
    <row r="336" spans="1:2" ht="15.75" customHeight="1">
      <c r="A336" s="172"/>
      <c r="B336" s="23"/>
    </row>
    <row r="337" spans="1:2" ht="15.75" customHeight="1">
      <c r="A337" s="172"/>
      <c r="B337" s="23"/>
    </row>
    <row r="338" spans="1:2" ht="15.75" customHeight="1">
      <c r="A338" s="172"/>
      <c r="B338" s="23"/>
    </row>
    <row r="339" spans="1:2" ht="15.75" customHeight="1">
      <c r="A339" s="172"/>
      <c r="B339" s="23"/>
    </row>
    <row r="340" spans="1:2" ht="15.75" customHeight="1">
      <c r="A340" s="172"/>
      <c r="B340" s="23"/>
    </row>
    <row r="341" spans="1:2" ht="15.75" customHeight="1">
      <c r="A341" s="172"/>
      <c r="B341" s="23"/>
    </row>
    <row r="342" spans="1:2" ht="15.75" customHeight="1">
      <c r="A342" s="172"/>
      <c r="B342" s="23"/>
    </row>
    <row r="343" spans="1:2" ht="15.75" customHeight="1">
      <c r="A343" s="172"/>
      <c r="B343" s="23"/>
    </row>
    <row r="344" spans="1:2" ht="15.75" customHeight="1">
      <c r="A344" s="172"/>
      <c r="B344" s="23"/>
    </row>
    <row r="345" spans="1:2" ht="15.75" customHeight="1">
      <c r="A345" s="172"/>
      <c r="B345" s="23"/>
    </row>
    <row r="346" spans="1:2" ht="15.75" customHeight="1">
      <c r="A346" s="172"/>
      <c r="B346" s="23"/>
    </row>
    <row r="347" spans="1:2" ht="15.75" customHeight="1">
      <c r="A347" s="172"/>
      <c r="B347" s="23"/>
    </row>
    <row r="348" spans="1:2" ht="15.75" customHeight="1">
      <c r="A348" s="172"/>
      <c r="B348" s="23"/>
    </row>
    <row r="349" spans="1:2" ht="15.75" customHeight="1">
      <c r="A349" s="172"/>
      <c r="B349" s="23"/>
    </row>
    <row r="350" spans="1:2" ht="15.75" customHeight="1">
      <c r="A350" s="172"/>
      <c r="B350" s="23"/>
    </row>
    <row r="351" spans="1:2" ht="15.75" customHeight="1">
      <c r="A351" s="172"/>
      <c r="B351" s="23"/>
    </row>
    <row r="352" spans="1:2" ht="15.75" customHeight="1">
      <c r="A352" s="172"/>
      <c r="B352" s="23"/>
    </row>
    <row r="353" spans="1:2" ht="15.75" customHeight="1">
      <c r="A353" s="172"/>
      <c r="B353" s="23"/>
    </row>
    <row r="354" spans="1:2" ht="15.75" customHeight="1">
      <c r="A354" s="172"/>
      <c r="B354" s="23"/>
    </row>
    <row r="355" spans="1:2" ht="15.75" customHeight="1">
      <c r="A355" s="172"/>
      <c r="B355" s="23"/>
    </row>
    <row r="356" spans="1:2" ht="15.75" customHeight="1">
      <c r="A356" s="172"/>
      <c r="B356" s="23"/>
    </row>
    <row r="357" spans="1:2" ht="15.75" customHeight="1">
      <c r="A357" s="172"/>
      <c r="B357" s="23"/>
    </row>
    <row r="358" spans="1:2" ht="15.75" customHeight="1">
      <c r="A358" s="172"/>
      <c r="B358" s="23"/>
    </row>
    <row r="359" spans="1:2" ht="15.75" customHeight="1">
      <c r="A359" s="172"/>
      <c r="B359" s="23"/>
    </row>
    <row r="360" spans="1:2" ht="15.75" customHeight="1">
      <c r="A360" s="172"/>
      <c r="B360" s="23"/>
    </row>
    <row r="361" spans="1:2" ht="15.75" customHeight="1">
      <c r="A361" s="172"/>
      <c r="B361" s="23"/>
    </row>
    <row r="362" spans="1:2" ht="15.75" customHeight="1">
      <c r="A362" s="172"/>
      <c r="B362" s="23"/>
    </row>
    <row r="363" spans="1:2" ht="15.75" customHeight="1">
      <c r="A363" s="172"/>
      <c r="B363" s="23"/>
    </row>
    <row r="364" spans="1:2" ht="15.75" customHeight="1">
      <c r="A364" s="172"/>
      <c r="B364" s="23"/>
    </row>
    <row r="365" spans="1:2" ht="15.75" customHeight="1">
      <c r="A365" s="172"/>
      <c r="B365" s="23"/>
    </row>
    <row r="366" spans="1:2" ht="15.75" customHeight="1">
      <c r="A366" s="172"/>
      <c r="B366" s="23"/>
    </row>
    <row r="367" spans="1:2" ht="15.75" customHeight="1">
      <c r="A367" s="172"/>
      <c r="B367" s="23"/>
    </row>
    <row r="368" spans="1:2" ht="15.75" customHeight="1">
      <c r="A368" s="172"/>
      <c r="B368" s="23"/>
    </row>
    <row r="369" spans="1:2" ht="15.75" customHeight="1">
      <c r="A369" s="172"/>
      <c r="B369" s="23"/>
    </row>
    <row r="370" spans="1:2" ht="15.75" customHeight="1">
      <c r="A370" s="172"/>
      <c r="B370" s="23"/>
    </row>
    <row r="371" spans="1:2" ht="15.75" customHeight="1">
      <c r="A371" s="172"/>
      <c r="B371" s="23"/>
    </row>
    <row r="372" spans="1:2" ht="15.75" customHeight="1">
      <c r="A372" s="172"/>
      <c r="B372" s="23"/>
    </row>
    <row r="373" spans="1:2" ht="15.75" customHeight="1">
      <c r="A373" s="172"/>
      <c r="B373" s="23"/>
    </row>
    <row r="374" spans="1:2" ht="15.75" customHeight="1">
      <c r="A374" s="172"/>
      <c r="B374" s="23"/>
    </row>
    <row r="375" spans="1:2" ht="15.75" customHeight="1">
      <c r="A375" s="172"/>
      <c r="B375" s="23"/>
    </row>
    <row r="376" spans="1:2" ht="15.75" customHeight="1">
      <c r="A376" s="172"/>
      <c r="B376" s="23"/>
    </row>
    <row r="377" spans="1:2" ht="15.75" customHeight="1">
      <c r="A377" s="172"/>
      <c r="B377" s="23"/>
    </row>
    <row r="378" spans="1:2" ht="15.75" customHeight="1">
      <c r="A378" s="172"/>
      <c r="B378" s="23"/>
    </row>
    <row r="379" spans="1:2" ht="15.75" customHeight="1">
      <c r="A379" s="172"/>
      <c r="B379" s="23"/>
    </row>
    <row r="380" spans="1:2" ht="15.75" customHeight="1">
      <c r="A380" s="172"/>
      <c r="B380" s="23"/>
    </row>
    <row r="381" spans="1:2" ht="15.75" customHeight="1">
      <c r="A381" s="172"/>
      <c r="B381" s="23"/>
    </row>
    <row r="382" spans="1:2" ht="15.75" customHeight="1">
      <c r="A382" s="172"/>
      <c r="B382" s="23"/>
    </row>
    <row r="383" spans="1:2" ht="15.75" customHeight="1">
      <c r="A383" s="172"/>
      <c r="B383" s="23"/>
    </row>
    <row r="384" spans="1:2" ht="15.75" customHeight="1">
      <c r="A384" s="172"/>
      <c r="B384" s="23"/>
    </row>
    <row r="385" spans="1:2" ht="15.75" customHeight="1">
      <c r="A385" s="172"/>
      <c r="B385" s="23"/>
    </row>
    <row r="386" spans="1:2" ht="15.75" customHeight="1">
      <c r="A386" s="172"/>
      <c r="B386" s="23"/>
    </row>
    <row r="387" spans="1:2" ht="15.75" customHeight="1">
      <c r="A387" s="172"/>
      <c r="B387" s="23"/>
    </row>
    <row r="388" spans="1:2" ht="15.75" customHeight="1">
      <c r="A388" s="172"/>
      <c r="B388" s="23"/>
    </row>
    <row r="389" spans="1:2" ht="15.75" customHeight="1">
      <c r="A389" s="172"/>
      <c r="B389" s="23"/>
    </row>
    <row r="390" spans="1:2" ht="15.75" customHeight="1">
      <c r="A390" s="172"/>
      <c r="B390" s="23"/>
    </row>
    <row r="391" spans="1:2" ht="15.75" customHeight="1">
      <c r="A391" s="172"/>
      <c r="B391" s="23"/>
    </row>
    <row r="392" spans="1:2" ht="15.75" customHeight="1">
      <c r="A392" s="172"/>
      <c r="B392" s="23"/>
    </row>
    <row r="393" spans="1:2" ht="15.75" customHeight="1">
      <c r="A393" s="172"/>
      <c r="B393" s="23"/>
    </row>
    <row r="394" spans="1:2" ht="15.75" customHeight="1">
      <c r="A394" s="172"/>
      <c r="B394" s="23"/>
    </row>
    <row r="395" spans="1:2" ht="15.75" customHeight="1">
      <c r="A395" s="172"/>
      <c r="B395" s="23"/>
    </row>
    <row r="396" spans="1:2" ht="15.75" customHeight="1">
      <c r="A396" s="172"/>
      <c r="B396" s="23"/>
    </row>
    <row r="397" spans="1:2" ht="15.75" customHeight="1">
      <c r="A397" s="172"/>
      <c r="B397" s="23"/>
    </row>
    <row r="398" spans="1:2" ht="15.75" customHeight="1">
      <c r="A398" s="172"/>
      <c r="B398" s="23"/>
    </row>
    <row r="399" spans="1:2" ht="15.75" customHeight="1">
      <c r="A399" s="172"/>
      <c r="B399" s="23"/>
    </row>
    <row r="400" spans="1:2" ht="15.75" customHeight="1">
      <c r="A400" s="172"/>
      <c r="B400" s="23"/>
    </row>
    <row r="401" spans="1:2" ht="15.75" customHeight="1">
      <c r="A401" s="172"/>
      <c r="B401" s="23"/>
    </row>
    <row r="402" spans="1:2" ht="15.75" customHeight="1">
      <c r="A402" s="172"/>
      <c r="B402" s="23"/>
    </row>
    <row r="403" spans="1:2" ht="15.75" customHeight="1">
      <c r="A403" s="172"/>
      <c r="B403" s="23"/>
    </row>
    <row r="404" spans="1:2" ht="15.75" customHeight="1">
      <c r="A404" s="172"/>
      <c r="B404" s="23"/>
    </row>
    <row r="405" spans="1:2" ht="15.75" customHeight="1">
      <c r="A405" s="172"/>
      <c r="B405" s="23"/>
    </row>
    <row r="406" spans="1:2" ht="15.75" customHeight="1">
      <c r="A406" s="172"/>
      <c r="B406" s="23"/>
    </row>
    <row r="407" spans="1:2" ht="15.75" customHeight="1">
      <c r="A407" s="172"/>
      <c r="B407" s="23"/>
    </row>
    <row r="408" spans="1:2" ht="15.75" customHeight="1">
      <c r="A408" s="172"/>
      <c r="B408" s="23"/>
    </row>
    <row r="409" spans="1:2" ht="15.75" customHeight="1">
      <c r="A409" s="172"/>
      <c r="B409" s="23"/>
    </row>
    <row r="410" spans="1:2" ht="15.75" customHeight="1">
      <c r="A410" s="172"/>
      <c r="B410" s="23"/>
    </row>
    <row r="411" spans="1:2" ht="15.75" customHeight="1">
      <c r="A411" s="172"/>
      <c r="B411" s="23"/>
    </row>
    <row r="412" spans="1:2" ht="15.75" customHeight="1">
      <c r="A412" s="172"/>
      <c r="B412" s="23"/>
    </row>
    <row r="413" spans="1:2" ht="15.75" customHeight="1">
      <c r="A413" s="172"/>
      <c r="B413" s="23"/>
    </row>
    <row r="414" spans="1:2" ht="15.75" customHeight="1">
      <c r="A414" s="172"/>
      <c r="B414" s="23"/>
    </row>
    <row r="415" spans="1:2" ht="15.75" customHeight="1">
      <c r="A415" s="172"/>
      <c r="B415" s="23"/>
    </row>
    <row r="416" spans="1:2" ht="15.75" customHeight="1">
      <c r="A416" s="172"/>
      <c r="B416" s="23"/>
    </row>
    <row r="417" spans="1:2" ht="15.75" customHeight="1">
      <c r="A417" s="172"/>
      <c r="B417" s="23"/>
    </row>
    <row r="418" spans="1:2" ht="15.75" customHeight="1">
      <c r="A418" s="172"/>
      <c r="B418" s="23"/>
    </row>
    <row r="419" spans="1:2" ht="15.75" customHeight="1">
      <c r="A419" s="172"/>
      <c r="B419" s="23"/>
    </row>
    <row r="420" spans="1:2" ht="15.75" customHeight="1">
      <c r="A420" s="172"/>
      <c r="B420" s="23"/>
    </row>
    <row r="421" spans="1:2" ht="15.75" customHeight="1">
      <c r="A421" s="172"/>
      <c r="B421" s="23"/>
    </row>
    <row r="422" spans="1:2" ht="15.75" customHeight="1">
      <c r="A422" s="172"/>
      <c r="B422" s="23"/>
    </row>
    <row r="423" spans="1:2" ht="15.75" customHeight="1">
      <c r="A423" s="172"/>
      <c r="B423" s="23"/>
    </row>
    <row r="424" spans="1:2" ht="15.75" customHeight="1">
      <c r="A424" s="172"/>
      <c r="B424" s="23"/>
    </row>
    <row r="425" spans="1:2" ht="15.75" customHeight="1">
      <c r="A425" s="172"/>
      <c r="B425" s="23"/>
    </row>
    <row r="426" spans="1:2" ht="15.75" customHeight="1">
      <c r="A426" s="172"/>
      <c r="B426" s="23"/>
    </row>
    <row r="427" spans="1:2" ht="15.75" customHeight="1">
      <c r="A427" s="172"/>
      <c r="B427" s="23"/>
    </row>
    <row r="428" spans="1:2" ht="15.75" customHeight="1">
      <c r="A428" s="172"/>
      <c r="B428" s="23"/>
    </row>
    <row r="429" spans="1:2" ht="15.75" customHeight="1">
      <c r="A429" s="172"/>
      <c r="B429" s="23"/>
    </row>
    <row r="430" spans="1:2" ht="15.75" customHeight="1">
      <c r="A430" s="172"/>
      <c r="B430" s="23"/>
    </row>
    <row r="431" spans="1:2" ht="15.75" customHeight="1">
      <c r="A431" s="172"/>
      <c r="B431" s="23"/>
    </row>
    <row r="432" spans="1:2" ht="15.75" customHeight="1">
      <c r="A432" s="172"/>
      <c r="B432" s="23"/>
    </row>
    <row r="433" spans="1:2" ht="15.75" customHeight="1">
      <c r="A433" s="172"/>
      <c r="B433" s="23"/>
    </row>
    <row r="434" spans="1:2" ht="15.75" customHeight="1">
      <c r="A434" s="172"/>
      <c r="B434" s="23"/>
    </row>
    <row r="435" spans="1:2" ht="15.75" customHeight="1">
      <c r="A435" s="172"/>
      <c r="B435" s="23"/>
    </row>
    <row r="436" spans="1:2" ht="15.75" customHeight="1">
      <c r="A436" s="172"/>
      <c r="B436" s="23"/>
    </row>
    <row r="437" spans="1:2" ht="15.75" customHeight="1">
      <c r="A437" s="172"/>
      <c r="B437" s="23"/>
    </row>
    <row r="438" spans="1:2" ht="15.75" customHeight="1">
      <c r="A438" s="172"/>
      <c r="B438" s="23"/>
    </row>
    <row r="439" spans="1:2" ht="15.75" customHeight="1">
      <c r="A439" s="172"/>
      <c r="B439" s="23"/>
    </row>
    <row r="440" spans="1:2" ht="15.75" customHeight="1">
      <c r="A440" s="172"/>
      <c r="B440" s="23"/>
    </row>
    <row r="441" spans="1:2" ht="15.75" customHeight="1">
      <c r="A441" s="172"/>
      <c r="B441" s="23"/>
    </row>
    <row r="442" spans="1:2" ht="15.75" customHeight="1">
      <c r="A442" s="172"/>
      <c r="B442" s="23"/>
    </row>
    <row r="443" spans="1:2" ht="15.75" customHeight="1">
      <c r="A443" s="172"/>
      <c r="B443" s="23"/>
    </row>
    <row r="444" spans="1:2" ht="15.75" customHeight="1">
      <c r="A444" s="172"/>
      <c r="B444" s="23"/>
    </row>
    <row r="445" spans="1:2" ht="15.75" customHeight="1">
      <c r="A445" s="172"/>
      <c r="B445" s="23"/>
    </row>
    <row r="446" spans="1:2" ht="15.75" customHeight="1">
      <c r="A446" s="172"/>
      <c r="B446" s="23"/>
    </row>
    <row r="447" spans="1:2" ht="15.75" customHeight="1">
      <c r="A447" s="172"/>
      <c r="B447" s="23"/>
    </row>
    <row r="448" spans="1:2" ht="15.75" customHeight="1">
      <c r="A448" s="172"/>
      <c r="B448" s="23"/>
    </row>
    <row r="449" spans="1:2" ht="15.75" customHeight="1">
      <c r="A449" s="172"/>
      <c r="B449" s="23"/>
    </row>
    <row r="450" spans="1:2" ht="15.75" customHeight="1">
      <c r="A450" s="172"/>
      <c r="B450" s="23"/>
    </row>
    <row r="451" spans="1:2" ht="15.75" customHeight="1">
      <c r="A451" s="172"/>
      <c r="B451" s="23"/>
    </row>
    <row r="452" spans="1:2" ht="15.75" customHeight="1">
      <c r="A452" s="172"/>
      <c r="B452" s="23"/>
    </row>
    <row r="453" spans="1:2" ht="15.75" customHeight="1">
      <c r="A453" s="172"/>
      <c r="B453" s="23"/>
    </row>
    <row r="454" spans="1:2" ht="15.75" customHeight="1">
      <c r="A454" s="172"/>
      <c r="B454" s="23"/>
    </row>
    <row r="455" spans="1:2" ht="15.75" customHeight="1">
      <c r="A455" s="172"/>
      <c r="B455" s="23"/>
    </row>
    <row r="456" spans="1:2" ht="15.75" customHeight="1">
      <c r="A456" s="172"/>
      <c r="B456" s="23"/>
    </row>
    <row r="457" spans="1:2" ht="15.75" customHeight="1">
      <c r="A457" s="172"/>
      <c r="B457" s="23"/>
    </row>
    <row r="458" spans="1:2" ht="15.75" customHeight="1">
      <c r="A458" s="172"/>
      <c r="B458" s="23"/>
    </row>
    <row r="459" spans="1:2" ht="15.75" customHeight="1">
      <c r="A459" s="172"/>
      <c r="B459" s="23"/>
    </row>
    <row r="460" spans="1:2" ht="15.75" customHeight="1">
      <c r="A460" s="172"/>
      <c r="B460" s="23"/>
    </row>
    <row r="461" spans="1:2" ht="15.75" customHeight="1">
      <c r="A461" s="172"/>
      <c r="B461" s="23"/>
    </row>
    <row r="462" spans="1:2" ht="15.75" customHeight="1">
      <c r="A462" s="172"/>
      <c r="B462" s="23"/>
    </row>
    <row r="463" spans="1:2" ht="15.75" customHeight="1">
      <c r="A463" s="172"/>
      <c r="B463" s="23"/>
    </row>
    <row r="464" spans="1:2" ht="15.75" customHeight="1">
      <c r="A464" s="172"/>
      <c r="B464" s="23"/>
    </row>
    <row r="465" spans="1:2" ht="15.75" customHeight="1">
      <c r="A465" s="172"/>
      <c r="B465" s="23"/>
    </row>
    <row r="466" spans="1:2" ht="15.75" customHeight="1">
      <c r="A466" s="172"/>
      <c r="B466" s="23"/>
    </row>
    <row r="467" spans="1:2" ht="15.75" customHeight="1">
      <c r="A467" s="172"/>
      <c r="B467" s="23"/>
    </row>
    <row r="468" spans="1:2" ht="15.75" customHeight="1">
      <c r="A468" s="172"/>
      <c r="B468" s="23"/>
    </row>
    <row r="469" spans="1:2" ht="15.75" customHeight="1">
      <c r="A469" s="172"/>
      <c r="B469" s="23"/>
    </row>
    <row r="470" spans="1:2" ht="15.75" customHeight="1">
      <c r="A470" s="172"/>
      <c r="B470" s="23"/>
    </row>
    <row r="471" spans="1:2" ht="15.75" customHeight="1">
      <c r="A471" s="172"/>
      <c r="B471" s="23"/>
    </row>
    <row r="472" spans="1:2" ht="15.75" customHeight="1">
      <c r="A472" s="172"/>
      <c r="B472" s="23"/>
    </row>
    <row r="473" spans="1:2" ht="15.75" customHeight="1">
      <c r="A473" s="172"/>
      <c r="B473" s="23"/>
    </row>
    <row r="474" spans="1:2" ht="15.75" customHeight="1">
      <c r="A474" s="172"/>
      <c r="B474" s="23"/>
    </row>
    <row r="475" spans="1:2" ht="15.75" customHeight="1">
      <c r="A475" s="172"/>
      <c r="B475" s="23"/>
    </row>
    <row r="476" spans="1:2" ht="15.75" customHeight="1">
      <c r="A476" s="172"/>
      <c r="B476" s="23"/>
    </row>
    <row r="477" spans="1:2" ht="15.75" customHeight="1">
      <c r="A477" s="172"/>
      <c r="B477" s="23"/>
    </row>
    <row r="478" spans="1:2" ht="15.75" customHeight="1">
      <c r="A478" s="172"/>
      <c r="B478" s="23"/>
    </row>
    <row r="479" spans="1:2" ht="15.75" customHeight="1">
      <c r="A479" s="172"/>
      <c r="B479" s="23"/>
    </row>
    <row r="480" spans="1:2" ht="15.75" customHeight="1">
      <c r="A480" s="172"/>
      <c r="B480" s="23"/>
    </row>
    <row r="481" spans="1:2" ht="15.75" customHeight="1">
      <c r="A481" s="172"/>
      <c r="B481" s="23"/>
    </row>
    <row r="482" spans="1:2" ht="15.75" customHeight="1">
      <c r="A482" s="172"/>
      <c r="B482" s="23"/>
    </row>
    <row r="483" spans="1:2" ht="15.75" customHeight="1">
      <c r="A483" s="172"/>
      <c r="B483" s="23"/>
    </row>
    <row r="484" spans="1:2" ht="15.75" customHeight="1">
      <c r="A484" s="172"/>
      <c r="B484" s="23"/>
    </row>
    <row r="485" spans="1:2" ht="15.75" customHeight="1">
      <c r="A485" s="172"/>
      <c r="B485" s="23"/>
    </row>
    <row r="486" spans="1:2" ht="15.75" customHeight="1">
      <c r="A486" s="172"/>
      <c r="B486" s="23"/>
    </row>
    <row r="487" spans="1:2" ht="15.75" customHeight="1">
      <c r="A487" s="172"/>
      <c r="B487" s="23"/>
    </row>
    <row r="488" spans="1:2" ht="15.75" customHeight="1">
      <c r="A488" s="172"/>
      <c r="B488" s="23"/>
    </row>
    <row r="489" spans="1:2" ht="15.75" customHeight="1">
      <c r="A489" s="172"/>
      <c r="B489" s="23"/>
    </row>
    <row r="490" spans="1:2" ht="15.75" customHeight="1">
      <c r="A490" s="172"/>
      <c r="B490" s="23"/>
    </row>
    <row r="491" spans="1:2" ht="15.75" customHeight="1">
      <c r="A491" s="172"/>
      <c r="B491" s="23"/>
    </row>
    <row r="492" spans="1:2" ht="15.75" customHeight="1">
      <c r="A492" s="172"/>
      <c r="B492" s="23"/>
    </row>
    <row r="493" spans="1:2" ht="15.75" customHeight="1">
      <c r="A493" s="172"/>
      <c r="B493" s="23"/>
    </row>
    <row r="494" spans="1:2" ht="15.75" customHeight="1">
      <c r="A494" s="172"/>
      <c r="B494" s="23"/>
    </row>
    <row r="495" spans="1:2" ht="15.75" customHeight="1">
      <c r="A495" s="172"/>
      <c r="B495" s="23"/>
    </row>
    <row r="496" spans="1:2" ht="15.75" customHeight="1">
      <c r="A496" s="172"/>
      <c r="B496" s="23"/>
    </row>
    <row r="497" spans="1:2" ht="15.75" customHeight="1">
      <c r="A497" s="172"/>
      <c r="B497" s="23"/>
    </row>
    <row r="498" spans="1:2" ht="15.75" customHeight="1">
      <c r="A498" s="172"/>
      <c r="B498" s="23"/>
    </row>
    <row r="499" spans="1:2" ht="15.75" customHeight="1">
      <c r="A499" s="172"/>
      <c r="B499" s="23"/>
    </row>
    <row r="500" spans="1:2" ht="15.75" customHeight="1">
      <c r="A500" s="172"/>
      <c r="B500" s="23"/>
    </row>
    <row r="501" spans="1:2" ht="15.75" customHeight="1">
      <c r="A501" s="172"/>
      <c r="B501" s="23"/>
    </row>
    <row r="502" spans="1:2" ht="15.75" customHeight="1">
      <c r="A502" s="172"/>
      <c r="B502" s="23"/>
    </row>
    <row r="503" spans="1:2" ht="15.75" customHeight="1">
      <c r="A503" s="172"/>
      <c r="B503" s="23"/>
    </row>
    <row r="504" spans="1:2" ht="15.75" customHeight="1">
      <c r="A504" s="172"/>
      <c r="B504" s="23"/>
    </row>
    <row r="505" spans="1:2" ht="15.75" customHeight="1">
      <c r="A505" s="172"/>
      <c r="B505" s="23"/>
    </row>
    <row r="506" spans="1:2" ht="15.75" customHeight="1">
      <c r="A506" s="172"/>
      <c r="B506" s="23"/>
    </row>
    <row r="507" spans="1:2" ht="15.75" customHeight="1">
      <c r="A507" s="172"/>
      <c r="B507" s="23"/>
    </row>
    <row r="508" spans="1:2" ht="15.75" customHeight="1">
      <c r="A508" s="172"/>
      <c r="B508" s="23"/>
    </row>
    <row r="509" spans="1:2" ht="15.75" customHeight="1">
      <c r="A509" s="172"/>
      <c r="B509" s="23"/>
    </row>
    <row r="510" spans="1:2" ht="15.75" customHeight="1">
      <c r="A510" s="172"/>
      <c r="B510" s="23"/>
    </row>
    <row r="511" spans="1:2" ht="15.75" customHeight="1">
      <c r="A511" s="172"/>
      <c r="B511" s="23"/>
    </row>
    <row r="512" spans="1:2" ht="15.75" customHeight="1">
      <c r="A512" s="172"/>
      <c r="B512" s="23"/>
    </row>
    <row r="513" spans="1:2" ht="15.75" customHeight="1">
      <c r="A513" s="172"/>
      <c r="B513" s="23"/>
    </row>
    <row r="514" spans="1:2" ht="15.75" customHeight="1">
      <c r="A514" s="172"/>
      <c r="B514" s="23"/>
    </row>
    <row r="515" spans="1:2" ht="15.75" customHeight="1">
      <c r="A515" s="172"/>
      <c r="B515" s="23"/>
    </row>
    <row r="516" spans="1:2" ht="15.75" customHeight="1">
      <c r="A516" s="172"/>
      <c r="B516" s="23"/>
    </row>
    <row r="517" spans="1:2" ht="15.75" customHeight="1">
      <c r="A517" s="172"/>
      <c r="B517" s="23"/>
    </row>
    <row r="518" spans="1:2" ht="15.75" customHeight="1">
      <c r="A518" s="172"/>
      <c r="B518" s="23"/>
    </row>
    <row r="519" spans="1:2" ht="15.75" customHeight="1">
      <c r="A519" s="172"/>
      <c r="B519" s="23"/>
    </row>
    <row r="520" spans="1:2" ht="15.75" customHeight="1">
      <c r="A520" s="172"/>
      <c r="B520" s="23"/>
    </row>
    <row r="521" spans="1:2" ht="15.75" customHeight="1">
      <c r="A521" s="172"/>
      <c r="B521" s="23"/>
    </row>
    <row r="522" spans="1:2" ht="15.75" customHeight="1">
      <c r="A522" s="172"/>
      <c r="B522" s="23"/>
    </row>
    <row r="523" spans="1:2" ht="15.75" customHeight="1">
      <c r="A523" s="172"/>
      <c r="B523" s="23"/>
    </row>
    <row r="524" spans="1:2" ht="15.75" customHeight="1">
      <c r="A524" s="172"/>
      <c r="B524" s="23"/>
    </row>
    <row r="525" spans="1:2" ht="15.75" customHeight="1">
      <c r="A525" s="172"/>
      <c r="B525" s="23"/>
    </row>
    <row r="526" spans="1:2" ht="15.75" customHeight="1">
      <c r="A526" s="172"/>
      <c r="B526" s="23"/>
    </row>
    <row r="527" spans="1:2" ht="15.75" customHeight="1">
      <c r="A527" s="172"/>
      <c r="B527" s="23"/>
    </row>
    <row r="528" spans="1:2" ht="15.75" customHeight="1">
      <c r="A528" s="172"/>
      <c r="B528" s="23"/>
    </row>
    <row r="529" spans="1:2" ht="15.75" customHeight="1">
      <c r="A529" s="172"/>
      <c r="B529" s="23"/>
    </row>
    <row r="530" spans="1:2" ht="15.75" customHeight="1">
      <c r="A530" s="172"/>
      <c r="B530" s="23"/>
    </row>
    <row r="531" spans="1:2" ht="15.75" customHeight="1">
      <c r="A531" s="172"/>
      <c r="B531" s="23"/>
    </row>
    <row r="532" spans="1:2" ht="15.75" customHeight="1">
      <c r="A532" s="172"/>
      <c r="B532" s="23"/>
    </row>
    <row r="533" spans="1:2" ht="15.75" customHeight="1">
      <c r="A533" s="172"/>
      <c r="B533" s="23"/>
    </row>
    <row r="534" spans="1:2" ht="15.75" customHeight="1">
      <c r="A534" s="172"/>
      <c r="B534" s="23"/>
    </row>
    <row r="535" spans="1:2" ht="15.75" customHeight="1">
      <c r="A535" s="172"/>
      <c r="B535" s="23"/>
    </row>
    <row r="536" spans="1:2" ht="15.75" customHeight="1">
      <c r="A536" s="172"/>
      <c r="B536" s="23"/>
    </row>
    <row r="537" spans="1:2" ht="15.75" customHeight="1">
      <c r="A537" s="172"/>
      <c r="B537" s="23"/>
    </row>
    <row r="538" spans="1:2" ht="15.75" customHeight="1">
      <c r="A538" s="172"/>
      <c r="B538" s="23"/>
    </row>
    <row r="539" spans="1:2" ht="15.75" customHeight="1">
      <c r="A539" s="172"/>
      <c r="B539" s="23"/>
    </row>
    <row r="540" spans="1:2" ht="15.75" customHeight="1">
      <c r="A540" s="172"/>
      <c r="B540" s="23"/>
    </row>
    <row r="541" spans="1:2" ht="15.75" customHeight="1">
      <c r="A541" s="172"/>
      <c r="B541" s="23"/>
    </row>
    <row r="542" spans="1:2" ht="15.75" customHeight="1">
      <c r="A542" s="172"/>
      <c r="B542" s="23"/>
    </row>
    <row r="543" spans="1:2" ht="15.75" customHeight="1">
      <c r="A543" s="172"/>
      <c r="B543" s="23"/>
    </row>
    <row r="544" spans="1:2" ht="15.75" customHeight="1">
      <c r="A544" s="172"/>
      <c r="B544" s="23"/>
    </row>
    <row r="545" spans="1:2" ht="15.75" customHeight="1">
      <c r="A545" s="172"/>
      <c r="B545" s="23"/>
    </row>
    <row r="546" spans="1:2" ht="15.75" customHeight="1">
      <c r="A546" s="172"/>
      <c r="B546" s="23"/>
    </row>
    <row r="547" spans="1:2" ht="15.75" customHeight="1">
      <c r="A547" s="172"/>
      <c r="B547" s="23"/>
    </row>
    <row r="548" spans="1:2" ht="15.75" customHeight="1">
      <c r="A548" s="172"/>
      <c r="B548" s="23"/>
    </row>
    <row r="549" spans="1:2" ht="15.75" customHeight="1">
      <c r="A549" s="172"/>
      <c r="B549" s="23"/>
    </row>
    <row r="550" spans="1:2" ht="15.75" customHeight="1">
      <c r="A550" s="172"/>
      <c r="B550" s="23"/>
    </row>
    <row r="551" spans="1:2" ht="15.75" customHeight="1">
      <c r="A551" s="172"/>
      <c r="B551" s="23"/>
    </row>
    <row r="552" spans="1:2" ht="15.75" customHeight="1">
      <c r="A552" s="172"/>
      <c r="B552" s="23"/>
    </row>
    <row r="553" spans="1:2" ht="15.75" customHeight="1">
      <c r="A553" s="172"/>
      <c r="B553" s="23"/>
    </row>
    <row r="554" spans="1:2" ht="15.75" customHeight="1">
      <c r="A554" s="172"/>
      <c r="B554" s="23"/>
    </row>
    <row r="555" spans="1:2" ht="15.75" customHeight="1">
      <c r="A555" s="172"/>
      <c r="B555" s="23"/>
    </row>
    <row r="556" spans="1:2" ht="15.75" customHeight="1">
      <c r="A556" s="172"/>
      <c r="B556" s="23"/>
    </row>
    <row r="557" spans="1:2" ht="15.75" customHeight="1">
      <c r="A557" s="172"/>
      <c r="B557" s="23"/>
    </row>
    <row r="558" spans="1:2" ht="15.75" customHeight="1">
      <c r="A558" s="172"/>
      <c r="B558" s="23"/>
    </row>
    <row r="559" spans="1:2" ht="15.75" customHeight="1">
      <c r="A559" s="172"/>
      <c r="B559" s="23"/>
    </row>
    <row r="560" spans="1:2" ht="15.75" customHeight="1">
      <c r="A560" s="172"/>
      <c r="B560" s="23"/>
    </row>
    <row r="561" spans="1:2" ht="15.75" customHeight="1">
      <c r="A561" s="172"/>
      <c r="B561" s="23"/>
    </row>
    <row r="562" spans="1:2" ht="15.75" customHeight="1">
      <c r="A562" s="172"/>
      <c r="B562" s="23"/>
    </row>
    <row r="563" spans="1:2" ht="15.75" customHeight="1">
      <c r="A563" s="172"/>
      <c r="B563" s="23"/>
    </row>
    <row r="564" spans="1:2" ht="15.75" customHeight="1">
      <c r="A564" s="172"/>
      <c r="B564" s="23"/>
    </row>
    <row r="565" spans="1:2" ht="15.75" customHeight="1">
      <c r="A565" s="172"/>
      <c r="B565" s="23"/>
    </row>
    <row r="566" spans="1:2" ht="15.75" customHeight="1">
      <c r="A566" s="172"/>
      <c r="B566" s="23"/>
    </row>
    <row r="567" spans="1:2" ht="15.75" customHeight="1">
      <c r="A567" s="172"/>
      <c r="B567" s="23"/>
    </row>
    <row r="568" spans="1:2" ht="15.75" customHeight="1">
      <c r="A568" s="172"/>
      <c r="B568" s="23"/>
    </row>
    <row r="569" spans="1:2" ht="15.75" customHeight="1">
      <c r="A569" s="172"/>
      <c r="B569" s="23"/>
    </row>
    <row r="570" spans="1:2" ht="15.75" customHeight="1">
      <c r="A570" s="172"/>
      <c r="B570" s="23"/>
    </row>
    <row r="571" spans="1:2" ht="15.75" customHeight="1">
      <c r="A571" s="172"/>
      <c r="B571" s="23"/>
    </row>
    <row r="572" spans="1:2" ht="15.75" customHeight="1">
      <c r="A572" s="172"/>
      <c r="B572" s="23"/>
    </row>
    <row r="573" spans="1:2" ht="15.75" customHeight="1">
      <c r="A573" s="172"/>
      <c r="B573" s="23"/>
    </row>
    <row r="574" spans="1:2" ht="15.75" customHeight="1">
      <c r="A574" s="172"/>
      <c r="B574" s="23"/>
    </row>
    <row r="575" spans="1:2" ht="15.75" customHeight="1">
      <c r="A575" s="172"/>
      <c r="B575" s="23"/>
    </row>
    <row r="576" spans="1:2" ht="15.75" customHeight="1">
      <c r="A576" s="172"/>
      <c r="B576" s="23"/>
    </row>
    <row r="577" spans="1:2" ht="15.75" customHeight="1">
      <c r="A577" s="172"/>
      <c r="B577" s="23"/>
    </row>
    <row r="578" spans="1:2" ht="15.75" customHeight="1">
      <c r="A578" s="172"/>
      <c r="B578" s="23"/>
    </row>
    <row r="579" spans="1:2" ht="15.75" customHeight="1">
      <c r="A579" s="172"/>
      <c r="B579" s="23"/>
    </row>
    <row r="580" spans="1:2" ht="15.75" customHeight="1">
      <c r="A580" s="172"/>
      <c r="B580" s="23"/>
    </row>
    <row r="581" spans="1:2" ht="15.75" customHeight="1">
      <c r="A581" s="172"/>
      <c r="B581" s="23"/>
    </row>
    <row r="582" spans="1:2" ht="15.75" customHeight="1">
      <c r="A582" s="172"/>
      <c r="B582" s="23"/>
    </row>
    <row r="583" spans="1:2" ht="15.75" customHeight="1">
      <c r="A583" s="172"/>
      <c r="B583" s="23"/>
    </row>
    <row r="584" spans="1:2" ht="15.75" customHeight="1">
      <c r="A584" s="172"/>
      <c r="B584" s="23"/>
    </row>
    <row r="585" spans="1:2" ht="15.75" customHeight="1">
      <c r="A585" s="172"/>
      <c r="B585" s="23"/>
    </row>
    <row r="586" spans="1:2" ht="15.75" customHeight="1">
      <c r="A586" s="172"/>
      <c r="B586" s="23"/>
    </row>
    <row r="587" spans="1:2" ht="15.75" customHeight="1">
      <c r="A587" s="172"/>
      <c r="B587" s="23"/>
    </row>
    <row r="588" spans="1:2" ht="15.75" customHeight="1">
      <c r="A588" s="172"/>
      <c r="B588" s="23"/>
    </row>
    <row r="589" spans="1:2" ht="15.75" customHeight="1">
      <c r="A589" s="172"/>
      <c r="B589" s="23"/>
    </row>
    <row r="590" spans="1:2" ht="15.75" customHeight="1">
      <c r="A590" s="172"/>
      <c r="B590" s="23"/>
    </row>
    <row r="591" spans="1:2" ht="15.75" customHeight="1">
      <c r="A591" s="172"/>
      <c r="B591" s="23"/>
    </row>
    <row r="592" spans="1:2" ht="15.75" customHeight="1">
      <c r="A592" s="172"/>
      <c r="B592" s="23"/>
    </row>
    <row r="593" spans="1:2" ht="15.75" customHeight="1">
      <c r="A593" s="172"/>
      <c r="B593" s="23"/>
    </row>
    <row r="594" spans="1:2" ht="15.75" customHeight="1">
      <c r="A594" s="172"/>
      <c r="B594" s="23"/>
    </row>
    <row r="595" spans="1:2" ht="15.75" customHeight="1">
      <c r="A595" s="172"/>
      <c r="B595" s="23"/>
    </row>
    <row r="596" spans="1:2" ht="15.75" customHeight="1">
      <c r="A596" s="172"/>
      <c r="B596" s="23"/>
    </row>
    <row r="597" spans="1:2" ht="15.75" customHeight="1">
      <c r="A597" s="172"/>
      <c r="B597" s="23"/>
    </row>
    <row r="598" spans="1:2" ht="15.75" customHeight="1">
      <c r="A598" s="172"/>
      <c r="B598" s="23"/>
    </row>
    <row r="599" spans="1:2" ht="15.75" customHeight="1">
      <c r="A599" s="172"/>
      <c r="B599" s="23"/>
    </row>
    <row r="600" spans="1:2" ht="15.75" customHeight="1">
      <c r="A600" s="172"/>
      <c r="B600" s="23"/>
    </row>
    <row r="601" spans="1:2" ht="15.75" customHeight="1">
      <c r="A601" s="172"/>
      <c r="B601" s="23"/>
    </row>
    <row r="602" spans="1:2" ht="15.75" customHeight="1">
      <c r="A602" s="172"/>
      <c r="B602" s="23"/>
    </row>
    <row r="603" spans="1:2" ht="15.75" customHeight="1">
      <c r="A603" s="172"/>
      <c r="B603" s="23"/>
    </row>
    <row r="604" spans="1:2" ht="15.75" customHeight="1">
      <c r="A604" s="172"/>
      <c r="B604" s="23"/>
    </row>
    <row r="605" spans="1:2" ht="15.75" customHeight="1">
      <c r="A605" s="172"/>
      <c r="B605" s="23"/>
    </row>
    <row r="606" spans="1:2" ht="15.75" customHeight="1">
      <c r="A606" s="172"/>
      <c r="B606" s="23"/>
    </row>
    <row r="607" spans="1:2" ht="15.75" customHeight="1">
      <c r="A607" s="172"/>
      <c r="B607" s="23"/>
    </row>
    <row r="608" spans="1:2" ht="15.75" customHeight="1">
      <c r="A608" s="172"/>
      <c r="B608" s="23"/>
    </row>
    <row r="609" spans="1:2" ht="15.75" customHeight="1">
      <c r="A609" s="172"/>
      <c r="B609" s="23"/>
    </row>
    <row r="610" spans="1:2" ht="15.75" customHeight="1">
      <c r="A610" s="172"/>
      <c r="B610" s="23"/>
    </row>
    <row r="611" spans="1:2" ht="15.75" customHeight="1">
      <c r="A611" s="172"/>
      <c r="B611" s="23"/>
    </row>
    <row r="612" spans="1:2" ht="15.75" customHeight="1">
      <c r="A612" s="172"/>
      <c r="B612" s="23"/>
    </row>
    <row r="613" spans="1:2" ht="15.75" customHeight="1">
      <c r="A613" s="172"/>
      <c r="B613" s="23"/>
    </row>
    <row r="614" spans="1:2" ht="15.75" customHeight="1">
      <c r="A614" s="172"/>
      <c r="B614" s="23"/>
    </row>
    <row r="615" spans="1:2" ht="15.75" customHeight="1">
      <c r="A615" s="172"/>
      <c r="B615" s="23"/>
    </row>
    <row r="616" spans="1:2" ht="15.75" customHeight="1">
      <c r="A616" s="172"/>
      <c r="B616" s="23"/>
    </row>
    <row r="617" spans="1:2" ht="15.75" customHeight="1">
      <c r="A617" s="172"/>
      <c r="B617" s="23"/>
    </row>
    <row r="618" spans="1:2" ht="15.75" customHeight="1">
      <c r="A618" s="172"/>
      <c r="B618" s="23"/>
    </row>
    <row r="619" spans="1:2" ht="15.75" customHeight="1">
      <c r="A619" s="172"/>
      <c r="B619" s="23"/>
    </row>
    <row r="620" spans="1:2" ht="15.75" customHeight="1">
      <c r="A620" s="172"/>
      <c r="B620" s="23"/>
    </row>
    <row r="621" spans="1:2" ht="15.75" customHeight="1">
      <c r="A621" s="172"/>
      <c r="B621" s="23"/>
    </row>
    <row r="622" spans="1:2" ht="15.75" customHeight="1">
      <c r="A622" s="172"/>
      <c r="B622" s="23"/>
    </row>
    <row r="623" spans="1:2" ht="15.75" customHeight="1">
      <c r="A623" s="172"/>
      <c r="B623" s="23"/>
    </row>
    <row r="624" spans="1:2" ht="15.75" customHeight="1">
      <c r="A624" s="172"/>
      <c r="B624" s="23"/>
    </row>
    <row r="625" spans="1:2" ht="15.75" customHeight="1">
      <c r="A625" s="172"/>
      <c r="B625" s="23"/>
    </row>
    <row r="626" spans="1:2" ht="15.75" customHeight="1">
      <c r="A626" s="172"/>
      <c r="B626" s="23"/>
    </row>
    <row r="627" spans="1:2" ht="15.75" customHeight="1">
      <c r="A627" s="172"/>
      <c r="B627" s="23"/>
    </row>
    <row r="628" spans="1:2" ht="15.75" customHeight="1">
      <c r="A628" s="172"/>
      <c r="B628" s="23"/>
    </row>
    <row r="629" spans="1:2" ht="15.75" customHeight="1">
      <c r="A629" s="172"/>
      <c r="B629" s="23"/>
    </row>
    <row r="630" spans="1:2" ht="15.75" customHeight="1">
      <c r="A630" s="172"/>
      <c r="B630" s="23"/>
    </row>
    <row r="631" spans="1:2" ht="15.75" customHeight="1">
      <c r="A631" s="172"/>
      <c r="B631" s="23"/>
    </row>
    <row r="632" spans="1:2" ht="15.75" customHeight="1">
      <c r="A632" s="172"/>
      <c r="B632" s="23"/>
    </row>
    <row r="633" spans="1:2" ht="15.75" customHeight="1">
      <c r="A633" s="172"/>
      <c r="B633" s="23"/>
    </row>
    <row r="634" spans="1:2" ht="15.75" customHeight="1">
      <c r="A634" s="172"/>
      <c r="B634" s="23"/>
    </row>
    <row r="635" spans="1:2" ht="15.75" customHeight="1">
      <c r="A635" s="172"/>
      <c r="B635" s="23"/>
    </row>
    <row r="636" spans="1:2" ht="15.75" customHeight="1">
      <c r="A636" s="172"/>
      <c r="B636" s="23"/>
    </row>
    <row r="637" spans="1:2" ht="15.75" customHeight="1">
      <c r="A637" s="172"/>
      <c r="B637" s="23"/>
    </row>
    <row r="638" spans="1:2" ht="15.75" customHeight="1">
      <c r="A638" s="172"/>
      <c r="B638" s="23"/>
    </row>
    <row r="639" spans="1:2" ht="15.75" customHeight="1">
      <c r="A639" s="172"/>
      <c r="B639" s="23"/>
    </row>
    <row r="640" spans="1:2" ht="15.75" customHeight="1">
      <c r="A640" s="172"/>
      <c r="B640" s="23"/>
    </row>
    <row r="641" spans="1:2" ht="15.75" customHeight="1">
      <c r="A641" s="172"/>
      <c r="B641" s="23"/>
    </row>
    <row r="642" spans="1:2" ht="15.75" customHeight="1">
      <c r="A642" s="172"/>
      <c r="B642" s="23"/>
    </row>
    <row r="643" spans="1:2" ht="15.75" customHeight="1">
      <c r="A643" s="172"/>
      <c r="B643" s="23"/>
    </row>
    <row r="644" spans="1:2" ht="15.75" customHeight="1">
      <c r="A644" s="172"/>
      <c r="B644" s="23"/>
    </row>
    <row r="645" spans="1:2" ht="15.75" customHeight="1">
      <c r="A645" s="172"/>
      <c r="B645" s="23"/>
    </row>
    <row r="646" spans="1:2" ht="15.75" customHeight="1">
      <c r="A646" s="172"/>
      <c r="B646" s="23"/>
    </row>
    <row r="647" spans="1:2" ht="15.75" customHeight="1">
      <c r="A647" s="172"/>
      <c r="B647" s="23"/>
    </row>
    <row r="648" spans="1:2" ht="15.75" customHeight="1">
      <c r="A648" s="172"/>
      <c r="B648" s="23"/>
    </row>
    <row r="649" spans="1:2" ht="15.75" customHeight="1">
      <c r="A649" s="172"/>
      <c r="B649" s="23"/>
    </row>
    <row r="650" spans="1:2" ht="15.75" customHeight="1">
      <c r="A650" s="172"/>
      <c r="B650" s="23"/>
    </row>
    <row r="651" spans="1:2" ht="15.75" customHeight="1">
      <c r="A651" s="172"/>
      <c r="B651" s="23"/>
    </row>
    <row r="652" spans="1:2" ht="15.75" customHeight="1">
      <c r="A652" s="172"/>
      <c r="B652" s="23"/>
    </row>
    <row r="653" spans="1:2" ht="15.75" customHeight="1">
      <c r="A653" s="172"/>
      <c r="B653" s="23"/>
    </row>
    <row r="654" spans="1:2" ht="15.75" customHeight="1">
      <c r="A654" s="172"/>
      <c r="B654" s="23"/>
    </row>
    <row r="655" spans="1:2" ht="15.75" customHeight="1">
      <c r="A655" s="172"/>
      <c r="B655" s="23"/>
    </row>
    <row r="656" spans="1:2" ht="15.75" customHeight="1">
      <c r="A656" s="172"/>
      <c r="B656" s="23"/>
    </row>
    <row r="657" spans="1:2" ht="15.75" customHeight="1">
      <c r="A657" s="172"/>
      <c r="B657" s="23"/>
    </row>
    <row r="658" spans="1:2" ht="15.75" customHeight="1">
      <c r="A658" s="172"/>
      <c r="B658" s="23"/>
    </row>
    <row r="659" spans="1:2" ht="15.75" customHeight="1">
      <c r="A659" s="172"/>
      <c r="B659" s="23"/>
    </row>
    <row r="660" spans="1:2" ht="15.75" customHeight="1">
      <c r="A660" s="172"/>
      <c r="B660" s="23"/>
    </row>
    <row r="661" spans="1:2" ht="15.75" customHeight="1">
      <c r="A661" s="172"/>
      <c r="B661" s="23"/>
    </row>
    <row r="662" spans="1:2" ht="15.75" customHeight="1">
      <c r="A662" s="172"/>
      <c r="B662" s="23"/>
    </row>
    <row r="663" spans="1:2" ht="15.75" customHeight="1">
      <c r="A663" s="172"/>
      <c r="B663" s="23"/>
    </row>
    <row r="664" spans="1:2" ht="15.75" customHeight="1">
      <c r="A664" s="172"/>
      <c r="B664" s="23"/>
    </row>
    <row r="665" spans="1:2" ht="15.75" customHeight="1">
      <c r="A665" s="172"/>
      <c r="B665" s="23"/>
    </row>
    <row r="666" spans="1:2" ht="15.75" customHeight="1">
      <c r="A666" s="172"/>
      <c r="B666" s="23"/>
    </row>
    <row r="667" spans="1:2" ht="15.75" customHeight="1">
      <c r="A667" s="172"/>
      <c r="B667" s="23"/>
    </row>
    <row r="668" spans="1:2" ht="15.75" customHeight="1">
      <c r="A668" s="172"/>
      <c r="B668" s="23"/>
    </row>
    <row r="669" spans="1:2" ht="15.75" customHeight="1">
      <c r="A669" s="172"/>
      <c r="B669" s="23"/>
    </row>
    <row r="670" spans="1:2" ht="15.75" customHeight="1">
      <c r="A670" s="172"/>
      <c r="B670" s="23"/>
    </row>
    <row r="671" spans="1:2" ht="15.75" customHeight="1">
      <c r="A671" s="172"/>
      <c r="B671" s="23"/>
    </row>
    <row r="672" spans="1:2" ht="15.75" customHeight="1">
      <c r="A672" s="172"/>
      <c r="B672" s="23"/>
    </row>
    <row r="673" spans="1:2" ht="15.75" customHeight="1">
      <c r="A673" s="172"/>
      <c r="B673" s="23"/>
    </row>
    <row r="674" spans="1:2" ht="15.75" customHeight="1">
      <c r="A674" s="172"/>
      <c r="B674" s="23"/>
    </row>
    <row r="675" spans="1:2" ht="15.75" customHeight="1">
      <c r="A675" s="172"/>
      <c r="B675" s="23"/>
    </row>
    <row r="676" spans="1:2" ht="15.75" customHeight="1">
      <c r="A676" s="172"/>
      <c r="B676" s="23"/>
    </row>
    <row r="677" spans="1:2" ht="15.75" customHeight="1">
      <c r="A677" s="172"/>
      <c r="B677" s="23"/>
    </row>
    <row r="678" spans="1:2" ht="15.75" customHeight="1">
      <c r="A678" s="172"/>
      <c r="B678" s="23"/>
    </row>
    <row r="679" spans="1:2" ht="15.75" customHeight="1">
      <c r="A679" s="172"/>
      <c r="B679" s="23"/>
    </row>
    <row r="680" spans="1:2" ht="15.75" customHeight="1">
      <c r="A680" s="172"/>
      <c r="B680" s="23"/>
    </row>
    <row r="681" spans="1:2" ht="15.75" customHeight="1">
      <c r="A681" s="172"/>
      <c r="B681" s="23"/>
    </row>
    <row r="682" spans="1:2" ht="15.75" customHeight="1">
      <c r="A682" s="172"/>
      <c r="B682" s="23"/>
    </row>
    <row r="683" spans="1:2" ht="15.75" customHeight="1">
      <c r="A683" s="172"/>
      <c r="B683" s="23"/>
    </row>
    <row r="684" spans="1:2" ht="15.75" customHeight="1">
      <c r="A684" s="172"/>
      <c r="B684" s="23"/>
    </row>
    <row r="685" spans="1:2" ht="15.75" customHeight="1">
      <c r="A685" s="172"/>
      <c r="B685" s="23"/>
    </row>
    <row r="686" spans="1:2" ht="15.75" customHeight="1">
      <c r="A686" s="172"/>
      <c r="B686" s="23"/>
    </row>
    <row r="687" spans="1:2" ht="15.75" customHeight="1">
      <c r="A687" s="172"/>
      <c r="B687" s="23"/>
    </row>
    <row r="688" spans="1:2" ht="15.75" customHeight="1">
      <c r="A688" s="172"/>
      <c r="B688" s="23"/>
    </row>
    <row r="689" spans="1:2" ht="15.75" customHeight="1">
      <c r="A689" s="172"/>
      <c r="B689" s="23"/>
    </row>
    <row r="690" spans="1:2" ht="15.75" customHeight="1">
      <c r="A690" s="172"/>
      <c r="B690" s="23"/>
    </row>
    <row r="691" spans="1:2" ht="15.75" customHeight="1">
      <c r="A691" s="172"/>
      <c r="B691" s="23"/>
    </row>
    <row r="692" spans="1:2" ht="15.75" customHeight="1">
      <c r="A692" s="172"/>
      <c r="B692" s="23"/>
    </row>
    <row r="693" spans="1:2" ht="15.75" customHeight="1">
      <c r="A693" s="172"/>
      <c r="B693" s="23"/>
    </row>
    <row r="694" spans="1:2" ht="15.75" customHeight="1">
      <c r="A694" s="172"/>
      <c r="B694" s="23"/>
    </row>
    <row r="695" spans="1:2" ht="15.75" customHeight="1">
      <c r="A695" s="172"/>
      <c r="B695" s="23"/>
    </row>
    <row r="696" spans="1:2" ht="15.75" customHeight="1">
      <c r="A696" s="172"/>
      <c r="B696" s="23"/>
    </row>
    <row r="697" spans="1:2" ht="15.75" customHeight="1">
      <c r="A697" s="172"/>
      <c r="B697" s="23"/>
    </row>
    <row r="698" spans="1:2" ht="15.75" customHeight="1">
      <c r="A698" s="172"/>
      <c r="B698" s="23"/>
    </row>
    <row r="699" spans="1:2" ht="15.75" customHeight="1">
      <c r="A699" s="172"/>
      <c r="B699" s="23"/>
    </row>
    <row r="700" spans="1:2" ht="15.75" customHeight="1">
      <c r="A700" s="172"/>
      <c r="B700" s="23"/>
    </row>
    <row r="701" spans="1:2" ht="15.75" customHeight="1">
      <c r="A701" s="172"/>
      <c r="B701" s="23"/>
    </row>
    <row r="702" spans="1:2" ht="15.75" customHeight="1">
      <c r="A702" s="172"/>
      <c r="B702" s="23"/>
    </row>
    <row r="703" spans="1:2" ht="15.75" customHeight="1">
      <c r="A703" s="172"/>
      <c r="B703" s="23"/>
    </row>
    <row r="704" spans="1:2" ht="15.75" customHeight="1">
      <c r="A704" s="172"/>
      <c r="B704" s="23"/>
    </row>
    <row r="705" spans="1:2" ht="15.75" customHeight="1">
      <c r="A705" s="172"/>
      <c r="B705" s="23"/>
    </row>
    <row r="706" spans="1:2" ht="15.75" customHeight="1">
      <c r="A706" s="172"/>
      <c r="B706" s="23"/>
    </row>
    <row r="707" spans="1:2" ht="15.75" customHeight="1">
      <c r="A707" s="172"/>
      <c r="B707" s="23"/>
    </row>
    <row r="708" spans="1:2" ht="15.75" customHeight="1">
      <c r="A708" s="172"/>
      <c r="B708" s="23"/>
    </row>
    <row r="709" spans="1:2" ht="15.75" customHeight="1">
      <c r="A709" s="172"/>
      <c r="B709" s="23"/>
    </row>
    <row r="710" spans="1:2" ht="15.75" customHeight="1">
      <c r="A710" s="172"/>
      <c r="B710" s="23"/>
    </row>
    <row r="711" spans="1:2" ht="15.75" customHeight="1">
      <c r="A711" s="172"/>
      <c r="B711" s="23"/>
    </row>
    <row r="712" spans="1:2" ht="15.75" customHeight="1">
      <c r="A712" s="172"/>
      <c r="B712" s="23"/>
    </row>
    <row r="713" spans="1:2" ht="15.75" customHeight="1">
      <c r="A713" s="172"/>
      <c r="B713" s="23"/>
    </row>
    <row r="714" spans="1:2" ht="15.75" customHeight="1">
      <c r="A714" s="172"/>
      <c r="B714" s="23"/>
    </row>
    <row r="715" spans="1:2" ht="15.75" customHeight="1">
      <c r="A715" s="172"/>
      <c r="B715" s="23"/>
    </row>
    <row r="716" spans="1:2" ht="15.75" customHeight="1">
      <c r="A716" s="172"/>
      <c r="B716" s="23"/>
    </row>
    <row r="717" spans="1:2" ht="15.75" customHeight="1">
      <c r="A717" s="172"/>
      <c r="B717" s="23"/>
    </row>
    <row r="718" spans="1:2" ht="15.75" customHeight="1">
      <c r="A718" s="172"/>
      <c r="B718" s="23"/>
    </row>
    <row r="719" spans="1:2" ht="15.75" customHeight="1">
      <c r="A719" s="172"/>
      <c r="B719" s="23"/>
    </row>
    <row r="720" spans="1:2" ht="15.75" customHeight="1">
      <c r="A720" s="172"/>
      <c r="B720" s="23"/>
    </row>
    <row r="721" spans="1:2" ht="15.75" customHeight="1">
      <c r="A721" s="172"/>
      <c r="B721" s="23"/>
    </row>
    <row r="722" spans="1:2" ht="15.75" customHeight="1">
      <c r="A722" s="172"/>
      <c r="B722" s="23"/>
    </row>
    <row r="723" spans="1:2" ht="15.75" customHeight="1">
      <c r="A723" s="172"/>
      <c r="B723" s="23"/>
    </row>
    <row r="724" spans="1:2" ht="15.75" customHeight="1">
      <c r="A724" s="172"/>
      <c r="B724" s="23"/>
    </row>
    <row r="725" spans="1:2" ht="15.75" customHeight="1">
      <c r="A725" s="172"/>
      <c r="B725" s="23"/>
    </row>
    <row r="726" spans="1:2" ht="15.75" customHeight="1">
      <c r="A726" s="172"/>
      <c r="B726" s="23"/>
    </row>
    <row r="727" spans="1:2" ht="15.75" customHeight="1">
      <c r="A727" s="172"/>
      <c r="B727" s="23"/>
    </row>
    <row r="728" spans="1:2" ht="15.75" customHeight="1">
      <c r="A728" s="172"/>
      <c r="B728" s="23"/>
    </row>
    <row r="729" spans="1:2" ht="15.75" customHeight="1">
      <c r="A729" s="172"/>
      <c r="B729" s="23"/>
    </row>
    <row r="730" spans="1:2" ht="15.75" customHeight="1">
      <c r="A730" s="172"/>
      <c r="B730" s="23"/>
    </row>
    <row r="731" spans="1:2" ht="15.75" customHeight="1">
      <c r="A731" s="172"/>
      <c r="B731" s="23"/>
    </row>
    <row r="732" spans="1:2" ht="15.75" customHeight="1">
      <c r="A732" s="172"/>
      <c r="B732" s="23"/>
    </row>
    <row r="733" spans="1:2" ht="15.75" customHeight="1">
      <c r="A733" s="172"/>
      <c r="B733" s="23"/>
    </row>
    <row r="734" spans="1:2" ht="15.75" customHeight="1">
      <c r="A734" s="172"/>
      <c r="B734" s="23"/>
    </row>
    <row r="735" spans="1:2" ht="15.75" customHeight="1">
      <c r="A735" s="172"/>
      <c r="B735" s="23"/>
    </row>
    <row r="736" spans="1:2" ht="15.75" customHeight="1">
      <c r="A736" s="172"/>
      <c r="B736" s="23"/>
    </row>
    <row r="737" spans="1:2" ht="15.75" customHeight="1">
      <c r="A737" s="172"/>
      <c r="B737" s="23"/>
    </row>
    <row r="738" spans="1:2" ht="15.75" customHeight="1">
      <c r="A738" s="172"/>
      <c r="B738" s="23"/>
    </row>
    <row r="739" spans="1:2" ht="15.75" customHeight="1">
      <c r="A739" s="172"/>
      <c r="B739" s="23"/>
    </row>
    <row r="740" spans="1:2" ht="15.75" customHeight="1">
      <c r="A740" s="172"/>
      <c r="B740" s="23"/>
    </row>
    <row r="741" spans="1:2" ht="15.75" customHeight="1">
      <c r="A741" s="172"/>
      <c r="B741" s="23"/>
    </row>
    <row r="742" spans="1:2" ht="15.75" customHeight="1">
      <c r="A742" s="172"/>
      <c r="B742" s="23"/>
    </row>
    <row r="743" spans="1:2" ht="15.75" customHeight="1">
      <c r="A743" s="172"/>
      <c r="B743" s="23"/>
    </row>
    <row r="744" spans="1:2" ht="15.75" customHeight="1">
      <c r="A744" s="172"/>
      <c r="B744" s="23"/>
    </row>
    <row r="745" spans="1:2" ht="15.75" customHeight="1">
      <c r="A745" s="172"/>
      <c r="B745" s="23"/>
    </row>
    <row r="746" spans="1:2" ht="15.75" customHeight="1">
      <c r="A746" s="172"/>
      <c r="B746" s="23"/>
    </row>
    <row r="747" spans="1:2" ht="15.75" customHeight="1">
      <c r="A747" s="172"/>
      <c r="B747" s="23"/>
    </row>
    <row r="748" spans="1:2" ht="15.75" customHeight="1">
      <c r="A748" s="172"/>
      <c r="B748" s="23"/>
    </row>
    <row r="749" spans="1:2" ht="15.75" customHeight="1">
      <c r="A749" s="172"/>
      <c r="B749" s="23"/>
    </row>
    <row r="750" spans="1:2" ht="15.75" customHeight="1">
      <c r="A750" s="172"/>
      <c r="B750" s="23"/>
    </row>
    <row r="751" spans="1:2" ht="15.75" customHeight="1">
      <c r="A751" s="172"/>
      <c r="B751" s="23"/>
    </row>
    <row r="752" spans="1:2" ht="15.75" customHeight="1">
      <c r="A752" s="172"/>
      <c r="B752" s="23"/>
    </row>
    <row r="753" spans="1:2" ht="15.75" customHeight="1">
      <c r="A753" s="172"/>
      <c r="B753" s="23"/>
    </row>
    <row r="754" spans="1:2" ht="15.75" customHeight="1">
      <c r="A754" s="172"/>
      <c r="B754" s="23"/>
    </row>
    <row r="755" spans="1:2" ht="15.75" customHeight="1">
      <c r="A755" s="172"/>
      <c r="B755" s="23"/>
    </row>
    <row r="756" spans="1:2" ht="15.75" customHeight="1">
      <c r="A756" s="172"/>
      <c r="B756" s="23"/>
    </row>
    <row r="757" spans="1:2" ht="15.75" customHeight="1">
      <c r="A757" s="172"/>
      <c r="B757" s="23"/>
    </row>
    <row r="758" spans="1:2" ht="15.75" customHeight="1">
      <c r="A758" s="172"/>
      <c r="B758" s="23"/>
    </row>
    <row r="759" spans="1:2" ht="15.75" customHeight="1">
      <c r="A759" s="172"/>
      <c r="B759" s="23"/>
    </row>
    <row r="760" spans="1:2" ht="15.75" customHeight="1">
      <c r="A760" s="172"/>
      <c r="B760" s="23"/>
    </row>
    <row r="761" spans="1:2" ht="15.75" customHeight="1">
      <c r="A761" s="172"/>
      <c r="B761" s="23"/>
    </row>
    <row r="762" spans="1:2" ht="15.75" customHeight="1">
      <c r="A762" s="172"/>
      <c r="B762" s="23"/>
    </row>
    <row r="763" spans="1:2" ht="15.75" customHeight="1">
      <c r="A763" s="172"/>
      <c r="B763" s="23"/>
    </row>
    <row r="764" spans="1:2" ht="15.75" customHeight="1">
      <c r="A764" s="172"/>
      <c r="B764" s="23"/>
    </row>
    <row r="765" spans="1:2" ht="15.75" customHeight="1">
      <c r="A765" s="172"/>
      <c r="B765" s="23"/>
    </row>
    <row r="766" spans="1:2" ht="15.75" customHeight="1">
      <c r="A766" s="172"/>
      <c r="B766" s="23"/>
    </row>
    <row r="767" spans="1:2" ht="15.75" customHeight="1">
      <c r="A767" s="172"/>
      <c r="B767" s="23"/>
    </row>
    <row r="768" spans="1:2" ht="15.75" customHeight="1">
      <c r="A768" s="172"/>
      <c r="B768" s="23"/>
    </row>
    <row r="769" spans="1:2" ht="15.75" customHeight="1">
      <c r="A769" s="172"/>
      <c r="B769" s="23"/>
    </row>
    <row r="770" spans="1:2" ht="15.75" customHeight="1">
      <c r="A770" s="172"/>
      <c r="B770" s="23"/>
    </row>
    <row r="771" spans="1:2" ht="15.75" customHeight="1">
      <c r="A771" s="172"/>
      <c r="B771" s="23"/>
    </row>
    <row r="772" spans="1:2" ht="15.75" customHeight="1">
      <c r="A772" s="172"/>
      <c r="B772" s="23"/>
    </row>
    <row r="773" spans="1:2" ht="15.75" customHeight="1">
      <c r="A773" s="172"/>
      <c r="B773" s="23"/>
    </row>
    <row r="774" spans="1:2" ht="15.75" customHeight="1">
      <c r="A774" s="172"/>
      <c r="B774" s="23"/>
    </row>
    <row r="775" spans="1:2" ht="15.75" customHeight="1">
      <c r="A775" s="172"/>
      <c r="B775" s="23"/>
    </row>
    <row r="776" spans="1:2" ht="15.75" customHeight="1">
      <c r="A776" s="172"/>
      <c r="B776" s="23"/>
    </row>
    <row r="777" spans="1:2" ht="15.75" customHeight="1">
      <c r="A777" s="172"/>
      <c r="B777" s="23"/>
    </row>
    <row r="778" spans="1:2" ht="15.75" customHeight="1">
      <c r="A778" s="172"/>
      <c r="B778" s="23"/>
    </row>
    <row r="779" spans="1:2" ht="15.75" customHeight="1">
      <c r="A779" s="172"/>
      <c r="B779" s="23"/>
    </row>
    <row r="780" spans="1:2" ht="15.75" customHeight="1">
      <c r="A780" s="172"/>
      <c r="B780" s="23"/>
    </row>
    <row r="781" spans="1:2" ht="15.75" customHeight="1">
      <c r="A781" s="172"/>
      <c r="B781" s="23"/>
    </row>
    <row r="782" spans="1:2" ht="15.75" customHeight="1">
      <c r="A782" s="172"/>
      <c r="B782" s="23"/>
    </row>
    <row r="783" spans="1:2" ht="15.75" customHeight="1">
      <c r="A783" s="172"/>
      <c r="B783" s="23"/>
    </row>
    <row r="784" spans="1:2" ht="15.75" customHeight="1">
      <c r="A784" s="172"/>
      <c r="B784" s="23"/>
    </row>
    <row r="785" spans="1:2" ht="15.75" customHeight="1">
      <c r="A785" s="172"/>
      <c r="B785" s="23"/>
    </row>
    <row r="786" spans="1:2" ht="15.75" customHeight="1">
      <c r="A786" s="172"/>
      <c r="B786" s="23"/>
    </row>
    <row r="787" spans="1:2" ht="15.75" customHeight="1">
      <c r="A787" s="172"/>
      <c r="B787" s="23"/>
    </row>
    <row r="788" spans="1:2" ht="15.75" customHeight="1">
      <c r="A788" s="172"/>
      <c r="B788" s="23"/>
    </row>
    <row r="789" spans="1:2" ht="15.75" customHeight="1">
      <c r="A789" s="172"/>
      <c r="B789" s="23"/>
    </row>
    <row r="790" spans="1:2" ht="15.75" customHeight="1">
      <c r="A790" s="172"/>
      <c r="B790" s="23"/>
    </row>
    <row r="791" spans="1:2" ht="15.75" customHeight="1">
      <c r="A791" s="172"/>
      <c r="B791" s="23"/>
    </row>
    <row r="792" spans="1:2" ht="15.75" customHeight="1">
      <c r="A792" s="172"/>
      <c r="B792" s="23"/>
    </row>
    <row r="793" spans="1:2" ht="15.75" customHeight="1">
      <c r="A793" s="172"/>
      <c r="B793" s="23"/>
    </row>
    <row r="794" spans="1:2" ht="15.75" customHeight="1">
      <c r="A794" s="172"/>
      <c r="B794" s="23"/>
    </row>
    <row r="795" spans="1:2" ht="15.75" customHeight="1">
      <c r="A795" s="172"/>
      <c r="B795" s="23"/>
    </row>
    <row r="796" spans="1:2" ht="15.75" customHeight="1">
      <c r="A796" s="172"/>
      <c r="B796" s="23"/>
    </row>
    <row r="797" spans="1:2" ht="15.75" customHeight="1">
      <c r="A797" s="172"/>
      <c r="B797" s="23"/>
    </row>
    <row r="798" spans="1:2" ht="15.75" customHeight="1">
      <c r="A798" s="172"/>
      <c r="B798" s="23"/>
    </row>
    <row r="799" spans="1:2" ht="15.75" customHeight="1">
      <c r="A799" s="172"/>
      <c r="B799" s="23"/>
    </row>
    <row r="800" spans="1:2" ht="15.75" customHeight="1">
      <c r="A800" s="172"/>
      <c r="B800" s="23"/>
    </row>
    <row r="801" spans="1:2" ht="15.75" customHeight="1">
      <c r="A801" s="172"/>
      <c r="B801" s="23"/>
    </row>
    <row r="802" spans="1:2" ht="15.75" customHeight="1">
      <c r="A802" s="172"/>
      <c r="B802" s="23"/>
    </row>
    <row r="803" spans="1:2" ht="15.75" customHeight="1">
      <c r="A803" s="172"/>
      <c r="B803" s="23"/>
    </row>
    <row r="804" spans="1:2" ht="15.75" customHeight="1">
      <c r="A804" s="172"/>
      <c r="B804" s="23"/>
    </row>
    <row r="805" spans="1:2" ht="15.75" customHeight="1">
      <c r="A805" s="172"/>
      <c r="B805" s="23"/>
    </row>
    <row r="806" spans="1:2" ht="15.75" customHeight="1">
      <c r="A806" s="172"/>
      <c r="B806" s="23"/>
    </row>
    <row r="807" spans="1:2" ht="15.75" customHeight="1">
      <c r="A807" s="172"/>
      <c r="B807" s="23"/>
    </row>
    <row r="808" spans="1:2" ht="15.75" customHeight="1">
      <c r="A808" s="172"/>
      <c r="B808" s="23"/>
    </row>
    <row r="809" spans="1:2" ht="15.75" customHeight="1">
      <c r="A809" s="172"/>
      <c r="B809" s="23"/>
    </row>
    <row r="810" spans="1:2" ht="15.75" customHeight="1">
      <c r="A810" s="172"/>
      <c r="B810" s="23"/>
    </row>
    <row r="811" spans="1:2" ht="15.75" customHeight="1">
      <c r="A811" s="172"/>
      <c r="B811" s="23"/>
    </row>
    <row r="812" spans="1:2" ht="15.75" customHeight="1">
      <c r="A812" s="172"/>
      <c r="B812" s="23"/>
    </row>
    <row r="813" spans="1:2" ht="15.75" customHeight="1">
      <c r="A813" s="172"/>
      <c r="B813" s="23"/>
    </row>
    <row r="814" spans="1:2" ht="15.75" customHeight="1">
      <c r="A814" s="172"/>
      <c r="B814" s="23"/>
    </row>
    <row r="815" spans="1:2" ht="15.75" customHeight="1">
      <c r="A815" s="172"/>
      <c r="B815" s="23"/>
    </row>
    <row r="816" spans="1:2" ht="15.75" customHeight="1">
      <c r="A816" s="172"/>
      <c r="B816" s="23"/>
    </row>
    <row r="817" spans="1:2" ht="15.75" customHeight="1">
      <c r="A817" s="172"/>
      <c r="B817" s="23"/>
    </row>
    <row r="818" spans="1:2" ht="15.75" customHeight="1">
      <c r="A818" s="172"/>
      <c r="B818" s="23"/>
    </row>
    <row r="819" spans="1:2" ht="15.75" customHeight="1">
      <c r="A819" s="172"/>
      <c r="B819" s="23"/>
    </row>
    <row r="820" spans="1:2" ht="15.75" customHeight="1">
      <c r="A820" s="172"/>
      <c r="B820" s="23"/>
    </row>
    <row r="821" spans="1:2" ht="15.75" customHeight="1">
      <c r="A821" s="172"/>
      <c r="B821" s="23"/>
    </row>
    <row r="822" spans="1:2" ht="15.75" customHeight="1">
      <c r="A822" s="172"/>
      <c r="B822" s="23"/>
    </row>
    <row r="823" spans="1:2" ht="15.75" customHeight="1">
      <c r="A823" s="172"/>
      <c r="B823" s="23"/>
    </row>
    <row r="824" spans="1:2" ht="15.75" customHeight="1">
      <c r="A824" s="172"/>
      <c r="B824" s="23"/>
    </row>
    <row r="825" spans="1:2" ht="15.75" customHeight="1">
      <c r="A825" s="172"/>
      <c r="B825" s="23"/>
    </row>
    <row r="826" spans="1:2" ht="15.75" customHeight="1">
      <c r="A826" s="172"/>
      <c r="B826" s="23"/>
    </row>
    <row r="827" spans="1:2" ht="15.75" customHeight="1">
      <c r="A827" s="172"/>
      <c r="B827" s="23"/>
    </row>
    <row r="828" spans="1:2" ht="15.75" customHeight="1">
      <c r="A828" s="172"/>
      <c r="B828" s="23"/>
    </row>
    <row r="829" spans="1:2" ht="15.75" customHeight="1">
      <c r="A829" s="172"/>
      <c r="B829" s="23"/>
    </row>
    <row r="830" spans="1:2" ht="15.75" customHeight="1">
      <c r="A830" s="172"/>
      <c r="B830" s="23"/>
    </row>
    <row r="831" spans="1:2" ht="15.75" customHeight="1">
      <c r="A831" s="172"/>
      <c r="B831" s="23"/>
    </row>
    <row r="832" spans="1:2" ht="15.75" customHeight="1">
      <c r="A832" s="172"/>
      <c r="B832" s="23"/>
    </row>
    <row r="833" spans="1:2" ht="15.75" customHeight="1">
      <c r="A833" s="172"/>
      <c r="B833" s="23"/>
    </row>
    <row r="834" spans="1:2" ht="15.75" customHeight="1">
      <c r="A834" s="172"/>
      <c r="B834" s="23"/>
    </row>
    <row r="835" spans="1:2" ht="15.75" customHeight="1">
      <c r="A835" s="172"/>
      <c r="B835" s="23"/>
    </row>
    <row r="836" spans="1:2" ht="15.75" customHeight="1">
      <c r="A836" s="172"/>
      <c r="B836" s="23"/>
    </row>
    <row r="837" spans="1:2" ht="15.75" customHeight="1">
      <c r="A837" s="172"/>
      <c r="B837" s="23"/>
    </row>
    <row r="838" spans="1:2" ht="15.75" customHeight="1">
      <c r="A838" s="172"/>
      <c r="B838" s="23"/>
    </row>
    <row r="839" spans="1:2" ht="15.75" customHeight="1">
      <c r="A839" s="172"/>
      <c r="B839" s="23"/>
    </row>
    <row r="840" spans="1:2" ht="15.75" customHeight="1">
      <c r="A840" s="172"/>
      <c r="B840" s="23"/>
    </row>
    <row r="841" spans="1:2" ht="15.75" customHeight="1">
      <c r="A841" s="172"/>
      <c r="B841" s="23"/>
    </row>
    <row r="842" spans="1:2" ht="15.75" customHeight="1">
      <c r="A842" s="172"/>
      <c r="B842" s="23"/>
    </row>
    <row r="843" spans="1:2" ht="15.75" customHeight="1">
      <c r="A843" s="172"/>
      <c r="B843" s="23"/>
    </row>
    <row r="844" spans="1:2" ht="15.75" customHeight="1">
      <c r="A844" s="172"/>
      <c r="B844" s="23"/>
    </row>
    <row r="845" spans="1:2" ht="15.75" customHeight="1">
      <c r="A845" s="172"/>
      <c r="B845" s="23"/>
    </row>
    <row r="846" spans="1:2" ht="15.75" customHeight="1">
      <c r="A846" s="172"/>
      <c r="B846" s="23"/>
    </row>
    <row r="847" spans="1:2" ht="15.75" customHeight="1">
      <c r="A847" s="172"/>
      <c r="B847" s="23"/>
    </row>
    <row r="848" spans="1:2" ht="15.75" customHeight="1">
      <c r="A848" s="172"/>
      <c r="B848" s="23"/>
    </row>
    <row r="849" spans="1:2" ht="15.75" customHeight="1">
      <c r="A849" s="172"/>
      <c r="B849" s="23"/>
    </row>
    <row r="850" spans="1:2" ht="15.75" customHeight="1">
      <c r="A850" s="172"/>
      <c r="B850" s="23"/>
    </row>
    <row r="851" spans="1:2" ht="15.75" customHeight="1">
      <c r="A851" s="172"/>
      <c r="B851" s="23"/>
    </row>
    <row r="852" spans="1:2" ht="15.75" customHeight="1">
      <c r="A852" s="172"/>
      <c r="B852" s="23"/>
    </row>
    <row r="853" spans="1:2" ht="15.75" customHeight="1">
      <c r="A853" s="172"/>
      <c r="B853" s="23"/>
    </row>
    <row r="854" spans="1:2" ht="15.75" customHeight="1">
      <c r="A854" s="172"/>
      <c r="B854" s="23"/>
    </row>
    <row r="855" spans="1:2" ht="15.75" customHeight="1">
      <c r="A855" s="172"/>
      <c r="B855" s="23"/>
    </row>
    <row r="856" spans="1:2" ht="15.75" customHeight="1">
      <c r="A856" s="172"/>
      <c r="B856" s="23"/>
    </row>
    <row r="857" spans="1:2" ht="15.75" customHeight="1">
      <c r="A857" s="172"/>
      <c r="B857" s="23"/>
    </row>
    <row r="858" spans="1:2" ht="15.75" customHeight="1">
      <c r="A858" s="172"/>
      <c r="B858" s="23"/>
    </row>
    <row r="859" spans="1:2" ht="15.75" customHeight="1">
      <c r="A859" s="172"/>
      <c r="B859" s="23"/>
    </row>
    <row r="860" spans="1:2" ht="15.75" customHeight="1">
      <c r="A860" s="172"/>
      <c r="B860" s="23"/>
    </row>
    <row r="861" spans="1:2" ht="15.75" customHeight="1">
      <c r="A861" s="172"/>
      <c r="B861" s="23"/>
    </row>
    <row r="862" spans="1:2" ht="15.75" customHeight="1">
      <c r="A862" s="172"/>
      <c r="B862" s="23"/>
    </row>
    <row r="863" spans="1:2" ht="15.75" customHeight="1">
      <c r="A863" s="172"/>
      <c r="B863" s="23"/>
    </row>
    <row r="864" spans="1:2" ht="15.75" customHeight="1">
      <c r="A864" s="172"/>
      <c r="B864" s="23"/>
    </row>
    <row r="865" spans="1:2" ht="15.75" customHeight="1">
      <c r="A865" s="172"/>
      <c r="B865" s="23"/>
    </row>
    <row r="866" spans="1:2" ht="15.75" customHeight="1">
      <c r="A866" s="172"/>
      <c r="B866" s="23"/>
    </row>
    <row r="867" spans="1:2" ht="15.75" customHeight="1">
      <c r="A867" s="172"/>
      <c r="B867" s="23"/>
    </row>
    <row r="868" spans="1:2" ht="15.75" customHeight="1">
      <c r="A868" s="172"/>
      <c r="B868" s="23"/>
    </row>
    <row r="869" spans="1:2" ht="15.75" customHeight="1">
      <c r="A869" s="172"/>
      <c r="B869" s="23"/>
    </row>
    <row r="870" spans="1:2" ht="15.75" customHeight="1">
      <c r="A870" s="172"/>
      <c r="B870" s="23"/>
    </row>
    <row r="871" spans="1:2" ht="15.75" customHeight="1">
      <c r="A871" s="172"/>
      <c r="B871" s="23"/>
    </row>
    <row r="872" spans="1:2" ht="15.75" customHeight="1">
      <c r="A872" s="172"/>
      <c r="B872" s="23"/>
    </row>
    <row r="873" spans="1:2" ht="15.75" customHeight="1">
      <c r="A873" s="172"/>
      <c r="B873" s="23"/>
    </row>
    <row r="874" spans="1:2" ht="15.75" customHeight="1">
      <c r="A874" s="172"/>
      <c r="B874" s="23"/>
    </row>
    <row r="875" spans="1:2" ht="15.75" customHeight="1">
      <c r="A875" s="172"/>
      <c r="B875" s="23"/>
    </row>
    <row r="876" spans="1:2" ht="15.75" customHeight="1">
      <c r="A876" s="172"/>
      <c r="B876" s="23"/>
    </row>
    <row r="877" spans="1:2" ht="15.75" customHeight="1">
      <c r="A877" s="172"/>
      <c r="B877" s="23"/>
    </row>
    <row r="878" spans="1:2" ht="15.75" customHeight="1">
      <c r="A878" s="172"/>
      <c r="B878" s="23"/>
    </row>
    <row r="879" spans="1:2" ht="15.75" customHeight="1">
      <c r="A879" s="172"/>
      <c r="B879" s="23"/>
    </row>
    <row r="880" spans="1:2" ht="15.75" customHeight="1">
      <c r="A880" s="172"/>
      <c r="B880" s="23"/>
    </row>
    <row r="881" spans="1:2" ht="15.75" customHeight="1">
      <c r="A881" s="172"/>
      <c r="B881" s="23"/>
    </row>
    <row r="882" spans="1:2" ht="15.75" customHeight="1">
      <c r="A882" s="172"/>
      <c r="B882" s="23"/>
    </row>
    <row r="883" spans="1:2" ht="15.75" customHeight="1">
      <c r="A883" s="172"/>
      <c r="B883" s="23"/>
    </row>
    <row r="884" spans="1:2" ht="15.75" customHeight="1">
      <c r="A884" s="172"/>
      <c r="B884" s="23"/>
    </row>
    <row r="885" spans="1:2" ht="15.75" customHeight="1">
      <c r="A885" s="172"/>
      <c r="B885" s="23"/>
    </row>
    <row r="886" spans="1:2" ht="15.75" customHeight="1">
      <c r="A886" s="172"/>
      <c r="B886" s="23"/>
    </row>
    <row r="887" spans="1:2" ht="15.75" customHeight="1">
      <c r="A887" s="172"/>
      <c r="B887" s="23"/>
    </row>
    <row r="888" spans="1:2" ht="15.75" customHeight="1">
      <c r="A888" s="172"/>
      <c r="B888" s="23"/>
    </row>
    <row r="889" spans="1:2" ht="15.75" customHeight="1">
      <c r="A889" s="172"/>
      <c r="B889" s="23"/>
    </row>
    <row r="890" spans="1:2" ht="15.75" customHeight="1">
      <c r="A890" s="172"/>
      <c r="B890" s="23"/>
    </row>
    <row r="891" spans="1:2" ht="15.75" customHeight="1">
      <c r="A891" s="172"/>
      <c r="B891" s="23"/>
    </row>
    <row r="892" spans="1:2" ht="15.75" customHeight="1">
      <c r="A892" s="172"/>
      <c r="B892" s="23"/>
    </row>
    <row r="893" spans="1:2" ht="15.75" customHeight="1">
      <c r="A893" s="172"/>
      <c r="B893" s="23"/>
    </row>
    <row r="894" spans="1:2" ht="15.75" customHeight="1">
      <c r="A894" s="172"/>
      <c r="B894" s="23"/>
    </row>
    <row r="895" spans="1:2" ht="15.75" customHeight="1">
      <c r="A895" s="172"/>
      <c r="B895" s="23"/>
    </row>
    <row r="896" spans="1:2" ht="15.75" customHeight="1">
      <c r="A896" s="172"/>
      <c r="B896" s="23"/>
    </row>
    <row r="897" spans="1:2" ht="15.75" customHeight="1">
      <c r="A897" s="172"/>
      <c r="B897" s="23"/>
    </row>
    <row r="898" spans="1:2" ht="15.75" customHeight="1">
      <c r="A898" s="172"/>
      <c r="B898" s="23"/>
    </row>
    <row r="899" spans="1:2" ht="15.75" customHeight="1">
      <c r="A899" s="172"/>
      <c r="B899" s="23"/>
    </row>
    <row r="900" spans="1:2" ht="15.75" customHeight="1">
      <c r="A900" s="172"/>
      <c r="B900" s="23"/>
    </row>
    <row r="901" spans="1:2" ht="15.75" customHeight="1">
      <c r="A901" s="172"/>
      <c r="B901" s="23"/>
    </row>
    <row r="902" spans="1:2" ht="15.75" customHeight="1">
      <c r="A902" s="172"/>
      <c r="B902" s="23"/>
    </row>
    <row r="903" spans="1:2" ht="15.75" customHeight="1">
      <c r="A903" s="172"/>
      <c r="B903" s="23"/>
    </row>
    <row r="904" spans="1:2" ht="15.75" customHeight="1">
      <c r="A904" s="172"/>
      <c r="B904" s="23"/>
    </row>
    <row r="905" spans="1:2" ht="15.75" customHeight="1">
      <c r="A905" s="172"/>
      <c r="B905" s="23"/>
    </row>
    <row r="906" spans="1:2" ht="15.75" customHeight="1">
      <c r="A906" s="172"/>
      <c r="B906" s="23"/>
    </row>
    <row r="907" spans="1:2" ht="15.75" customHeight="1">
      <c r="A907" s="172"/>
      <c r="B907" s="23"/>
    </row>
    <row r="908" spans="1:2" ht="15.75" customHeight="1">
      <c r="A908" s="172"/>
      <c r="B908" s="23"/>
    </row>
    <row r="909" spans="1:2" ht="15.75" customHeight="1">
      <c r="A909" s="172"/>
      <c r="B909" s="23"/>
    </row>
    <row r="910" spans="1:2" ht="15.75" customHeight="1">
      <c r="A910" s="172"/>
      <c r="B910" s="23"/>
    </row>
    <row r="911" spans="1:2" ht="15.75" customHeight="1">
      <c r="A911" s="172"/>
      <c r="B911" s="23"/>
    </row>
    <row r="912" spans="1:2" ht="15.75" customHeight="1">
      <c r="A912" s="172"/>
      <c r="B912" s="23"/>
    </row>
    <row r="913" spans="1:2" ht="15.75" customHeight="1">
      <c r="A913" s="172"/>
      <c r="B913" s="23"/>
    </row>
    <row r="914" spans="1:2" ht="15.75" customHeight="1">
      <c r="A914" s="172"/>
      <c r="B914" s="23"/>
    </row>
    <row r="915" spans="1:2" ht="15.75" customHeight="1">
      <c r="A915" s="172"/>
      <c r="B915" s="23"/>
    </row>
    <row r="916" spans="1:2" ht="15.75" customHeight="1">
      <c r="A916" s="172"/>
      <c r="B916" s="23"/>
    </row>
    <row r="917" spans="1:2" ht="15.75" customHeight="1">
      <c r="A917" s="172"/>
      <c r="B917" s="23"/>
    </row>
    <row r="918" spans="1:2" ht="15.75" customHeight="1">
      <c r="A918" s="172"/>
      <c r="B918" s="23"/>
    </row>
    <row r="919" spans="1:2" ht="15.75" customHeight="1">
      <c r="A919" s="172"/>
      <c r="B919" s="23"/>
    </row>
    <row r="920" spans="1:2" ht="15.75" customHeight="1">
      <c r="A920" s="172"/>
      <c r="B920" s="23"/>
    </row>
    <row r="921" spans="1:2" ht="15.75" customHeight="1">
      <c r="A921" s="172"/>
      <c r="B921" s="23"/>
    </row>
    <row r="922" spans="1:2" ht="15.75" customHeight="1">
      <c r="A922" s="172"/>
      <c r="B922" s="23"/>
    </row>
    <row r="923" spans="1:2" ht="15.75" customHeight="1">
      <c r="A923" s="172"/>
      <c r="B923" s="23"/>
    </row>
    <row r="924" spans="1:2" ht="15.75" customHeight="1">
      <c r="A924" s="172"/>
      <c r="B924" s="23"/>
    </row>
    <row r="925" spans="1:2" ht="15.75" customHeight="1">
      <c r="A925" s="172"/>
      <c r="B925" s="23"/>
    </row>
    <row r="926" spans="1:2" ht="15.75" customHeight="1">
      <c r="A926" s="172"/>
      <c r="B926" s="23"/>
    </row>
    <row r="927" spans="1:2" ht="15.75" customHeight="1">
      <c r="A927" s="172"/>
      <c r="B927" s="23"/>
    </row>
    <row r="928" spans="1:2" ht="15.75" customHeight="1">
      <c r="A928" s="172"/>
      <c r="B928" s="23"/>
    </row>
    <row r="929" spans="1:2" ht="15.75" customHeight="1">
      <c r="A929" s="172"/>
      <c r="B929" s="23"/>
    </row>
    <row r="930" spans="1:2" ht="15.75" customHeight="1">
      <c r="A930" s="172"/>
      <c r="B930" s="23"/>
    </row>
    <row r="931" spans="1:2" ht="15.75" customHeight="1">
      <c r="A931" s="172"/>
      <c r="B931" s="23"/>
    </row>
    <row r="932" spans="1:2" ht="15.75" customHeight="1">
      <c r="A932" s="172"/>
      <c r="B932" s="23"/>
    </row>
    <row r="933" spans="1:2" ht="15.75" customHeight="1">
      <c r="A933" s="172"/>
      <c r="B933" s="23"/>
    </row>
    <row r="934" spans="1:2" ht="15.75" customHeight="1">
      <c r="A934" s="172"/>
      <c r="B934" s="23"/>
    </row>
    <row r="935" spans="1:2" ht="15.75" customHeight="1">
      <c r="A935" s="172"/>
      <c r="B935" s="23"/>
    </row>
    <row r="936" spans="1:2" ht="15.75" customHeight="1">
      <c r="A936" s="172"/>
      <c r="B936" s="23"/>
    </row>
    <row r="937" spans="1:2" ht="15.75" customHeight="1">
      <c r="A937" s="172"/>
      <c r="B937" s="23"/>
    </row>
    <row r="938" spans="1:2" ht="15.75" customHeight="1">
      <c r="A938" s="172"/>
      <c r="B938" s="23"/>
    </row>
    <row r="939" spans="1:2" ht="15.75" customHeight="1">
      <c r="A939" s="172"/>
      <c r="B939" s="23"/>
    </row>
    <row r="940" spans="1:2" ht="15.75" customHeight="1">
      <c r="A940" s="172"/>
      <c r="B940" s="23"/>
    </row>
    <row r="941" spans="1:2" ht="15.75" customHeight="1">
      <c r="A941" s="172"/>
      <c r="B941" s="23"/>
    </row>
    <row r="942" spans="1:2" ht="15.75" customHeight="1">
      <c r="A942" s="172"/>
      <c r="B942" s="23"/>
    </row>
    <row r="943" spans="1:2" ht="15.75" customHeight="1">
      <c r="A943" s="172"/>
      <c r="B943" s="23"/>
    </row>
    <row r="944" spans="1:2" ht="15.75" customHeight="1">
      <c r="A944" s="172"/>
      <c r="B944" s="23"/>
    </row>
    <row r="945" spans="1:2" ht="15.75" customHeight="1">
      <c r="A945" s="172"/>
      <c r="B945" s="23"/>
    </row>
    <row r="946" spans="1:2" ht="15.75" customHeight="1">
      <c r="A946" s="172"/>
      <c r="B946" s="23"/>
    </row>
    <row r="947" spans="1:2" ht="15.75" customHeight="1">
      <c r="A947" s="172"/>
      <c r="B947" s="23"/>
    </row>
    <row r="948" spans="1:2" ht="15.75" customHeight="1">
      <c r="A948" s="172"/>
      <c r="B948" s="23"/>
    </row>
    <row r="949" spans="1:2" ht="15.75" customHeight="1">
      <c r="A949" s="172"/>
      <c r="B949" s="23"/>
    </row>
    <row r="950" spans="1:2" ht="15.75" customHeight="1">
      <c r="A950" s="172"/>
      <c r="B950" s="23"/>
    </row>
  </sheetData>
  <mergeCells count="8">
    <mergeCell ref="A1:F1"/>
    <mergeCell ref="A2:F2"/>
    <mergeCell ref="A3:F3"/>
    <mergeCell ref="A4:A5"/>
    <mergeCell ref="B4:B5"/>
    <mergeCell ref="C4:D4"/>
    <mergeCell ref="E4:F4"/>
    <mergeCell ref="C5:D5"/>
  </mergeCells>
  <pageMargins left="0.11811023622047245" right="0" top="0.74803149606299213" bottom="0.74803149606299213" header="0" footer="0"/>
  <pageSetup scale="2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015"/>
  <sheetViews>
    <sheetView view="pageBreakPreview" topLeftCell="A19" zoomScale="60" zoomScaleNormal="60" workbookViewId="0">
      <selection activeCell="C23" sqref="C23"/>
    </sheetView>
  </sheetViews>
  <sheetFormatPr baseColWidth="10" defaultColWidth="12.625" defaultRowHeight="15" customHeight="1"/>
  <cols>
    <col min="1" max="1" width="7.375" customWidth="1"/>
    <col min="2" max="2" width="18.125" customWidth="1"/>
    <col min="3" max="3" width="121" customWidth="1"/>
    <col min="4" max="4" width="59.875" customWidth="1"/>
    <col min="5" max="5" width="15.875" style="54" customWidth="1"/>
    <col min="6" max="6" width="18.125" customWidth="1"/>
    <col min="7" max="17" width="9.375" customWidth="1"/>
  </cols>
  <sheetData>
    <row r="1" spans="1:7" ht="24" customHeight="1">
      <c r="A1" s="337" t="s">
        <v>200</v>
      </c>
      <c r="B1" s="338"/>
      <c r="C1" s="338"/>
      <c r="D1" s="338"/>
      <c r="E1" s="338"/>
      <c r="F1" s="338"/>
    </row>
    <row r="2" spans="1:7" ht="75" customHeight="1">
      <c r="A2" s="354" t="s">
        <v>0</v>
      </c>
      <c r="B2" s="355"/>
      <c r="C2" s="355"/>
      <c r="D2" s="355"/>
      <c r="E2" s="355"/>
      <c r="F2" s="355"/>
    </row>
    <row r="3" spans="1:7" ht="81" customHeight="1">
      <c r="A3" s="340" t="s">
        <v>1</v>
      </c>
      <c r="B3" s="341"/>
      <c r="C3" s="341"/>
      <c r="D3" s="341"/>
      <c r="E3" s="341"/>
      <c r="F3" s="341"/>
    </row>
    <row r="4" spans="1:7" ht="60" customHeight="1">
      <c r="A4" s="342" t="s">
        <v>2</v>
      </c>
      <c r="B4" s="344" t="s">
        <v>3</v>
      </c>
      <c r="C4" s="345" t="s">
        <v>4</v>
      </c>
      <c r="D4" s="346"/>
      <c r="E4" s="345"/>
      <c r="F4" s="347"/>
    </row>
    <row r="5" spans="1:7" ht="119.25" customHeight="1">
      <c r="A5" s="343"/>
      <c r="B5" s="343"/>
      <c r="C5" s="348" t="s">
        <v>5</v>
      </c>
      <c r="D5" s="349"/>
      <c r="E5" s="55" t="s">
        <v>6</v>
      </c>
      <c r="F5" s="56" t="s">
        <v>7</v>
      </c>
    </row>
    <row r="6" spans="1:7" ht="378" customHeight="1">
      <c r="A6" s="58">
        <v>1</v>
      </c>
      <c r="B6" s="59" t="s">
        <v>8</v>
      </c>
      <c r="C6" s="57" t="s">
        <v>9</v>
      </c>
      <c r="D6" s="3"/>
      <c r="E6" s="60" t="s">
        <v>6</v>
      </c>
      <c r="F6" s="119">
        <v>2</v>
      </c>
    </row>
    <row r="7" spans="1:7" ht="409.5" customHeight="1">
      <c r="A7" s="58">
        <v>2</v>
      </c>
      <c r="B7" s="70" t="s">
        <v>8</v>
      </c>
      <c r="C7" s="69" t="s">
        <v>10</v>
      </c>
      <c r="D7" s="5"/>
      <c r="E7" s="60" t="s">
        <v>6</v>
      </c>
      <c r="F7" s="119">
        <v>2</v>
      </c>
    </row>
    <row r="8" spans="1:7" ht="195" customHeight="1">
      <c r="A8" s="58">
        <v>3</v>
      </c>
      <c r="B8" s="71" t="s">
        <v>8</v>
      </c>
      <c r="C8" s="69" t="s">
        <v>11</v>
      </c>
      <c r="D8" s="6"/>
      <c r="E8" s="60" t="s">
        <v>6</v>
      </c>
      <c r="F8" s="119">
        <v>1</v>
      </c>
    </row>
    <row r="9" spans="1:7" ht="391.5" customHeight="1">
      <c r="A9" s="58">
        <v>4</v>
      </c>
      <c r="B9" s="59" t="s">
        <v>8</v>
      </c>
      <c r="C9" s="79" t="s">
        <v>12</v>
      </c>
      <c r="D9" s="5"/>
      <c r="E9" s="60" t="s">
        <v>6</v>
      </c>
      <c r="F9" s="119">
        <v>1</v>
      </c>
    </row>
    <row r="10" spans="1:7" ht="263.25" customHeight="1">
      <c r="A10" s="58">
        <v>5</v>
      </c>
      <c r="B10" s="71" t="s">
        <v>8</v>
      </c>
      <c r="C10" s="78" t="s">
        <v>13</v>
      </c>
      <c r="D10" s="6"/>
      <c r="E10" s="60" t="s">
        <v>6</v>
      </c>
      <c r="F10" s="119">
        <v>1</v>
      </c>
      <c r="G10" s="7"/>
    </row>
    <row r="11" spans="1:7" ht="385.5" customHeight="1">
      <c r="A11" s="58">
        <v>6</v>
      </c>
      <c r="B11" s="71" t="s">
        <v>8</v>
      </c>
      <c r="C11" s="84" t="s">
        <v>14</v>
      </c>
      <c r="D11" s="6"/>
      <c r="E11" s="60" t="s">
        <v>6</v>
      </c>
      <c r="F11" s="119">
        <v>1</v>
      </c>
    </row>
    <row r="12" spans="1:7" ht="165.75" customHeight="1">
      <c r="A12" s="58">
        <v>7</v>
      </c>
      <c r="B12" s="71" t="s">
        <v>8</v>
      </c>
      <c r="C12" s="84" t="s">
        <v>15</v>
      </c>
      <c r="D12" s="6"/>
      <c r="E12" s="60" t="s">
        <v>6</v>
      </c>
      <c r="F12" s="119">
        <v>3</v>
      </c>
    </row>
    <row r="13" spans="1:7" ht="398.25" customHeight="1">
      <c r="A13" s="58">
        <v>8</v>
      </c>
      <c r="B13" s="71" t="s">
        <v>8</v>
      </c>
      <c r="C13" s="84" t="s">
        <v>16</v>
      </c>
      <c r="E13" s="85" t="s">
        <v>6</v>
      </c>
      <c r="F13" s="119">
        <v>1</v>
      </c>
    </row>
    <row r="14" spans="1:7" ht="138.75" customHeight="1">
      <c r="A14" s="58">
        <v>9</v>
      </c>
      <c r="B14" s="71" t="s">
        <v>8</v>
      </c>
      <c r="C14" s="69" t="s">
        <v>17</v>
      </c>
      <c r="D14" s="6"/>
      <c r="E14" s="60" t="s">
        <v>6</v>
      </c>
      <c r="F14" s="119">
        <v>4</v>
      </c>
    </row>
    <row r="15" spans="1:7" ht="267.75" customHeight="1">
      <c r="A15" s="58">
        <v>10</v>
      </c>
      <c r="B15" s="71" t="s">
        <v>8</v>
      </c>
      <c r="C15" s="69" t="s">
        <v>18</v>
      </c>
      <c r="D15" s="6"/>
      <c r="E15" s="60" t="s">
        <v>6</v>
      </c>
      <c r="F15" s="119">
        <v>1</v>
      </c>
    </row>
    <row r="16" spans="1:7" ht="161.25" customHeight="1">
      <c r="A16" s="58">
        <v>11</v>
      </c>
      <c r="B16" s="71" t="s">
        <v>8</v>
      </c>
      <c r="C16" s="78" t="s">
        <v>19</v>
      </c>
      <c r="D16" s="5"/>
      <c r="E16" s="60" t="s">
        <v>6</v>
      </c>
      <c r="F16" s="119">
        <v>4</v>
      </c>
    </row>
    <row r="17" spans="1:10" ht="187.5" customHeight="1">
      <c r="A17" s="58">
        <v>12</v>
      </c>
      <c r="B17" s="71" t="s">
        <v>8</v>
      </c>
      <c r="C17" s="69" t="s">
        <v>20</v>
      </c>
      <c r="D17" s="6"/>
      <c r="E17" s="60" t="s">
        <v>6</v>
      </c>
      <c r="F17" s="119">
        <v>5</v>
      </c>
    </row>
    <row r="18" spans="1:10" ht="197.25" customHeight="1">
      <c r="A18" s="58">
        <v>13</v>
      </c>
      <c r="B18" s="71" t="s">
        <v>8</v>
      </c>
      <c r="C18" s="86" t="s">
        <v>21</v>
      </c>
      <c r="D18" s="5"/>
      <c r="E18" s="61" t="s">
        <v>6</v>
      </c>
      <c r="F18" s="120">
        <v>4</v>
      </c>
    </row>
    <row r="19" spans="1:10" ht="201" customHeight="1">
      <c r="A19" s="58">
        <v>14</v>
      </c>
      <c r="B19" s="71" t="s">
        <v>8</v>
      </c>
      <c r="C19" s="84" t="s">
        <v>22</v>
      </c>
      <c r="D19" s="9"/>
      <c r="E19" s="60" t="s">
        <v>6</v>
      </c>
      <c r="F19" s="119">
        <v>2</v>
      </c>
    </row>
    <row r="20" spans="1:10" ht="182.25" customHeight="1">
      <c r="A20" s="58">
        <v>15</v>
      </c>
      <c r="B20" s="71" t="s">
        <v>8</v>
      </c>
      <c r="C20" s="78" t="s">
        <v>23</v>
      </c>
      <c r="D20" s="103"/>
      <c r="E20" s="62" t="s">
        <v>6</v>
      </c>
      <c r="F20" s="121">
        <v>3</v>
      </c>
    </row>
    <row r="21" spans="1:10" ht="196.5" customHeight="1">
      <c r="A21" s="58">
        <v>16</v>
      </c>
      <c r="B21" s="70" t="s">
        <v>24</v>
      </c>
      <c r="C21" s="57" t="s">
        <v>25</v>
      </c>
      <c r="D21" s="9"/>
      <c r="E21" s="64" t="s">
        <v>26</v>
      </c>
      <c r="F21" s="119">
        <v>16</v>
      </c>
    </row>
    <row r="22" spans="1:10" ht="105" customHeight="1">
      <c r="A22" s="58">
        <v>17</v>
      </c>
      <c r="B22" s="71" t="s">
        <v>24</v>
      </c>
      <c r="C22" s="57" t="s">
        <v>27</v>
      </c>
      <c r="D22" s="3"/>
      <c r="E22" s="60" t="s">
        <v>6</v>
      </c>
      <c r="F22" s="119">
        <v>2</v>
      </c>
    </row>
    <row r="23" spans="1:10" ht="115.5" customHeight="1">
      <c r="A23" s="58">
        <v>18</v>
      </c>
      <c r="B23" s="71" t="s">
        <v>24</v>
      </c>
      <c r="C23" s="57" t="s">
        <v>28</v>
      </c>
      <c r="D23" s="3"/>
      <c r="E23" s="60" t="s">
        <v>6</v>
      </c>
      <c r="F23" s="119">
        <v>2</v>
      </c>
    </row>
    <row r="24" spans="1:10" ht="93.75" customHeight="1">
      <c r="A24" s="58">
        <v>19</v>
      </c>
      <c r="B24" s="71" t="s">
        <v>24</v>
      </c>
      <c r="C24" s="57" t="s">
        <v>29</v>
      </c>
      <c r="D24" s="3"/>
      <c r="E24" s="60" t="s">
        <v>6</v>
      </c>
      <c r="F24" s="119">
        <v>3</v>
      </c>
    </row>
    <row r="25" spans="1:10" ht="149.25" customHeight="1">
      <c r="A25" s="58">
        <v>20</v>
      </c>
      <c r="B25" s="71" t="s">
        <v>24</v>
      </c>
      <c r="C25" s="57" t="s">
        <v>30</v>
      </c>
      <c r="D25" s="3"/>
      <c r="E25" s="64" t="s">
        <v>31</v>
      </c>
      <c r="F25" s="119">
        <v>2</v>
      </c>
    </row>
    <row r="26" spans="1:10" ht="97.5" customHeight="1">
      <c r="A26" s="58">
        <v>21</v>
      </c>
      <c r="B26" s="71" t="s">
        <v>24</v>
      </c>
      <c r="C26" s="69" t="s">
        <v>32</v>
      </c>
      <c r="D26" s="9"/>
      <c r="E26" s="60" t="s">
        <v>6</v>
      </c>
      <c r="F26" s="119">
        <v>4</v>
      </c>
    </row>
    <row r="27" spans="1:10" ht="145.5" customHeight="1">
      <c r="A27" s="58">
        <v>22</v>
      </c>
      <c r="B27" s="71" t="s">
        <v>24</v>
      </c>
      <c r="C27" s="69" t="s">
        <v>33</v>
      </c>
      <c r="D27" s="9"/>
      <c r="E27" s="60" t="s">
        <v>6</v>
      </c>
      <c r="F27" s="119">
        <v>1</v>
      </c>
    </row>
    <row r="28" spans="1:10" ht="130.5" customHeight="1">
      <c r="A28" s="58">
        <v>23</v>
      </c>
      <c r="B28" s="71" t="s">
        <v>24</v>
      </c>
      <c r="C28" s="69" t="s">
        <v>34</v>
      </c>
      <c r="D28" s="9"/>
      <c r="E28" s="60" t="s">
        <v>6</v>
      </c>
      <c r="F28" s="119">
        <v>1</v>
      </c>
    </row>
    <row r="29" spans="1:10" ht="134.25" customHeight="1">
      <c r="A29" s="58">
        <v>24</v>
      </c>
      <c r="B29" s="71" t="s">
        <v>24</v>
      </c>
      <c r="C29" s="80" t="s">
        <v>35</v>
      </c>
      <c r="D29" s="9"/>
      <c r="E29" s="60" t="s">
        <v>6</v>
      </c>
      <c r="F29" s="119">
        <v>1</v>
      </c>
      <c r="J29" s="104">
        <v>46</v>
      </c>
    </row>
    <row r="30" spans="1:10" ht="152.25" customHeight="1">
      <c r="A30" s="58">
        <v>25</v>
      </c>
      <c r="B30" s="71" t="s">
        <v>24</v>
      </c>
      <c r="C30" s="80" t="s">
        <v>36</v>
      </c>
      <c r="D30" s="9"/>
      <c r="E30" s="60" t="s">
        <v>6</v>
      </c>
      <c r="F30" s="119">
        <v>5</v>
      </c>
    </row>
    <row r="31" spans="1:10" ht="99.75" customHeight="1">
      <c r="A31" s="58">
        <v>26</v>
      </c>
      <c r="B31" s="71" t="s">
        <v>24</v>
      </c>
      <c r="C31" s="69" t="s">
        <v>37</v>
      </c>
      <c r="D31" s="9"/>
      <c r="E31" s="60" t="s">
        <v>6</v>
      </c>
      <c r="F31" s="119">
        <v>5</v>
      </c>
    </row>
    <row r="32" spans="1:10" ht="92.25" customHeight="1">
      <c r="A32" s="58">
        <v>27</v>
      </c>
      <c r="B32" s="73" t="s">
        <v>24</v>
      </c>
      <c r="C32" s="69" t="s">
        <v>38</v>
      </c>
      <c r="D32" s="12"/>
      <c r="E32" s="60" t="s">
        <v>6</v>
      </c>
      <c r="F32" s="119">
        <v>1</v>
      </c>
    </row>
    <row r="33" spans="1:6" ht="159" customHeight="1">
      <c r="A33" s="58">
        <v>28</v>
      </c>
      <c r="B33" s="74" t="s">
        <v>24</v>
      </c>
      <c r="C33" s="69" t="s">
        <v>39</v>
      </c>
      <c r="D33" s="13"/>
      <c r="E33" s="60" t="s">
        <v>6</v>
      </c>
      <c r="F33" s="119">
        <v>5</v>
      </c>
    </row>
    <row r="34" spans="1:6" ht="123.75" customHeight="1">
      <c r="A34" s="58">
        <v>29</v>
      </c>
      <c r="B34" s="105" t="s">
        <v>24</v>
      </c>
      <c r="C34" s="79" t="s">
        <v>40</v>
      </c>
      <c r="D34" s="5"/>
      <c r="E34" s="61" t="s">
        <v>6</v>
      </c>
      <c r="F34" s="120">
        <v>4</v>
      </c>
    </row>
    <row r="35" spans="1:6" ht="144" customHeight="1">
      <c r="A35" s="58">
        <v>30</v>
      </c>
      <c r="B35" s="105" t="s">
        <v>24</v>
      </c>
      <c r="C35" s="81" t="s">
        <v>41</v>
      </c>
      <c r="D35" s="15"/>
      <c r="E35" s="61" t="s">
        <v>6</v>
      </c>
      <c r="F35" s="120">
        <v>2</v>
      </c>
    </row>
    <row r="36" spans="1:6" ht="151.5" customHeight="1">
      <c r="A36" s="58">
        <v>31</v>
      </c>
      <c r="B36" s="105" t="s">
        <v>24</v>
      </c>
      <c r="C36" s="81" t="s">
        <v>42</v>
      </c>
      <c r="D36" s="15"/>
      <c r="E36" s="61" t="s">
        <v>6</v>
      </c>
      <c r="F36" s="120">
        <v>2</v>
      </c>
    </row>
    <row r="37" spans="1:6" ht="159" customHeight="1">
      <c r="A37" s="58">
        <v>32</v>
      </c>
      <c r="B37" s="105" t="s">
        <v>24</v>
      </c>
      <c r="C37" s="81" t="s">
        <v>43</v>
      </c>
      <c r="D37" s="9"/>
      <c r="E37" s="61" t="s">
        <v>6</v>
      </c>
      <c r="F37" s="120">
        <v>2</v>
      </c>
    </row>
    <row r="38" spans="1:6" ht="147.75" customHeight="1">
      <c r="A38" s="58">
        <v>33</v>
      </c>
      <c r="B38" s="105" t="s">
        <v>24</v>
      </c>
      <c r="C38" s="81" t="s">
        <v>44</v>
      </c>
      <c r="D38" s="9"/>
      <c r="E38" s="61" t="s">
        <v>6</v>
      </c>
      <c r="F38" s="120">
        <v>2</v>
      </c>
    </row>
    <row r="39" spans="1:6" ht="135" customHeight="1">
      <c r="A39" s="58">
        <v>34</v>
      </c>
      <c r="B39" s="105" t="s">
        <v>24</v>
      </c>
      <c r="C39" s="81" t="s">
        <v>45</v>
      </c>
      <c r="D39" s="9"/>
      <c r="E39" s="61" t="s">
        <v>6</v>
      </c>
      <c r="F39" s="120">
        <v>2</v>
      </c>
    </row>
    <row r="40" spans="1:6" ht="144.75" customHeight="1">
      <c r="A40" s="58">
        <v>35</v>
      </c>
      <c r="B40" s="105" t="s">
        <v>24</v>
      </c>
      <c r="C40" s="81" t="s">
        <v>46</v>
      </c>
      <c r="D40" s="9"/>
      <c r="E40" s="61" t="s">
        <v>6</v>
      </c>
      <c r="F40" s="120">
        <v>2</v>
      </c>
    </row>
    <row r="41" spans="1:6" ht="157.5" customHeight="1">
      <c r="A41" s="58">
        <v>36</v>
      </c>
      <c r="B41" s="105" t="s">
        <v>24</v>
      </c>
      <c r="C41" s="81" t="s">
        <v>47</v>
      </c>
      <c r="D41" s="9"/>
      <c r="E41" s="61" t="s">
        <v>6</v>
      </c>
      <c r="F41" s="120">
        <v>2</v>
      </c>
    </row>
    <row r="42" spans="1:6" ht="159" customHeight="1">
      <c r="A42" s="58">
        <v>37</v>
      </c>
      <c r="B42" s="105" t="s">
        <v>24</v>
      </c>
      <c r="C42" s="81" t="s">
        <v>48</v>
      </c>
      <c r="D42" s="9"/>
      <c r="E42" s="61" t="s">
        <v>6</v>
      </c>
      <c r="F42" s="120">
        <v>2</v>
      </c>
    </row>
    <row r="43" spans="1:6" ht="162.75" customHeight="1">
      <c r="A43" s="58">
        <v>38</v>
      </c>
      <c r="B43" s="105" t="s">
        <v>24</v>
      </c>
      <c r="C43" s="81" t="s">
        <v>49</v>
      </c>
      <c r="D43" s="9"/>
      <c r="E43" s="61" t="s">
        <v>6</v>
      </c>
      <c r="F43" s="120">
        <v>2</v>
      </c>
    </row>
    <row r="44" spans="1:6" ht="154.5" customHeight="1">
      <c r="A44" s="58">
        <v>39</v>
      </c>
      <c r="B44" s="105" t="s">
        <v>24</v>
      </c>
      <c r="C44" s="81" t="s">
        <v>50</v>
      </c>
      <c r="D44" s="9"/>
      <c r="E44" s="61" t="s">
        <v>6</v>
      </c>
      <c r="F44" s="120">
        <v>2</v>
      </c>
    </row>
    <row r="45" spans="1:6" ht="148.5" customHeight="1">
      <c r="A45" s="58">
        <v>40</v>
      </c>
      <c r="B45" s="106" t="s">
        <v>24</v>
      </c>
      <c r="C45" s="81" t="s">
        <v>51</v>
      </c>
      <c r="D45" s="107"/>
      <c r="E45" s="63" t="s">
        <v>6</v>
      </c>
      <c r="F45" s="122">
        <v>2</v>
      </c>
    </row>
    <row r="46" spans="1:6" ht="147" customHeight="1">
      <c r="A46" s="58">
        <v>41</v>
      </c>
      <c r="B46" s="105" t="s">
        <v>24</v>
      </c>
      <c r="C46" s="81" t="s">
        <v>52</v>
      </c>
      <c r="D46" s="9"/>
      <c r="E46" s="61" t="s">
        <v>6</v>
      </c>
      <c r="F46" s="120">
        <v>2</v>
      </c>
    </row>
    <row r="47" spans="1:6" ht="129" customHeight="1">
      <c r="A47" s="58">
        <v>42</v>
      </c>
      <c r="B47" s="106" t="s">
        <v>24</v>
      </c>
      <c r="C47" s="81" t="s">
        <v>53</v>
      </c>
      <c r="D47" s="107"/>
      <c r="E47" s="63" t="s">
        <v>6</v>
      </c>
      <c r="F47" s="122">
        <v>3</v>
      </c>
    </row>
    <row r="48" spans="1:6" ht="112.5" customHeight="1">
      <c r="A48" s="58">
        <v>43</v>
      </c>
      <c r="B48" s="75" t="s">
        <v>24</v>
      </c>
      <c r="C48" s="81" t="s">
        <v>54</v>
      </c>
      <c r="D48" s="17"/>
      <c r="E48" s="63" t="s">
        <v>6</v>
      </c>
      <c r="F48" s="122">
        <v>3</v>
      </c>
    </row>
    <row r="49" spans="1:6" ht="138" customHeight="1">
      <c r="A49" s="58">
        <v>44</v>
      </c>
      <c r="B49" s="105" t="s">
        <v>55</v>
      </c>
      <c r="C49" s="87" t="s">
        <v>56</v>
      </c>
      <c r="E49" s="61" t="s">
        <v>6</v>
      </c>
      <c r="F49" s="120">
        <v>40</v>
      </c>
    </row>
    <row r="50" spans="1:6" ht="108" customHeight="1">
      <c r="A50" s="58">
        <v>45</v>
      </c>
      <c r="B50" s="105" t="s">
        <v>55</v>
      </c>
      <c r="C50" s="88" t="s">
        <v>57</v>
      </c>
      <c r="D50" s="9"/>
      <c r="E50" s="60" t="s">
        <v>6</v>
      </c>
      <c r="F50" s="119">
        <v>40</v>
      </c>
    </row>
    <row r="51" spans="1:6" ht="117.75" customHeight="1">
      <c r="A51" s="58">
        <v>46</v>
      </c>
      <c r="B51" s="105" t="s">
        <v>55</v>
      </c>
      <c r="C51" s="87" t="s">
        <v>58</v>
      </c>
      <c r="D51" s="18"/>
      <c r="E51" s="64" t="s">
        <v>6</v>
      </c>
      <c r="F51" s="119">
        <v>40</v>
      </c>
    </row>
    <row r="52" spans="1:6" ht="119.25" customHeight="1">
      <c r="A52" s="58">
        <v>47</v>
      </c>
      <c r="B52" s="105" t="s">
        <v>55</v>
      </c>
      <c r="C52" s="87" t="s">
        <v>59</v>
      </c>
      <c r="D52" s="18"/>
      <c r="E52" s="64" t="s">
        <v>6</v>
      </c>
      <c r="F52" s="119">
        <v>40</v>
      </c>
    </row>
    <row r="53" spans="1:6" ht="119.25" customHeight="1">
      <c r="A53" s="58">
        <v>48</v>
      </c>
      <c r="B53" s="105" t="s">
        <v>55</v>
      </c>
      <c r="C53" s="87" t="s">
        <v>60</v>
      </c>
      <c r="D53" s="9"/>
      <c r="E53" s="60" t="s">
        <v>6</v>
      </c>
      <c r="F53" s="119">
        <v>40</v>
      </c>
    </row>
    <row r="54" spans="1:6" ht="124.5" customHeight="1">
      <c r="A54" s="58">
        <v>49</v>
      </c>
      <c r="B54" s="105" t="s">
        <v>55</v>
      </c>
      <c r="C54" s="108" t="s">
        <v>61</v>
      </c>
      <c r="E54" s="61" t="s">
        <v>6</v>
      </c>
      <c r="F54" s="120">
        <v>6</v>
      </c>
    </row>
    <row r="55" spans="1:6" ht="141.75" customHeight="1">
      <c r="A55" s="58">
        <v>50</v>
      </c>
      <c r="B55" s="105" t="s">
        <v>55</v>
      </c>
      <c r="C55" s="81" t="s">
        <v>62</v>
      </c>
      <c r="D55" s="18"/>
      <c r="E55" s="60" t="s">
        <v>6</v>
      </c>
      <c r="F55" s="119">
        <v>5</v>
      </c>
    </row>
    <row r="56" spans="1:6" ht="105" customHeight="1">
      <c r="A56" s="58">
        <v>51</v>
      </c>
      <c r="B56" s="72" t="s">
        <v>55</v>
      </c>
      <c r="C56" s="69" t="s">
        <v>63</v>
      </c>
      <c r="D56" s="9"/>
      <c r="E56" s="60" t="s">
        <v>6</v>
      </c>
      <c r="F56" s="119">
        <v>20</v>
      </c>
    </row>
    <row r="57" spans="1:6" ht="120.75" customHeight="1">
      <c r="A57" s="58">
        <v>52</v>
      </c>
      <c r="B57" s="72" t="s">
        <v>55</v>
      </c>
      <c r="C57" s="69" t="s">
        <v>64</v>
      </c>
      <c r="D57" s="9"/>
      <c r="E57" s="64" t="s">
        <v>6</v>
      </c>
      <c r="F57" s="119">
        <v>10</v>
      </c>
    </row>
    <row r="58" spans="1:6" ht="120" customHeight="1">
      <c r="A58" s="58">
        <v>53</v>
      </c>
      <c r="B58" s="58" t="s">
        <v>55</v>
      </c>
      <c r="C58" s="81" t="s">
        <v>65</v>
      </c>
      <c r="E58" s="65" t="s">
        <v>6</v>
      </c>
      <c r="F58" s="122">
        <v>5</v>
      </c>
    </row>
    <row r="59" spans="1:6" ht="133.5" customHeight="1">
      <c r="A59" s="58">
        <v>54</v>
      </c>
      <c r="B59" s="58" t="s">
        <v>55</v>
      </c>
      <c r="C59" s="81" t="s">
        <v>66</v>
      </c>
      <c r="D59" s="18"/>
      <c r="E59" s="65" t="s">
        <v>6</v>
      </c>
      <c r="F59" s="122">
        <v>5</v>
      </c>
    </row>
    <row r="60" spans="1:6" ht="144" customHeight="1">
      <c r="A60" s="58">
        <v>55</v>
      </c>
      <c r="B60" s="109" t="s">
        <v>55</v>
      </c>
      <c r="C60" s="90" t="s">
        <v>67</v>
      </c>
      <c r="E60" s="91" t="s">
        <v>6</v>
      </c>
      <c r="F60" s="123">
        <v>5</v>
      </c>
    </row>
    <row r="61" spans="1:6" ht="103.5" customHeight="1">
      <c r="A61" s="58">
        <v>56</v>
      </c>
      <c r="B61" s="58" t="s">
        <v>55</v>
      </c>
      <c r="C61" s="80" t="s">
        <v>68</v>
      </c>
      <c r="D61" s="18"/>
      <c r="E61" s="65" t="s">
        <v>6</v>
      </c>
      <c r="F61" s="122">
        <v>3</v>
      </c>
    </row>
    <row r="62" spans="1:6" ht="120" customHeight="1">
      <c r="A62" s="58">
        <v>57</v>
      </c>
      <c r="B62" s="76" t="s">
        <v>55</v>
      </c>
      <c r="C62" s="82" t="s">
        <v>69</v>
      </c>
      <c r="D62" s="18"/>
      <c r="E62" s="63" t="s">
        <v>6</v>
      </c>
      <c r="F62" s="122">
        <v>10</v>
      </c>
    </row>
    <row r="63" spans="1:6" ht="113.25" customHeight="1">
      <c r="A63" s="58">
        <v>58</v>
      </c>
      <c r="B63" s="77" t="s">
        <v>55</v>
      </c>
      <c r="C63" s="110" t="s">
        <v>70</v>
      </c>
      <c r="E63" s="111" t="s">
        <v>6</v>
      </c>
      <c r="F63" s="122">
        <v>10</v>
      </c>
    </row>
    <row r="64" spans="1:6" ht="150" customHeight="1">
      <c r="A64" s="58">
        <v>59</v>
      </c>
      <c r="B64" s="77" t="s">
        <v>55</v>
      </c>
      <c r="C64" s="81" t="s">
        <v>71</v>
      </c>
      <c r="D64" s="21"/>
      <c r="E64" s="65" t="s">
        <v>6</v>
      </c>
      <c r="F64" s="122">
        <v>8</v>
      </c>
    </row>
    <row r="65" spans="1:6" ht="137.25" customHeight="1">
      <c r="A65" s="58">
        <v>60</v>
      </c>
      <c r="B65" s="77" t="s">
        <v>55</v>
      </c>
      <c r="C65" s="81" t="s">
        <v>72</v>
      </c>
      <c r="E65" s="65" t="s">
        <v>6</v>
      </c>
      <c r="F65" s="122">
        <v>8</v>
      </c>
    </row>
    <row r="66" spans="1:6" ht="139.5" customHeight="1">
      <c r="A66" s="58">
        <v>61</v>
      </c>
      <c r="B66" s="77" t="s">
        <v>55</v>
      </c>
      <c r="C66" s="81" t="s">
        <v>73</v>
      </c>
      <c r="D66" s="18"/>
      <c r="E66" s="65" t="s">
        <v>74</v>
      </c>
      <c r="F66" s="122">
        <v>8</v>
      </c>
    </row>
    <row r="67" spans="1:6" ht="98.25" customHeight="1">
      <c r="A67" s="58">
        <v>62</v>
      </c>
      <c r="B67" s="89" t="s">
        <v>55</v>
      </c>
      <c r="C67" s="90" t="s">
        <v>75</v>
      </c>
      <c r="D67" s="52"/>
      <c r="E67" s="91" t="s">
        <v>6</v>
      </c>
      <c r="F67" s="122">
        <v>30</v>
      </c>
    </row>
    <row r="68" spans="1:6" ht="98.25" customHeight="1">
      <c r="A68" s="58">
        <v>63</v>
      </c>
      <c r="B68" s="89" t="s">
        <v>55</v>
      </c>
      <c r="C68" s="93" t="s">
        <v>76</v>
      </c>
      <c r="D68" s="94"/>
      <c r="E68" s="95" t="s">
        <v>6</v>
      </c>
      <c r="F68" s="122">
        <v>15</v>
      </c>
    </row>
    <row r="69" spans="1:6" ht="98.25" customHeight="1">
      <c r="A69" s="58">
        <v>64</v>
      </c>
      <c r="B69" s="89" t="s">
        <v>55</v>
      </c>
      <c r="C69" s="83" t="s">
        <v>77</v>
      </c>
      <c r="D69" s="94"/>
      <c r="E69" s="66" t="s">
        <v>78</v>
      </c>
      <c r="F69" s="122">
        <v>5</v>
      </c>
    </row>
    <row r="70" spans="1:6" ht="98.25" customHeight="1">
      <c r="A70" s="58">
        <v>65</v>
      </c>
      <c r="B70" s="89" t="s">
        <v>55</v>
      </c>
      <c r="C70" s="83" t="s">
        <v>79</v>
      </c>
      <c r="D70" s="94"/>
      <c r="E70" s="66" t="s">
        <v>78</v>
      </c>
      <c r="F70" s="122">
        <v>3</v>
      </c>
    </row>
    <row r="71" spans="1:6" ht="126.75" customHeight="1">
      <c r="A71" s="58">
        <v>66</v>
      </c>
      <c r="B71" s="89" t="s">
        <v>55</v>
      </c>
      <c r="C71" s="83" t="s">
        <v>80</v>
      </c>
      <c r="D71" s="94"/>
      <c r="E71" s="66" t="s">
        <v>6</v>
      </c>
      <c r="F71" s="122">
        <v>360</v>
      </c>
    </row>
    <row r="72" spans="1:6" ht="98.25" customHeight="1">
      <c r="A72" s="58">
        <v>67</v>
      </c>
      <c r="B72" s="89" t="s">
        <v>55</v>
      </c>
      <c r="C72" s="83" t="s">
        <v>81</v>
      </c>
      <c r="D72" s="94"/>
      <c r="E72" s="66" t="s">
        <v>6</v>
      </c>
      <c r="F72" s="122">
        <v>150</v>
      </c>
    </row>
    <row r="73" spans="1:6" ht="98.25" customHeight="1">
      <c r="A73" s="58">
        <v>68</v>
      </c>
      <c r="B73" s="89" t="s">
        <v>55</v>
      </c>
      <c r="C73" s="83" t="s">
        <v>82</v>
      </c>
      <c r="D73" s="94"/>
      <c r="E73" s="66" t="s">
        <v>83</v>
      </c>
      <c r="F73" s="122">
        <v>22</v>
      </c>
    </row>
    <row r="74" spans="1:6" ht="110.25" customHeight="1">
      <c r="A74" s="58">
        <v>69</v>
      </c>
      <c r="B74" s="89" t="s">
        <v>55</v>
      </c>
      <c r="C74" s="83" t="s">
        <v>84</v>
      </c>
      <c r="D74" s="94"/>
      <c r="E74" s="66" t="s">
        <v>85</v>
      </c>
      <c r="F74" s="122">
        <v>8</v>
      </c>
    </row>
    <row r="75" spans="1:6" ht="113.25" customHeight="1">
      <c r="A75" s="58">
        <v>70</v>
      </c>
      <c r="B75" s="89" t="s">
        <v>55</v>
      </c>
      <c r="C75" s="83" t="s">
        <v>86</v>
      </c>
      <c r="D75" s="94"/>
      <c r="E75" s="66" t="s">
        <v>6</v>
      </c>
      <c r="F75" s="122">
        <v>9</v>
      </c>
    </row>
    <row r="76" spans="1:6" ht="117" customHeight="1">
      <c r="A76" s="58">
        <v>71</v>
      </c>
      <c r="B76" s="89" t="s">
        <v>55</v>
      </c>
      <c r="C76" s="83" t="s">
        <v>87</v>
      </c>
      <c r="D76" s="94"/>
      <c r="E76" s="66" t="s">
        <v>88</v>
      </c>
      <c r="F76" s="122">
        <v>15</v>
      </c>
    </row>
    <row r="77" spans="1:6" ht="138" customHeight="1">
      <c r="A77" s="58">
        <v>72</v>
      </c>
      <c r="B77" s="89" t="s">
        <v>55</v>
      </c>
      <c r="C77" s="83" t="s">
        <v>89</v>
      </c>
      <c r="D77" s="94"/>
      <c r="E77" s="66" t="s">
        <v>6</v>
      </c>
      <c r="F77" s="122">
        <v>350</v>
      </c>
    </row>
    <row r="78" spans="1:6" ht="98.25" customHeight="1">
      <c r="A78" s="58">
        <v>73</v>
      </c>
      <c r="B78" s="89" t="s">
        <v>55</v>
      </c>
      <c r="C78" s="83" t="s">
        <v>90</v>
      </c>
      <c r="D78" s="94"/>
      <c r="E78" s="66" t="s">
        <v>78</v>
      </c>
      <c r="F78" s="122">
        <v>7</v>
      </c>
    </row>
    <row r="79" spans="1:6" ht="98.25" customHeight="1">
      <c r="A79" s="58">
        <v>74</v>
      </c>
      <c r="B79" s="89" t="s">
        <v>55</v>
      </c>
      <c r="C79" s="83" t="s">
        <v>91</v>
      </c>
      <c r="D79" s="94"/>
      <c r="E79" s="66" t="s">
        <v>85</v>
      </c>
      <c r="F79" s="122">
        <v>20</v>
      </c>
    </row>
    <row r="80" spans="1:6" ht="98.25" customHeight="1">
      <c r="A80" s="58">
        <v>75</v>
      </c>
      <c r="B80" s="89" t="s">
        <v>55</v>
      </c>
      <c r="C80" s="83" t="s">
        <v>92</v>
      </c>
      <c r="D80" s="94"/>
      <c r="E80" s="66" t="s">
        <v>6</v>
      </c>
      <c r="F80" s="122">
        <v>2</v>
      </c>
    </row>
    <row r="81" spans="1:6" ht="98.25" customHeight="1">
      <c r="A81" s="58">
        <v>76</v>
      </c>
      <c r="B81" s="89" t="s">
        <v>55</v>
      </c>
      <c r="C81" s="83" t="s">
        <v>93</v>
      </c>
      <c r="D81" s="94"/>
      <c r="E81" s="66" t="s">
        <v>6</v>
      </c>
      <c r="F81" s="122">
        <v>4</v>
      </c>
    </row>
    <row r="82" spans="1:6" ht="98.25" customHeight="1">
      <c r="A82" s="58">
        <v>77</v>
      </c>
      <c r="B82" s="89" t="s">
        <v>55</v>
      </c>
      <c r="C82" s="83" t="s">
        <v>94</v>
      </c>
      <c r="D82" s="94"/>
      <c r="E82" s="66" t="s">
        <v>78</v>
      </c>
      <c r="F82" s="122">
        <v>6</v>
      </c>
    </row>
    <row r="83" spans="1:6" ht="98.25" customHeight="1">
      <c r="A83" s="58">
        <v>78</v>
      </c>
      <c r="B83" s="89" t="s">
        <v>55</v>
      </c>
      <c r="C83" s="83" t="s">
        <v>95</v>
      </c>
      <c r="D83" s="94"/>
      <c r="E83" s="66" t="s">
        <v>96</v>
      </c>
      <c r="F83" s="122">
        <v>3</v>
      </c>
    </row>
    <row r="84" spans="1:6" ht="134.25" customHeight="1">
      <c r="A84" s="58">
        <v>79</v>
      </c>
      <c r="B84" s="89" t="s">
        <v>55</v>
      </c>
      <c r="C84" s="83" t="s">
        <v>97</v>
      </c>
      <c r="D84" s="94"/>
      <c r="E84" s="66" t="s">
        <v>83</v>
      </c>
      <c r="F84" s="122">
        <v>3</v>
      </c>
    </row>
    <row r="85" spans="1:6" ht="98.25" customHeight="1">
      <c r="A85" s="58">
        <v>80</v>
      </c>
      <c r="B85" s="89" t="s">
        <v>55</v>
      </c>
      <c r="C85" s="97" t="s">
        <v>98</v>
      </c>
      <c r="D85" s="94"/>
      <c r="E85" s="98" t="s">
        <v>6</v>
      </c>
      <c r="F85" s="122">
        <v>6</v>
      </c>
    </row>
    <row r="86" spans="1:6" ht="216" customHeight="1">
      <c r="A86" s="58">
        <v>81</v>
      </c>
      <c r="B86" s="96" t="s">
        <v>55</v>
      </c>
      <c r="C86" s="93" t="s">
        <v>99</v>
      </c>
      <c r="E86" s="95" t="s">
        <v>6</v>
      </c>
      <c r="F86" s="122">
        <v>6</v>
      </c>
    </row>
    <row r="87" spans="1:6" ht="155.25" customHeight="1">
      <c r="A87" s="58">
        <v>82</v>
      </c>
      <c r="B87" s="96" t="s">
        <v>55</v>
      </c>
      <c r="C87" s="99" t="s">
        <v>100</v>
      </c>
      <c r="D87" s="100"/>
      <c r="E87" s="101" t="s">
        <v>6</v>
      </c>
      <c r="F87" s="122">
        <v>5</v>
      </c>
    </row>
    <row r="88" spans="1:6" ht="155.25" customHeight="1">
      <c r="A88" s="58">
        <v>83</v>
      </c>
      <c r="B88" s="96" t="s">
        <v>55</v>
      </c>
      <c r="C88" s="93" t="s">
        <v>101</v>
      </c>
      <c r="D88" s="53"/>
      <c r="E88" s="95" t="s">
        <v>6</v>
      </c>
      <c r="F88" s="122">
        <v>6</v>
      </c>
    </row>
    <row r="89" spans="1:6" ht="155.25" customHeight="1">
      <c r="A89" s="58">
        <v>84</v>
      </c>
      <c r="B89" s="96" t="s">
        <v>55</v>
      </c>
      <c r="C89" s="93" t="s">
        <v>102</v>
      </c>
      <c r="D89" s="53"/>
      <c r="E89" s="95" t="s">
        <v>6</v>
      </c>
      <c r="F89" s="122">
        <v>3</v>
      </c>
    </row>
    <row r="90" spans="1:6" ht="155.25" customHeight="1">
      <c r="A90" s="58">
        <v>85</v>
      </c>
      <c r="B90" s="96" t="s">
        <v>55</v>
      </c>
      <c r="C90" s="93" t="s">
        <v>103</v>
      </c>
      <c r="D90" s="53"/>
      <c r="E90" s="95" t="s">
        <v>6</v>
      </c>
      <c r="F90" s="122">
        <v>40</v>
      </c>
    </row>
    <row r="91" spans="1:6" ht="155.25" customHeight="1">
      <c r="A91" s="58">
        <v>86</v>
      </c>
      <c r="B91" s="96" t="s">
        <v>55</v>
      </c>
      <c r="C91" s="93" t="s">
        <v>104</v>
      </c>
      <c r="D91" s="53"/>
      <c r="E91" s="95" t="s">
        <v>105</v>
      </c>
      <c r="F91" s="122">
        <v>4</v>
      </c>
    </row>
    <row r="92" spans="1:6" ht="155.25" customHeight="1">
      <c r="A92" s="58">
        <v>87</v>
      </c>
      <c r="B92" s="96" t="s">
        <v>55</v>
      </c>
      <c r="C92" s="93" t="s">
        <v>106</v>
      </c>
      <c r="D92" s="53"/>
      <c r="E92" s="95" t="s">
        <v>6</v>
      </c>
      <c r="F92" s="122">
        <v>2</v>
      </c>
    </row>
    <row r="93" spans="1:6" ht="166.5" customHeight="1">
      <c r="A93" s="102"/>
      <c r="B93" s="92"/>
      <c r="C93" s="93"/>
      <c r="D93" s="53"/>
      <c r="E93" s="95"/>
      <c r="F93" s="63"/>
    </row>
    <row r="94" spans="1:6" ht="15.75" customHeight="1">
      <c r="A94" s="22"/>
      <c r="B94" s="23"/>
      <c r="E94" s="67"/>
      <c r="F94" s="68"/>
    </row>
    <row r="95" spans="1:6" ht="15.75" customHeight="1">
      <c r="A95" s="22"/>
      <c r="B95" s="23"/>
      <c r="E95" s="67"/>
      <c r="F95" s="68"/>
    </row>
    <row r="96" spans="1:6" ht="15.75" customHeight="1">
      <c r="A96" s="22"/>
      <c r="B96" s="23"/>
    </row>
    <row r="97" spans="1:2" ht="15.75" customHeight="1">
      <c r="A97" s="22"/>
      <c r="B97" s="23"/>
    </row>
    <row r="98" spans="1:2" ht="15.75" customHeight="1">
      <c r="A98" s="22"/>
      <c r="B98" s="23"/>
    </row>
    <row r="99" spans="1:2" ht="15.75" customHeight="1">
      <c r="A99" s="22"/>
      <c r="B99" s="23"/>
    </row>
    <row r="100" spans="1:2" ht="15.75" customHeight="1">
      <c r="A100" s="22"/>
      <c r="B100" s="23"/>
    </row>
    <row r="101" spans="1:2" ht="15.75" customHeight="1">
      <c r="A101" s="22"/>
      <c r="B101" s="23"/>
    </row>
    <row r="102" spans="1:2" ht="15.75" customHeight="1">
      <c r="A102" s="22"/>
      <c r="B102" s="23"/>
    </row>
    <row r="103" spans="1:2" ht="15.75" customHeight="1">
      <c r="A103" s="22"/>
      <c r="B103" s="23"/>
    </row>
    <row r="104" spans="1:2" ht="15.75" customHeight="1">
      <c r="A104" s="22"/>
      <c r="B104" s="23"/>
    </row>
    <row r="105" spans="1:2" ht="15.75" customHeight="1">
      <c r="A105" s="22"/>
      <c r="B105" s="23"/>
    </row>
    <row r="106" spans="1:2" ht="15.75" customHeight="1">
      <c r="A106" s="22"/>
      <c r="B106" s="23"/>
    </row>
    <row r="107" spans="1:2" ht="15.75" customHeight="1">
      <c r="A107" s="22"/>
      <c r="B107" s="23"/>
    </row>
    <row r="108" spans="1:2" ht="15.75" customHeight="1">
      <c r="A108" s="22"/>
      <c r="B108" s="23"/>
    </row>
    <row r="109" spans="1:2" ht="15.75" customHeight="1">
      <c r="A109" s="22"/>
      <c r="B109" s="23"/>
    </row>
    <row r="110" spans="1:2" ht="15.75" customHeight="1">
      <c r="A110" s="22"/>
      <c r="B110" s="23"/>
    </row>
    <row r="111" spans="1:2" ht="15.75" customHeight="1">
      <c r="A111" s="22"/>
      <c r="B111" s="23"/>
    </row>
    <row r="112" spans="1:2" ht="15.75" customHeight="1">
      <c r="A112" s="22"/>
      <c r="B112" s="23"/>
    </row>
    <row r="113" spans="1:2" ht="15.75" customHeight="1">
      <c r="A113" s="22"/>
      <c r="B113" s="23"/>
    </row>
    <row r="114" spans="1:2" ht="15.75" customHeight="1">
      <c r="A114" s="22"/>
      <c r="B114" s="23"/>
    </row>
    <row r="115" spans="1:2" ht="15.75" customHeight="1">
      <c r="A115" s="22"/>
      <c r="B115" s="23"/>
    </row>
    <row r="116" spans="1:2" ht="15.75" customHeight="1">
      <c r="A116" s="22"/>
      <c r="B116" s="23"/>
    </row>
    <row r="117" spans="1:2" ht="15.75" customHeight="1">
      <c r="A117" s="22"/>
      <c r="B117" s="23"/>
    </row>
    <row r="118" spans="1:2" ht="15.75" customHeight="1">
      <c r="A118" s="22"/>
      <c r="B118" s="23"/>
    </row>
    <row r="119" spans="1:2" ht="15.75" customHeight="1">
      <c r="A119" s="22"/>
      <c r="B119" s="23"/>
    </row>
    <row r="120" spans="1:2" ht="15.75" customHeight="1">
      <c r="A120" s="22"/>
      <c r="B120" s="23"/>
    </row>
    <row r="121" spans="1:2" ht="15.75" customHeight="1">
      <c r="A121" s="22"/>
      <c r="B121" s="23"/>
    </row>
    <row r="122" spans="1:2" ht="15.75" customHeight="1">
      <c r="A122" s="22"/>
      <c r="B122" s="23"/>
    </row>
    <row r="123" spans="1:2" ht="15.75" customHeight="1">
      <c r="A123" s="22"/>
      <c r="B123" s="23"/>
    </row>
    <row r="124" spans="1:2" ht="15.75" customHeight="1">
      <c r="A124" s="22"/>
      <c r="B124" s="23"/>
    </row>
    <row r="125" spans="1:2" ht="15.75" customHeight="1">
      <c r="A125" s="22"/>
      <c r="B125" s="23"/>
    </row>
    <row r="126" spans="1:2" ht="15.75" customHeight="1">
      <c r="A126" s="22"/>
      <c r="B126" s="23"/>
    </row>
    <row r="127" spans="1:2" ht="15.75" customHeight="1">
      <c r="A127" s="22"/>
      <c r="B127" s="23"/>
    </row>
    <row r="128" spans="1:2" ht="15.75" customHeight="1">
      <c r="A128" s="22"/>
      <c r="B128" s="23"/>
    </row>
    <row r="129" spans="1:2" ht="15.75" customHeight="1">
      <c r="A129" s="22"/>
      <c r="B129" s="23"/>
    </row>
    <row r="130" spans="1:2" ht="15.75" customHeight="1">
      <c r="A130" s="22"/>
      <c r="B130" s="23"/>
    </row>
    <row r="131" spans="1:2" ht="15.75" customHeight="1">
      <c r="A131" s="22"/>
      <c r="B131" s="23"/>
    </row>
    <row r="132" spans="1:2" ht="15.75" customHeight="1">
      <c r="A132" s="22"/>
      <c r="B132" s="23"/>
    </row>
    <row r="133" spans="1:2" ht="15.75" customHeight="1">
      <c r="A133" s="22"/>
      <c r="B133" s="23"/>
    </row>
    <row r="134" spans="1:2" ht="15.75" customHeight="1">
      <c r="A134" s="22"/>
      <c r="B134" s="23"/>
    </row>
    <row r="135" spans="1:2" ht="15.75" customHeight="1">
      <c r="A135" s="22"/>
      <c r="B135" s="23"/>
    </row>
    <row r="136" spans="1:2" ht="15.75" customHeight="1">
      <c r="A136" s="22"/>
      <c r="B136" s="23"/>
    </row>
    <row r="137" spans="1:2" ht="15.75" customHeight="1">
      <c r="A137" s="22"/>
      <c r="B137" s="23"/>
    </row>
    <row r="138" spans="1:2" ht="15.75" customHeight="1">
      <c r="A138" s="22"/>
      <c r="B138" s="23"/>
    </row>
    <row r="139" spans="1:2" ht="15.75" customHeight="1">
      <c r="A139" s="22"/>
      <c r="B139" s="23"/>
    </row>
    <row r="140" spans="1:2" ht="15.75" customHeight="1">
      <c r="A140" s="22"/>
      <c r="B140" s="23"/>
    </row>
    <row r="141" spans="1:2" ht="15.75" customHeight="1">
      <c r="A141" s="22"/>
      <c r="B141" s="23"/>
    </row>
    <row r="142" spans="1:2" ht="15.75" customHeight="1">
      <c r="A142" s="22"/>
      <c r="B142" s="23"/>
    </row>
    <row r="143" spans="1:2" ht="15.75" customHeight="1">
      <c r="A143" s="22"/>
      <c r="B143" s="23"/>
    </row>
    <row r="144" spans="1:2" ht="15.75" customHeight="1">
      <c r="A144" s="22"/>
      <c r="B144" s="23"/>
    </row>
    <row r="145" spans="1:2" ht="15.75" customHeight="1">
      <c r="A145" s="22"/>
      <c r="B145" s="23"/>
    </row>
    <row r="146" spans="1:2" ht="15.75" customHeight="1">
      <c r="A146" s="22"/>
      <c r="B146" s="23"/>
    </row>
    <row r="147" spans="1:2" ht="15.75" customHeight="1">
      <c r="A147" s="22"/>
      <c r="B147" s="23"/>
    </row>
    <row r="148" spans="1:2" ht="15.75" customHeight="1">
      <c r="A148" s="22"/>
      <c r="B148" s="23"/>
    </row>
    <row r="149" spans="1:2" ht="15.75" customHeight="1">
      <c r="A149" s="22"/>
      <c r="B149" s="23"/>
    </row>
    <row r="150" spans="1:2" ht="15.75" customHeight="1">
      <c r="A150" s="22"/>
      <c r="B150" s="23"/>
    </row>
    <row r="151" spans="1:2" ht="15.75" customHeight="1">
      <c r="A151" s="22"/>
      <c r="B151" s="23"/>
    </row>
    <row r="152" spans="1:2" ht="15.75" customHeight="1">
      <c r="A152" s="22"/>
      <c r="B152" s="23"/>
    </row>
    <row r="153" spans="1:2" ht="15.75" customHeight="1">
      <c r="A153" s="22"/>
      <c r="B153" s="23"/>
    </row>
    <row r="154" spans="1:2" ht="15.75" customHeight="1">
      <c r="A154" s="22"/>
      <c r="B154" s="23"/>
    </row>
    <row r="155" spans="1:2" ht="15.75" customHeight="1">
      <c r="A155" s="22"/>
      <c r="B155" s="23"/>
    </row>
    <row r="156" spans="1:2" ht="15.75" customHeight="1">
      <c r="A156" s="22"/>
      <c r="B156" s="23"/>
    </row>
    <row r="157" spans="1:2" ht="15.75" customHeight="1">
      <c r="A157" s="22"/>
      <c r="B157" s="23"/>
    </row>
    <row r="158" spans="1:2" ht="15.75" customHeight="1">
      <c r="A158" s="22"/>
      <c r="B158" s="23"/>
    </row>
    <row r="159" spans="1:2" ht="15.75" customHeight="1">
      <c r="A159" s="22"/>
      <c r="B159" s="23"/>
    </row>
    <row r="160" spans="1:2" ht="15.75" customHeight="1">
      <c r="A160" s="22"/>
      <c r="B160" s="23"/>
    </row>
    <row r="161" spans="1:2" ht="15.75" customHeight="1">
      <c r="A161" s="22"/>
      <c r="B161" s="23"/>
    </row>
    <row r="162" spans="1:2" ht="15.75" customHeight="1">
      <c r="A162" s="22"/>
      <c r="B162" s="23"/>
    </row>
    <row r="163" spans="1:2" ht="15.75" customHeight="1">
      <c r="A163" s="22"/>
      <c r="B163" s="23"/>
    </row>
    <row r="164" spans="1:2" ht="15.75" customHeight="1">
      <c r="A164" s="22"/>
      <c r="B164" s="23"/>
    </row>
    <row r="165" spans="1:2" ht="15.75" customHeight="1">
      <c r="A165" s="22"/>
      <c r="B165" s="23"/>
    </row>
    <row r="166" spans="1:2" ht="15.75" customHeight="1">
      <c r="A166" s="22"/>
      <c r="B166" s="23"/>
    </row>
    <row r="167" spans="1:2" ht="15.75" customHeight="1">
      <c r="A167" s="22"/>
      <c r="B167" s="23"/>
    </row>
    <row r="168" spans="1:2" ht="15.75" customHeight="1">
      <c r="A168" s="22"/>
      <c r="B168" s="23"/>
    </row>
    <row r="169" spans="1:2" ht="15.75" customHeight="1">
      <c r="A169" s="22"/>
      <c r="B169" s="23"/>
    </row>
    <row r="170" spans="1:2" ht="15.75" customHeight="1">
      <c r="A170" s="22"/>
      <c r="B170" s="23"/>
    </row>
    <row r="171" spans="1:2" ht="15.75" customHeight="1">
      <c r="A171" s="22"/>
      <c r="B171" s="23"/>
    </row>
    <row r="172" spans="1:2" ht="15.75" customHeight="1">
      <c r="A172" s="22"/>
      <c r="B172" s="23"/>
    </row>
    <row r="173" spans="1:2" ht="15.75" customHeight="1">
      <c r="A173" s="22"/>
      <c r="B173" s="23"/>
    </row>
    <row r="174" spans="1:2" ht="15.75" customHeight="1">
      <c r="A174" s="22"/>
      <c r="B174" s="23"/>
    </row>
    <row r="175" spans="1:2" ht="15.75" customHeight="1">
      <c r="A175" s="22"/>
      <c r="B175" s="23"/>
    </row>
    <row r="176" spans="1:2" ht="15.75" customHeight="1">
      <c r="A176" s="22"/>
      <c r="B176" s="23"/>
    </row>
    <row r="177" spans="1:2" ht="15.75" customHeight="1">
      <c r="A177" s="22"/>
      <c r="B177" s="23"/>
    </row>
    <row r="178" spans="1:2" ht="15.75" customHeight="1">
      <c r="A178" s="22"/>
      <c r="B178" s="23"/>
    </row>
    <row r="179" spans="1:2" ht="15.75" customHeight="1">
      <c r="A179" s="22"/>
      <c r="B179" s="23"/>
    </row>
    <row r="180" spans="1:2" ht="15.75" customHeight="1">
      <c r="A180" s="22"/>
      <c r="B180" s="23"/>
    </row>
    <row r="181" spans="1:2" ht="15.75" customHeight="1">
      <c r="A181" s="22"/>
      <c r="B181" s="23"/>
    </row>
    <row r="182" spans="1:2" ht="15.75" customHeight="1">
      <c r="A182" s="22"/>
      <c r="B182" s="23"/>
    </row>
    <row r="183" spans="1:2" ht="15.75" customHeight="1">
      <c r="A183" s="22"/>
      <c r="B183" s="23"/>
    </row>
    <row r="184" spans="1:2" ht="15.75" customHeight="1">
      <c r="A184" s="22"/>
      <c r="B184" s="23"/>
    </row>
    <row r="185" spans="1:2" ht="15.75" customHeight="1">
      <c r="A185" s="22"/>
      <c r="B185" s="23"/>
    </row>
    <row r="186" spans="1:2" ht="15.75" customHeight="1">
      <c r="A186" s="22"/>
      <c r="B186" s="23"/>
    </row>
    <row r="187" spans="1:2" ht="15.75" customHeight="1">
      <c r="A187" s="22"/>
      <c r="B187" s="23"/>
    </row>
    <row r="188" spans="1:2" ht="15.75" customHeight="1">
      <c r="A188" s="22"/>
      <c r="B188" s="23"/>
    </row>
    <row r="189" spans="1:2" ht="15.75" customHeight="1">
      <c r="A189" s="22"/>
      <c r="B189" s="23"/>
    </row>
    <row r="190" spans="1:2" ht="15.75" customHeight="1">
      <c r="A190" s="22"/>
      <c r="B190" s="23"/>
    </row>
    <row r="191" spans="1:2" ht="15.75" customHeight="1">
      <c r="A191" s="22"/>
      <c r="B191" s="23"/>
    </row>
    <row r="192" spans="1:2" ht="15.75" customHeight="1">
      <c r="A192" s="22"/>
      <c r="B192" s="23"/>
    </row>
    <row r="193" spans="1:2" ht="15.75" customHeight="1">
      <c r="A193" s="22"/>
      <c r="B193" s="23"/>
    </row>
    <row r="194" spans="1:2" ht="15.75" customHeight="1">
      <c r="A194" s="22"/>
      <c r="B194" s="23"/>
    </row>
    <row r="195" spans="1:2" ht="15.75" customHeight="1">
      <c r="A195" s="22"/>
      <c r="B195" s="23"/>
    </row>
    <row r="196" spans="1:2" ht="15.75" customHeight="1">
      <c r="A196" s="22"/>
      <c r="B196" s="23"/>
    </row>
    <row r="197" spans="1:2" ht="15.75" customHeight="1">
      <c r="A197" s="22"/>
      <c r="B197" s="23"/>
    </row>
    <row r="198" spans="1:2" ht="15.75" customHeight="1">
      <c r="A198" s="22"/>
      <c r="B198" s="23"/>
    </row>
    <row r="199" spans="1:2" ht="15.75" customHeight="1">
      <c r="A199" s="22"/>
      <c r="B199" s="23"/>
    </row>
    <row r="200" spans="1:2" ht="15.75" customHeight="1">
      <c r="A200" s="22"/>
      <c r="B200" s="23"/>
    </row>
    <row r="201" spans="1:2" ht="15.75" customHeight="1">
      <c r="A201" s="22"/>
      <c r="B201" s="23"/>
    </row>
    <row r="202" spans="1:2" ht="15.75" customHeight="1">
      <c r="A202" s="22"/>
      <c r="B202" s="23"/>
    </row>
    <row r="203" spans="1:2" ht="15.75" customHeight="1">
      <c r="A203" s="22"/>
      <c r="B203" s="23"/>
    </row>
    <row r="204" spans="1:2" ht="15.75" customHeight="1">
      <c r="A204" s="22"/>
      <c r="B204" s="23"/>
    </row>
    <row r="205" spans="1:2" ht="15.75" customHeight="1">
      <c r="A205" s="22"/>
      <c r="B205" s="23"/>
    </row>
    <row r="206" spans="1:2" ht="15.75" customHeight="1">
      <c r="A206" s="22"/>
      <c r="B206" s="23"/>
    </row>
    <row r="207" spans="1:2" ht="15.75" customHeight="1">
      <c r="A207" s="22"/>
      <c r="B207" s="23"/>
    </row>
    <row r="208" spans="1:2" ht="15.75" customHeight="1">
      <c r="A208" s="22"/>
      <c r="B208" s="23"/>
    </row>
    <row r="209" spans="1:2" ht="15.75" customHeight="1">
      <c r="A209" s="22"/>
      <c r="B209" s="23"/>
    </row>
    <row r="210" spans="1:2" ht="15.75" customHeight="1">
      <c r="A210" s="22"/>
      <c r="B210" s="23"/>
    </row>
    <row r="211" spans="1:2" ht="15.75" customHeight="1">
      <c r="A211" s="22"/>
      <c r="B211" s="23"/>
    </row>
    <row r="212" spans="1:2" ht="15.75" customHeight="1">
      <c r="A212" s="22"/>
      <c r="B212" s="23"/>
    </row>
    <row r="213" spans="1:2" ht="15.75" customHeight="1">
      <c r="A213" s="22"/>
      <c r="B213" s="23"/>
    </row>
    <row r="214" spans="1:2" ht="15.75" customHeight="1">
      <c r="A214" s="22"/>
      <c r="B214" s="23"/>
    </row>
    <row r="215" spans="1:2" ht="15.75" customHeight="1">
      <c r="A215" s="22"/>
      <c r="B215" s="23"/>
    </row>
    <row r="216" spans="1:2" ht="15.75" customHeight="1">
      <c r="A216" s="22"/>
      <c r="B216" s="23"/>
    </row>
    <row r="217" spans="1:2" ht="15.75" customHeight="1">
      <c r="A217" s="22"/>
      <c r="B217" s="23"/>
    </row>
    <row r="218" spans="1:2" ht="15.75" customHeight="1">
      <c r="A218" s="22"/>
      <c r="B218" s="23"/>
    </row>
    <row r="219" spans="1:2" ht="15.75" customHeight="1">
      <c r="A219" s="22"/>
      <c r="B219" s="23"/>
    </row>
    <row r="220" spans="1:2" ht="15.75" customHeight="1">
      <c r="A220" s="22"/>
      <c r="B220" s="23"/>
    </row>
    <row r="221" spans="1:2" ht="15.75" customHeight="1">
      <c r="A221" s="22"/>
      <c r="B221" s="23"/>
    </row>
    <row r="222" spans="1:2" ht="15.75" customHeight="1">
      <c r="A222" s="22"/>
      <c r="B222" s="23"/>
    </row>
    <row r="223" spans="1:2" ht="15.75" customHeight="1">
      <c r="A223" s="22"/>
      <c r="B223" s="23"/>
    </row>
    <row r="224" spans="1:2" ht="15.75" customHeight="1">
      <c r="A224" s="22"/>
      <c r="B224" s="23"/>
    </row>
    <row r="225" spans="1:2" ht="15.75" customHeight="1">
      <c r="A225" s="22"/>
      <c r="B225" s="23"/>
    </row>
    <row r="226" spans="1:2" ht="15.75" customHeight="1">
      <c r="A226" s="22"/>
      <c r="B226" s="23"/>
    </row>
    <row r="227" spans="1:2" ht="15.75" customHeight="1">
      <c r="A227" s="22"/>
      <c r="B227" s="23"/>
    </row>
    <row r="228" spans="1:2" ht="15.75" customHeight="1">
      <c r="A228" s="22"/>
      <c r="B228" s="23"/>
    </row>
    <row r="229" spans="1:2" ht="15.75" customHeight="1">
      <c r="A229" s="22"/>
      <c r="B229" s="23"/>
    </row>
    <row r="230" spans="1:2" ht="15.75" customHeight="1">
      <c r="A230" s="22"/>
      <c r="B230" s="23"/>
    </row>
    <row r="231" spans="1:2" ht="15.75" customHeight="1">
      <c r="A231" s="22"/>
      <c r="B231" s="23"/>
    </row>
    <row r="232" spans="1:2" ht="15.75" customHeight="1">
      <c r="A232" s="22"/>
      <c r="B232" s="23"/>
    </row>
    <row r="233" spans="1:2" ht="15.75" customHeight="1">
      <c r="A233" s="22"/>
      <c r="B233" s="23"/>
    </row>
    <row r="234" spans="1:2" ht="15.75" customHeight="1">
      <c r="A234" s="22"/>
      <c r="B234" s="23"/>
    </row>
    <row r="235" spans="1:2" ht="15.75" customHeight="1">
      <c r="A235" s="22"/>
      <c r="B235" s="23"/>
    </row>
    <row r="236" spans="1:2" ht="15.75" customHeight="1">
      <c r="A236" s="22"/>
      <c r="B236" s="23"/>
    </row>
    <row r="237" spans="1:2" ht="15.75" customHeight="1">
      <c r="A237" s="22"/>
      <c r="B237" s="23"/>
    </row>
    <row r="238" spans="1:2" ht="15.75" customHeight="1">
      <c r="A238" s="22"/>
      <c r="B238" s="23"/>
    </row>
    <row r="239" spans="1:2" ht="15.75" customHeight="1">
      <c r="A239" s="22"/>
      <c r="B239" s="23"/>
    </row>
    <row r="240" spans="1:2" ht="15.75" customHeight="1">
      <c r="A240" s="22"/>
      <c r="B240" s="23"/>
    </row>
    <row r="241" spans="1:2" ht="15.75" customHeight="1">
      <c r="A241" s="22"/>
      <c r="B241" s="23"/>
    </row>
    <row r="242" spans="1:2" ht="15.75" customHeight="1">
      <c r="A242" s="22"/>
      <c r="B242" s="23"/>
    </row>
    <row r="243" spans="1:2" ht="15.75" customHeight="1">
      <c r="A243" s="22"/>
      <c r="B243" s="23"/>
    </row>
    <row r="244" spans="1:2" ht="15.75" customHeight="1">
      <c r="A244" s="22"/>
      <c r="B244" s="23"/>
    </row>
    <row r="245" spans="1:2" ht="15.75" customHeight="1">
      <c r="A245" s="22"/>
      <c r="B245" s="23"/>
    </row>
    <row r="246" spans="1:2" ht="15.75" customHeight="1">
      <c r="A246" s="22"/>
      <c r="B246" s="23"/>
    </row>
    <row r="247" spans="1:2" ht="15.75" customHeight="1">
      <c r="A247" s="22"/>
      <c r="B247" s="23"/>
    </row>
    <row r="248" spans="1:2" ht="15.75" customHeight="1">
      <c r="A248" s="22"/>
      <c r="B248" s="23"/>
    </row>
    <row r="249" spans="1:2" ht="15.75" customHeight="1">
      <c r="A249" s="22"/>
      <c r="B249" s="23"/>
    </row>
    <row r="250" spans="1:2" ht="15.75" customHeight="1">
      <c r="A250" s="22"/>
      <c r="B250" s="23"/>
    </row>
    <row r="251" spans="1:2" ht="15.75" customHeight="1">
      <c r="A251" s="22"/>
      <c r="B251" s="23"/>
    </row>
    <row r="252" spans="1:2" ht="15.75" customHeight="1">
      <c r="A252" s="22"/>
      <c r="B252" s="23"/>
    </row>
    <row r="253" spans="1:2" ht="15.75" customHeight="1">
      <c r="A253" s="22"/>
      <c r="B253" s="23"/>
    </row>
    <row r="254" spans="1:2" ht="15.75" customHeight="1">
      <c r="A254" s="22"/>
      <c r="B254" s="23"/>
    </row>
    <row r="255" spans="1:2" ht="15.75" customHeight="1">
      <c r="A255" s="22"/>
      <c r="B255" s="23"/>
    </row>
    <row r="256" spans="1:2" ht="15.75" customHeight="1">
      <c r="A256" s="22"/>
      <c r="B256" s="23"/>
    </row>
    <row r="257" spans="1:2" ht="15.75" customHeight="1">
      <c r="A257" s="22"/>
      <c r="B257" s="23"/>
    </row>
    <row r="258" spans="1:2" ht="15.75" customHeight="1">
      <c r="A258" s="22"/>
      <c r="B258" s="23"/>
    </row>
    <row r="259" spans="1:2" ht="15.75" customHeight="1">
      <c r="A259" s="22"/>
      <c r="B259" s="23"/>
    </row>
    <row r="260" spans="1:2" ht="15.75" customHeight="1">
      <c r="A260" s="22"/>
      <c r="B260" s="23"/>
    </row>
    <row r="261" spans="1:2" ht="15.75" customHeight="1">
      <c r="A261" s="22"/>
      <c r="B261" s="23"/>
    </row>
    <row r="262" spans="1:2" ht="15.75" customHeight="1">
      <c r="A262" s="22"/>
      <c r="B262" s="23"/>
    </row>
    <row r="263" spans="1:2" ht="15.75" customHeight="1">
      <c r="A263" s="22"/>
      <c r="B263" s="23"/>
    </row>
    <row r="264" spans="1:2" ht="15.75" customHeight="1">
      <c r="A264" s="22"/>
      <c r="B264" s="23"/>
    </row>
    <row r="265" spans="1:2" ht="15.75" customHeight="1">
      <c r="A265" s="22"/>
      <c r="B265" s="23"/>
    </row>
    <row r="266" spans="1:2" ht="15.75" customHeight="1">
      <c r="A266" s="22"/>
      <c r="B266" s="23"/>
    </row>
    <row r="267" spans="1:2" ht="15.75" customHeight="1">
      <c r="A267" s="22"/>
      <c r="B267" s="23"/>
    </row>
    <row r="268" spans="1:2" ht="15.75" customHeight="1">
      <c r="A268" s="22"/>
      <c r="B268" s="23"/>
    </row>
    <row r="269" spans="1:2" ht="15.75" customHeight="1">
      <c r="A269" s="22"/>
      <c r="B269" s="23"/>
    </row>
    <row r="270" spans="1:2" ht="15.75" customHeight="1">
      <c r="A270" s="22"/>
      <c r="B270" s="23"/>
    </row>
    <row r="271" spans="1:2" ht="15.75" customHeight="1">
      <c r="A271" s="22"/>
      <c r="B271" s="23"/>
    </row>
    <row r="272" spans="1:2" ht="15.75" customHeight="1">
      <c r="A272" s="22"/>
      <c r="B272" s="23"/>
    </row>
    <row r="273" spans="1:2" ht="15.75" customHeight="1">
      <c r="A273" s="22"/>
      <c r="B273" s="23"/>
    </row>
    <row r="274" spans="1:2" ht="15.75" customHeight="1">
      <c r="A274" s="22"/>
      <c r="B274" s="23"/>
    </row>
    <row r="275" spans="1:2" ht="15.75" customHeight="1">
      <c r="A275" s="22"/>
      <c r="B275" s="23"/>
    </row>
    <row r="276" spans="1:2" ht="15.75" customHeight="1">
      <c r="A276" s="22"/>
      <c r="B276" s="23"/>
    </row>
    <row r="277" spans="1:2" ht="15.75" customHeight="1">
      <c r="A277" s="22"/>
      <c r="B277" s="23"/>
    </row>
    <row r="278" spans="1:2" ht="15.75" customHeight="1">
      <c r="A278" s="22"/>
      <c r="B278" s="23"/>
    </row>
    <row r="279" spans="1:2" ht="15.75" customHeight="1">
      <c r="A279" s="22"/>
      <c r="B279" s="23"/>
    </row>
    <row r="280" spans="1:2" ht="15.75" customHeight="1">
      <c r="A280" s="22"/>
      <c r="B280" s="23"/>
    </row>
    <row r="281" spans="1:2" ht="15.75" customHeight="1">
      <c r="A281" s="22"/>
      <c r="B281" s="23"/>
    </row>
    <row r="282" spans="1:2" ht="15.75" customHeight="1">
      <c r="A282" s="22"/>
      <c r="B282" s="23"/>
    </row>
    <row r="283" spans="1:2" ht="15.75" customHeight="1">
      <c r="A283" s="22"/>
      <c r="B283" s="23"/>
    </row>
    <row r="284" spans="1:2" ht="15.75" customHeight="1">
      <c r="A284" s="22"/>
      <c r="B284" s="23"/>
    </row>
    <row r="285" spans="1:2" ht="15.75" customHeight="1">
      <c r="A285" s="22"/>
      <c r="B285" s="23"/>
    </row>
    <row r="286" spans="1:2" ht="15.75" customHeight="1">
      <c r="A286" s="22"/>
      <c r="B286" s="23"/>
    </row>
    <row r="287" spans="1:2" ht="15.75" customHeight="1">
      <c r="A287" s="22"/>
      <c r="B287" s="23"/>
    </row>
    <row r="288" spans="1:2" ht="15.75" customHeight="1">
      <c r="A288" s="22"/>
      <c r="B288" s="23"/>
    </row>
    <row r="289" spans="1:2" ht="15.75" customHeight="1">
      <c r="A289" s="22"/>
      <c r="B289" s="23"/>
    </row>
    <row r="290" spans="1:2" ht="15.75" customHeight="1">
      <c r="A290" s="22"/>
      <c r="B290" s="23"/>
    </row>
    <row r="291" spans="1:2" ht="15.75" customHeight="1">
      <c r="A291" s="22"/>
      <c r="B291" s="23"/>
    </row>
    <row r="292" spans="1:2" ht="15.75" customHeight="1">
      <c r="A292" s="22"/>
      <c r="B292" s="23"/>
    </row>
    <row r="293" spans="1:2" ht="15.75" customHeight="1">
      <c r="A293" s="22"/>
      <c r="B293" s="23"/>
    </row>
    <row r="294" spans="1:2" ht="15.75" customHeight="1">
      <c r="A294" s="22"/>
      <c r="B294" s="23"/>
    </row>
    <row r="295" spans="1:2" ht="15.75" customHeight="1">
      <c r="A295" s="22"/>
      <c r="B295" s="23"/>
    </row>
    <row r="296" spans="1:2" ht="15.75" customHeight="1">
      <c r="A296" s="22"/>
      <c r="B296" s="23"/>
    </row>
    <row r="297" spans="1:2" ht="15.75" customHeight="1">
      <c r="A297" s="22"/>
      <c r="B297" s="23"/>
    </row>
    <row r="298" spans="1:2" ht="15.75" customHeight="1">
      <c r="A298" s="22"/>
      <c r="B298" s="23"/>
    </row>
    <row r="299" spans="1:2" ht="15.75" customHeight="1">
      <c r="A299" s="22"/>
      <c r="B299" s="23"/>
    </row>
    <row r="300" spans="1:2" ht="15.75" customHeight="1">
      <c r="A300" s="22"/>
      <c r="B300" s="23"/>
    </row>
    <row r="301" spans="1:2" ht="15.75" customHeight="1">
      <c r="A301" s="22"/>
      <c r="B301" s="23"/>
    </row>
    <row r="302" spans="1:2" ht="15.75" customHeight="1">
      <c r="A302" s="22"/>
      <c r="B302" s="23"/>
    </row>
    <row r="303" spans="1:2" ht="15.75" customHeight="1">
      <c r="A303" s="22"/>
      <c r="B303" s="23"/>
    </row>
    <row r="304" spans="1:2" ht="15.75" customHeight="1">
      <c r="A304" s="22"/>
      <c r="B304" s="23"/>
    </row>
    <row r="305" spans="1:2" ht="15.75" customHeight="1">
      <c r="A305" s="22"/>
      <c r="B305" s="23"/>
    </row>
    <row r="306" spans="1:2" ht="15.75" customHeight="1">
      <c r="A306" s="22"/>
      <c r="B306" s="23"/>
    </row>
    <row r="307" spans="1:2" ht="15.75" customHeight="1">
      <c r="A307" s="22"/>
      <c r="B307" s="23"/>
    </row>
    <row r="308" spans="1:2" ht="15.75" customHeight="1">
      <c r="A308" s="22"/>
      <c r="B308" s="23"/>
    </row>
    <row r="309" spans="1:2" ht="15.75" customHeight="1">
      <c r="A309" s="22"/>
      <c r="B309" s="23"/>
    </row>
    <row r="310" spans="1:2" ht="15.75" customHeight="1">
      <c r="A310" s="22"/>
      <c r="B310" s="23"/>
    </row>
    <row r="311" spans="1:2" ht="15.75" customHeight="1">
      <c r="A311" s="22"/>
      <c r="B311" s="23"/>
    </row>
    <row r="312" spans="1:2" ht="15.75" customHeight="1">
      <c r="A312" s="22"/>
      <c r="B312" s="23"/>
    </row>
    <row r="313" spans="1:2" ht="15.75" customHeight="1">
      <c r="A313" s="22"/>
      <c r="B313" s="23"/>
    </row>
    <row r="314" spans="1:2" ht="15.75" customHeight="1">
      <c r="A314" s="22"/>
      <c r="B314" s="23"/>
    </row>
    <row r="315" spans="1:2" ht="15.75" customHeight="1">
      <c r="A315" s="22"/>
      <c r="B315" s="23"/>
    </row>
    <row r="316" spans="1:2" ht="15.75" customHeight="1">
      <c r="A316" s="22"/>
      <c r="B316" s="23"/>
    </row>
    <row r="317" spans="1:2" ht="15.75" customHeight="1">
      <c r="A317" s="22"/>
      <c r="B317" s="23"/>
    </row>
    <row r="318" spans="1:2" ht="15.75" customHeight="1">
      <c r="A318" s="22"/>
      <c r="B318" s="23"/>
    </row>
    <row r="319" spans="1:2" ht="15.75" customHeight="1">
      <c r="A319" s="22"/>
      <c r="B319" s="23"/>
    </row>
    <row r="320" spans="1:2" ht="15.75" customHeight="1">
      <c r="A320" s="22"/>
      <c r="B320" s="23"/>
    </row>
    <row r="321" spans="1:2" ht="15.75" customHeight="1">
      <c r="A321" s="22"/>
      <c r="B321" s="23"/>
    </row>
    <row r="322" spans="1:2" ht="15.75" customHeight="1">
      <c r="A322" s="22"/>
      <c r="B322" s="23"/>
    </row>
    <row r="323" spans="1:2" ht="15.75" customHeight="1">
      <c r="A323" s="22"/>
      <c r="B323" s="23"/>
    </row>
    <row r="324" spans="1:2" ht="15.75" customHeight="1">
      <c r="A324" s="22"/>
      <c r="B324" s="23"/>
    </row>
    <row r="325" spans="1:2" ht="15.75" customHeight="1">
      <c r="A325" s="22"/>
      <c r="B325" s="23"/>
    </row>
    <row r="326" spans="1:2" ht="15.75" customHeight="1">
      <c r="A326" s="22"/>
      <c r="B326" s="23"/>
    </row>
    <row r="327" spans="1:2" ht="15.75" customHeight="1">
      <c r="A327" s="22"/>
      <c r="B327" s="23"/>
    </row>
    <row r="328" spans="1:2" ht="15.75" customHeight="1">
      <c r="A328" s="22"/>
      <c r="B328" s="23"/>
    </row>
    <row r="329" spans="1:2" ht="15.75" customHeight="1">
      <c r="A329" s="22"/>
      <c r="B329" s="23"/>
    </row>
    <row r="330" spans="1:2" ht="15.75" customHeight="1">
      <c r="A330" s="22"/>
      <c r="B330" s="23"/>
    </row>
    <row r="331" spans="1:2" ht="15.75" customHeight="1">
      <c r="A331" s="22"/>
      <c r="B331" s="23"/>
    </row>
    <row r="332" spans="1:2" ht="15.75" customHeight="1">
      <c r="A332" s="22"/>
      <c r="B332" s="23"/>
    </row>
    <row r="333" spans="1:2" ht="15.75" customHeight="1">
      <c r="A333" s="22"/>
      <c r="B333" s="23"/>
    </row>
    <row r="334" spans="1:2" ht="15.75" customHeight="1">
      <c r="A334" s="22"/>
      <c r="B334" s="23"/>
    </row>
    <row r="335" spans="1:2" ht="15.75" customHeight="1">
      <c r="A335" s="22"/>
      <c r="B335" s="23"/>
    </row>
    <row r="336" spans="1:2" ht="15.75" customHeight="1">
      <c r="A336" s="22"/>
      <c r="B336" s="23"/>
    </row>
    <row r="337" spans="1:2" ht="15.75" customHeight="1">
      <c r="A337" s="22"/>
      <c r="B337" s="23"/>
    </row>
    <row r="338" spans="1:2" ht="15.75" customHeight="1">
      <c r="A338" s="22"/>
      <c r="B338" s="23"/>
    </row>
    <row r="339" spans="1:2" ht="15.75" customHeight="1">
      <c r="A339" s="22"/>
      <c r="B339" s="23"/>
    </row>
    <row r="340" spans="1:2" ht="15.75" customHeight="1">
      <c r="A340" s="22"/>
      <c r="B340" s="23"/>
    </row>
    <row r="341" spans="1:2" ht="15.75" customHeight="1">
      <c r="A341" s="22"/>
      <c r="B341" s="23"/>
    </row>
    <row r="342" spans="1:2" ht="15.75" customHeight="1">
      <c r="A342" s="22"/>
      <c r="B342" s="23"/>
    </row>
    <row r="343" spans="1:2" ht="15.75" customHeight="1">
      <c r="A343" s="22"/>
      <c r="B343" s="23"/>
    </row>
    <row r="344" spans="1:2" ht="15.75" customHeight="1">
      <c r="A344" s="22"/>
      <c r="B344" s="23"/>
    </row>
    <row r="345" spans="1:2" ht="15.75" customHeight="1">
      <c r="A345" s="22"/>
      <c r="B345" s="23"/>
    </row>
    <row r="346" spans="1:2" ht="15.75" customHeight="1">
      <c r="A346" s="22"/>
      <c r="B346" s="23"/>
    </row>
    <row r="347" spans="1:2" ht="15.75" customHeight="1">
      <c r="A347" s="22"/>
      <c r="B347" s="23"/>
    </row>
    <row r="348" spans="1:2" ht="15.75" customHeight="1">
      <c r="A348" s="22"/>
      <c r="B348" s="23"/>
    </row>
    <row r="349" spans="1:2" ht="15.75" customHeight="1">
      <c r="A349" s="22"/>
      <c r="B349" s="23"/>
    </row>
    <row r="350" spans="1:2" ht="15.75" customHeight="1">
      <c r="A350" s="22"/>
      <c r="B350" s="23"/>
    </row>
    <row r="351" spans="1:2" ht="15.75" customHeight="1">
      <c r="A351" s="22"/>
      <c r="B351" s="23"/>
    </row>
    <row r="352" spans="1:2" ht="15.75" customHeight="1">
      <c r="A352" s="22"/>
      <c r="B352" s="23"/>
    </row>
    <row r="353" spans="1:2" ht="15.75" customHeight="1">
      <c r="A353" s="22"/>
      <c r="B353" s="23"/>
    </row>
    <row r="354" spans="1:2" ht="15.75" customHeight="1">
      <c r="A354" s="22"/>
      <c r="B354" s="23"/>
    </row>
    <row r="355" spans="1:2" ht="15.75" customHeight="1">
      <c r="A355" s="22"/>
      <c r="B355" s="23"/>
    </row>
    <row r="356" spans="1:2" ht="15.75" customHeight="1">
      <c r="A356" s="22"/>
      <c r="B356" s="23"/>
    </row>
    <row r="357" spans="1:2" ht="15.75" customHeight="1">
      <c r="A357" s="22"/>
      <c r="B357" s="23"/>
    </row>
    <row r="358" spans="1:2" ht="15.75" customHeight="1">
      <c r="A358" s="22"/>
      <c r="B358" s="23"/>
    </row>
    <row r="359" spans="1:2" ht="15.75" customHeight="1">
      <c r="A359" s="22"/>
      <c r="B359" s="23"/>
    </row>
    <row r="360" spans="1:2" ht="15.75" customHeight="1">
      <c r="A360" s="22"/>
      <c r="B360" s="23"/>
    </row>
    <row r="361" spans="1:2" ht="15.75" customHeight="1">
      <c r="A361" s="22"/>
      <c r="B361" s="23"/>
    </row>
    <row r="362" spans="1:2" ht="15.75" customHeight="1">
      <c r="A362" s="22"/>
      <c r="B362" s="23"/>
    </row>
    <row r="363" spans="1:2" ht="15.75" customHeight="1">
      <c r="A363" s="22"/>
      <c r="B363" s="23"/>
    </row>
    <row r="364" spans="1:2" ht="15.75" customHeight="1">
      <c r="A364" s="22"/>
      <c r="B364" s="23"/>
    </row>
    <row r="365" spans="1:2" ht="15.75" customHeight="1">
      <c r="A365" s="22"/>
      <c r="B365" s="23"/>
    </row>
    <row r="366" spans="1:2" ht="15.75" customHeight="1">
      <c r="A366" s="22"/>
      <c r="B366" s="23"/>
    </row>
    <row r="367" spans="1:2" ht="15.75" customHeight="1">
      <c r="A367" s="22"/>
      <c r="B367" s="23"/>
    </row>
    <row r="368" spans="1:2" ht="15.75" customHeight="1">
      <c r="A368" s="22"/>
      <c r="B368" s="23"/>
    </row>
    <row r="369" spans="1:2" ht="15.75" customHeight="1">
      <c r="A369" s="22"/>
      <c r="B369" s="23"/>
    </row>
    <row r="370" spans="1:2" ht="15.75" customHeight="1">
      <c r="A370" s="22"/>
      <c r="B370" s="23"/>
    </row>
    <row r="371" spans="1:2" ht="15.75" customHeight="1">
      <c r="A371" s="22"/>
      <c r="B371" s="23"/>
    </row>
    <row r="372" spans="1:2" ht="15.75" customHeight="1">
      <c r="A372" s="22"/>
      <c r="B372" s="23"/>
    </row>
    <row r="373" spans="1:2" ht="15.75" customHeight="1">
      <c r="A373" s="22"/>
      <c r="B373" s="23"/>
    </row>
    <row r="374" spans="1:2" ht="15.75" customHeight="1">
      <c r="A374" s="22"/>
      <c r="B374" s="23"/>
    </row>
    <row r="375" spans="1:2" ht="15.75" customHeight="1">
      <c r="A375" s="22"/>
      <c r="B375" s="23"/>
    </row>
    <row r="376" spans="1:2" ht="15.75" customHeight="1">
      <c r="A376" s="22"/>
      <c r="B376" s="23"/>
    </row>
    <row r="377" spans="1:2" ht="15.75" customHeight="1">
      <c r="A377" s="22"/>
      <c r="B377" s="23"/>
    </row>
    <row r="378" spans="1:2" ht="15.75" customHeight="1">
      <c r="A378" s="22"/>
      <c r="B378" s="23"/>
    </row>
    <row r="379" spans="1:2" ht="15.75" customHeight="1">
      <c r="A379" s="22"/>
      <c r="B379" s="23"/>
    </row>
    <row r="380" spans="1:2" ht="15.75" customHeight="1">
      <c r="A380" s="22"/>
      <c r="B380" s="23"/>
    </row>
    <row r="381" spans="1:2" ht="15.75" customHeight="1">
      <c r="A381" s="22"/>
      <c r="B381" s="23"/>
    </row>
    <row r="382" spans="1:2" ht="15.75" customHeight="1">
      <c r="A382" s="22"/>
      <c r="B382" s="23"/>
    </row>
    <row r="383" spans="1:2" ht="15.75" customHeight="1">
      <c r="A383" s="22"/>
      <c r="B383" s="23"/>
    </row>
    <row r="384" spans="1:2" ht="15.75" customHeight="1">
      <c r="A384" s="22"/>
      <c r="B384" s="23"/>
    </row>
    <row r="385" spans="1:2" ht="15.75" customHeight="1">
      <c r="A385" s="22"/>
      <c r="B385" s="23"/>
    </row>
    <row r="386" spans="1:2" ht="15.75" customHeight="1">
      <c r="A386" s="22"/>
      <c r="B386" s="23"/>
    </row>
    <row r="387" spans="1:2" ht="15.75" customHeight="1">
      <c r="A387" s="22"/>
      <c r="B387" s="23"/>
    </row>
    <row r="388" spans="1:2" ht="15.75" customHeight="1">
      <c r="A388" s="22"/>
      <c r="B388" s="23"/>
    </row>
    <row r="389" spans="1:2" ht="15.75" customHeight="1">
      <c r="A389" s="22"/>
      <c r="B389" s="23"/>
    </row>
    <row r="390" spans="1:2" ht="15.75" customHeight="1">
      <c r="A390" s="22"/>
      <c r="B390" s="23"/>
    </row>
    <row r="391" spans="1:2" ht="15.75" customHeight="1">
      <c r="A391" s="22"/>
      <c r="B391" s="23"/>
    </row>
    <row r="392" spans="1:2" ht="15.75" customHeight="1">
      <c r="A392" s="22"/>
      <c r="B392" s="23"/>
    </row>
    <row r="393" spans="1:2" ht="15.75" customHeight="1">
      <c r="A393" s="22"/>
      <c r="B393" s="23"/>
    </row>
    <row r="394" spans="1:2" ht="15.75" customHeight="1">
      <c r="A394" s="22"/>
      <c r="B394" s="23"/>
    </row>
    <row r="395" spans="1:2" ht="15.75" customHeight="1">
      <c r="A395" s="22"/>
      <c r="B395" s="23"/>
    </row>
    <row r="396" spans="1:2" ht="15.75" customHeight="1">
      <c r="A396" s="22"/>
      <c r="B396" s="23"/>
    </row>
    <row r="397" spans="1:2" ht="15.75" customHeight="1">
      <c r="A397" s="22"/>
      <c r="B397" s="23"/>
    </row>
    <row r="398" spans="1:2" ht="15.75" customHeight="1">
      <c r="A398" s="22"/>
      <c r="B398" s="23"/>
    </row>
    <row r="399" spans="1:2" ht="15.75" customHeight="1">
      <c r="A399" s="22"/>
      <c r="B399" s="23"/>
    </row>
    <row r="400" spans="1:2" ht="15.75" customHeight="1">
      <c r="A400" s="22"/>
      <c r="B400" s="23"/>
    </row>
    <row r="401" spans="1:2" ht="15.75" customHeight="1">
      <c r="A401" s="22"/>
      <c r="B401" s="23"/>
    </row>
    <row r="402" spans="1:2" ht="15.75" customHeight="1">
      <c r="A402" s="22"/>
      <c r="B402" s="23"/>
    </row>
    <row r="403" spans="1:2" ht="15.75" customHeight="1">
      <c r="A403" s="22"/>
      <c r="B403" s="23"/>
    </row>
    <row r="404" spans="1:2" ht="15.75" customHeight="1">
      <c r="A404" s="22"/>
      <c r="B404" s="23"/>
    </row>
    <row r="405" spans="1:2" ht="15.75" customHeight="1">
      <c r="A405" s="22"/>
      <c r="B405" s="23"/>
    </row>
    <row r="406" spans="1:2" ht="15.75" customHeight="1">
      <c r="A406" s="22"/>
      <c r="B406" s="23"/>
    </row>
    <row r="407" spans="1:2" ht="15.75" customHeight="1">
      <c r="A407" s="22"/>
      <c r="B407" s="23"/>
    </row>
    <row r="408" spans="1:2" ht="15.75" customHeight="1">
      <c r="A408" s="22"/>
      <c r="B408" s="23"/>
    </row>
    <row r="409" spans="1:2" ht="15.75" customHeight="1">
      <c r="A409" s="22"/>
      <c r="B409" s="23"/>
    </row>
    <row r="410" spans="1:2" ht="15.75" customHeight="1">
      <c r="A410" s="22"/>
      <c r="B410" s="23"/>
    </row>
    <row r="411" spans="1:2" ht="15.75" customHeight="1">
      <c r="A411" s="22"/>
      <c r="B411" s="23"/>
    </row>
    <row r="412" spans="1:2" ht="15.75" customHeight="1">
      <c r="A412" s="22"/>
      <c r="B412" s="23"/>
    </row>
    <row r="413" spans="1:2" ht="15.75" customHeight="1">
      <c r="A413" s="22"/>
      <c r="B413" s="23"/>
    </row>
    <row r="414" spans="1:2" ht="15.75" customHeight="1">
      <c r="A414" s="22"/>
      <c r="B414" s="23"/>
    </row>
    <row r="415" spans="1:2" ht="15.75" customHeight="1">
      <c r="A415" s="22"/>
      <c r="B415" s="23"/>
    </row>
    <row r="416" spans="1:2" ht="15.75" customHeight="1">
      <c r="A416" s="22"/>
      <c r="B416" s="23"/>
    </row>
    <row r="417" spans="1:2" ht="15.75" customHeight="1">
      <c r="A417" s="22"/>
      <c r="B417" s="23"/>
    </row>
    <row r="418" spans="1:2" ht="15.75" customHeight="1">
      <c r="A418" s="22"/>
      <c r="B418" s="23"/>
    </row>
    <row r="419" spans="1:2" ht="15.75" customHeight="1">
      <c r="A419" s="22"/>
      <c r="B419" s="23"/>
    </row>
    <row r="420" spans="1:2" ht="15.75" customHeight="1">
      <c r="A420" s="22"/>
      <c r="B420" s="23"/>
    </row>
    <row r="421" spans="1:2" ht="15.75" customHeight="1">
      <c r="A421" s="22"/>
      <c r="B421" s="23"/>
    </row>
    <row r="422" spans="1:2" ht="15.75" customHeight="1">
      <c r="A422" s="22"/>
      <c r="B422" s="23"/>
    </row>
    <row r="423" spans="1:2" ht="15.75" customHeight="1">
      <c r="A423" s="22"/>
      <c r="B423" s="23"/>
    </row>
    <row r="424" spans="1:2" ht="15.75" customHeight="1">
      <c r="A424" s="22"/>
      <c r="B424" s="23"/>
    </row>
    <row r="425" spans="1:2" ht="15.75" customHeight="1">
      <c r="A425" s="22"/>
      <c r="B425" s="23"/>
    </row>
    <row r="426" spans="1:2" ht="15.75" customHeight="1">
      <c r="A426" s="22"/>
      <c r="B426" s="23"/>
    </row>
    <row r="427" spans="1:2" ht="15.75" customHeight="1">
      <c r="A427" s="22"/>
      <c r="B427" s="23"/>
    </row>
    <row r="428" spans="1:2" ht="15.75" customHeight="1">
      <c r="A428" s="22"/>
      <c r="B428" s="23"/>
    </row>
    <row r="429" spans="1:2" ht="15.75" customHeight="1">
      <c r="A429" s="22"/>
      <c r="B429" s="23"/>
    </row>
    <row r="430" spans="1:2" ht="15.75" customHeight="1">
      <c r="A430" s="22"/>
      <c r="B430" s="23"/>
    </row>
    <row r="431" spans="1:2" ht="15.75" customHeight="1">
      <c r="A431" s="22"/>
      <c r="B431" s="23"/>
    </row>
    <row r="432" spans="1:2" ht="15.75" customHeight="1">
      <c r="A432" s="22"/>
      <c r="B432" s="23"/>
    </row>
    <row r="433" spans="1:2" ht="15.75" customHeight="1">
      <c r="A433" s="22"/>
      <c r="B433" s="23"/>
    </row>
    <row r="434" spans="1:2" ht="15.75" customHeight="1">
      <c r="A434" s="22"/>
      <c r="B434" s="23"/>
    </row>
    <row r="435" spans="1:2" ht="15.75" customHeight="1">
      <c r="A435" s="22"/>
      <c r="B435" s="23"/>
    </row>
    <row r="436" spans="1:2" ht="15.75" customHeight="1">
      <c r="A436" s="22"/>
      <c r="B436" s="23"/>
    </row>
    <row r="437" spans="1:2" ht="15.75" customHeight="1">
      <c r="A437" s="22"/>
      <c r="B437" s="23"/>
    </row>
    <row r="438" spans="1:2" ht="15.75" customHeight="1">
      <c r="A438" s="22"/>
      <c r="B438" s="23"/>
    </row>
    <row r="439" spans="1:2" ht="15.75" customHeight="1">
      <c r="A439" s="22"/>
      <c r="B439" s="23"/>
    </row>
    <row r="440" spans="1:2" ht="15.75" customHeight="1">
      <c r="A440" s="22"/>
      <c r="B440" s="23"/>
    </row>
    <row r="441" spans="1:2" ht="15.75" customHeight="1">
      <c r="A441" s="22"/>
      <c r="B441" s="23"/>
    </row>
    <row r="442" spans="1:2" ht="15.75" customHeight="1">
      <c r="A442" s="22"/>
      <c r="B442" s="23"/>
    </row>
    <row r="443" spans="1:2" ht="15.75" customHeight="1">
      <c r="A443" s="22"/>
      <c r="B443" s="23"/>
    </row>
    <row r="444" spans="1:2" ht="15.75" customHeight="1">
      <c r="A444" s="22"/>
      <c r="B444" s="23"/>
    </row>
    <row r="445" spans="1:2" ht="15.75" customHeight="1">
      <c r="A445" s="22"/>
      <c r="B445" s="23"/>
    </row>
    <row r="446" spans="1:2" ht="15.75" customHeight="1">
      <c r="A446" s="22"/>
      <c r="B446" s="23"/>
    </row>
    <row r="447" spans="1:2" ht="15.75" customHeight="1">
      <c r="A447" s="22"/>
      <c r="B447" s="23"/>
    </row>
    <row r="448" spans="1:2" ht="15.75" customHeight="1">
      <c r="A448" s="22"/>
      <c r="B448" s="23"/>
    </row>
    <row r="449" spans="1:2" ht="15.75" customHeight="1">
      <c r="A449" s="22"/>
      <c r="B449" s="23"/>
    </row>
    <row r="450" spans="1:2" ht="15.75" customHeight="1">
      <c r="A450" s="22"/>
      <c r="B450" s="23"/>
    </row>
    <row r="451" spans="1:2" ht="15.75" customHeight="1">
      <c r="A451" s="22"/>
      <c r="B451" s="23"/>
    </row>
    <row r="452" spans="1:2" ht="15.75" customHeight="1">
      <c r="A452" s="22"/>
      <c r="B452" s="23"/>
    </row>
    <row r="453" spans="1:2" ht="15.75" customHeight="1">
      <c r="A453" s="22"/>
      <c r="B453" s="23"/>
    </row>
    <row r="454" spans="1:2" ht="15.75" customHeight="1">
      <c r="A454" s="22"/>
      <c r="B454" s="23"/>
    </row>
    <row r="455" spans="1:2" ht="15.75" customHeight="1">
      <c r="A455" s="22"/>
      <c r="B455" s="23"/>
    </row>
    <row r="456" spans="1:2" ht="15.75" customHeight="1">
      <c r="A456" s="22"/>
      <c r="B456" s="23"/>
    </row>
    <row r="457" spans="1:2" ht="15.75" customHeight="1">
      <c r="A457" s="22"/>
      <c r="B457" s="23"/>
    </row>
    <row r="458" spans="1:2" ht="15.75" customHeight="1">
      <c r="A458" s="22"/>
      <c r="B458" s="23"/>
    </row>
    <row r="459" spans="1:2" ht="15.75" customHeight="1">
      <c r="A459" s="22"/>
      <c r="B459" s="23"/>
    </row>
    <row r="460" spans="1:2" ht="15.75" customHeight="1">
      <c r="A460" s="22"/>
      <c r="B460" s="23"/>
    </row>
    <row r="461" spans="1:2" ht="15.75" customHeight="1">
      <c r="A461" s="22"/>
      <c r="B461" s="23"/>
    </row>
    <row r="462" spans="1:2" ht="15.75" customHeight="1">
      <c r="A462" s="22"/>
      <c r="B462" s="23"/>
    </row>
    <row r="463" spans="1:2" ht="15.75" customHeight="1">
      <c r="A463" s="22"/>
      <c r="B463" s="23"/>
    </row>
    <row r="464" spans="1:2" ht="15.75" customHeight="1">
      <c r="A464" s="22"/>
      <c r="B464" s="23"/>
    </row>
    <row r="465" spans="1:2" ht="15.75" customHeight="1">
      <c r="A465" s="22"/>
      <c r="B465" s="23"/>
    </row>
    <row r="466" spans="1:2" ht="15.75" customHeight="1">
      <c r="A466" s="22"/>
      <c r="B466" s="23"/>
    </row>
    <row r="467" spans="1:2" ht="15.75" customHeight="1">
      <c r="A467" s="22"/>
      <c r="B467" s="23"/>
    </row>
    <row r="468" spans="1:2" ht="15.75" customHeight="1">
      <c r="A468" s="22"/>
      <c r="B468" s="23"/>
    </row>
    <row r="469" spans="1:2" ht="15.75" customHeight="1">
      <c r="A469" s="22"/>
      <c r="B469" s="23"/>
    </row>
    <row r="470" spans="1:2" ht="15.75" customHeight="1">
      <c r="A470" s="22"/>
      <c r="B470" s="23"/>
    </row>
    <row r="471" spans="1:2" ht="15.75" customHeight="1">
      <c r="A471" s="22"/>
      <c r="B471" s="23"/>
    </row>
    <row r="472" spans="1:2" ht="15.75" customHeight="1">
      <c r="A472" s="22"/>
      <c r="B472" s="23"/>
    </row>
    <row r="473" spans="1:2" ht="15.75" customHeight="1">
      <c r="A473" s="22"/>
      <c r="B473" s="23"/>
    </row>
    <row r="474" spans="1:2" ht="15.75" customHeight="1">
      <c r="A474" s="22"/>
      <c r="B474" s="23"/>
    </row>
    <row r="475" spans="1:2" ht="15.75" customHeight="1">
      <c r="A475" s="22"/>
      <c r="B475" s="23"/>
    </row>
    <row r="476" spans="1:2" ht="15.75" customHeight="1">
      <c r="A476" s="22"/>
      <c r="B476" s="23"/>
    </row>
    <row r="477" spans="1:2" ht="15.75" customHeight="1">
      <c r="A477" s="22"/>
      <c r="B477" s="23"/>
    </row>
    <row r="478" spans="1:2" ht="15.75" customHeight="1">
      <c r="A478" s="22"/>
      <c r="B478" s="23"/>
    </row>
    <row r="479" spans="1:2" ht="15.75" customHeight="1">
      <c r="A479" s="22"/>
      <c r="B479" s="23"/>
    </row>
    <row r="480" spans="1:2" ht="15.75" customHeight="1">
      <c r="A480" s="22"/>
      <c r="B480" s="23"/>
    </row>
    <row r="481" spans="1:2" ht="15.75" customHeight="1">
      <c r="A481" s="22"/>
      <c r="B481" s="23"/>
    </row>
    <row r="482" spans="1:2" ht="15.75" customHeight="1">
      <c r="A482" s="22"/>
      <c r="B482" s="23"/>
    </row>
    <row r="483" spans="1:2" ht="15.75" customHeight="1">
      <c r="A483" s="22"/>
      <c r="B483" s="23"/>
    </row>
    <row r="484" spans="1:2" ht="15.75" customHeight="1">
      <c r="A484" s="22"/>
      <c r="B484" s="23"/>
    </row>
    <row r="485" spans="1:2" ht="15.75" customHeight="1">
      <c r="A485" s="22"/>
      <c r="B485" s="23"/>
    </row>
    <row r="486" spans="1:2" ht="15.75" customHeight="1">
      <c r="A486" s="22"/>
      <c r="B486" s="23"/>
    </row>
    <row r="487" spans="1:2" ht="15.75" customHeight="1">
      <c r="A487" s="22"/>
      <c r="B487" s="23"/>
    </row>
    <row r="488" spans="1:2" ht="15.75" customHeight="1">
      <c r="A488" s="22"/>
      <c r="B488" s="23"/>
    </row>
    <row r="489" spans="1:2" ht="15.75" customHeight="1">
      <c r="A489" s="22"/>
      <c r="B489" s="23"/>
    </row>
    <row r="490" spans="1:2" ht="15.75" customHeight="1">
      <c r="A490" s="22"/>
      <c r="B490" s="23"/>
    </row>
    <row r="491" spans="1:2" ht="15.75" customHeight="1">
      <c r="A491" s="22"/>
      <c r="B491" s="23"/>
    </row>
    <row r="492" spans="1:2" ht="15.75" customHeight="1">
      <c r="A492" s="22"/>
      <c r="B492" s="23"/>
    </row>
    <row r="493" spans="1:2" ht="15.75" customHeight="1">
      <c r="A493" s="22"/>
      <c r="B493" s="23"/>
    </row>
    <row r="494" spans="1:2" ht="15.75" customHeight="1">
      <c r="A494" s="22"/>
      <c r="B494" s="23"/>
    </row>
    <row r="495" spans="1:2" ht="15.75" customHeight="1">
      <c r="A495" s="22"/>
      <c r="B495" s="23"/>
    </row>
    <row r="496" spans="1:2" ht="15.75" customHeight="1">
      <c r="A496" s="22"/>
      <c r="B496" s="23"/>
    </row>
    <row r="497" spans="1:2" ht="15.75" customHeight="1">
      <c r="A497" s="22"/>
      <c r="B497" s="23"/>
    </row>
    <row r="498" spans="1:2" ht="15.75" customHeight="1">
      <c r="A498" s="22"/>
      <c r="B498" s="23"/>
    </row>
    <row r="499" spans="1:2" ht="15.75" customHeight="1">
      <c r="A499" s="22"/>
      <c r="B499" s="23"/>
    </row>
    <row r="500" spans="1:2" ht="15.75" customHeight="1">
      <c r="A500" s="22"/>
      <c r="B500" s="23"/>
    </row>
    <row r="501" spans="1:2" ht="15.75" customHeight="1">
      <c r="A501" s="22"/>
      <c r="B501" s="23"/>
    </row>
    <row r="502" spans="1:2" ht="15.75" customHeight="1">
      <c r="A502" s="22"/>
      <c r="B502" s="23"/>
    </row>
    <row r="503" spans="1:2" ht="15.75" customHeight="1">
      <c r="A503" s="22"/>
      <c r="B503" s="23"/>
    </row>
    <row r="504" spans="1:2" ht="15.75" customHeight="1">
      <c r="A504" s="22"/>
      <c r="B504" s="23"/>
    </row>
    <row r="505" spans="1:2" ht="15.75" customHeight="1">
      <c r="A505" s="22"/>
      <c r="B505" s="23"/>
    </row>
    <row r="506" spans="1:2" ht="15.75" customHeight="1">
      <c r="A506" s="22"/>
      <c r="B506" s="23"/>
    </row>
    <row r="507" spans="1:2" ht="15.75" customHeight="1">
      <c r="A507" s="22"/>
      <c r="B507" s="23"/>
    </row>
    <row r="508" spans="1:2" ht="15.75" customHeight="1">
      <c r="A508" s="22"/>
      <c r="B508" s="23"/>
    </row>
    <row r="509" spans="1:2" ht="15.75" customHeight="1">
      <c r="A509" s="22"/>
      <c r="B509" s="23"/>
    </row>
    <row r="510" spans="1:2" ht="15.75" customHeight="1">
      <c r="A510" s="22"/>
      <c r="B510" s="23"/>
    </row>
    <row r="511" spans="1:2" ht="15.75" customHeight="1">
      <c r="A511" s="22"/>
      <c r="B511" s="23"/>
    </row>
    <row r="512" spans="1:2" ht="15.75" customHeight="1">
      <c r="A512" s="22"/>
      <c r="B512" s="23"/>
    </row>
    <row r="513" spans="1:2" ht="15.75" customHeight="1">
      <c r="A513" s="22"/>
      <c r="B513" s="23"/>
    </row>
    <row r="514" spans="1:2" ht="15.75" customHeight="1">
      <c r="A514" s="22"/>
      <c r="B514" s="23"/>
    </row>
    <row r="515" spans="1:2" ht="15.75" customHeight="1">
      <c r="A515" s="22"/>
      <c r="B515" s="23"/>
    </row>
    <row r="516" spans="1:2" ht="15.75" customHeight="1">
      <c r="A516" s="22"/>
      <c r="B516" s="23"/>
    </row>
    <row r="517" spans="1:2" ht="15.75" customHeight="1">
      <c r="A517" s="22"/>
      <c r="B517" s="23"/>
    </row>
    <row r="518" spans="1:2" ht="15.75" customHeight="1">
      <c r="A518" s="22"/>
      <c r="B518" s="23"/>
    </row>
    <row r="519" spans="1:2" ht="15.75" customHeight="1">
      <c r="A519" s="22"/>
      <c r="B519" s="23"/>
    </row>
    <row r="520" spans="1:2" ht="15.75" customHeight="1">
      <c r="A520" s="22"/>
      <c r="B520" s="23"/>
    </row>
    <row r="521" spans="1:2" ht="15.75" customHeight="1">
      <c r="A521" s="22"/>
      <c r="B521" s="23"/>
    </row>
    <row r="522" spans="1:2" ht="15.75" customHeight="1">
      <c r="A522" s="22"/>
      <c r="B522" s="23"/>
    </row>
    <row r="523" spans="1:2" ht="15.75" customHeight="1">
      <c r="A523" s="22"/>
      <c r="B523" s="23"/>
    </row>
    <row r="524" spans="1:2" ht="15.75" customHeight="1">
      <c r="A524" s="22"/>
      <c r="B524" s="23"/>
    </row>
    <row r="525" spans="1:2" ht="15.75" customHeight="1">
      <c r="A525" s="22"/>
      <c r="B525" s="23"/>
    </row>
    <row r="526" spans="1:2" ht="15.75" customHeight="1">
      <c r="A526" s="22"/>
      <c r="B526" s="23"/>
    </row>
    <row r="527" spans="1:2" ht="15.75" customHeight="1">
      <c r="A527" s="22"/>
      <c r="B527" s="23"/>
    </row>
    <row r="528" spans="1:2" ht="15.75" customHeight="1">
      <c r="A528" s="22"/>
      <c r="B528" s="23"/>
    </row>
    <row r="529" spans="1:2" ht="15.75" customHeight="1">
      <c r="A529" s="22"/>
      <c r="B529" s="23"/>
    </row>
    <row r="530" spans="1:2" ht="15.75" customHeight="1">
      <c r="A530" s="22"/>
      <c r="B530" s="23"/>
    </row>
    <row r="531" spans="1:2" ht="15.75" customHeight="1">
      <c r="A531" s="22"/>
      <c r="B531" s="23"/>
    </row>
    <row r="532" spans="1:2" ht="15.75" customHeight="1">
      <c r="A532" s="22"/>
      <c r="B532" s="23"/>
    </row>
    <row r="533" spans="1:2" ht="15.75" customHeight="1">
      <c r="A533" s="22"/>
      <c r="B533" s="23"/>
    </row>
    <row r="534" spans="1:2" ht="15.75" customHeight="1">
      <c r="A534" s="22"/>
      <c r="B534" s="23"/>
    </row>
    <row r="535" spans="1:2" ht="15.75" customHeight="1">
      <c r="A535" s="22"/>
      <c r="B535" s="23"/>
    </row>
    <row r="536" spans="1:2" ht="15.75" customHeight="1">
      <c r="A536" s="22"/>
      <c r="B536" s="23"/>
    </row>
    <row r="537" spans="1:2" ht="15.75" customHeight="1">
      <c r="A537" s="22"/>
      <c r="B537" s="23"/>
    </row>
    <row r="538" spans="1:2" ht="15.75" customHeight="1">
      <c r="A538" s="22"/>
      <c r="B538" s="23"/>
    </row>
    <row r="539" spans="1:2" ht="15.75" customHeight="1">
      <c r="A539" s="22"/>
      <c r="B539" s="23"/>
    </row>
    <row r="540" spans="1:2" ht="15.75" customHeight="1">
      <c r="A540" s="22"/>
      <c r="B540" s="23"/>
    </row>
    <row r="541" spans="1:2" ht="15.75" customHeight="1">
      <c r="A541" s="22"/>
      <c r="B541" s="23"/>
    </row>
    <row r="542" spans="1:2" ht="15.75" customHeight="1">
      <c r="A542" s="22"/>
      <c r="B542" s="23"/>
    </row>
    <row r="543" spans="1:2" ht="15.75" customHeight="1">
      <c r="A543" s="22"/>
      <c r="B543" s="23"/>
    </row>
    <row r="544" spans="1:2" ht="15.75" customHeight="1">
      <c r="A544" s="22"/>
      <c r="B544" s="23"/>
    </row>
    <row r="545" spans="1:2" ht="15.75" customHeight="1">
      <c r="A545" s="22"/>
      <c r="B545" s="23"/>
    </row>
    <row r="546" spans="1:2" ht="15.75" customHeight="1">
      <c r="A546" s="22"/>
      <c r="B546" s="23"/>
    </row>
    <row r="547" spans="1:2" ht="15.75" customHeight="1">
      <c r="A547" s="22"/>
      <c r="B547" s="23"/>
    </row>
    <row r="548" spans="1:2" ht="15.75" customHeight="1">
      <c r="A548" s="22"/>
      <c r="B548" s="23"/>
    </row>
    <row r="549" spans="1:2" ht="15.75" customHeight="1">
      <c r="A549" s="22"/>
      <c r="B549" s="23"/>
    </row>
    <row r="550" spans="1:2" ht="15.75" customHeight="1">
      <c r="A550" s="22"/>
      <c r="B550" s="23"/>
    </row>
    <row r="551" spans="1:2" ht="15.75" customHeight="1">
      <c r="A551" s="22"/>
      <c r="B551" s="23"/>
    </row>
    <row r="552" spans="1:2" ht="15.75" customHeight="1">
      <c r="A552" s="22"/>
      <c r="B552" s="23"/>
    </row>
    <row r="553" spans="1:2" ht="15.75" customHeight="1">
      <c r="A553" s="22"/>
      <c r="B553" s="23"/>
    </row>
    <row r="554" spans="1:2" ht="15.75" customHeight="1">
      <c r="A554" s="22"/>
      <c r="B554" s="23"/>
    </row>
    <row r="555" spans="1:2" ht="15.75" customHeight="1">
      <c r="A555" s="22"/>
      <c r="B555" s="23"/>
    </row>
    <row r="556" spans="1:2" ht="15.75" customHeight="1">
      <c r="A556" s="22"/>
      <c r="B556" s="23"/>
    </row>
    <row r="557" spans="1:2" ht="15.75" customHeight="1">
      <c r="A557" s="22"/>
      <c r="B557" s="23"/>
    </row>
    <row r="558" spans="1:2" ht="15.75" customHeight="1">
      <c r="A558" s="22"/>
      <c r="B558" s="23"/>
    </row>
    <row r="559" spans="1:2" ht="15.75" customHeight="1">
      <c r="A559" s="22"/>
      <c r="B559" s="23"/>
    </row>
    <row r="560" spans="1:2" ht="15.75" customHeight="1">
      <c r="A560" s="22"/>
      <c r="B560" s="23"/>
    </row>
    <row r="561" spans="1:2" ht="15.75" customHeight="1">
      <c r="A561" s="22"/>
      <c r="B561" s="23"/>
    </row>
    <row r="562" spans="1:2" ht="15.75" customHeight="1">
      <c r="A562" s="22"/>
      <c r="B562" s="23"/>
    </row>
    <row r="563" spans="1:2" ht="15.75" customHeight="1">
      <c r="A563" s="22"/>
      <c r="B563" s="23"/>
    </row>
    <row r="564" spans="1:2" ht="15.75" customHeight="1">
      <c r="A564" s="22"/>
      <c r="B564" s="23"/>
    </row>
    <row r="565" spans="1:2" ht="15.75" customHeight="1">
      <c r="A565" s="22"/>
      <c r="B565" s="23"/>
    </row>
    <row r="566" spans="1:2" ht="15.75" customHeight="1">
      <c r="A566" s="22"/>
      <c r="B566" s="23"/>
    </row>
    <row r="567" spans="1:2" ht="15.75" customHeight="1">
      <c r="A567" s="22"/>
      <c r="B567" s="23"/>
    </row>
    <row r="568" spans="1:2" ht="15.75" customHeight="1">
      <c r="A568" s="22"/>
      <c r="B568" s="23"/>
    </row>
    <row r="569" spans="1:2" ht="15.75" customHeight="1">
      <c r="A569" s="22"/>
      <c r="B569" s="23"/>
    </row>
    <row r="570" spans="1:2" ht="15.75" customHeight="1">
      <c r="A570" s="22"/>
      <c r="B570" s="23"/>
    </row>
    <row r="571" spans="1:2" ht="15.75" customHeight="1">
      <c r="A571" s="22"/>
      <c r="B571" s="23"/>
    </row>
    <row r="572" spans="1:2" ht="15.75" customHeight="1">
      <c r="A572" s="22"/>
      <c r="B572" s="23"/>
    </row>
    <row r="573" spans="1:2" ht="15.75" customHeight="1">
      <c r="A573" s="22"/>
      <c r="B573" s="23"/>
    </row>
    <row r="574" spans="1:2" ht="15.75" customHeight="1">
      <c r="A574" s="22"/>
      <c r="B574" s="23"/>
    </row>
    <row r="575" spans="1:2" ht="15.75" customHeight="1">
      <c r="A575" s="22"/>
      <c r="B575" s="23"/>
    </row>
    <row r="576" spans="1:2" ht="15.75" customHeight="1">
      <c r="A576" s="22"/>
      <c r="B576" s="23"/>
    </row>
    <row r="577" spans="1:2" ht="15.75" customHeight="1">
      <c r="A577" s="22"/>
      <c r="B577" s="23"/>
    </row>
    <row r="578" spans="1:2" ht="15.75" customHeight="1">
      <c r="A578" s="22"/>
      <c r="B578" s="23"/>
    </row>
    <row r="579" spans="1:2" ht="15.75" customHeight="1">
      <c r="A579" s="22"/>
      <c r="B579" s="23"/>
    </row>
    <row r="580" spans="1:2" ht="15.75" customHeight="1">
      <c r="A580" s="22"/>
      <c r="B580" s="23"/>
    </row>
    <row r="581" spans="1:2" ht="15.75" customHeight="1">
      <c r="A581" s="22"/>
      <c r="B581" s="23"/>
    </row>
    <row r="582" spans="1:2" ht="15.75" customHeight="1">
      <c r="A582" s="22"/>
      <c r="B582" s="23"/>
    </row>
    <row r="583" spans="1:2" ht="15.75" customHeight="1">
      <c r="A583" s="22"/>
      <c r="B583" s="23"/>
    </row>
    <row r="584" spans="1:2" ht="15.75" customHeight="1">
      <c r="A584" s="22"/>
      <c r="B584" s="23"/>
    </row>
    <row r="585" spans="1:2" ht="15.75" customHeight="1">
      <c r="A585" s="22"/>
      <c r="B585" s="23"/>
    </row>
    <row r="586" spans="1:2" ht="15.75" customHeight="1">
      <c r="A586" s="22"/>
      <c r="B586" s="23"/>
    </row>
    <row r="587" spans="1:2" ht="15.75" customHeight="1">
      <c r="A587" s="22"/>
      <c r="B587" s="23"/>
    </row>
    <row r="588" spans="1:2" ht="15.75" customHeight="1">
      <c r="A588" s="22"/>
      <c r="B588" s="23"/>
    </row>
    <row r="589" spans="1:2" ht="15.75" customHeight="1">
      <c r="A589" s="22"/>
      <c r="B589" s="23"/>
    </row>
    <row r="590" spans="1:2" ht="15.75" customHeight="1">
      <c r="A590" s="22"/>
      <c r="B590" s="23"/>
    </row>
    <row r="591" spans="1:2" ht="15.75" customHeight="1">
      <c r="A591" s="22"/>
      <c r="B591" s="23"/>
    </row>
    <row r="592" spans="1:2" ht="15.75" customHeight="1">
      <c r="A592" s="22"/>
      <c r="B592" s="23"/>
    </row>
    <row r="593" spans="1:2" ht="15.75" customHeight="1">
      <c r="A593" s="22"/>
      <c r="B593" s="23"/>
    </row>
    <row r="594" spans="1:2" ht="15.75" customHeight="1">
      <c r="A594" s="22"/>
      <c r="B594" s="23"/>
    </row>
    <row r="595" spans="1:2" ht="15.75" customHeight="1">
      <c r="A595" s="22"/>
      <c r="B595" s="23"/>
    </row>
    <row r="596" spans="1:2" ht="15.75" customHeight="1">
      <c r="A596" s="22"/>
      <c r="B596" s="23"/>
    </row>
    <row r="597" spans="1:2" ht="15.75" customHeight="1">
      <c r="A597" s="22"/>
      <c r="B597" s="23"/>
    </row>
    <row r="598" spans="1:2" ht="15.75" customHeight="1">
      <c r="A598" s="22"/>
      <c r="B598" s="23"/>
    </row>
    <row r="599" spans="1:2" ht="15.75" customHeight="1">
      <c r="A599" s="22"/>
      <c r="B599" s="23"/>
    </row>
    <row r="600" spans="1:2" ht="15.75" customHeight="1">
      <c r="A600" s="22"/>
      <c r="B600" s="23"/>
    </row>
    <row r="601" spans="1:2" ht="15.75" customHeight="1">
      <c r="A601" s="22"/>
      <c r="B601" s="23"/>
    </row>
    <row r="602" spans="1:2" ht="15.75" customHeight="1">
      <c r="A602" s="22"/>
      <c r="B602" s="23"/>
    </row>
    <row r="603" spans="1:2" ht="15.75" customHeight="1">
      <c r="A603" s="22"/>
      <c r="B603" s="23"/>
    </row>
    <row r="604" spans="1:2" ht="15.75" customHeight="1">
      <c r="A604" s="22"/>
      <c r="B604" s="23"/>
    </row>
    <row r="605" spans="1:2" ht="15.75" customHeight="1">
      <c r="A605" s="22"/>
      <c r="B605" s="23"/>
    </row>
    <row r="606" spans="1:2" ht="15.75" customHeight="1">
      <c r="A606" s="22"/>
      <c r="B606" s="23"/>
    </row>
    <row r="607" spans="1:2" ht="15.75" customHeight="1">
      <c r="A607" s="22"/>
      <c r="B607" s="23"/>
    </row>
    <row r="608" spans="1:2" ht="15.75" customHeight="1">
      <c r="A608" s="22"/>
      <c r="B608" s="23"/>
    </row>
    <row r="609" spans="1:2" ht="15.75" customHeight="1">
      <c r="A609" s="22"/>
      <c r="B609" s="23"/>
    </row>
    <row r="610" spans="1:2" ht="15.75" customHeight="1">
      <c r="A610" s="22"/>
      <c r="B610" s="23"/>
    </row>
    <row r="611" spans="1:2" ht="15.75" customHeight="1">
      <c r="A611" s="22"/>
      <c r="B611" s="23"/>
    </row>
    <row r="612" spans="1:2" ht="15.75" customHeight="1">
      <c r="A612" s="22"/>
      <c r="B612" s="23"/>
    </row>
    <row r="613" spans="1:2" ht="15.75" customHeight="1">
      <c r="A613" s="22"/>
      <c r="B613" s="23"/>
    </row>
    <row r="614" spans="1:2" ht="15.75" customHeight="1">
      <c r="A614" s="22"/>
      <c r="B614" s="23"/>
    </row>
    <row r="615" spans="1:2" ht="15.75" customHeight="1">
      <c r="A615" s="22"/>
      <c r="B615" s="23"/>
    </row>
    <row r="616" spans="1:2" ht="15.75" customHeight="1">
      <c r="A616" s="22"/>
      <c r="B616" s="23"/>
    </row>
    <row r="617" spans="1:2" ht="15.75" customHeight="1">
      <c r="A617" s="22"/>
      <c r="B617" s="23"/>
    </row>
    <row r="618" spans="1:2" ht="15.75" customHeight="1">
      <c r="A618" s="22"/>
      <c r="B618" s="23"/>
    </row>
    <row r="619" spans="1:2" ht="15.75" customHeight="1">
      <c r="A619" s="22"/>
      <c r="B619" s="23"/>
    </row>
    <row r="620" spans="1:2" ht="15.75" customHeight="1">
      <c r="A620" s="22"/>
      <c r="B620" s="23"/>
    </row>
    <row r="621" spans="1:2" ht="15.75" customHeight="1">
      <c r="A621" s="22"/>
      <c r="B621" s="23"/>
    </row>
    <row r="622" spans="1:2" ht="15.75" customHeight="1">
      <c r="A622" s="22"/>
      <c r="B622" s="23"/>
    </row>
    <row r="623" spans="1:2" ht="15.75" customHeight="1">
      <c r="A623" s="22"/>
      <c r="B623" s="23"/>
    </row>
    <row r="624" spans="1:2" ht="15.75" customHeight="1">
      <c r="A624" s="22"/>
      <c r="B624" s="23"/>
    </row>
    <row r="625" spans="1:2" ht="15.75" customHeight="1">
      <c r="A625" s="22"/>
      <c r="B625" s="23"/>
    </row>
    <row r="626" spans="1:2" ht="15.75" customHeight="1">
      <c r="A626" s="22"/>
      <c r="B626" s="23"/>
    </row>
    <row r="627" spans="1:2" ht="15.75" customHeight="1">
      <c r="A627" s="22"/>
      <c r="B627" s="23"/>
    </row>
    <row r="628" spans="1:2" ht="15.75" customHeight="1">
      <c r="A628" s="22"/>
      <c r="B628" s="23"/>
    </row>
    <row r="629" spans="1:2" ht="15.75" customHeight="1">
      <c r="A629" s="22"/>
      <c r="B629" s="23"/>
    </row>
    <row r="630" spans="1:2" ht="15.75" customHeight="1">
      <c r="A630" s="22"/>
      <c r="B630" s="23"/>
    </row>
    <row r="631" spans="1:2" ht="15.75" customHeight="1">
      <c r="A631" s="22"/>
      <c r="B631" s="23"/>
    </row>
    <row r="632" spans="1:2" ht="15.75" customHeight="1">
      <c r="A632" s="22"/>
      <c r="B632" s="23"/>
    </row>
    <row r="633" spans="1:2" ht="15.75" customHeight="1">
      <c r="A633" s="22"/>
      <c r="B633" s="23"/>
    </row>
    <row r="634" spans="1:2" ht="15.75" customHeight="1">
      <c r="A634" s="22"/>
      <c r="B634" s="23"/>
    </row>
    <row r="635" spans="1:2" ht="15.75" customHeight="1">
      <c r="A635" s="22"/>
      <c r="B635" s="23"/>
    </row>
    <row r="636" spans="1:2" ht="15.75" customHeight="1">
      <c r="A636" s="22"/>
      <c r="B636" s="23"/>
    </row>
    <row r="637" spans="1:2" ht="15.75" customHeight="1">
      <c r="A637" s="22"/>
      <c r="B637" s="23"/>
    </row>
    <row r="638" spans="1:2" ht="15.75" customHeight="1">
      <c r="A638" s="22"/>
      <c r="B638" s="23"/>
    </row>
    <row r="639" spans="1:2" ht="15.75" customHeight="1">
      <c r="A639" s="22"/>
      <c r="B639" s="23"/>
    </row>
    <row r="640" spans="1:2" ht="15.75" customHeight="1">
      <c r="A640" s="22"/>
      <c r="B640" s="23"/>
    </row>
    <row r="641" spans="1:2" ht="15.75" customHeight="1">
      <c r="A641" s="22"/>
      <c r="B641" s="23"/>
    </row>
    <row r="642" spans="1:2" ht="15.75" customHeight="1">
      <c r="A642" s="22"/>
      <c r="B642" s="23"/>
    </row>
    <row r="643" spans="1:2" ht="15.75" customHeight="1">
      <c r="A643" s="22"/>
      <c r="B643" s="23"/>
    </row>
    <row r="644" spans="1:2" ht="15.75" customHeight="1">
      <c r="A644" s="22"/>
      <c r="B644" s="23"/>
    </row>
    <row r="645" spans="1:2" ht="15.75" customHeight="1">
      <c r="A645" s="22"/>
      <c r="B645" s="23"/>
    </row>
    <row r="646" spans="1:2" ht="15.75" customHeight="1">
      <c r="A646" s="22"/>
      <c r="B646" s="23"/>
    </row>
    <row r="647" spans="1:2" ht="15.75" customHeight="1">
      <c r="A647" s="22"/>
      <c r="B647" s="23"/>
    </row>
    <row r="648" spans="1:2" ht="15.75" customHeight="1">
      <c r="A648" s="22"/>
      <c r="B648" s="23"/>
    </row>
    <row r="649" spans="1:2" ht="15.75" customHeight="1">
      <c r="A649" s="22"/>
      <c r="B649" s="23"/>
    </row>
    <row r="650" spans="1:2" ht="15.75" customHeight="1">
      <c r="A650" s="22"/>
      <c r="B650" s="23"/>
    </row>
    <row r="651" spans="1:2" ht="15.75" customHeight="1">
      <c r="A651" s="22"/>
      <c r="B651" s="23"/>
    </row>
    <row r="652" spans="1:2" ht="15.75" customHeight="1">
      <c r="A652" s="22"/>
      <c r="B652" s="23"/>
    </row>
    <row r="653" spans="1:2" ht="15.75" customHeight="1">
      <c r="A653" s="22"/>
      <c r="B653" s="23"/>
    </row>
    <row r="654" spans="1:2" ht="15.75" customHeight="1">
      <c r="A654" s="22"/>
      <c r="B654" s="23"/>
    </row>
    <row r="655" spans="1:2" ht="15.75" customHeight="1">
      <c r="A655" s="22"/>
      <c r="B655" s="23"/>
    </row>
    <row r="656" spans="1:2" ht="15.75" customHeight="1">
      <c r="A656" s="22"/>
      <c r="B656" s="23"/>
    </row>
    <row r="657" spans="1:2" ht="15.75" customHeight="1">
      <c r="A657" s="22"/>
      <c r="B657" s="23"/>
    </row>
    <row r="658" spans="1:2" ht="15.75" customHeight="1">
      <c r="A658" s="22"/>
      <c r="B658" s="23"/>
    </row>
    <row r="659" spans="1:2" ht="15.75" customHeight="1">
      <c r="A659" s="22"/>
      <c r="B659" s="23"/>
    </row>
    <row r="660" spans="1:2" ht="15.75" customHeight="1">
      <c r="A660" s="22"/>
      <c r="B660" s="23"/>
    </row>
    <row r="661" spans="1:2" ht="15.75" customHeight="1">
      <c r="A661" s="22"/>
      <c r="B661" s="23"/>
    </row>
    <row r="662" spans="1:2" ht="15.75" customHeight="1">
      <c r="A662" s="22"/>
      <c r="B662" s="23"/>
    </row>
    <row r="663" spans="1:2" ht="15.75" customHeight="1">
      <c r="A663" s="22"/>
      <c r="B663" s="23"/>
    </row>
    <row r="664" spans="1:2" ht="15.75" customHeight="1">
      <c r="A664" s="22"/>
      <c r="B664" s="23"/>
    </row>
    <row r="665" spans="1:2" ht="15.75" customHeight="1">
      <c r="A665" s="22"/>
      <c r="B665" s="23"/>
    </row>
    <row r="666" spans="1:2" ht="15.75" customHeight="1">
      <c r="A666" s="22"/>
      <c r="B666" s="23"/>
    </row>
    <row r="667" spans="1:2" ht="15.75" customHeight="1">
      <c r="A667" s="22"/>
      <c r="B667" s="23"/>
    </row>
    <row r="668" spans="1:2" ht="15.75" customHeight="1">
      <c r="A668" s="22"/>
      <c r="B668" s="23"/>
    </row>
    <row r="669" spans="1:2" ht="15.75" customHeight="1">
      <c r="A669" s="22"/>
      <c r="B669" s="23"/>
    </row>
    <row r="670" spans="1:2" ht="15.75" customHeight="1">
      <c r="A670" s="22"/>
      <c r="B670" s="23"/>
    </row>
    <row r="671" spans="1:2" ht="15.75" customHeight="1">
      <c r="A671" s="22"/>
      <c r="B671" s="23"/>
    </row>
    <row r="672" spans="1:2" ht="15.75" customHeight="1">
      <c r="A672" s="22"/>
      <c r="B672" s="23"/>
    </row>
    <row r="673" spans="1:2" ht="15.75" customHeight="1">
      <c r="A673" s="22"/>
      <c r="B673" s="23"/>
    </row>
    <row r="674" spans="1:2" ht="15.75" customHeight="1">
      <c r="A674" s="22"/>
      <c r="B674" s="23"/>
    </row>
    <row r="675" spans="1:2" ht="15.75" customHeight="1">
      <c r="A675" s="22"/>
      <c r="B675" s="23"/>
    </row>
    <row r="676" spans="1:2" ht="15.75" customHeight="1">
      <c r="A676" s="22"/>
      <c r="B676" s="23"/>
    </row>
    <row r="677" spans="1:2" ht="15.75" customHeight="1">
      <c r="A677" s="22"/>
      <c r="B677" s="23"/>
    </row>
    <row r="678" spans="1:2" ht="15.75" customHeight="1">
      <c r="A678" s="22"/>
      <c r="B678" s="23"/>
    </row>
    <row r="679" spans="1:2" ht="15.75" customHeight="1">
      <c r="A679" s="22"/>
      <c r="B679" s="23"/>
    </row>
    <row r="680" spans="1:2" ht="15.75" customHeight="1">
      <c r="A680" s="22"/>
      <c r="B680" s="23"/>
    </row>
    <row r="681" spans="1:2" ht="15.75" customHeight="1">
      <c r="A681" s="22"/>
      <c r="B681" s="23"/>
    </row>
    <row r="682" spans="1:2" ht="15.75" customHeight="1">
      <c r="A682" s="22"/>
      <c r="B682" s="23"/>
    </row>
    <row r="683" spans="1:2" ht="15.75" customHeight="1">
      <c r="A683" s="22"/>
      <c r="B683" s="23"/>
    </row>
    <row r="684" spans="1:2" ht="15.75" customHeight="1">
      <c r="A684" s="22"/>
      <c r="B684" s="23"/>
    </row>
    <row r="685" spans="1:2" ht="15.75" customHeight="1">
      <c r="A685" s="22"/>
      <c r="B685" s="23"/>
    </row>
    <row r="686" spans="1:2" ht="15.75" customHeight="1">
      <c r="A686" s="22"/>
      <c r="B686" s="23"/>
    </row>
    <row r="687" spans="1:2" ht="15.75" customHeight="1">
      <c r="A687" s="22"/>
      <c r="B687" s="23"/>
    </row>
    <row r="688" spans="1:2" ht="15.75" customHeight="1">
      <c r="A688" s="22"/>
      <c r="B688" s="23"/>
    </row>
    <row r="689" spans="1:2" ht="15.75" customHeight="1">
      <c r="A689" s="22"/>
      <c r="B689" s="23"/>
    </row>
    <row r="690" spans="1:2" ht="15.75" customHeight="1">
      <c r="A690" s="22"/>
      <c r="B690" s="23"/>
    </row>
    <row r="691" spans="1:2" ht="15.75" customHeight="1">
      <c r="A691" s="22"/>
      <c r="B691" s="23"/>
    </row>
    <row r="692" spans="1:2" ht="15.75" customHeight="1">
      <c r="A692" s="22"/>
      <c r="B692" s="23"/>
    </row>
    <row r="693" spans="1:2" ht="15.75" customHeight="1">
      <c r="A693" s="22"/>
      <c r="B693" s="23"/>
    </row>
    <row r="694" spans="1:2" ht="15.75" customHeight="1">
      <c r="A694" s="22"/>
      <c r="B694" s="23"/>
    </row>
    <row r="695" spans="1:2" ht="15.75" customHeight="1">
      <c r="A695" s="22"/>
      <c r="B695" s="23"/>
    </row>
    <row r="696" spans="1:2" ht="15.75" customHeight="1">
      <c r="A696" s="22"/>
      <c r="B696" s="23"/>
    </row>
    <row r="697" spans="1:2" ht="15.75" customHeight="1">
      <c r="A697" s="22"/>
      <c r="B697" s="23"/>
    </row>
    <row r="698" spans="1:2" ht="15.75" customHeight="1">
      <c r="A698" s="22"/>
      <c r="B698" s="23"/>
    </row>
    <row r="699" spans="1:2" ht="15.75" customHeight="1">
      <c r="A699" s="22"/>
      <c r="B699" s="23"/>
    </row>
    <row r="700" spans="1:2" ht="15.75" customHeight="1">
      <c r="A700" s="22"/>
      <c r="B700" s="23"/>
    </row>
    <row r="701" spans="1:2" ht="15.75" customHeight="1">
      <c r="A701" s="22"/>
      <c r="B701" s="23"/>
    </row>
    <row r="702" spans="1:2" ht="15.75" customHeight="1">
      <c r="A702" s="22"/>
      <c r="B702" s="23"/>
    </row>
    <row r="703" spans="1:2" ht="15.75" customHeight="1">
      <c r="A703" s="22"/>
      <c r="B703" s="23"/>
    </row>
    <row r="704" spans="1:2" ht="15.75" customHeight="1">
      <c r="A704" s="22"/>
      <c r="B704" s="23"/>
    </row>
    <row r="705" spans="1:2" ht="15.75" customHeight="1">
      <c r="A705" s="22"/>
      <c r="B705" s="23"/>
    </row>
    <row r="706" spans="1:2" ht="15.75" customHeight="1">
      <c r="A706" s="22"/>
      <c r="B706" s="23"/>
    </row>
    <row r="707" spans="1:2" ht="15.75" customHeight="1">
      <c r="A707" s="22"/>
      <c r="B707" s="23"/>
    </row>
    <row r="708" spans="1:2" ht="15.75" customHeight="1">
      <c r="A708" s="22"/>
      <c r="B708" s="23"/>
    </row>
    <row r="709" spans="1:2" ht="15.75" customHeight="1">
      <c r="A709" s="22"/>
      <c r="B709" s="23"/>
    </row>
    <row r="710" spans="1:2" ht="15.75" customHeight="1">
      <c r="A710" s="22"/>
      <c r="B710" s="23"/>
    </row>
    <row r="711" spans="1:2" ht="15.75" customHeight="1">
      <c r="A711" s="22"/>
      <c r="B711" s="23"/>
    </row>
    <row r="712" spans="1:2" ht="15.75" customHeight="1">
      <c r="A712" s="22"/>
      <c r="B712" s="23"/>
    </row>
    <row r="713" spans="1:2" ht="15.75" customHeight="1">
      <c r="A713" s="22"/>
      <c r="B713" s="23"/>
    </row>
    <row r="714" spans="1:2" ht="15.75" customHeight="1">
      <c r="A714" s="22"/>
      <c r="B714" s="23"/>
    </row>
    <row r="715" spans="1:2" ht="15.75" customHeight="1">
      <c r="A715" s="22"/>
      <c r="B715" s="23"/>
    </row>
    <row r="716" spans="1:2" ht="15.75" customHeight="1">
      <c r="A716" s="22"/>
      <c r="B716" s="23"/>
    </row>
    <row r="717" spans="1:2" ht="15.75" customHeight="1">
      <c r="A717" s="22"/>
      <c r="B717" s="23"/>
    </row>
    <row r="718" spans="1:2" ht="15.75" customHeight="1">
      <c r="A718" s="22"/>
      <c r="B718" s="23"/>
    </row>
    <row r="719" spans="1:2" ht="15.75" customHeight="1">
      <c r="A719" s="22"/>
      <c r="B719" s="23"/>
    </row>
    <row r="720" spans="1:2" ht="15.75" customHeight="1">
      <c r="A720" s="22"/>
      <c r="B720" s="23"/>
    </row>
    <row r="721" spans="1:2" ht="15.75" customHeight="1">
      <c r="A721" s="22"/>
      <c r="B721" s="23"/>
    </row>
    <row r="722" spans="1:2" ht="15.75" customHeight="1">
      <c r="A722" s="22"/>
      <c r="B722" s="23"/>
    </row>
    <row r="723" spans="1:2" ht="15.75" customHeight="1">
      <c r="A723" s="22"/>
      <c r="B723" s="23"/>
    </row>
    <row r="724" spans="1:2" ht="15.75" customHeight="1">
      <c r="A724" s="22"/>
      <c r="B724" s="23"/>
    </row>
    <row r="725" spans="1:2" ht="15.75" customHeight="1">
      <c r="A725" s="22"/>
      <c r="B725" s="23"/>
    </row>
    <row r="726" spans="1:2" ht="15.75" customHeight="1">
      <c r="A726" s="22"/>
      <c r="B726" s="23"/>
    </row>
    <row r="727" spans="1:2" ht="15.75" customHeight="1">
      <c r="A727" s="22"/>
      <c r="B727" s="23"/>
    </row>
    <row r="728" spans="1:2" ht="15.75" customHeight="1">
      <c r="A728" s="22"/>
      <c r="B728" s="23"/>
    </row>
    <row r="729" spans="1:2" ht="15.75" customHeight="1">
      <c r="A729" s="22"/>
      <c r="B729" s="23"/>
    </row>
    <row r="730" spans="1:2" ht="15.75" customHeight="1">
      <c r="A730" s="22"/>
      <c r="B730" s="23"/>
    </row>
    <row r="731" spans="1:2" ht="15.75" customHeight="1">
      <c r="A731" s="22"/>
      <c r="B731" s="23"/>
    </row>
    <row r="732" spans="1:2" ht="15.75" customHeight="1">
      <c r="A732" s="22"/>
      <c r="B732" s="23"/>
    </row>
    <row r="733" spans="1:2" ht="15.75" customHeight="1">
      <c r="A733" s="22"/>
      <c r="B733" s="23"/>
    </row>
    <row r="734" spans="1:2" ht="15.75" customHeight="1">
      <c r="A734" s="22"/>
      <c r="B734" s="23"/>
    </row>
    <row r="735" spans="1:2" ht="15.75" customHeight="1">
      <c r="A735" s="22"/>
      <c r="B735" s="23"/>
    </row>
    <row r="736" spans="1:2" ht="15.75" customHeight="1">
      <c r="A736" s="22"/>
      <c r="B736" s="23"/>
    </row>
    <row r="737" spans="1:2" ht="15.75" customHeight="1">
      <c r="A737" s="22"/>
      <c r="B737" s="23"/>
    </row>
    <row r="738" spans="1:2" ht="15.75" customHeight="1">
      <c r="A738" s="22"/>
      <c r="B738" s="23"/>
    </row>
    <row r="739" spans="1:2" ht="15.75" customHeight="1">
      <c r="A739" s="22"/>
      <c r="B739" s="23"/>
    </row>
    <row r="740" spans="1:2" ht="15.75" customHeight="1">
      <c r="A740" s="22"/>
      <c r="B740" s="23"/>
    </row>
    <row r="741" spans="1:2" ht="15.75" customHeight="1">
      <c r="A741" s="22"/>
      <c r="B741" s="23"/>
    </row>
    <row r="742" spans="1:2" ht="15.75" customHeight="1">
      <c r="A742" s="22"/>
      <c r="B742" s="23"/>
    </row>
    <row r="743" spans="1:2" ht="15.75" customHeight="1">
      <c r="A743" s="22"/>
      <c r="B743" s="23"/>
    </row>
    <row r="744" spans="1:2" ht="15.75" customHeight="1">
      <c r="A744" s="22"/>
      <c r="B744" s="23"/>
    </row>
    <row r="745" spans="1:2" ht="15.75" customHeight="1">
      <c r="A745" s="22"/>
      <c r="B745" s="23"/>
    </row>
    <row r="746" spans="1:2" ht="15.75" customHeight="1">
      <c r="A746" s="22"/>
      <c r="B746" s="23"/>
    </row>
    <row r="747" spans="1:2" ht="15.75" customHeight="1">
      <c r="A747" s="22"/>
      <c r="B747" s="23"/>
    </row>
    <row r="748" spans="1:2" ht="15.75" customHeight="1">
      <c r="A748" s="22"/>
      <c r="B748" s="23"/>
    </row>
    <row r="749" spans="1:2" ht="15.75" customHeight="1">
      <c r="A749" s="22"/>
      <c r="B749" s="23"/>
    </row>
    <row r="750" spans="1:2" ht="15.75" customHeight="1">
      <c r="A750" s="22"/>
      <c r="B750" s="23"/>
    </row>
    <row r="751" spans="1:2" ht="15.75" customHeight="1">
      <c r="A751" s="22"/>
      <c r="B751" s="23"/>
    </row>
    <row r="752" spans="1:2" ht="15.75" customHeight="1">
      <c r="A752" s="22"/>
      <c r="B752" s="23"/>
    </row>
    <row r="753" spans="1:2" ht="15.75" customHeight="1">
      <c r="A753" s="22"/>
      <c r="B753" s="23"/>
    </row>
    <row r="754" spans="1:2" ht="15.75" customHeight="1">
      <c r="A754" s="22"/>
      <c r="B754" s="23"/>
    </row>
    <row r="755" spans="1:2" ht="15.75" customHeight="1">
      <c r="A755" s="22"/>
      <c r="B755" s="23"/>
    </row>
    <row r="756" spans="1:2" ht="15.75" customHeight="1">
      <c r="A756" s="22"/>
      <c r="B756" s="23"/>
    </row>
    <row r="757" spans="1:2" ht="15.75" customHeight="1">
      <c r="A757" s="22"/>
      <c r="B757" s="23"/>
    </row>
    <row r="758" spans="1:2" ht="15.75" customHeight="1">
      <c r="A758" s="22"/>
      <c r="B758" s="23"/>
    </row>
    <row r="759" spans="1:2" ht="15.75" customHeight="1">
      <c r="A759" s="22"/>
      <c r="B759" s="23"/>
    </row>
    <row r="760" spans="1:2" ht="15.75" customHeight="1">
      <c r="A760" s="22"/>
      <c r="B760" s="23"/>
    </row>
    <row r="761" spans="1:2" ht="15.75" customHeight="1">
      <c r="A761" s="22"/>
      <c r="B761" s="23"/>
    </row>
    <row r="762" spans="1:2" ht="15.75" customHeight="1">
      <c r="A762" s="22"/>
      <c r="B762" s="23"/>
    </row>
    <row r="763" spans="1:2" ht="15.75" customHeight="1">
      <c r="A763" s="22"/>
      <c r="B763" s="23"/>
    </row>
    <row r="764" spans="1:2" ht="15.75" customHeight="1">
      <c r="A764" s="22"/>
      <c r="B764" s="23"/>
    </row>
    <row r="765" spans="1:2" ht="15.75" customHeight="1">
      <c r="A765" s="22"/>
      <c r="B765" s="23"/>
    </row>
    <row r="766" spans="1:2" ht="15.75" customHeight="1">
      <c r="A766" s="22"/>
      <c r="B766" s="23"/>
    </row>
    <row r="767" spans="1:2" ht="15.75" customHeight="1">
      <c r="A767" s="22"/>
      <c r="B767" s="23"/>
    </row>
    <row r="768" spans="1:2" ht="15.75" customHeight="1">
      <c r="A768" s="22"/>
      <c r="B768" s="23"/>
    </row>
    <row r="769" spans="1:2" ht="15.75" customHeight="1">
      <c r="A769" s="22"/>
      <c r="B769" s="23"/>
    </row>
    <row r="770" spans="1:2" ht="15.75" customHeight="1">
      <c r="A770" s="22"/>
      <c r="B770" s="23"/>
    </row>
    <row r="771" spans="1:2" ht="15.75" customHeight="1">
      <c r="A771" s="22"/>
      <c r="B771" s="23"/>
    </row>
    <row r="772" spans="1:2" ht="15.75" customHeight="1">
      <c r="A772" s="22"/>
      <c r="B772" s="23"/>
    </row>
    <row r="773" spans="1:2" ht="15.75" customHeight="1">
      <c r="A773" s="22"/>
      <c r="B773" s="23"/>
    </row>
    <row r="774" spans="1:2" ht="15.75" customHeight="1">
      <c r="A774" s="22"/>
      <c r="B774" s="23"/>
    </row>
    <row r="775" spans="1:2" ht="15.75" customHeight="1">
      <c r="A775" s="22"/>
      <c r="B775" s="23"/>
    </row>
    <row r="776" spans="1:2" ht="15.75" customHeight="1">
      <c r="A776" s="22"/>
      <c r="B776" s="23"/>
    </row>
    <row r="777" spans="1:2" ht="15.75" customHeight="1">
      <c r="A777" s="22"/>
      <c r="B777" s="23"/>
    </row>
    <row r="778" spans="1:2" ht="15.75" customHeight="1">
      <c r="A778" s="22"/>
      <c r="B778" s="23"/>
    </row>
    <row r="779" spans="1:2" ht="15.75" customHeight="1">
      <c r="A779" s="22"/>
      <c r="B779" s="23"/>
    </row>
    <row r="780" spans="1:2" ht="15.75" customHeight="1">
      <c r="A780" s="22"/>
      <c r="B780" s="23"/>
    </row>
    <row r="781" spans="1:2" ht="15.75" customHeight="1">
      <c r="A781" s="22"/>
      <c r="B781" s="23"/>
    </row>
    <row r="782" spans="1:2" ht="15.75" customHeight="1">
      <c r="A782" s="22"/>
      <c r="B782" s="23"/>
    </row>
    <row r="783" spans="1:2" ht="15.75" customHeight="1">
      <c r="A783" s="22"/>
      <c r="B783" s="23"/>
    </row>
    <row r="784" spans="1:2" ht="15.75" customHeight="1">
      <c r="A784" s="22"/>
      <c r="B784" s="23"/>
    </row>
    <row r="785" spans="1:2" ht="15.75" customHeight="1">
      <c r="A785" s="22"/>
      <c r="B785" s="23"/>
    </row>
    <row r="786" spans="1:2" ht="15.75" customHeight="1">
      <c r="A786" s="22"/>
      <c r="B786" s="23"/>
    </row>
    <row r="787" spans="1:2" ht="15.75" customHeight="1">
      <c r="A787" s="22"/>
      <c r="B787" s="23"/>
    </row>
    <row r="788" spans="1:2" ht="15.75" customHeight="1">
      <c r="A788" s="22"/>
      <c r="B788" s="23"/>
    </row>
    <row r="789" spans="1:2" ht="15.75" customHeight="1">
      <c r="A789" s="22"/>
      <c r="B789" s="23"/>
    </row>
    <row r="790" spans="1:2" ht="15.75" customHeight="1">
      <c r="A790" s="22"/>
      <c r="B790" s="23"/>
    </row>
    <row r="791" spans="1:2" ht="15.75" customHeight="1">
      <c r="A791" s="22"/>
      <c r="B791" s="23"/>
    </row>
    <row r="792" spans="1:2" ht="15.75" customHeight="1">
      <c r="A792" s="22"/>
      <c r="B792" s="23"/>
    </row>
    <row r="793" spans="1:2" ht="15.75" customHeight="1">
      <c r="A793" s="22"/>
      <c r="B793" s="23"/>
    </row>
    <row r="794" spans="1:2" ht="15.75" customHeight="1">
      <c r="A794" s="22"/>
      <c r="B794" s="23"/>
    </row>
    <row r="795" spans="1:2" ht="15.75" customHeight="1">
      <c r="A795" s="22"/>
      <c r="B795" s="23"/>
    </row>
    <row r="796" spans="1:2" ht="15.75" customHeight="1">
      <c r="A796" s="22"/>
      <c r="B796" s="23"/>
    </row>
    <row r="797" spans="1:2" ht="15.75" customHeight="1">
      <c r="A797" s="22"/>
      <c r="B797" s="23"/>
    </row>
    <row r="798" spans="1:2" ht="15.75" customHeight="1">
      <c r="A798" s="22"/>
      <c r="B798" s="23"/>
    </row>
    <row r="799" spans="1:2" ht="15.75" customHeight="1">
      <c r="A799" s="22"/>
      <c r="B799" s="23"/>
    </row>
    <row r="800" spans="1:2" ht="15.75" customHeight="1">
      <c r="A800" s="22"/>
      <c r="B800" s="23"/>
    </row>
    <row r="801" spans="1:2" ht="15.75" customHeight="1">
      <c r="A801" s="22"/>
      <c r="B801" s="23"/>
    </row>
    <row r="802" spans="1:2" ht="15.75" customHeight="1">
      <c r="A802" s="22"/>
      <c r="B802" s="23"/>
    </row>
    <row r="803" spans="1:2" ht="15.75" customHeight="1">
      <c r="A803" s="22"/>
      <c r="B803" s="23"/>
    </row>
    <row r="804" spans="1:2" ht="15.75" customHeight="1">
      <c r="A804" s="22"/>
      <c r="B804" s="23"/>
    </row>
    <row r="805" spans="1:2" ht="15.75" customHeight="1">
      <c r="A805" s="22"/>
      <c r="B805" s="23"/>
    </row>
    <row r="806" spans="1:2" ht="15.75" customHeight="1">
      <c r="A806" s="22"/>
      <c r="B806" s="23"/>
    </row>
    <row r="807" spans="1:2" ht="15.75" customHeight="1">
      <c r="A807" s="22"/>
      <c r="B807" s="23"/>
    </row>
    <row r="808" spans="1:2" ht="15.75" customHeight="1">
      <c r="A808" s="22"/>
      <c r="B808" s="23"/>
    </row>
    <row r="809" spans="1:2" ht="15.75" customHeight="1">
      <c r="A809" s="22"/>
      <c r="B809" s="23"/>
    </row>
    <row r="810" spans="1:2" ht="15.75" customHeight="1">
      <c r="A810" s="22"/>
      <c r="B810" s="23"/>
    </row>
    <row r="811" spans="1:2" ht="15.75" customHeight="1">
      <c r="A811" s="22"/>
      <c r="B811" s="23"/>
    </row>
    <row r="812" spans="1:2" ht="15.75" customHeight="1">
      <c r="A812" s="22"/>
      <c r="B812" s="23"/>
    </row>
    <row r="813" spans="1:2" ht="15.75" customHeight="1">
      <c r="A813" s="22"/>
      <c r="B813" s="23"/>
    </row>
    <row r="814" spans="1:2" ht="15.75" customHeight="1">
      <c r="A814" s="22"/>
      <c r="B814" s="23"/>
    </row>
    <row r="815" spans="1:2" ht="15.75" customHeight="1">
      <c r="A815" s="22"/>
      <c r="B815" s="23"/>
    </row>
    <row r="816" spans="1:2" ht="15.75" customHeight="1">
      <c r="A816" s="22"/>
      <c r="B816" s="23"/>
    </row>
    <row r="817" spans="1:2" ht="15.75" customHeight="1">
      <c r="A817" s="22"/>
      <c r="B817" s="23"/>
    </row>
    <row r="818" spans="1:2" ht="15.75" customHeight="1">
      <c r="A818" s="22"/>
      <c r="B818" s="23"/>
    </row>
    <row r="819" spans="1:2" ht="15.75" customHeight="1">
      <c r="A819" s="22"/>
      <c r="B819" s="23"/>
    </row>
    <row r="820" spans="1:2" ht="15.75" customHeight="1">
      <c r="A820" s="22"/>
      <c r="B820" s="23"/>
    </row>
    <row r="821" spans="1:2" ht="15.75" customHeight="1">
      <c r="A821" s="22"/>
      <c r="B821" s="23"/>
    </row>
    <row r="822" spans="1:2" ht="15.75" customHeight="1">
      <c r="A822" s="22"/>
      <c r="B822" s="23"/>
    </row>
    <row r="823" spans="1:2" ht="15.75" customHeight="1">
      <c r="A823" s="22"/>
      <c r="B823" s="23"/>
    </row>
    <row r="824" spans="1:2" ht="15.75" customHeight="1">
      <c r="A824" s="22"/>
      <c r="B824" s="23"/>
    </row>
    <row r="825" spans="1:2" ht="15.75" customHeight="1">
      <c r="A825" s="22"/>
      <c r="B825" s="23"/>
    </row>
    <row r="826" spans="1:2" ht="15.75" customHeight="1">
      <c r="A826" s="22"/>
      <c r="B826" s="23"/>
    </row>
    <row r="827" spans="1:2" ht="15.75" customHeight="1">
      <c r="A827" s="22"/>
      <c r="B827" s="23"/>
    </row>
    <row r="828" spans="1:2" ht="15.75" customHeight="1">
      <c r="A828" s="22"/>
      <c r="B828" s="23"/>
    </row>
    <row r="829" spans="1:2" ht="15.75" customHeight="1">
      <c r="A829" s="22"/>
      <c r="B829" s="23"/>
    </row>
    <row r="830" spans="1:2" ht="15.75" customHeight="1">
      <c r="A830" s="22"/>
      <c r="B830" s="23"/>
    </row>
    <row r="831" spans="1:2" ht="15.75" customHeight="1">
      <c r="A831" s="22"/>
      <c r="B831" s="23"/>
    </row>
    <row r="832" spans="1:2" ht="15.75" customHeight="1">
      <c r="A832" s="22"/>
      <c r="B832" s="23"/>
    </row>
    <row r="833" spans="1:2" ht="15.75" customHeight="1">
      <c r="A833" s="22"/>
      <c r="B833" s="23"/>
    </row>
    <row r="834" spans="1:2" ht="15.75" customHeight="1">
      <c r="A834" s="22"/>
      <c r="B834" s="23"/>
    </row>
    <row r="835" spans="1:2" ht="15.75" customHeight="1">
      <c r="A835" s="22"/>
      <c r="B835" s="23"/>
    </row>
    <row r="836" spans="1:2" ht="15.75" customHeight="1">
      <c r="A836" s="22"/>
      <c r="B836" s="23"/>
    </row>
    <row r="837" spans="1:2" ht="15.75" customHeight="1">
      <c r="A837" s="22"/>
      <c r="B837" s="23"/>
    </row>
    <row r="838" spans="1:2" ht="15.75" customHeight="1">
      <c r="A838" s="22"/>
      <c r="B838" s="23"/>
    </row>
    <row r="839" spans="1:2" ht="15.75" customHeight="1">
      <c r="A839" s="22"/>
      <c r="B839" s="23"/>
    </row>
    <row r="840" spans="1:2" ht="15.75" customHeight="1">
      <c r="A840" s="22"/>
      <c r="B840" s="23"/>
    </row>
    <row r="841" spans="1:2" ht="15.75" customHeight="1">
      <c r="A841" s="22"/>
      <c r="B841" s="23"/>
    </row>
    <row r="842" spans="1:2" ht="15.75" customHeight="1">
      <c r="A842" s="22"/>
      <c r="B842" s="23"/>
    </row>
    <row r="843" spans="1:2" ht="15.75" customHeight="1">
      <c r="A843" s="22"/>
      <c r="B843" s="23"/>
    </row>
    <row r="844" spans="1:2" ht="15.75" customHeight="1">
      <c r="A844" s="22"/>
      <c r="B844" s="23"/>
    </row>
    <row r="845" spans="1:2" ht="15.75" customHeight="1">
      <c r="A845" s="22"/>
      <c r="B845" s="23"/>
    </row>
    <row r="846" spans="1:2" ht="15.75" customHeight="1">
      <c r="A846" s="22"/>
      <c r="B846" s="23"/>
    </row>
    <row r="847" spans="1:2" ht="15.75" customHeight="1">
      <c r="A847" s="22"/>
      <c r="B847" s="23"/>
    </row>
    <row r="848" spans="1:2" ht="15.75" customHeight="1">
      <c r="A848" s="22"/>
      <c r="B848" s="23"/>
    </row>
    <row r="849" spans="1:2" ht="15.75" customHeight="1">
      <c r="A849" s="22"/>
      <c r="B849" s="23"/>
    </row>
    <row r="850" spans="1:2" ht="15.75" customHeight="1">
      <c r="A850" s="22"/>
      <c r="B850" s="23"/>
    </row>
    <row r="851" spans="1:2" ht="15.75" customHeight="1">
      <c r="A851" s="22"/>
      <c r="B851" s="23"/>
    </row>
    <row r="852" spans="1:2" ht="15.75" customHeight="1">
      <c r="A852" s="22"/>
      <c r="B852" s="23"/>
    </row>
    <row r="853" spans="1:2" ht="15.75" customHeight="1">
      <c r="A853" s="22"/>
      <c r="B853" s="23"/>
    </row>
    <row r="854" spans="1:2" ht="15.75" customHeight="1">
      <c r="A854" s="22"/>
      <c r="B854" s="23"/>
    </row>
    <row r="855" spans="1:2" ht="15.75" customHeight="1">
      <c r="A855" s="22"/>
      <c r="B855" s="23"/>
    </row>
    <row r="856" spans="1:2" ht="15.75" customHeight="1">
      <c r="A856" s="22"/>
      <c r="B856" s="23"/>
    </row>
    <row r="857" spans="1:2" ht="15.75" customHeight="1">
      <c r="A857" s="22"/>
      <c r="B857" s="23"/>
    </row>
    <row r="858" spans="1:2" ht="15.75" customHeight="1">
      <c r="A858" s="22"/>
      <c r="B858" s="23"/>
    </row>
    <row r="859" spans="1:2" ht="15.75" customHeight="1">
      <c r="A859" s="22"/>
      <c r="B859" s="23"/>
    </row>
    <row r="860" spans="1:2" ht="15.75" customHeight="1">
      <c r="A860" s="22"/>
      <c r="B860" s="23"/>
    </row>
    <row r="861" spans="1:2" ht="15.75" customHeight="1">
      <c r="A861" s="22"/>
      <c r="B861" s="23"/>
    </row>
    <row r="862" spans="1:2" ht="15.75" customHeight="1">
      <c r="A862" s="22"/>
      <c r="B862" s="23"/>
    </row>
    <row r="863" spans="1:2" ht="15.75" customHeight="1">
      <c r="A863" s="22"/>
      <c r="B863" s="23"/>
    </row>
    <row r="864" spans="1:2" ht="15.75" customHeight="1">
      <c r="A864" s="22"/>
      <c r="B864" s="23"/>
    </row>
    <row r="865" spans="1:2" ht="15.75" customHeight="1">
      <c r="A865" s="22"/>
      <c r="B865" s="23"/>
    </row>
    <row r="866" spans="1:2" ht="15.75" customHeight="1">
      <c r="A866" s="22"/>
      <c r="B866" s="23"/>
    </row>
    <row r="867" spans="1:2" ht="15.75" customHeight="1">
      <c r="A867" s="22"/>
      <c r="B867" s="23"/>
    </row>
    <row r="868" spans="1:2" ht="15.75" customHeight="1">
      <c r="A868" s="22"/>
      <c r="B868" s="23"/>
    </row>
    <row r="869" spans="1:2" ht="15.75" customHeight="1">
      <c r="A869" s="22"/>
      <c r="B869" s="23"/>
    </row>
    <row r="870" spans="1:2" ht="15.75" customHeight="1">
      <c r="A870" s="22"/>
      <c r="B870" s="23"/>
    </row>
    <row r="871" spans="1:2" ht="15.75" customHeight="1">
      <c r="A871" s="22"/>
      <c r="B871" s="23"/>
    </row>
    <row r="872" spans="1:2" ht="15.75" customHeight="1">
      <c r="A872" s="22"/>
      <c r="B872" s="23"/>
    </row>
    <row r="873" spans="1:2" ht="15.75" customHeight="1">
      <c r="A873" s="22"/>
      <c r="B873" s="23"/>
    </row>
    <row r="874" spans="1:2" ht="15.75" customHeight="1">
      <c r="A874" s="22"/>
      <c r="B874" s="23"/>
    </row>
    <row r="875" spans="1:2" ht="15.75" customHeight="1">
      <c r="A875" s="22"/>
      <c r="B875" s="23"/>
    </row>
    <row r="876" spans="1:2" ht="15.75" customHeight="1">
      <c r="A876" s="22"/>
      <c r="B876" s="23"/>
    </row>
    <row r="877" spans="1:2" ht="15.75" customHeight="1">
      <c r="A877" s="22"/>
      <c r="B877" s="23"/>
    </row>
    <row r="878" spans="1:2" ht="15.75" customHeight="1">
      <c r="A878" s="22"/>
      <c r="B878" s="23"/>
    </row>
    <row r="879" spans="1:2" ht="15.75" customHeight="1">
      <c r="A879" s="22"/>
      <c r="B879" s="23"/>
    </row>
    <row r="880" spans="1:2" ht="15.75" customHeight="1">
      <c r="A880" s="22"/>
      <c r="B880" s="23"/>
    </row>
    <row r="881" spans="1:2" ht="15.75" customHeight="1">
      <c r="A881" s="22"/>
      <c r="B881" s="23"/>
    </row>
    <row r="882" spans="1:2" ht="15.75" customHeight="1">
      <c r="A882" s="22"/>
      <c r="B882" s="23"/>
    </row>
    <row r="883" spans="1:2" ht="15.75" customHeight="1">
      <c r="A883" s="22"/>
      <c r="B883" s="23"/>
    </row>
    <row r="884" spans="1:2" ht="15.75" customHeight="1">
      <c r="A884" s="22"/>
      <c r="B884" s="23"/>
    </row>
    <row r="885" spans="1:2" ht="15.75" customHeight="1">
      <c r="A885" s="22"/>
      <c r="B885" s="23"/>
    </row>
    <row r="886" spans="1:2" ht="15.75" customHeight="1">
      <c r="A886" s="22"/>
      <c r="B886" s="23"/>
    </row>
    <row r="887" spans="1:2" ht="15.75" customHeight="1">
      <c r="A887" s="22"/>
      <c r="B887" s="23"/>
    </row>
    <row r="888" spans="1:2" ht="15.75" customHeight="1">
      <c r="A888" s="22"/>
      <c r="B888" s="23"/>
    </row>
    <row r="889" spans="1:2" ht="15.75" customHeight="1">
      <c r="A889" s="22"/>
      <c r="B889" s="23"/>
    </row>
    <row r="890" spans="1:2" ht="15.75" customHeight="1">
      <c r="A890" s="22"/>
      <c r="B890" s="23"/>
    </row>
    <row r="891" spans="1:2" ht="15.75" customHeight="1">
      <c r="A891" s="22"/>
      <c r="B891" s="23"/>
    </row>
    <row r="892" spans="1:2" ht="15.75" customHeight="1">
      <c r="A892" s="22"/>
      <c r="B892" s="23"/>
    </row>
    <row r="893" spans="1:2" ht="15.75" customHeight="1">
      <c r="A893" s="22"/>
      <c r="B893" s="23"/>
    </row>
    <row r="894" spans="1:2" ht="15.75" customHeight="1">
      <c r="A894" s="22"/>
      <c r="B894" s="23"/>
    </row>
    <row r="895" spans="1:2" ht="15.75" customHeight="1">
      <c r="A895" s="22"/>
      <c r="B895" s="23"/>
    </row>
    <row r="896" spans="1:2" ht="15.75" customHeight="1">
      <c r="A896" s="22"/>
      <c r="B896" s="23"/>
    </row>
    <row r="897" spans="1:2" ht="15.75" customHeight="1">
      <c r="A897" s="22"/>
      <c r="B897" s="23"/>
    </row>
    <row r="898" spans="1:2" ht="15.75" customHeight="1">
      <c r="A898" s="22"/>
      <c r="B898" s="23"/>
    </row>
    <row r="899" spans="1:2" ht="15.75" customHeight="1">
      <c r="A899" s="22"/>
      <c r="B899" s="23"/>
    </row>
    <row r="900" spans="1:2" ht="15.75" customHeight="1">
      <c r="A900" s="22"/>
      <c r="B900" s="23"/>
    </row>
    <row r="901" spans="1:2" ht="15.75" customHeight="1">
      <c r="A901" s="22"/>
      <c r="B901" s="23"/>
    </row>
    <row r="902" spans="1:2" ht="15.75" customHeight="1">
      <c r="A902" s="22"/>
      <c r="B902" s="23"/>
    </row>
    <row r="903" spans="1:2" ht="15.75" customHeight="1">
      <c r="A903" s="22"/>
      <c r="B903" s="23"/>
    </row>
    <row r="904" spans="1:2" ht="15.75" customHeight="1">
      <c r="A904" s="22"/>
      <c r="B904" s="23"/>
    </row>
    <row r="905" spans="1:2" ht="15.75" customHeight="1">
      <c r="A905" s="22"/>
      <c r="B905" s="23"/>
    </row>
    <row r="906" spans="1:2" ht="15.75" customHeight="1">
      <c r="A906" s="22"/>
      <c r="B906" s="23"/>
    </row>
    <row r="907" spans="1:2" ht="15.75" customHeight="1">
      <c r="A907" s="22"/>
      <c r="B907" s="23"/>
    </row>
    <row r="908" spans="1:2" ht="15.75" customHeight="1">
      <c r="A908" s="22"/>
      <c r="B908" s="23"/>
    </row>
    <row r="909" spans="1:2" ht="15.75" customHeight="1">
      <c r="A909" s="22"/>
      <c r="B909" s="23"/>
    </row>
    <row r="910" spans="1:2" ht="15.75" customHeight="1">
      <c r="A910" s="22"/>
      <c r="B910" s="23"/>
    </row>
    <row r="911" spans="1:2" ht="15.75" customHeight="1">
      <c r="A911" s="22"/>
      <c r="B911" s="23"/>
    </row>
    <row r="912" spans="1:2" ht="15.75" customHeight="1">
      <c r="A912" s="22"/>
      <c r="B912" s="23"/>
    </row>
    <row r="913" spans="1:2" ht="15.75" customHeight="1">
      <c r="A913" s="22"/>
      <c r="B913" s="23"/>
    </row>
    <row r="914" spans="1:2" ht="15.75" customHeight="1">
      <c r="A914" s="22"/>
      <c r="B914" s="23"/>
    </row>
    <row r="915" spans="1:2" ht="15.75" customHeight="1">
      <c r="A915" s="22"/>
      <c r="B915" s="23"/>
    </row>
    <row r="916" spans="1:2" ht="15.75" customHeight="1">
      <c r="A916" s="22"/>
      <c r="B916" s="23"/>
    </row>
    <row r="917" spans="1:2" ht="15.75" customHeight="1">
      <c r="A917" s="22"/>
      <c r="B917" s="23"/>
    </row>
    <row r="918" spans="1:2" ht="15.75" customHeight="1">
      <c r="A918" s="22"/>
      <c r="B918" s="23"/>
    </row>
    <row r="919" spans="1:2" ht="15.75" customHeight="1">
      <c r="A919" s="22"/>
      <c r="B919" s="23"/>
    </row>
    <row r="920" spans="1:2" ht="15.75" customHeight="1">
      <c r="A920" s="22"/>
      <c r="B920" s="23"/>
    </row>
    <row r="921" spans="1:2" ht="15.75" customHeight="1">
      <c r="A921" s="22"/>
      <c r="B921" s="23"/>
    </row>
    <row r="922" spans="1:2" ht="15.75" customHeight="1">
      <c r="A922" s="22"/>
      <c r="B922" s="23"/>
    </row>
    <row r="923" spans="1:2" ht="15.75" customHeight="1">
      <c r="A923" s="22"/>
      <c r="B923" s="23"/>
    </row>
    <row r="924" spans="1:2" ht="15.75" customHeight="1">
      <c r="A924" s="22"/>
      <c r="B924" s="23"/>
    </row>
    <row r="925" spans="1:2" ht="15.75" customHeight="1">
      <c r="A925" s="22"/>
      <c r="B925" s="23"/>
    </row>
    <row r="926" spans="1:2" ht="15.75" customHeight="1">
      <c r="A926" s="22"/>
      <c r="B926" s="23"/>
    </row>
    <row r="927" spans="1:2" ht="15.75" customHeight="1">
      <c r="A927" s="22"/>
      <c r="B927" s="23"/>
    </row>
    <row r="928" spans="1:2" ht="15.75" customHeight="1">
      <c r="A928" s="22"/>
      <c r="B928" s="23"/>
    </row>
    <row r="929" spans="1:2" ht="15.75" customHeight="1">
      <c r="A929" s="22"/>
      <c r="B929" s="23"/>
    </row>
    <row r="930" spans="1:2" ht="15.75" customHeight="1">
      <c r="A930" s="22"/>
      <c r="B930" s="23"/>
    </row>
    <row r="931" spans="1:2" ht="15.75" customHeight="1">
      <c r="A931" s="22"/>
      <c r="B931" s="23"/>
    </row>
    <row r="932" spans="1:2" ht="15.75" customHeight="1">
      <c r="A932" s="22"/>
      <c r="B932" s="23"/>
    </row>
    <row r="933" spans="1:2" ht="15.75" customHeight="1">
      <c r="A933" s="22"/>
      <c r="B933" s="23"/>
    </row>
    <row r="934" spans="1:2" ht="15.75" customHeight="1">
      <c r="A934" s="22"/>
      <c r="B934" s="23"/>
    </row>
    <row r="935" spans="1:2" ht="15.75" customHeight="1">
      <c r="A935" s="22"/>
      <c r="B935" s="23"/>
    </row>
    <row r="936" spans="1:2" ht="15.75" customHeight="1">
      <c r="A936" s="22"/>
      <c r="B936" s="23"/>
    </row>
    <row r="937" spans="1:2" ht="15.75" customHeight="1">
      <c r="A937" s="22"/>
      <c r="B937" s="23"/>
    </row>
    <row r="938" spans="1:2" ht="15.75" customHeight="1">
      <c r="A938" s="22"/>
      <c r="B938" s="23"/>
    </row>
    <row r="939" spans="1:2" ht="15.75" customHeight="1">
      <c r="A939" s="22"/>
      <c r="B939" s="23"/>
    </row>
    <row r="940" spans="1:2" ht="15.75" customHeight="1">
      <c r="A940" s="22"/>
      <c r="B940" s="23"/>
    </row>
    <row r="941" spans="1:2" ht="15.75" customHeight="1">
      <c r="A941" s="22"/>
      <c r="B941" s="23"/>
    </row>
    <row r="942" spans="1:2" ht="15.75" customHeight="1">
      <c r="A942" s="22"/>
      <c r="B942" s="23"/>
    </row>
    <row r="943" spans="1:2" ht="15.75" customHeight="1">
      <c r="A943" s="22"/>
      <c r="B943" s="23"/>
    </row>
    <row r="944" spans="1:2" ht="15.75" customHeight="1">
      <c r="A944" s="22"/>
      <c r="B944" s="23"/>
    </row>
    <row r="945" spans="1:2" ht="15.75" customHeight="1">
      <c r="A945" s="22"/>
      <c r="B945" s="23"/>
    </row>
    <row r="946" spans="1:2" ht="15.75" customHeight="1">
      <c r="A946" s="22"/>
      <c r="B946" s="23"/>
    </row>
    <row r="947" spans="1:2" ht="15.75" customHeight="1">
      <c r="A947" s="22"/>
      <c r="B947" s="23"/>
    </row>
    <row r="948" spans="1:2" ht="15.75" customHeight="1">
      <c r="A948" s="22"/>
      <c r="B948" s="23"/>
    </row>
    <row r="949" spans="1:2" ht="15.75" customHeight="1">
      <c r="A949" s="22"/>
      <c r="B949" s="23"/>
    </row>
    <row r="950" spans="1:2" ht="15.75" customHeight="1">
      <c r="A950" s="22"/>
      <c r="B950" s="23"/>
    </row>
    <row r="951" spans="1:2" ht="15.75" customHeight="1">
      <c r="A951" s="22"/>
      <c r="B951" s="23"/>
    </row>
    <row r="952" spans="1:2" ht="15.75" customHeight="1">
      <c r="A952" s="22"/>
      <c r="B952" s="23"/>
    </row>
    <row r="953" spans="1:2" ht="15.75" customHeight="1">
      <c r="A953" s="22"/>
      <c r="B953" s="23"/>
    </row>
    <row r="954" spans="1:2" ht="15.75" customHeight="1">
      <c r="A954" s="22"/>
      <c r="B954" s="23"/>
    </row>
    <row r="955" spans="1:2" ht="15.75" customHeight="1">
      <c r="A955" s="22"/>
      <c r="B955" s="23"/>
    </row>
    <row r="956" spans="1:2" ht="15.75" customHeight="1">
      <c r="A956" s="22"/>
      <c r="B956" s="23"/>
    </row>
    <row r="957" spans="1:2" ht="15.75" customHeight="1">
      <c r="A957" s="22"/>
      <c r="B957" s="23"/>
    </row>
    <row r="958" spans="1:2" ht="15.75" customHeight="1">
      <c r="A958" s="22"/>
      <c r="B958" s="23"/>
    </row>
    <row r="959" spans="1:2" ht="15.75" customHeight="1">
      <c r="A959" s="22"/>
      <c r="B959" s="23"/>
    </row>
    <row r="960" spans="1:2" ht="15.75" customHeight="1">
      <c r="A960" s="22"/>
      <c r="B960" s="23"/>
    </row>
    <row r="961" spans="1:2" ht="15.75" customHeight="1">
      <c r="A961" s="22"/>
      <c r="B961" s="23"/>
    </row>
    <row r="962" spans="1:2" ht="15.75" customHeight="1">
      <c r="A962" s="22"/>
      <c r="B962" s="23"/>
    </row>
    <row r="963" spans="1:2" ht="15.75" customHeight="1">
      <c r="A963" s="22"/>
      <c r="B963" s="23"/>
    </row>
    <row r="964" spans="1:2" ht="15.75" customHeight="1">
      <c r="A964" s="22"/>
      <c r="B964" s="23"/>
    </row>
    <row r="965" spans="1:2" ht="15.75" customHeight="1">
      <c r="A965" s="22"/>
      <c r="B965" s="23"/>
    </row>
    <row r="966" spans="1:2" ht="15.75" customHeight="1">
      <c r="A966" s="22"/>
      <c r="B966" s="23"/>
    </row>
    <row r="967" spans="1:2" ht="15.75" customHeight="1">
      <c r="A967" s="22"/>
      <c r="B967" s="23"/>
    </row>
    <row r="968" spans="1:2" ht="15.75" customHeight="1">
      <c r="A968" s="22"/>
      <c r="B968" s="23"/>
    </row>
    <row r="969" spans="1:2" ht="15.75" customHeight="1">
      <c r="A969" s="22"/>
      <c r="B969" s="23"/>
    </row>
    <row r="970" spans="1:2" ht="15.75" customHeight="1">
      <c r="A970" s="22"/>
      <c r="B970" s="23"/>
    </row>
    <row r="971" spans="1:2" ht="15.75" customHeight="1">
      <c r="A971" s="22"/>
      <c r="B971" s="23"/>
    </row>
    <row r="972" spans="1:2" ht="15.75" customHeight="1">
      <c r="A972" s="22"/>
      <c r="B972" s="23"/>
    </row>
    <row r="973" spans="1:2" ht="15.75" customHeight="1">
      <c r="A973" s="22"/>
      <c r="B973" s="23"/>
    </row>
    <row r="974" spans="1:2" ht="15.75" customHeight="1">
      <c r="A974" s="22"/>
      <c r="B974" s="23"/>
    </row>
    <row r="975" spans="1:2" ht="15.75" customHeight="1">
      <c r="A975" s="22"/>
      <c r="B975" s="23"/>
    </row>
    <row r="976" spans="1:2" ht="15.75" customHeight="1">
      <c r="A976" s="22"/>
      <c r="B976" s="23"/>
    </row>
    <row r="977" spans="1:2" ht="15.75" customHeight="1">
      <c r="A977" s="22"/>
      <c r="B977" s="23"/>
    </row>
    <row r="978" spans="1:2" ht="15.75" customHeight="1">
      <c r="A978" s="22"/>
      <c r="B978" s="23"/>
    </row>
    <row r="979" spans="1:2" ht="15.75" customHeight="1">
      <c r="A979" s="22"/>
      <c r="B979" s="23"/>
    </row>
    <row r="980" spans="1:2" ht="15.75" customHeight="1">
      <c r="A980" s="22"/>
      <c r="B980" s="23"/>
    </row>
    <row r="981" spans="1:2" ht="15.75" customHeight="1">
      <c r="A981" s="22"/>
      <c r="B981" s="23"/>
    </row>
    <row r="982" spans="1:2" ht="15.75" customHeight="1">
      <c r="A982" s="22"/>
      <c r="B982" s="23"/>
    </row>
    <row r="983" spans="1:2" ht="15.75" customHeight="1">
      <c r="A983" s="22"/>
      <c r="B983" s="23"/>
    </row>
    <row r="984" spans="1:2" ht="15.75" customHeight="1">
      <c r="A984" s="22"/>
      <c r="B984" s="23"/>
    </row>
    <row r="985" spans="1:2" ht="15.75" customHeight="1">
      <c r="A985" s="22"/>
      <c r="B985" s="23"/>
    </row>
    <row r="986" spans="1:2" ht="15.75" customHeight="1">
      <c r="A986" s="22"/>
      <c r="B986" s="23"/>
    </row>
    <row r="987" spans="1:2" ht="15.75" customHeight="1">
      <c r="A987" s="22"/>
      <c r="B987" s="23"/>
    </row>
    <row r="988" spans="1:2" ht="15.75" customHeight="1">
      <c r="A988" s="22"/>
      <c r="B988" s="23"/>
    </row>
    <row r="989" spans="1:2" ht="15.75" customHeight="1">
      <c r="A989" s="22"/>
      <c r="B989" s="23"/>
    </row>
    <row r="990" spans="1:2" ht="15.75" customHeight="1">
      <c r="A990" s="22"/>
      <c r="B990" s="23"/>
    </row>
    <row r="991" spans="1:2" ht="15.75" customHeight="1">
      <c r="A991" s="22"/>
      <c r="B991" s="23"/>
    </row>
    <row r="992" spans="1:2" ht="15.75" customHeight="1">
      <c r="A992" s="22"/>
      <c r="B992" s="23"/>
    </row>
    <row r="993" spans="1:2" ht="15.75" customHeight="1">
      <c r="A993" s="22"/>
      <c r="B993" s="23"/>
    </row>
    <row r="994" spans="1:2" ht="15.75" customHeight="1">
      <c r="A994" s="22"/>
      <c r="B994" s="23"/>
    </row>
    <row r="995" spans="1:2" ht="15.75" customHeight="1">
      <c r="A995" s="22"/>
      <c r="B995" s="23"/>
    </row>
    <row r="996" spans="1:2" ht="15.75" customHeight="1">
      <c r="A996" s="22"/>
      <c r="B996" s="23"/>
    </row>
    <row r="997" spans="1:2" ht="15.75" customHeight="1">
      <c r="A997" s="22"/>
      <c r="B997" s="23"/>
    </row>
    <row r="998" spans="1:2" ht="15.75" customHeight="1">
      <c r="A998" s="22"/>
      <c r="B998" s="23"/>
    </row>
    <row r="999" spans="1:2" ht="15.75" customHeight="1">
      <c r="A999" s="22"/>
      <c r="B999" s="23"/>
    </row>
    <row r="1000" spans="1:2" ht="15.75" customHeight="1">
      <c r="A1000" s="22"/>
      <c r="B1000" s="23"/>
    </row>
    <row r="1001" spans="1:2" ht="15.75" customHeight="1">
      <c r="A1001" s="22"/>
      <c r="B1001" s="23"/>
    </row>
    <row r="1002" spans="1:2" ht="15.75" customHeight="1">
      <c r="A1002" s="22"/>
      <c r="B1002" s="23"/>
    </row>
    <row r="1003" spans="1:2" ht="15.75" customHeight="1">
      <c r="A1003" s="22"/>
      <c r="B1003" s="23"/>
    </row>
    <row r="1004" spans="1:2" ht="15.75" customHeight="1">
      <c r="A1004" s="22"/>
      <c r="B1004" s="23"/>
    </row>
    <row r="1005" spans="1:2" ht="15.75" customHeight="1">
      <c r="A1005" s="22"/>
      <c r="B1005" s="23"/>
    </row>
    <row r="1006" spans="1:2" ht="15.75" customHeight="1">
      <c r="A1006" s="22"/>
      <c r="B1006" s="23"/>
    </row>
    <row r="1007" spans="1:2" ht="15.75" customHeight="1">
      <c r="A1007" s="22"/>
      <c r="B1007" s="23"/>
    </row>
    <row r="1008" spans="1:2" ht="15.75" customHeight="1">
      <c r="A1008" s="22"/>
      <c r="B1008" s="23"/>
    </row>
    <row r="1009" spans="1:2" ht="15.75" customHeight="1">
      <c r="A1009" s="22"/>
      <c r="B1009" s="23"/>
    </row>
    <row r="1010" spans="1:2" ht="15.75" customHeight="1">
      <c r="A1010" s="22"/>
      <c r="B1010" s="23"/>
    </row>
    <row r="1011" spans="1:2" ht="15.75" customHeight="1">
      <c r="A1011" s="22"/>
      <c r="B1011" s="23"/>
    </row>
    <row r="1012" spans="1:2" ht="15.75" customHeight="1">
      <c r="A1012" s="22"/>
      <c r="B1012" s="23"/>
    </row>
    <row r="1013" spans="1:2" ht="15.75" customHeight="1">
      <c r="A1013" s="22"/>
      <c r="B1013" s="23"/>
    </row>
    <row r="1014" spans="1:2" ht="15.75" customHeight="1">
      <c r="A1014" s="22"/>
      <c r="B1014" s="23"/>
    </row>
    <row r="1015" spans="1:2" ht="15.75" customHeight="1">
      <c r="A1015" s="22"/>
      <c r="B1015" s="23"/>
    </row>
  </sheetData>
  <mergeCells count="8">
    <mergeCell ref="A1:F1"/>
    <mergeCell ref="A2:F2"/>
    <mergeCell ref="A3:F3"/>
    <mergeCell ref="A4:A5"/>
    <mergeCell ref="B4:B5"/>
    <mergeCell ref="C4:D4"/>
    <mergeCell ref="E4:F4"/>
    <mergeCell ref="C5:D5"/>
  </mergeCells>
  <pageMargins left="0.11811023622047245" right="0" top="0.74803149606299213" bottom="0.74803149606299213" header="0" footer="0"/>
  <pageSetup scale="2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000"/>
  <sheetViews>
    <sheetView workbookViewId="0"/>
  </sheetViews>
  <sheetFormatPr baseColWidth="10" defaultColWidth="12.625" defaultRowHeight="15" customHeight="1"/>
  <cols>
    <col min="1" max="1" width="4.375" customWidth="1"/>
    <col min="2" max="2" width="70.125" customWidth="1"/>
    <col min="3" max="3" width="28.875" customWidth="1"/>
    <col min="4" max="4" width="7.375" customWidth="1"/>
    <col min="5" max="5" width="9" customWidth="1"/>
    <col min="6" max="6" width="10.375" customWidth="1"/>
    <col min="7" max="26" width="9.375" customWidth="1"/>
  </cols>
  <sheetData>
    <row r="1" spans="1:7" ht="18.75">
      <c r="A1" s="356" t="s">
        <v>107</v>
      </c>
      <c r="B1" s="357"/>
      <c r="C1" s="357"/>
      <c r="D1" s="357"/>
      <c r="E1" s="357"/>
    </row>
    <row r="2" spans="1:7">
      <c r="A2" s="24"/>
    </row>
    <row r="3" spans="1:7" ht="41.25" customHeight="1">
      <c r="A3" s="1" t="s">
        <v>2</v>
      </c>
      <c r="B3" s="358" t="s">
        <v>4</v>
      </c>
      <c r="C3" s="359"/>
      <c r="D3" s="1" t="s">
        <v>6</v>
      </c>
      <c r="E3" s="1" t="s">
        <v>108</v>
      </c>
      <c r="F3" s="112" t="s">
        <v>3</v>
      </c>
    </row>
    <row r="4" spans="1:7" ht="409.5" customHeight="1">
      <c r="A4" s="16">
        <v>1</v>
      </c>
      <c r="B4" s="25" t="s">
        <v>109</v>
      </c>
      <c r="C4" s="17"/>
      <c r="D4" s="19" t="s">
        <v>110</v>
      </c>
      <c r="E4" s="16">
        <v>1</v>
      </c>
      <c r="F4" s="26" t="s">
        <v>8</v>
      </c>
    </row>
    <row r="5" spans="1:7" ht="293.25" customHeight="1">
      <c r="A5" s="16">
        <v>2</v>
      </c>
      <c r="B5" s="14" t="s">
        <v>111</v>
      </c>
      <c r="D5" s="16" t="s">
        <v>112</v>
      </c>
      <c r="E5" s="16">
        <v>1</v>
      </c>
      <c r="F5" s="27" t="s">
        <v>8</v>
      </c>
    </row>
    <row r="6" spans="1:7" ht="154.5" customHeight="1">
      <c r="A6" s="16">
        <v>3</v>
      </c>
      <c r="B6" s="14" t="s">
        <v>113</v>
      </c>
      <c r="C6" s="107"/>
      <c r="D6" s="16" t="s">
        <v>112</v>
      </c>
      <c r="E6" s="16">
        <v>3</v>
      </c>
      <c r="F6" s="113" t="s">
        <v>8</v>
      </c>
    </row>
    <row r="7" spans="1:7" ht="222" customHeight="1">
      <c r="A7" s="16">
        <v>4</v>
      </c>
      <c r="B7" s="14" t="s">
        <v>114</v>
      </c>
      <c r="D7" s="16" t="s">
        <v>112</v>
      </c>
      <c r="E7" s="16">
        <v>1</v>
      </c>
      <c r="F7" s="27" t="s">
        <v>8</v>
      </c>
    </row>
    <row r="8" spans="1:7" ht="110.25" customHeight="1">
      <c r="A8" s="16">
        <v>5</v>
      </c>
      <c r="B8" s="14" t="s">
        <v>115</v>
      </c>
      <c r="C8" s="107"/>
      <c r="D8" s="16" t="s">
        <v>112</v>
      </c>
      <c r="E8" s="16">
        <v>1</v>
      </c>
      <c r="F8" s="113" t="s">
        <v>8</v>
      </c>
    </row>
    <row r="9" spans="1:7" ht="346.5" customHeight="1">
      <c r="A9" s="16">
        <v>6</v>
      </c>
      <c r="B9" s="14" t="s">
        <v>116</v>
      </c>
      <c r="C9" s="107"/>
      <c r="D9" s="16" t="s">
        <v>112</v>
      </c>
      <c r="E9" s="16">
        <v>1</v>
      </c>
      <c r="F9" s="113" t="s">
        <v>8</v>
      </c>
    </row>
    <row r="10" spans="1:7" ht="301.5" customHeight="1">
      <c r="A10" s="16">
        <v>7</v>
      </c>
      <c r="B10" s="25" t="s">
        <v>117</v>
      </c>
      <c r="C10" s="28"/>
      <c r="D10" s="29" t="s">
        <v>112</v>
      </c>
      <c r="E10" s="16">
        <v>1</v>
      </c>
      <c r="F10" s="26" t="s">
        <v>8</v>
      </c>
    </row>
    <row r="11" spans="1:7" ht="117" customHeight="1">
      <c r="A11" s="16">
        <v>8</v>
      </c>
      <c r="B11" s="14" t="s">
        <v>118</v>
      </c>
      <c r="C11" s="107"/>
      <c r="D11" s="16" t="s">
        <v>112</v>
      </c>
      <c r="E11" s="16">
        <v>1</v>
      </c>
      <c r="F11" s="113" t="s">
        <v>8</v>
      </c>
    </row>
    <row r="12" spans="1:7" ht="81" customHeight="1">
      <c r="A12" s="16">
        <v>9</v>
      </c>
      <c r="B12" s="14" t="s">
        <v>119</v>
      </c>
      <c r="C12" s="107"/>
      <c r="D12" s="16" t="s">
        <v>112</v>
      </c>
      <c r="E12" s="16">
        <v>1</v>
      </c>
      <c r="F12" s="113" t="s">
        <v>8</v>
      </c>
      <c r="G12" s="7"/>
    </row>
    <row r="13" spans="1:7" ht="138.75" customHeight="1">
      <c r="A13" s="16">
        <v>10</v>
      </c>
      <c r="B13" s="14" t="s">
        <v>120</v>
      </c>
      <c r="C13" s="107"/>
      <c r="D13" s="16" t="s">
        <v>112</v>
      </c>
      <c r="E13" s="16">
        <v>3</v>
      </c>
      <c r="F13" s="113" t="s">
        <v>8</v>
      </c>
    </row>
    <row r="14" spans="1:7" ht="69.75" customHeight="1">
      <c r="A14" s="16">
        <v>11</v>
      </c>
      <c r="B14" s="25" t="s">
        <v>121</v>
      </c>
      <c r="C14" s="17"/>
      <c r="D14" s="16" t="s">
        <v>112</v>
      </c>
      <c r="E14" s="16">
        <v>2</v>
      </c>
      <c r="F14" s="26" t="s">
        <v>8</v>
      </c>
    </row>
    <row r="15" spans="1:7" ht="58.5" customHeight="1">
      <c r="A15" s="16">
        <v>12</v>
      </c>
      <c r="B15" s="25" t="s">
        <v>122</v>
      </c>
      <c r="D15" s="16" t="s">
        <v>110</v>
      </c>
      <c r="E15" s="16">
        <v>1</v>
      </c>
      <c r="F15" s="113" t="s">
        <v>8</v>
      </c>
    </row>
    <row r="16" spans="1:7" ht="75.75" customHeight="1">
      <c r="A16" s="16">
        <v>13</v>
      </c>
      <c r="B16" s="4" t="s">
        <v>123</v>
      </c>
      <c r="C16" s="107"/>
      <c r="D16" s="16" t="s">
        <v>112</v>
      </c>
      <c r="E16" s="16">
        <v>2</v>
      </c>
      <c r="F16" s="113" t="s">
        <v>8</v>
      </c>
    </row>
    <row r="17" spans="1:6" ht="106.5" customHeight="1">
      <c r="A17" s="16">
        <v>14</v>
      </c>
      <c r="B17" s="2" t="s">
        <v>124</v>
      </c>
      <c r="C17" s="18"/>
      <c r="D17" s="16" t="s">
        <v>110</v>
      </c>
      <c r="E17" s="16">
        <v>2</v>
      </c>
      <c r="F17" s="27" t="s">
        <v>8</v>
      </c>
    </row>
    <row r="18" spans="1:6" ht="93" customHeight="1">
      <c r="A18" s="16">
        <v>15</v>
      </c>
      <c r="B18" s="2" t="s">
        <v>125</v>
      </c>
      <c r="C18" s="17"/>
      <c r="D18" s="16" t="s">
        <v>110</v>
      </c>
      <c r="E18" s="16">
        <v>2</v>
      </c>
      <c r="F18" s="113" t="s">
        <v>8</v>
      </c>
    </row>
    <row r="19" spans="1:6" ht="96.75" customHeight="1">
      <c r="A19" s="16">
        <v>16</v>
      </c>
      <c r="B19" s="2" t="s">
        <v>126</v>
      </c>
      <c r="C19" s="17"/>
      <c r="D19" s="16" t="s">
        <v>110</v>
      </c>
      <c r="E19" s="16">
        <v>2</v>
      </c>
      <c r="F19" s="113" t="s">
        <v>8</v>
      </c>
    </row>
    <row r="20" spans="1:6" ht="95.25" customHeight="1">
      <c r="A20" s="16">
        <v>17</v>
      </c>
      <c r="B20" s="2" t="s">
        <v>127</v>
      </c>
      <c r="C20" s="17"/>
      <c r="D20" s="16" t="s">
        <v>110</v>
      </c>
      <c r="E20" s="16">
        <v>2</v>
      </c>
      <c r="F20" s="113" t="s">
        <v>8</v>
      </c>
    </row>
    <row r="21" spans="1:6" ht="93.75" customHeight="1">
      <c r="A21" s="16">
        <v>18</v>
      </c>
      <c r="B21" s="2" t="s">
        <v>128</v>
      </c>
      <c r="C21" s="17"/>
      <c r="D21" s="16" t="s">
        <v>110</v>
      </c>
      <c r="E21" s="16">
        <v>3</v>
      </c>
      <c r="F21" s="113" t="s">
        <v>8</v>
      </c>
    </row>
    <row r="22" spans="1:6" ht="93" customHeight="1">
      <c r="A22" s="16">
        <v>19</v>
      </c>
      <c r="B22" s="2" t="s">
        <v>129</v>
      </c>
      <c r="C22" s="17"/>
      <c r="D22" s="16" t="s">
        <v>110</v>
      </c>
      <c r="E22" s="16">
        <v>2</v>
      </c>
      <c r="F22" s="113" t="s">
        <v>8</v>
      </c>
    </row>
    <row r="23" spans="1:6" ht="96.75" customHeight="1">
      <c r="A23" s="16">
        <v>20</v>
      </c>
      <c r="B23" s="2" t="s">
        <v>130</v>
      </c>
      <c r="C23" s="17"/>
      <c r="D23" s="16" t="s">
        <v>110</v>
      </c>
      <c r="E23" s="16">
        <v>3</v>
      </c>
      <c r="F23" s="113" t="s">
        <v>8</v>
      </c>
    </row>
    <row r="24" spans="1:6" ht="91.5" customHeight="1">
      <c r="A24" s="16">
        <v>21</v>
      </c>
      <c r="B24" s="2" t="s">
        <v>131</v>
      </c>
      <c r="C24" s="17"/>
      <c r="D24" s="16" t="s">
        <v>110</v>
      </c>
      <c r="E24" s="16">
        <v>3</v>
      </c>
      <c r="F24" s="113" t="s">
        <v>8</v>
      </c>
    </row>
    <row r="25" spans="1:6" ht="94.5" customHeight="1">
      <c r="A25" s="16">
        <v>22</v>
      </c>
      <c r="B25" s="2" t="s">
        <v>132</v>
      </c>
      <c r="C25" s="17"/>
      <c r="D25" s="16" t="s">
        <v>110</v>
      </c>
      <c r="E25" s="16">
        <v>3</v>
      </c>
      <c r="F25" s="113" t="s">
        <v>8</v>
      </c>
    </row>
    <row r="26" spans="1:6" ht="109.5" customHeight="1">
      <c r="A26" s="16">
        <v>23</v>
      </c>
      <c r="B26" s="25" t="s">
        <v>133</v>
      </c>
      <c r="C26" s="107"/>
      <c r="D26" s="16" t="s">
        <v>110</v>
      </c>
      <c r="E26" s="16">
        <v>3</v>
      </c>
      <c r="F26" s="113" t="s">
        <v>8</v>
      </c>
    </row>
    <row r="27" spans="1:6" ht="79.5" customHeight="1">
      <c r="A27" s="16">
        <v>24</v>
      </c>
      <c r="B27" s="14" t="s">
        <v>134</v>
      </c>
      <c r="C27" s="18"/>
      <c r="D27" s="16" t="s">
        <v>112</v>
      </c>
      <c r="E27" s="16">
        <v>1</v>
      </c>
      <c r="F27" s="27" t="s">
        <v>8</v>
      </c>
    </row>
    <row r="28" spans="1:6" ht="59.25" customHeight="1">
      <c r="A28" s="16">
        <v>25</v>
      </c>
      <c r="B28" s="25" t="s">
        <v>135</v>
      </c>
      <c r="C28" s="17"/>
      <c r="D28" s="19" t="s">
        <v>136</v>
      </c>
      <c r="E28" s="16">
        <v>1</v>
      </c>
      <c r="F28" s="26" t="s">
        <v>8</v>
      </c>
    </row>
    <row r="29" spans="1:6" ht="77.25" customHeight="1">
      <c r="A29" s="16">
        <v>26</v>
      </c>
      <c r="B29" s="14" t="s">
        <v>137</v>
      </c>
      <c r="C29" s="107"/>
      <c r="D29" s="16" t="s">
        <v>112</v>
      </c>
      <c r="E29" s="16">
        <v>2</v>
      </c>
      <c r="F29" s="113" t="s">
        <v>24</v>
      </c>
    </row>
    <row r="30" spans="1:6" ht="78.75" customHeight="1">
      <c r="A30" s="16">
        <v>27</v>
      </c>
      <c r="B30" s="11" t="s">
        <v>138</v>
      </c>
      <c r="C30" s="107"/>
      <c r="D30" s="16" t="s">
        <v>136</v>
      </c>
      <c r="E30" s="16">
        <v>1</v>
      </c>
      <c r="F30" s="113" t="s">
        <v>24</v>
      </c>
    </row>
    <row r="31" spans="1:6" ht="106.5" customHeight="1">
      <c r="A31" s="16">
        <v>28</v>
      </c>
      <c r="B31" s="11" t="s">
        <v>139</v>
      </c>
      <c r="C31" s="107"/>
      <c r="D31" s="16" t="s">
        <v>136</v>
      </c>
      <c r="E31" s="16">
        <v>1</v>
      </c>
      <c r="F31" s="113" t="s">
        <v>24</v>
      </c>
    </row>
    <row r="32" spans="1:6" ht="79.5" customHeight="1">
      <c r="A32" s="16">
        <v>29</v>
      </c>
      <c r="B32" s="14" t="s">
        <v>140</v>
      </c>
      <c r="C32" s="107"/>
      <c r="D32" s="16" t="s">
        <v>112</v>
      </c>
      <c r="E32" s="16">
        <v>4</v>
      </c>
      <c r="F32" s="113" t="s">
        <v>24</v>
      </c>
    </row>
    <row r="33" spans="1:6" ht="87.75" customHeight="1">
      <c r="A33" s="16">
        <v>30</v>
      </c>
      <c r="B33" s="14" t="s">
        <v>141</v>
      </c>
      <c r="C33" s="107"/>
      <c r="D33" s="16" t="s">
        <v>112</v>
      </c>
      <c r="E33" s="16">
        <v>2</v>
      </c>
      <c r="F33" s="113" t="s">
        <v>24</v>
      </c>
    </row>
    <row r="34" spans="1:6" ht="114" customHeight="1">
      <c r="A34" s="16">
        <v>31</v>
      </c>
      <c r="B34" s="14" t="s">
        <v>142</v>
      </c>
      <c r="C34" s="107"/>
      <c r="D34" s="19" t="s">
        <v>143</v>
      </c>
      <c r="E34" s="16">
        <v>1</v>
      </c>
      <c r="F34" s="113" t="s">
        <v>24</v>
      </c>
    </row>
    <row r="35" spans="1:6" ht="78" customHeight="1">
      <c r="A35" s="16">
        <v>32</v>
      </c>
      <c r="B35" s="14" t="s">
        <v>144</v>
      </c>
      <c r="C35" s="107"/>
      <c r="D35" s="16" t="s">
        <v>112</v>
      </c>
      <c r="E35" s="16">
        <v>2</v>
      </c>
      <c r="F35" s="113" t="s">
        <v>24</v>
      </c>
    </row>
    <row r="36" spans="1:6" ht="85.5" customHeight="1">
      <c r="A36" s="16">
        <v>33</v>
      </c>
      <c r="B36" s="14" t="s">
        <v>145</v>
      </c>
      <c r="C36" s="107"/>
      <c r="D36" s="16" t="s">
        <v>112</v>
      </c>
      <c r="E36" s="16">
        <v>1</v>
      </c>
      <c r="F36" s="113" t="s">
        <v>24</v>
      </c>
    </row>
    <row r="37" spans="1:6" ht="75" customHeight="1">
      <c r="A37" s="16">
        <v>34</v>
      </c>
      <c r="B37" s="14" t="s">
        <v>146</v>
      </c>
      <c r="C37" s="107"/>
      <c r="D37" s="16" t="s">
        <v>112</v>
      </c>
      <c r="E37" s="16">
        <v>1</v>
      </c>
      <c r="F37" s="113" t="s">
        <v>24</v>
      </c>
    </row>
    <row r="38" spans="1:6" ht="95.25" customHeight="1">
      <c r="A38" s="16">
        <v>35</v>
      </c>
      <c r="B38" s="14" t="s">
        <v>147</v>
      </c>
      <c r="C38" s="107"/>
      <c r="D38" s="16" t="s">
        <v>112</v>
      </c>
      <c r="E38" s="16">
        <v>16</v>
      </c>
      <c r="F38" s="113" t="s">
        <v>24</v>
      </c>
    </row>
    <row r="39" spans="1:6" ht="75" customHeight="1">
      <c r="A39" s="16">
        <v>36</v>
      </c>
      <c r="B39" s="14" t="s">
        <v>148</v>
      </c>
      <c r="C39" s="107"/>
      <c r="D39" s="16" t="s">
        <v>112</v>
      </c>
      <c r="E39" s="16">
        <v>16</v>
      </c>
      <c r="F39" s="113" t="s">
        <v>24</v>
      </c>
    </row>
    <row r="40" spans="1:6" ht="108" customHeight="1">
      <c r="A40" s="16">
        <v>37</v>
      </c>
      <c r="B40" s="14" t="s">
        <v>149</v>
      </c>
      <c r="C40" s="107"/>
      <c r="D40" s="19" t="s">
        <v>150</v>
      </c>
      <c r="E40" s="16">
        <v>2</v>
      </c>
      <c r="F40" s="113" t="s">
        <v>24</v>
      </c>
    </row>
    <row r="41" spans="1:6" ht="77.25" customHeight="1">
      <c r="A41" s="16">
        <v>38</v>
      </c>
      <c r="B41" s="14" t="s">
        <v>151</v>
      </c>
      <c r="C41" s="107"/>
      <c r="D41" s="16" t="s">
        <v>112</v>
      </c>
      <c r="E41" s="16">
        <v>1</v>
      </c>
      <c r="F41" s="113" t="s">
        <v>24</v>
      </c>
    </row>
    <row r="42" spans="1:6" ht="98.25" customHeight="1">
      <c r="A42" s="16">
        <v>39</v>
      </c>
      <c r="B42" s="14" t="s">
        <v>152</v>
      </c>
      <c r="C42" s="107"/>
      <c r="D42" s="19" t="s">
        <v>31</v>
      </c>
      <c r="E42" s="16">
        <v>1</v>
      </c>
      <c r="F42" s="113" t="s">
        <v>24</v>
      </c>
    </row>
    <row r="43" spans="1:6" ht="341.25" customHeight="1">
      <c r="A43" s="16">
        <v>40</v>
      </c>
      <c r="B43" s="114" t="s">
        <v>153</v>
      </c>
      <c r="C43" s="30"/>
      <c r="D43" s="16" t="s">
        <v>136</v>
      </c>
      <c r="E43" s="115">
        <v>3</v>
      </c>
      <c r="F43" s="31" t="s">
        <v>24</v>
      </c>
    </row>
    <row r="44" spans="1:6" ht="76.5" customHeight="1">
      <c r="A44" s="16">
        <v>41</v>
      </c>
      <c r="B44" s="14" t="s">
        <v>154</v>
      </c>
      <c r="C44" s="107"/>
      <c r="D44" s="16" t="s">
        <v>6</v>
      </c>
      <c r="E44" s="16">
        <v>50</v>
      </c>
      <c r="F44" s="113" t="s">
        <v>24</v>
      </c>
    </row>
    <row r="45" spans="1:6" ht="114" customHeight="1">
      <c r="A45" s="16">
        <v>42</v>
      </c>
      <c r="B45" s="14" t="s">
        <v>155</v>
      </c>
      <c r="C45" s="107"/>
      <c r="D45" s="16" t="s">
        <v>6</v>
      </c>
      <c r="E45" s="16">
        <v>1</v>
      </c>
      <c r="F45" s="113" t="s">
        <v>24</v>
      </c>
    </row>
    <row r="46" spans="1:6" ht="69.75" customHeight="1">
      <c r="A46" s="16">
        <v>43</v>
      </c>
      <c r="B46" s="25" t="s">
        <v>156</v>
      </c>
      <c r="C46" s="17"/>
      <c r="D46" s="19" t="s">
        <v>136</v>
      </c>
      <c r="E46" s="16">
        <v>8</v>
      </c>
      <c r="F46" s="26" t="s">
        <v>24</v>
      </c>
    </row>
    <row r="47" spans="1:6" ht="92.25" customHeight="1">
      <c r="A47" s="16">
        <v>44</v>
      </c>
      <c r="B47" s="14" t="s">
        <v>157</v>
      </c>
      <c r="D47" s="19" t="s">
        <v>112</v>
      </c>
      <c r="E47" s="16">
        <v>1</v>
      </c>
      <c r="F47" s="27" t="s">
        <v>24</v>
      </c>
    </row>
    <row r="48" spans="1:6" ht="51.75" customHeight="1">
      <c r="A48" s="16">
        <v>45</v>
      </c>
      <c r="B48" s="32" t="s">
        <v>158</v>
      </c>
      <c r="D48" s="19" t="s">
        <v>112</v>
      </c>
      <c r="E48" s="16">
        <v>20</v>
      </c>
      <c r="F48" s="27" t="s">
        <v>24</v>
      </c>
    </row>
    <row r="49" spans="1:6" ht="67.5" customHeight="1">
      <c r="A49" s="16">
        <v>46</v>
      </c>
      <c r="B49" s="14" t="s">
        <v>159</v>
      </c>
      <c r="C49" s="107"/>
      <c r="D49" s="16" t="s">
        <v>110</v>
      </c>
      <c r="E49" s="16">
        <v>4</v>
      </c>
      <c r="F49" s="113" t="s">
        <v>24</v>
      </c>
    </row>
    <row r="50" spans="1:6" ht="66.75" customHeight="1">
      <c r="A50" s="16">
        <v>47</v>
      </c>
      <c r="B50" s="25" t="s">
        <v>160</v>
      </c>
      <c r="C50" s="17"/>
      <c r="D50" s="16" t="s">
        <v>110</v>
      </c>
      <c r="E50" s="16">
        <v>2</v>
      </c>
      <c r="F50" s="26" t="s">
        <v>24</v>
      </c>
    </row>
    <row r="51" spans="1:6" ht="55.5" customHeight="1">
      <c r="A51" s="16">
        <v>48</v>
      </c>
      <c r="B51" s="25" t="s">
        <v>161</v>
      </c>
      <c r="C51" s="17"/>
      <c r="D51" s="16" t="s">
        <v>110</v>
      </c>
      <c r="E51" s="16">
        <v>2</v>
      </c>
      <c r="F51" s="26" t="s">
        <v>24</v>
      </c>
    </row>
    <row r="52" spans="1:6" ht="94.5" customHeight="1">
      <c r="A52" s="16">
        <v>49</v>
      </c>
      <c r="B52" s="14" t="s">
        <v>162</v>
      </c>
      <c r="C52" s="18"/>
      <c r="D52" s="16" t="s">
        <v>112</v>
      </c>
      <c r="E52" s="16">
        <v>2</v>
      </c>
      <c r="F52" s="20" t="s">
        <v>24</v>
      </c>
    </row>
    <row r="53" spans="1:6" ht="94.5" customHeight="1">
      <c r="A53" s="16">
        <v>50</v>
      </c>
      <c r="B53" s="14" t="s">
        <v>163</v>
      </c>
      <c r="C53" s="18"/>
      <c r="D53" s="16" t="s">
        <v>112</v>
      </c>
      <c r="E53" s="16">
        <v>2</v>
      </c>
      <c r="F53" s="20" t="s">
        <v>24</v>
      </c>
    </row>
    <row r="54" spans="1:6" ht="72.75" customHeight="1">
      <c r="A54" s="16">
        <v>51</v>
      </c>
      <c r="B54" s="25" t="s">
        <v>164</v>
      </c>
      <c r="C54" s="17"/>
      <c r="D54" s="19" t="s">
        <v>78</v>
      </c>
      <c r="E54" s="16">
        <v>10</v>
      </c>
      <c r="F54" s="26" t="s">
        <v>55</v>
      </c>
    </row>
    <row r="55" spans="1:6" ht="66" customHeight="1">
      <c r="A55" s="16">
        <v>52</v>
      </c>
      <c r="B55" s="14" t="s">
        <v>165</v>
      </c>
      <c r="C55" s="107"/>
      <c r="D55" s="16" t="s">
        <v>110</v>
      </c>
      <c r="E55" s="16">
        <v>60</v>
      </c>
      <c r="F55" s="113" t="s">
        <v>55</v>
      </c>
    </row>
    <row r="56" spans="1:6" ht="62.25" customHeight="1">
      <c r="A56" s="16">
        <v>53</v>
      </c>
      <c r="B56" s="14" t="s">
        <v>166</v>
      </c>
      <c r="C56" s="107"/>
      <c r="D56" s="16" t="s">
        <v>110</v>
      </c>
      <c r="E56" s="16">
        <v>20</v>
      </c>
      <c r="F56" s="113" t="s">
        <v>55</v>
      </c>
    </row>
    <row r="57" spans="1:6" ht="60.75" customHeight="1">
      <c r="A57" s="16">
        <v>54</v>
      </c>
      <c r="B57" s="32" t="s">
        <v>167</v>
      </c>
      <c r="D57" s="19" t="s">
        <v>168</v>
      </c>
      <c r="E57" s="16">
        <v>2</v>
      </c>
      <c r="F57" s="27" t="s">
        <v>55</v>
      </c>
    </row>
    <row r="58" spans="1:6" ht="72" customHeight="1">
      <c r="A58" s="16">
        <v>55</v>
      </c>
      <c r="B58" s="14" t="s">
        <v>169</v>
      </c>
      <c r="C58" s="107"/>
      <c r="D58" s="16" t="s">
        <v>85</v>
      </c>
      <c r="E58" s="16">
        <v>2</v>
      </c>
      <c r="F58" s="113" t="s">
        <v>55</v>
      </c>
    </row>
    <row r="59" spans="1:6" ht="51.75" customHeight="1">
      <c r="A59" s="16">
        <v>56</v>
      </c>
      <c r="B59" s="14" t="s">
        <v>170</v>
      </c>
      <c r="D59" s="19" t="s">
        <v>171</v>
      </c>
      <c r="E59" s="16">
        <v>10</v>
      </c>
      <c r="F59" s="27" t="s">
        <v>55</v>
      </c>
    </row>
    <row r="60" spans="1:6" ht="63" customHeight="1">
      <c r="A60" s="16">
        <v>57</v>
      </c>
      <c r="B60" s="14" t="s">
        <v>172</v>
      </c>
      <c r="D60" s="19" t="s">
        <v>173</v>
      </c>
      <c r="E60" s="16">
        <v>6</v>
      </c>
      <c r="F60" s="27" t="s">
        <v>55</v>
      </c>
    </row>
    <row r="61" spans="1:6" ht="120.75" customHeight="1">
      <c r="A61" s="16">
        <v>58</v>
      </c>
      <c r="B61" s="14" t="s">
        <v>174</v>
      </c>
      <c r="C61" s="18"/>
      <c r="D61" s="19" t="s">
        <v>175</v>
      </c>
      <c r="E61" s="16">
        <v>2</v>
      </c>
      <c r="F61" s="27" t="s">
        <v>55</v>
      </c>
    </row>
    <row r="62" spans="1:6" ht="15.75" customHeight="1">
      <c r="A62" s="24"/>
    </row>
    <row r="63" spans="1:6" ht="15.75" customHeight="1">
      <c r="A63" s="24"/>
    </row>
    <row r="64" spans="1:6" ht="15.75" customHeight="1">
      <c r="A64" s="24"/>
    </row>
    <row r="65" spans="1:1" ht="15.75" customHeight="1">
      <c r="A65" s="24"/>
    </row>
    <row r="66" spans="1:1" ht="15.75" customHeight="1">
      <c r="A66" s="24"/>
    </row>
    <row r="67" spans="1:1" ht="15.75" customHeight="1">
      <c r="A67" s="24"/>
    </row>
    <row r="68" spans="1:1" ht="15.75" customHeight="1">
      <c r="A68" s="24"/>
    </row>
    <row r="69" spans="1:1" ht="15.75" customHeight="1">
      <c r="A69" s="24"/>
    </row>
    <row r="70" spans="1:1" ht="15.75" customHeight="1">
      <c r="A70" s="24"/>
    </row>
    <row r="71" spans="1:1" ht="15.75" customHeight="1">
      <c r="A71" s="24"/>
    </row>
    <row r="72" spans="1:1" ht="15.75" customHeight="1">
      <c r="A72" s="24"/>
    </row>
    <row r="73" spans="1:1" ht="15.75" customHeight="1">
      <c r="A73" s="24"/>
    </row>
    <row r="74" spans="1:1" ht="15.75" customHeight="1">
      <c r="A74" s="24"/>
    </row>
    <row r="75" spans="1:1" ht="15.75" customHeight="1">
      <c r="A75" s="24"/>
    </row>
    <row r="76" spans="1:1" ht="15.75" customHeight="1">
      <c r="A76" s="24"/>
    </row>
    <row r="77" spans="1:1" ht="15.75" customHeight="1">
      <c r="A77" s="24"/>
    </row>
    <row r="78" spans="1:1" ht="15.75" customHeight="1">
      <c r="A78" s="24"/>
    </row>
    <row r="79" spans="1:1" ht="15.75" customHeight="1">
      <c r="A79" s="24"/>
    </row>
    <row r="80" spans="1:1" ht="15.75" customHeight="1">
      <c r="A80" s="24"/>
    </row>
    <row r="81" spans="1:1" ht="15.75" customHeight="1">
      <c r="A81" s="24"/>
    </row>
    <row r="82" spans="1:1" ht="15.75" customHeight="1">
      <c r="A82" s="24"/>
    </row>
    <row r="83" spans="1:1" ht="15.75" customHeight="1">
      <c r="A83" s="24"/>
    </row>
    <row r="84" spans="1:1" ht="15.75" customHeight="1">
      <c r="A84" s="24"/>
    </row>
    <row r="85" spans="1:1" ht="15.75" customHeight="1">
      <c r="A85" s="24"/>
    </row>
    <row r="86" spans="1:1" ht="15.75" customHeight="1">
      <c r="A86" s="24"/>
    </row>
    <row r="87" spans="1:1" ht="15.75" customHeight="1">
      <c r="A87" s="24"/>
    </row>
    <row r="88" spans="1:1" ht="15.75" customHeight="1">
      <c r="A88" s="24"/>
    </row>
    <row r="89" spans="1:1" ht="15.75" customHeight="1">
      <c r="A89" s="24"/>
    </row>
    <row r="90" spans="1:1" ht="15.75" customHeight="1">
      <c r="A90" s="24"/>
    </row>
    <row r="91" spans="1:1" ht="15.75" customHeight="1">
      <c r="A91" s="24"/>
    </row>
    <row r="92" spans="1:1" ht="15.75" customHeight="1">
      <c r="A92" s="24"/>
    </row>
    <row r="93" spans="1:1" ht="15.75" customHeight="1">
      <c r="A93" s="24"/>
    </row>
    <row r="94" spans="1:1" ht="15.75" customHeight="1">
      <c r="A94" s="24"/>
    </row>
    <row r="95" spans="1:1" ht="15.75" customHeight="1">
      <c r="A95" s="24"/>
    </row>
    <row r="96" spans="1:1" ht="15.75" customHeight="1">
      <c r="A96" s="24"/>
    </row>
    <row r="97" spans="1:1" ht="15.75" customHeight="1">
      <c r="A97" s="24"/>
    </row>
    <row r="98" spans="1:1" ht="15.75" customHeight="1">
      <c r="A98" s="24"/>
    </row>
    <row r="99" spans="1:1" ht="15.75" customHeight="1">
      <c r="A99" s="24"/>
    </row>
    <row r="100" spans="1:1" ht="15.75" customHeight="1">
      <c r="A100" s="24"/>
    </row>
    <row r="101" spans="1:1" ht="15.75" customHeight="1">
      <c r="A101" s="24"/>
    </row>
    <row r="102" spans="1:1" ht="15.75" customHeight="1">
      <c r="A102" s="24"/>
    </row>
    <row r="103" spans="1:1" ht="15.75" customHeight="1">
      <c r="A103" s="24"/>
    </row>
    <row r="104" spans="1:1" ht="15.75" customHeight="1">
      <c r="A104" s="24"/>
    </row>
    <row r="105" spans="1:1" ht="15.75" customHeight="1">
      <c r="A105" s="24"/>
    </row>
    <row r="106" spans="1:1" ht="15.75" customHeight="1">
      <c r="A106" s="24"/>
    </row>
    <row r="107" spans="1:1" ht="15.75" customHeight="1">
      <c r="A107" s="24"/>
    </row>
    <row r="108" spans="1:1" ht="15.75" customHeight="1">
      <c r="A108" s="24"/>
    </row>
    <row r="109" spans="1:1" ht="15.75" customHeight="1">
      <c r="A109" s="24"/>
    </row>
    <row r="110" spans="1:1" ht="15.75" customHeight="1">
      <c r="A110" s="24"/>
    </row>
    <row r="111" spans="1:1" ht="15.75" customHeight="1">
      <c r="A111" s="24"/>
    </row>
    <row r="112" spans="1:1" ht="15.75" customHeight="1">
      <c r="A112" s="24"/>
    </row>
    <row r="113" spans="1:1" ht="15.75" customHeight="1">
      <c r="A113" s="24"/>
    </row>
    <row r="114" spans="1:1" ht="15.75" customHeight="1">
      <c r="A114" s="24"/>
    </row>
    <row r="115" spans="1:1" ht="15.75" customHeight="1">
      <c r="A115" s="24"/>
    </row>
    <row r="116" spans="1:1" ht="15.75" customHeight="1">
      <c r="A116" s="24"/>
    </row>
    <row r="117" spans="1:1" ht="15.75" customHeight="1">
      <c r="A117" s="24"/>
    </row>
    <row r="118" spans="1:1" ht="15.75" customHeight="1">
      <c r="A118" s="24"/>
    </row>
    <row r="119" spans="1:1" ht="15.75" customHeight="1">
      <c r="A119" s="24"/>
    </row>
    <row r="120" spans="1:1" ht="15.75" customHeight="1">
      <c r="A120" s="24"/>
    </row>
    <row r="121" spans="1:1" ht="15.75" customHeight="1">
      <c r="A121" s="24"/>
    </row>
    <row r="122" spans="1:1" ht="15.75" customHeight="1">
      <c r="A122" s="24"/>
    </row>
    <row r="123" spans="1:1" ht="15.75" customHeight="1">
      <c r="A123" s="24"/>
    </row>
    <row r="124" spans="1:1" ht="15.75" customHeight="1">
      <c r="A124" s="24"/>
    </row>
    <row r="125" spans="1:1" ht="15.75" customHeight="1">
      <c r="A125" s="24"/>
    </row>
    <row r="126" spans="1:1" ht="15.75" customHeight="1">
      <c r="A126" s="24"/>
    </row>
    <row r="127" spans="1:1" ht="15.75" customHeight="1">
      <c r="A127" s="24"/>
    </row>
    <row r="128" spans="1:1" ht="15.75" customHeight="1">
      <c r="A128" s="24"/>
    </row>
    <row r="129" spans="1:1" ht="15.75" customHeight="1">
      <c r="A129" s="24"/>
    </row>
    <row r="130" spans="1:1" ht="15.75" customHeight="1">
      <c r="A130" s="24"/>
    </row>
    <row r="131" spans="1:1" ht="15.75" customHeight="1">
      <c r="A131" s="24"/>
    </row>
    <row r="132" spans="1:1" ht="15.75" customHeight="1">
      <c r="A132" s="24"/>
    </row>
    <row r="133" spans="1:1" ht="15.75" customHeight="1">
      <c r="A133" s="24"/>
    </row>
    <row r="134" spans="1:1" ht="15.75" customHeight="1">
      <c r="A134" s="24"/>
    </row>
    <row r="135" spans="1:1" ht="15.75" customHeight="1">
      <c r="A135" s="24"/>
    </row>
    <row r="136" spans="1:1" ht="15.75" customHeight="1">
      <c r="A136" s="24"/>
    </row>
    <row r="137" spans="1:1" ht="15.75" customHeight="1">
      <c r="A137" s="24"/>
    </row>
    <row r="138" spans="1:1" ht="15.75" customHeight="1">
      <c r="A138" s="24"/>
    </row>
    <row r="139" spans="1:1" ht="15.75" customHeight="1">
      <c r="A139" s="24"/>
    </row>
    <row r="140" spans="1:1" ht="15.75" customHeight="1">
      <c r="A140" s="24"/>
    </row>
    <row r="141" spans="1:1" ht="15.75" customHeight="1">
      <c r="A141" s="24"/>
    </row>
    <row r="142" spans="1:1" ht="15.75" customHeight="1">
      <c r="A142" s="24"/>
    </row>
    <row r="143" spans="1:1" ht="15.75" customHeight="1">
      <c r="A143" s="24"/>
    </row>
    <row r="144" spans="1:1" ht="15.75" customHeight="1">
      <c r="A144" s="24"/>
    </row>
    <row r="145" spans="1:1" ht="15.75" customHeight="1">
      <c r="A145" s="24"/>
    </row>
    <row r="146" spans="1:1" ht="15.75" customHeight="1">
      <c r="A146" s="24"/>
    </row>
    <row r="147" spans="1:1" ht="15.75" customHeight="1">
      <c r="A147" s="24"/>
    </row>
    <row r="148" spans="1:1" ht="15.75" customHeight="1">
      <c r="A148" s="24"/>
    </row>
    <row r="149" spans="1:1" ht="15.75" customHeight="1">
      <c r="A149" s="24"/>
    </row>
    <row r="150" spans="1:1" ht="15.75" customHeight="1">
      <c r="A150" s="24"/>
    </row>
    <row r="151" spans="1:1" ht="15.75" customHeight="1">
      <c r="A151" s="24"/>
    </row>
    <row r="152" spans="1:1" ht="15.75" customHeight="1">
      <c r="A152" s="24"/>
    </row>
    <row r="153" spans="1:1" ht="15.75" customHeight="1">
      <c r="A153" s="24"/>
    </row>
    <row r="154" spans="1:1" ht="15.75" customHeight="1">
      <c r="A154" s="24"/>
    </row>
    <row r="155" spans="1:1" ht="15.75" customHeight="1">
      <c r="A155" s="24"/>
    </row>
    <row r="156" spans="1:1" ht="15.75" customHeight="1">
      <c r="A156" s="24"/>
    </row>
    <row r="157" spans="1:1" ht="15.75" customHeight="1">
      <c r="A157" s="24"/>
    </row>
    <row r="158" spans="1:1" ht="15.75" customHeight="1">
      <c r="A158" s="24"/>
    </row>
    <row r="159" spans="1:1" ht="15.75" customHeight="1">
      <c r="A159" s="24"/>
    </row>
    <row r="160" spans="1:1" ht="15.75" customHeight="1">
      <c r="A160" s="24"/>
    </row>
    <row r="161" spans="1:1" ht="15.75" customHeight="1">
      <c r="A161" s="24"/>
    </row>
    <row r="162" spans="1:1" ht="15.75" customHeight="1">
      <c r="A162" s="24"/>
    </row>
    <row r="163" spans="1:1" ht="15.75" customHeight="1">
      <c r="A163" s="24"/>
    </row>
    <row r="164" spans="1:1" ht="15.75" customHeight="1">
      <c r="A164" s="24"/>
    </row>
    <row r="165" spans="1:1" ht="15.75" customHeight="1">
      <c r="A165" s="24"/>
    </row>
    <row r="166" spans="1:1" ht="15.75" customHeight="1">
      <c r="A166" s="24"/>
    </row>
    <row r="167" spans="1:1" ht="15.75" customHeight="1">
      <c r="A167" s="24"/>
    </row>
    <row r="168" spans="1:1" ht="15.75" customHeight="1">
      <c r="A168" s="24"/>
    </row>
    <row r="169" spans="1:1" ht="15.75" customHeight="1">
      <c r="A169" s="24"/>
    </row>
    <row r="170" spans="1:1" ht="15.75" customHeight="1">
      <c r="A170" s="24"/>
    </row>
    <row r="171" spans="1:1" ht="15.75" customHeight="1">
      <c r="A171" s="24"/>
    </row>
    <row r="172" spans="1:1" ht="15.75" customHeight="1">
      <c r="A172" s="24"/>
    </row>
    <row r="173" spans="1:1" ht="15.75" customHeight="1">
      <c r="A173" s="24"/>
    </row>
    <row r="174" spans="1:1" ht="15.75" customHeight="1">
      <c r="A174" s="24"/>
    </row>
    <row r="175" spans="1:1" ht="15.75" customHeight="1">
      <c r="A175" s="24"/>
    </row>
    <row r="176" spans="1:1" ht="15.75" customHeight="1">
      <c r="A176" s="24"/>
    </row>
    <row r="177" spans="1:1" ht="15.75" customHeight="1">
      <c r="A177" s="24"/>
    </row>
    <row r="178" spans="1:1" ht="15.75" customHeight="1">
      <c r="A178" s="24"/>
    </row>
    <row r="179" spans="1:1" ht="15.75" customHeight="1">
      <c r="A179" s="24"/>
    </row>
    <row r="180" spans="1:1" ht="15.75" customHeight="1">
      <c r="A180" s="24"/>
    </row>
    <row r="181" spans="1:1" ht="15.75" customHeight="1">
      <c r="A181" s="24"/>
    </row>
    <row r="182" spans="1:1" ht="15.75" customHeight="1">
      <c r="A182" s="24"/>
    </row>
    <row r="183" spans="1:1" ht="15.75" customHeight="1">
      <c r="A183" s="24"/>
    </row>
    <row r="184" spans="1:1" ht="15.75" customHeight="1">
      <c r="A184" s="24"/>
    </row>
    <row r="185" spans="1:1" ht="15.75" customHeight="1">
      <c r="A185" s="24"/>
    </row>
    <row r="186" spans="1:1" ht="15.75" customHeight="1">
      <c r="A186" s="24"/>
    </row>
    <row r="187" spans="1:1" ht="15.75" customHeight="1">
      <c r="A187" s="24"/>
    </row>
    <row r="188" spans="1:1" ht="15.75" customHeight="1">
      <c r="A188" s="24"/>
    </row>
    <row r="189" spans="1:1" ht="15.75" customHeight="1">
      <c r="A189" s="24"/>
    </row>
    <row r="190" spans="1:1" ht="15.75" customHeight="1">
      <c r="A190" s="24"/>
    </row>
    <row r="191" spans="1:1" ht="15.75" customHeight="1">
      <c r="A191" s="24"/>
    </row>
    <row r="192" spans="1:1" ht="15.75" customHeight="1">
      <c r="A192" s="24"/>
    </row>
    <row r="193" spans="1:1" ht="15.75" customHeight="1">
      <c r="A193" s="24"/>
    </row>
    <row r="194" spans="1:1" ht="15.75" customHeight="1">
      <c r="A194" s="24"/>
    </row>
    <row r="195" spans="1:1" ht="15.75" customHeight="1">
      <c r="A195" s="24"/>
    </row>
    <row r="196" spans="1:1" ht="15.75" customHeight="1">
      <c r="A196" s="24"/>
    </row>
    <row r="197" spans="1:1" ht="15.75" customHeight="1">
      <c r="A197" s="24"/>
    </row>
    <row r="198" spans="1:1" ht="15.75" customHeight="1">
      <c r="A198" s="24"/>
    </row>
    <row r="199" spans="1:1" ht="15.75" customHeight="1">
      <c r="A199" s="24"/>
    </row>
    <row r="200" spans="1:1" ht="15.75" customHeight="1">
      <c r="A200" s="24"/>
    </row>
    <row r="201" spans="1:1" ht="15.75" customHeight="1">
      <c r="A201" s="24"/>
    </row>
    <row r="202" spans="1:1" ht="15.75" customHeight="1">
      <c r="A202" s="24"/>
    </row>
    <row r="203" spans="1:1" ht="15.75" customHeight="1">
      <c r="A203" s="24"/>
    </row>
    <row r="204" spans="1:1" ht="15.75" customHeight="1">
      <c r="A204" s="24"/>
    </row>
    <row r="205" spans="1:1" ht="15.75" customHeight="1">
      <c r="A205" s="24"/>
    </row>
    <row r="206" spans="1:1" ht="15.75" customHeight="1">
      <c r="A206" s="24"/>
    </row>
    <row r="207" spans="1:1" ht="15.75" customHeight="1">
      <c r="A207" s="24"/>
    </row>
    <row r="208" spans="1:1" ht="15.75" customHeight="1">
      <c r="A208" s="24"/>
    </row>
    <row r="209" spans="1:1" ht="15.75" customHeight="1">
      <c r="A209" s="24"/>
    </row>
    <row r="210" spans="1:1" ht="15.75" customHeight="1">
      <c r="A210" s="24"/>
    </row>
    <row r="211" spans="1:1" ht="15.75" customHeight="1">
      <c r="A211" s="24"/>
    </row>
    <row r="212" spans="1:1" ht="15.75" customHeight="1">
      <c r="A212" s="24"/>
    </row>
    <row r="213" spans="1:1" ht="15.75" customHeight="1">
      <c r="A213" s="24"/>
    </row>
    <row r="214" spans="1:1" ht="15.75" customHeight="1">
      <c r="A214" s="24"/>
    </row>
    <row r="215" spans="1:1" ht="15.75" customHeight="1">
      <c r="A215" s="24"/>
    </row>
    <row r="216" spans="1:1" ht="15.75" customHeight="1">
      <c r="A216" s="24"/>
    </row>
    <row r="217" spans="1:1" ht="15.75" customHeight="1">
      <c r="A217" s="24"/>
    </row>
    <row r="218" spans="1:1" ht="15.75" customHeight="1">
      <c r="A218" s="24"/>
    </row>
    <row r="219" spans="1:1" ht="15.75" customHeight="1">
      <c r="A219" s="24"/>
    </row>
    <row r="220" spans="1:1" ht="15.75" customHeight="1">
      <c r="A220" s="24"/>
    </row>
    <row r="221" spans="1:1" ht="15.75" customHeight="1">
      <c r="A221" s="24"/>
    </row>
    <row r="222" spans="1:1" ht="15.75" customHeight="1">
      <c r="A222" s="24"/>
    </row>
    <row r="223" spans="1:1" ht="15.75" customHeight="1">
      <c r="A223" s="24"/>
    </row>
    <row r="224" spans="1:1" ht="15.75" customHeight="1">
      <c r="A224" s="24"/>
    </row>
    <row r="225" spans="1:1" ht="15.75" customHeight="1">
      <c r="A225" s="24"/>
    </row>
    <row r="226" spans="1:1" ht="15.75" customHeight="1">
      <c r="A226" s="24"/>
    </row>
    <row r="227" spans="1:1" ht="15.75" customHeight="1">
      <c r="A227" s="24"/>
    </row>
    <row r="228" spans="1:1" ht="15.75" customHeight="1">
      <c r="A228" s="24"/>
    </row>
    <row r="229" spans="1:1" ht="15.75" customHeight="1">
      <c r="A229" s="24"/>
    </row>
    <row r="230" spans="1:1" ht="15.75" customHeight="1">
      <c r="A230" s="24"/>
    </row>
    <row r="231" spans="1:1" ht="15.75" customHeight="1">
      <c r="A231" s="24"/>
    </row>
    <row r="232" spans="1:1" ht="15.75" customHeight="1">
      <c r="A232" s="24"/>
    </row>
    <row r="233" spans="1:1" ht="15.75" customHeight="1">
      <c r="A233" s="24"/>
    </row>
    <row r="234" spans="1:1" ht="15.75" customHeight="1">
      <c r="A234" s="24"/>
    </row>
    <row r="235" spans="1:1" ht="15.75" customHeight="1">
      <c r="A235" s="24"/>
    </row>
    <row r="236" spans="1:1" ht="15.75" customHeight="1">
      <c r="A236" s="24"/>
    </row>
    <row r="237" spans="1:1" ht="15.75" customHeight="1">
      <c r="A237" s="24"/>
    </row>
    <row r="238" spans="1:1" ht="15.75" customHeight="1">
      <c r="A238" s="24"/>
    </row>
    <row r="239" spans="1:1" ht="15.75" customHeight="1">
      <c r="A239" s="24"/>
    </row>
    <row r="240" spans="1:1" ht="15.75" customHeight="1">
      <c r="A240" s="24"/>
    </row>
    <row r="241" spans="1:1" ht="15.75" customHeight="1">
      <c r="A241" s="24"/>
    </row>
    <row r="242" spans="1:1" ht="15.75" customHeight="1">
      <c r="A242" s="24"/>
    </row>
    <row r="243" spans="1:1" ht="15.75" customHeight="1">
      <c r="A243" s="24"/>
    </row>
    <row r="244" spans="1:1" ht="15.75" customHeight="1">
      <c r="A244" s="24"/>
    </row>
    <row r="245" spans="1:1" ht="15.75" customHeight="1">
      <c r="A245" s="24"/>
    </row>
    <row r="246" spans="1:1" ht="15.75" customHeight="1">
      <c r="A246" s="24"/>
    </row>
    <row r="247" spans="1:1" ht="15.75" customHeight="1">
      <c r="A247" s="24"/>
    </row>
    <row r="248" spans="1:1" ht="15.75" customHeight="1">
      <c r="A248" s="24"/>
    </row>
    <row r="249" spans="1:1" ht="15.75" customHeight="1">
      <c r="A249" s="24"/>
    </row>
    <row r="250" spans="1:1" ht="15.75" customHeight="1">
      <c r="A250" s="24"/>
    </row>
    <row r="251" spans="1:1" ht="15.75" customHeight="1">
      <c r="A251" s="24"/>
    </row>
    <row r="252" spans="1:1" ht="15.75" customHeight="1">
      <c r="A252" s="24"/>
    </row>
    <row r="253" spans="1:1" ht="15.75" customHeight="1">
      <c r="A253" s="24"/>
    </row>
    <row r="254" spans="1:1" ht="15.75" customHeight="1">
      <c r="A254" s="24"/>
    </row>
    <row r="255" spans="1:1" ht="15.75" customHeight="1">
      <c r="A255" s="24"/>
    </row>
    <row r="256" spans="1:1" ht="15.75" customHeight="1">
      <c r="A256" s="24"/>
    </row>
    <row r="257" spans="1:1" ht="15.75" customHeight="1">
      <c r="A257" s="24"/>
    </row>
    <row r="258" spans="1:1" ht="15.75" customHeight="1">
      <c r="A258" s="24"/>
    </row>
    <row r="259" spans="1:1" ht="15.75" customHeight="1">
      <c r="A259" s="24"/>
    </row>
    <row r="260" spans="1:1" ht="15.75" customHeight="1">
      <c r="A260" s="24"/>
    </row>
    <row r="261" spans="1:1" ht="15.75" customHeight="1">
      <c r="A261" s="24"/>
    </row>
    <row r="262" spans="1:1" ht="15.75" customHeight="1">
      <c r="A262" s="24"/>
    </row>
    <row r="263" spans="1:1" ht="15.75" customHeight="1">
      <c r="A263" s="24"/>
    </row>
    <row r="264" spans="1:1" ht="15.75" customHeight="1">
      <c r="A264" s="24"/>
    </row>
    <row r="265" spans="1:1" ht="15.75" customHeight="1">
      <c r="A265" s="24"/>
    </row>
    <row r="266" spans="1:1" ht="15.75" customHeight="1">
      <c r="A266" s="24"/>
    </row>
    <row r="267" spans="1:1" ht="15.75" customHeight="1">
      <c r="A267" s="24"/>
    </row>
    <row r="268" spans="1:1" ht="15.75" customHeight="1">
      <c r="A268" s="24"/>
    </row>
    <row r="269" spans="1:1" ht="15.75" customHeight="1">
      <c r="A269" s="24"/>
    </row>
    <row r="270" spans="1:1" ht="15.75" customHeight="1">
      <c r="A270" s="24"/>
    </row>
    <row r="271" spans="1:1" ht="15.75" customHeight="1">
      <c r="A271" s="24"/>
    </row>
    <row r="272" spans="1:1" ht="15.75" customHeight="1">
      <c r="A272" s="24"/>
    </row>
    <row r="273" spans="1:1" ht="15.75" customHeight="1">
      <c r="A273" s="24"/>
    </row>
    <row r="274" spans="1:1" ht="15.75" customHeight="1">
      <c r="A274" s="24"/>
    </row>
    <row r="275" spans="1:1" ht="15.75" customHeight="1">
      <c r="A275" s="24"/>
    </row>
    <row r="276" spans="1:1" ht="15.75" customHeight="1">
      <c r="A276" s="24"/>
    </row>
    <row r="277" spans="1:1" ht="15.75" customHeight="1">
      <c r="A277" s="24"/>
    </row>
    <row r="278" spans="1:1" ht="15.75" customHeight="1">
      <c r="A278" s="24"/>
    </row>
    <row r="279" spans="1:1" ht="15.75" customHeight="1">
      <c r="A279" s="24"/>
    </row>
    <row r="280" spans="1:1" ht="15.75" customHeight="1">
      <c r="A280" s="24"/>
    </row>
    <row r="281" spans="1:1" ht="15.75" customHeight="1">
      <c r="A281" s="24"/>
    </row>
    <row r="282" spans="1:1" ht="15.75" customHeight="1">
      <c r="A282" s="24"/>
    </row>
    <row r="283" spans="1:1" ht="15.75" customHeight="1">
      <c r="A283" s="24"/>
    </row>
    <row r="284" spans="1:1" ht="15.75" customHeight="1">
      <c r="A284" s="24"/>
    </row>
    <row r="285" spans="1:1" ht="15.75" customHeight="1">
      <c r="A285" s="24"/>
    </row>
    <row r="286" spans="1:1" ht="15.75" customHeight="1">
      <c r="A286" s="24"/>
    </row>
    <row r="287" spans="1:1" ht="15.75" customHeight="1">
      <c r="A287" s="24"/>
    </row>
    <row r="288" spans="1:1" ht="15.75" customHeight="1">
      <c r="A288" s="24"/>
    </row>
    <row r="289" spans="1:1" ht="15.75" customHeight="1">
      <c r="A289" s="24"/>
    </row>
    <row r="290" spans="1:1" ht="15.75" customHeight="1">
      <c r="A290" s="24"/>
    </row>
    <row r="291" spans="1:1" ht="15.75" customHeight="1">
      <c r="A291" s="24"/>
    </row>
    <row r="292" spans="1:1" ht="15.75" customHeight="1">
      <c r="A292" s="24"/>
    </row>
    <row r="293" spans="1:1" ht="15.75" customHeight="1">
      <c r="A293" s="24"/>
    </row>
    <row r="294" spans="1:1" ht="15.75" customHeight="1">
      <c r="A294" s="24"/>
    </row>
    <row r="295" spans="1:1" ht="15.75" customHeight="1">
      <c r="A295" s="24"/>
    </row>
    <row r="296" spans="1:1" ht="15.75" customHeight="1">
      <c r="A296" s="24"/>
    </row>
    <row r="297" spans="1:1" ht="15.75" customHeight="1">
      <c r="A297" s="24"/>
    </row>
    <row r="298" spans="1:1" ht="15.75" customHeight="1">
      <c r="A298" s="24"/>
    </row>
    <row r="299" spans="1:1" ht="15.75" customHeight="1">
      <c r="A299" s="24"/>
    </row>
    <row r="300" spans="1:1" ht="15.75" customHeight="1">
      <c r="A300" s="24"/>
    </row>
    <row r="301" spans="1:1" ht="15.75" customHeight="1">
      <c r="A301" s="24"/>
    </row>
    <row r="302" spans="1:1" ht="15.75" customHeight="1">
      <c r="A302" s="24"/>
    </row>
    <row r="303" spans="1:1" ht="15.75" customHeight="1">
      <c r="A303" s="24"/>
    </row>
    <row r="304" spans="1:1" ht="15.75" customHeight="1">
      <c r="A304" s="24"/>
    </row>
    <row r="305" spans="1:1" ht="15.75" customHeight="1">
      <c r="A305" s="24"/>
    </row>
    <row r="306" spans="1:1" ht="15.75" customHeight="1">
      <c r="A306" s="24"/>
    </row>
    <row r="307" spans="1:1" ht="15.75" customHeight="1">
      <c r="A307" s="24"/>
    </row>
    <row r="308" spans="1:1" ht="15.75" customHeight="1">
      <c r="A308" s="24"/>
    </row>
    <row r="309" spans="1:1" ht="15.75" customHeight="1">
      <c r="A309" s="24"/>
    </row>
    <row r="310" spans="1:1" ht="15.75" customHeight="1">
      <c r="A310" s="24"/>
    </row>
    <row r="311" spans="1:1" ht="15.75" customHeight="1">
      <c r="A311" s="24"/>
    </row>
    <row r="312" spans="1:1" ht="15.75" customHeight="1">
      <c r="A312" s="24"/>
    </row>
    <row r="313" spans="1:1" ht="15.75" customHeight="1">
      <c r="A313" s="24"/>
    </row>
    <row r="314" spans="1:1" ht="15.75" customHeight="1">
      <c r="A314" s="24"/>
    </row>
    <row r="315" spans="1:1" ht="15.75" customHeight="1">
      <c r="A315" s="24"/>
    </row>
    <row r="316" spans="1:1" ht="15.75" customHeight="1">
      <c r="A316" s="24"/>
    </row>
    <row r="317" spans="1:1" ht="15.75" customHeight="1">
      <c r="A317" s="24"/>
    </row>
    <row r="318" spans="1:1" ht="15.75" customHeight="1">
      <c r="A318" s="24"/>
    </row>
    <row r="319" spans="1:1" ht="15.75" customHeight="1">
      <c r="A319" s="24"/>
    </row>
    <row r="320" spans="1:1" ht="15.75" customHeight="1">
      <c r="A320" s="24"/>
    </row>
    <row r="321" spans="1:1" ht="15.75" customHeight="1">
      <c r="A321" s="24"/>
    </row>
    <row r="322" spans="1:1" ht="15.75" customHeight="1">
      <c r="A322" s="24"/>
    </row>
    <row r="323" spans="1:1" ht="15.75" customHeight="1">
      <c r="A323" s="24"/>
    </row>
    <row r="324" spans="1:1" ht="15.75" customHeight="1">
      <c r="A324" s="24"/>
    </row>
    <row r="325" spans="1:1" ht="15.75" customHeight="1">
      <c r="A325" s="24"/>
    </row>
    <row r="326" spans="1:1" ht="15.75" customHeight="1">
      <c r="A326" s="24"/>
    </row>
    <row r="327" spans="1:1" ht="15.75" customHeight="1">
      <c r="A327" s="24"/>
    </row>
    <row r="328" spans="1:1" ht="15.75" customHeight="1">
      <c r="A328" s="24"/>
    </row>
    <row r="329" spans="1:1" ht="15.75" customHeight="1">
      <c r="A329" s="24"/>
    </row>
    <row r="330" spans="1:1" ht="15.75" customHeight="1">
      <c r="A330" s="24"/>
    </row>
    <row r="331" spans="1:1" ht="15.75" customHeight="1">
      <c r="A331" s="24"/>
    </row>
    <row r="332" spans="1:1" ht="15.75" customHeight="1">
      <c r="A332" s="24"/>
    </row>
    <row r="333" spans="1:1" ht="15.75" customHeight="1">
      <c r="A333" s="24"/>
    </row>
    <row r="334" spans="1:1" ht="15.75" customHeight="1">
      <c r="A334" s="24"/>
    </row>
    <row r="335" spans="1:1" ht="15.75" customHeight="1">
      <c r="A335" s="24"/>
    </row>
    <row r="336" spans="1:1" ht="15.75" customHeight="1">
      <c r="A336" s="24"/>
    </row>
    <row r="337" spans="1:1" ht="15.75" customHeight="1">
      <c r="A337" s="24"/>
    </row>
    <row r="338" spans="1:1" ht="15.75" customHeight="1">
      <c r="A338" s="24"/>
    </row>
    <row r="339" spans="1:1" ht="15.75" customHeight="1">
      <c r="A339" s="24"/>
    </row>
    <row r="340" spans="1:1" ht="15.75" customHeight="1">
      <c r="A340" s="24"/>
    </row>
    <row r="341" spans="1:1" ht="15.75" customHeight="1">
      <c r="A341" s="24"/>
    </row>
    <row r="342" spans="1:1" ht="15.75" customHeight="1">
      <c r="A342" s="24"/>
    </row>
    <row r="343" spans="1:1" ht="15.75" customHeight="1">
      <c r="A343" s="24"/>
    </row>
    <row r="344" spans="1:1" ht="15.75" customHeight="1">
      <c r="A344" s="24"/>
    </row>
    <row r="345" spans="1:1" ht="15.75" customHeight="1">
      <c r="A345" s="24"/>
    </row>
    <row r="346" spans="1:1" ht="15.75" customHeight="1">
      <c r="A346" s="24"/>
    </row>
    <row r="347" spans="1:1" ht="15.75" customHeight="1">
      <c r="A347" s="24"/>
    </row>
    <row r="348" spans="1:1" ht="15.75" customHeight="1">
      <c r="A348" s="24"/>
    </row>
    <row r="349" spans="1:1" ht="15.75" customHeight="1">
      <c r="A349" s="24"/>
    </row>
    <row r="350" spans="1:1" ht="15.75" customHeight="1">
      <c r="A350" s="24"/>
    </row>
    <row r="351" spans="1:1" ht="15.75" customHeight="1">
      <c r="A351" s="24"/>
    </row>
    <row r="352" spans="1:1" ht="15.75" customHeight="1">
      <c r="A352" s="24"/>
    </row>
    <row r="353" spans="1:1" ht="15.75" customHeight="1">
      <c r="A353" s="24"/>
    </row>
    <row r="354" spans="1:1" ht="15.75" customHeight="1">
      <c r="A354" s="24"/>
    </row>
    <row r="355" spans="1:1" ht="15.75" customHeight="1">
      <c r="A355" s="24"/>
    </row>
    <row r="356" spans="1:1" ht="15.75" customHeight="1">
      <c r="A356" s="24"/>
    </row>
    <row r="357" spans="1:1" ht="15.75" customHeight="1">
      <c r="A357" s="24"/>
    </row>
    <row r="358" spans="1:1" ht="15.75" customHeight="1">
      <c r="A358" s="24"/>
    </row>
    <row r="359" spans="1:1" ht="15.75" customHeight="1">
      <c r="A359" s="24"/>
    </row>
    <row r="360" spans="1:1" ht="15.75" customHeight="1">
      <c r="A360" s="24"/>
    </row>
    <row r="361" spans="1:1" ht="15.75" customHeight="1">
      <c r="A361" s="24"/>
    </row>
    <row r="362" spans="1:1" ht="15.75" customHeight="1">
      <c r="A362" s="24"/>
    </row>
    <row r="363" spans="1:1" ht="15.75" customHeight="1">
      <c r="A363" s="24"/>
    </row>
    <row r="364" spans="1:1" ht="15.75" customHeight="1">
      <c r="A364" s="24"/>
    </row>
    <row r="365" spans="1:1" ht="15.75" customHeight="1">
      <c r="A365" s="24"/>
    </row>
    <row r="366" spans="1:1" ht="15.75" customHeight="1">
      <c r="A366" s="24"/>
    </row>
    <row r="367" spans="1:1" ht="15.75" customHeight="1">
      <c r="A367" s="24"/>
    </row>
    <row r="368" spans="1:1" ht="15.75" customHeight="1">
      <c r="A368" s="24"/>
    </row>
    <row r="369" spans="1:1" ht="15.75" customHeight="1">
      <c r="A369" s="24"/>
    </row>
    <row r="370" spans="1:1" ht="15.75" customHeight="1">
      <c r="A370" s="24"/>
    </row>
    <row r="371" spans="1:1" ht="15.75" customHeight="1">
      <c r="A371" s="24"/>
    </row>
    <row r="372" spans="1:1" ht="15.75" customHeight="1">
      <c r="A372" s="24"/>
    </row>
    <row r="373" spans="1:1" ht="15.75" customHeight="1">
      <c r="A373" s="24"/>
    </row>
    <row r="374" spans="1:1" ht="15.75" customHeight="1">
      <c r="A374" s="24"/>
    </row>
    <row r="375" spans="1:1" ht="15.75" customHeight="1">
      <c r="A375" s="24"/>
    </row>
    <row r="376" spans="1:1" ht="15.75" customHeight="1">
      <c r="A376" s="24"/>
    </row>
    <row r="377" spans="1:1" ht="15.75" customHeight="1">
      <c r="A377" s="24"/>
    </row>
    <row r="378" spans="1:1" ht="15.75" customHeight="1">
      <c r="A378" s="24"/>
    </row>
    <row r="379" spans="1:1" ht="15.75" customHeight="1">
      <c r="A379" s="24"/>
    </row>
    <row r="380" spans="1:1" ht="15.75" customHeight="1">
      <c r="A380" s="24"/>
    </row>
    <row r="381" spans="1:1" ht="15.75" customHeight="1">
      <c r="A381" s="24"/>
    </row>
    <row r="382" spans="1:1" ht="15.75" customHeight="1">
      <c r="A382" s="24"/>
    </row>
    <row r="383" spans="1:1" ht="15.75" customHeight="1">
      <c r="A383" s="24"/>
    </row>
    <row r="384" spans="1:1" ht="15.75" customHeight="1">
      <c r="A384" s="24"/>
    </row>
    <row r="385" spans="1:1" ht="15.75" customHeight="1">
      <c r="A385" s="24"/>
    </row>
    <row r="386" spans="1:1" ht="15.75" customHeight="1">
      <c r="A386" s="24"/>
    </row>
    <row r="387" spans="1:1" ht="15.75" customHeight="1">
      <c r="A387" s="24"/>
    </row>
    <row r="388" spans="1:1" ht="15.75" customHeight="1">
      <c r="A388" s="24"/>
    </row>
    <row r="389" spans="1:1" ht="15.75" customHeight="1">
      <c r="A389" s="24"/>
    </row>
    <row r="390" spans="1:1" ht="15.75" customHeight="1">
      <c r="A390" s="24"/>
    </row>
    <row r="391" spans="1:1" ht="15.75" customHeight="1">
      <c r="A391" s="24"/>
    </row>
    <row r="392" spans="1:1" ht="15.75" customHeight="1">
      <c r="A392" s="24"/>
    </row>
    <row r="393" spans="1:1" ht="15.75" customHeight="1">
      <c r="A393" s="24"/>
    </row>
    <row r="394" spans="1:1" ht="15.75" customHeight="1">
      <c r="A394" s="24"/>
    </row>
    <row r="395" spans="1:1" ht="15.75" customHeight="1">
      <c r="A395" s="24"/>
    </row>
    <row r="396" spans="1:1" ht="15.75" customHeight="1">
      <c r="A396" s="24"/>
    </row>
    <row r="397" spans="1:1" ht="15.75" customHeight="1">
      <c r="A397" s="24"/>
    </row>
    <row r="398" spans="1:1" ht="15.75" customHeight="1">
      <c r="A398" s="24"/>
    </row>
    <row r="399" spans="1:1" ht="15.75" customHeight="1">
      <c r="A399" s="24"/>
    </row>
    <row r="400" spans="1:1" ht="15.75" customHeight="1">
      <c r="A400" s="24"/>
    </row>
    <row r="401" spans="1:1" ht="15.75" customHeight="1">
      <c r="A401" s="24"/>
    </row>
    <row r="402" spans="1:1" ht="15.75" customHeight="1">
      <c r="A402" s="24"/>
    </row>
    <row r="403" spans="1:1" ht="15.75" customHeight="1">
      <c r="A403" s="24"/>
    </row>
    <row r="404" spans="1:1" ht="15.75" customHeight="1">
      <c r="A404" s="24"/>
    </row>
    <row r="405" spans="1:1" ht="15.75" customHeight="1">
      <c r="A405" s="24"/>
    </row>
    <row r="406" spans="1:1" ht="15.75" customHeight="1">
      <c r="A406" s="24"/>
    </row>
    <row r="407" spans="1:1" ht="15.75" customHeight="1">
      <c r="A407" s="24"/>
    </row>
    <row r="408" spans="1:1" ht="15.75" customHeight="1">
      <c r="A408" s="24"/>
    </row>
    <row r="409" spans="1:1" ht="15.75" customHeight="1">
      <c r="A409" s="24"/>
    </row>
    <row r="410" spans="1:1" ht="15.75" customHeight="1">
      <c r="A410" s="24"/>
    </row>
    <row r="411" spans="1:1" ht="15.75" customHeight="1">
      <c r="A411" s="24"/>
    </row>
    <row r="412" spans="1:1" ht="15.75" customHeight="1">
      <c r="A412" s="24"/>
    </row>
    <row r="413" spans="1:1" ht="15.75" customHeight="1">
      <c r="A413" s="24"/>
    </row>
    <row r="414" spans="1:1" ht="15.75" customHeight="1">
      <c r="A414" s="24"/>
    </row>
    <row r="415" spans="1:1" ht="15.75" customHeight="1">
      <c r="A415" s="24"/>
    </row>
    <row r="416" spans="1:1" ht="15.75" customHeight="1">
      <c r="A416" s="24"/>
    </row>
    <row r="417" spans="1:1" ht="15.75" customHeight="1">
      <c r="A417" s="24"/>
    </row>
    <row r="418" spans="1:1" ht="15.75" customHeight="1">
      <c r="A418" s="24"/>
    </row>
    <row r="419" spans="1:1" ht="15.75" customHeight="1">
      <c r="A419" s="24"/>
    </row>
    <row r="420" spans="1:1" ht="15.75" customHeight="1">
      <c r="A420" s="24"/>
    </row>
    <row r="421" spans="1:1" ht="15.75" customHeight="1">
      <c r="A421" s="24"/>
    </row>
    <row r="422" spans="1:1" ht="15.75" customHeight="1">
      <c r="A422" s="24"/>
    </row>
    <row r="423" spans="1:1" ht="15.75" customHeight="1">
      <c r="A423" s="24"/>
    </row>
    <row r="424" spans="1:1" ht="15.75" customHeight="1">
      <c r="A424" s="24"/>
    </row>
    <row r="425" spans="1:1" ht="15.75" customHeight="1">
      <c r="A425" s="24"/>
    </row>
    <row r="426" spans="1:1" ht="15.75" customHeight="1">
      <c r="A426" s="24"/>
    </row>
    <row r="427" spans="1:1" ht="15.75" customHeight="1">
      <c r="A427" s="24"/>
    </row>
    <row r="428" spans="1:1" ht="15.75" customHeight="1">
      <c r="A428" s="24"/>
    </row>
    <row r="429" spans="1:1" ht="15.75" customHeight="1">
      <c r="A429" s="24"/>
    </row>
    <row r="430" spans="1:1" ht="15.75" customHeight="1">
      <c r="A430" s="24"/>
    </row>
    <row r="431" spans="1:1" ht="15.75" customHeight="1">
      <c r="A431" s="24"/>
    </row>
    <row r="432" spans="1:1" ht="15.75" customHeight="1">
      <c r="A432" s="24"/>
    </row>
    <row r="433" spans="1:1" ht="15.75" customHeight="1">
      <c r="A433" s="24"/>
    </row>
    <row r="434" spans="1:1" ht="15.75" customHeight="1">
      <c r="A434" s="24"/>
    </row>
    <row r="435" spans="1:1" ht="15.75" customHeight="1">
      <c r="A435" s="24"/>
    </row>
    <row r="436" spans="1:1" ht="15.75" customHeight="1">
      <c r="A436" s="24"/>
    </row>
    <row r="437" spans="1:1" ht="15.75" customHeight="1">
      <c r="A437" s="24"/>
    </row>
    <row r="438" spans="1:1" ht="15.75" customHeight="1">
      <c r="A438" s="24"/>
    </row>
    <row r="439" spans="1:1" ht="15.75" customHeight="1">
      <c r="A439" s="24"/>
    </row>
    <row r="440" spans="1:1" ht="15.75" customHeight="1">
      <c r="A440" s="24"/>
    </row>
    <row r="441" spans="1:1" ht="15.75" customHeight="1">
      <c r="A441" s="24"/>
    </row>
    <row r="442" spans="1:1" ht="15.75" customHeight="1">
      <c r="A442" s="24"/>
    </row>
    <row r="443" spans="1:1" ht="15.75" customHeight="1">
      <c r="A443" s="24"/>
    </row>
    <row r="444" spans="1:1" ht="15.75" customHeight="1">
      <c r="A444" s="24"/>
    </row>
    <row r="445" spans="1:1" ht="15.75" customHeight="1">
      <c r="A445" s="24"/>
    </row>
    <row r="446" spans="1:1" ht="15.75" customHeight="1">
      <c r="A446" s="24"/>
    </row>
    <row r="447" spans="1:1" ht="15.75" customHeight="1">
      <c r="A447" s="24"/>
    </row>
    <row r="448" spans="1:1" ht="15.75" customHeight="1">
      <c r="A448" s="24"/>
    </row>
    <row r="449" spans="1:1" ht="15.75" customHeight="1">
      <c r="A449" s="24"/>
    </row>
    <row r="450" spans="1:1" ht="15.75" customHeight="1">
      <c r="A450" s="24"/>
    </row>
    <row r="451" spans="1:1" ht="15.75" customHeight="1">
      <c r="A451" s="24"/>
    </row>
    <row r="452" spans="1:1" ht="15.75" customHeight="1">
      <c r="A452" s="24"/>
    </row>
    <row r="453" spans="1:1" ht="15.75" customHeight="1">
      <c r="A453" s="24"/>
    </row>
    <row r="454" spans="1:1" ht="15.75" customHeight="1">
      <c r="A454" s="24"/>
    </row>
    <row r="455" spans="1:1" ht="15.75" customHeight="1">
      <c r="A455" s="24"/>
    </row>
    <row r="456" spans="1:1" ht="15.75" customHeight="1">
      <c r="A456" s="24"/>
    </row>
    <row r="457" spans="1:1" ht="15.75" customHeight="1">
      <c r="A457" s="24"/>
    </row>
    <row r="458" spans="1:1" ht="15.75" customHeight="1">
      <c r="A458" s="24"/>
    </row>
    <row r="459" spans="1:1" ht="15.75" customHeight="1">
      <c r="A459" s="24"/>
    </row>
    <row r="460" spans="1:1" ht="15.75" customHeight="1">
      <c r="A460" s="24"/>
    </row>
    <row r="461" spans="1:1" ht="15.75" customHeight="1">
      <c r="A461" s="24"/>
    </row>
    <row r="462" spans="1:1" ht="15.75" customHeight="1">
      <c r="A462" s="24"/>
    </row>
    <row r="463" spans="1:1" ht="15.75" customHeight="1">
      <c r="A463" s="24"/>
    </row>
    <row r="464" spans="1:1" ht="15.75" customHeight="1">
      <c r="A464" s="24"/>
    </row>
    <row r="465" spans="1:1" ht="15.75" customHeight="1">
      <c r="A465" s="24"/>
    </row>
    <row r="466" spans="1:1" ht="15.75" customHeight="1">
      <c r="A466" s="24"/>
    </row>
    <row r="467" spans="1:1" ht="15.75" customHeight="1">
      <c r="A467" s="24"/>
    </row>
    <row r="468" spans="1:1" ht="15.75" customHeight="1">
      <c r="A468" s="24"/>
    </row>
    <row r="469" spans="1:1" ht="15.75" customHeight="1">
      <c r="A469" s="24"/>
    </row>
    <row r="470" spans="1:1" ht="15.75" customHeight="1">
      <c r="A470" s="24"/>
    </row>
    <row r="471" spans="1:1" ht="15.75" customHeight="1">
      <c r="A471" s="24"/>
    </row>
    <row r="472" spans="1:1" ht="15.75" customHeight="1">
      <c r="A472" s="24"/>
    </row>
    <row r="473" spans="1:1" ht="15.75" customHeight="1">
      <c r="A473" s="24"/>
    </row>
    <row r="474" spans="1:1" ht="15.75" customHeight="1">
      <c r="A474" s="24"/>
    </row>
    <row r="475" spans="1:1" ht="15.75" customHeight="1">
      <c r="A475" s="24"/>
    </row>
    <row r="476" spans="1:1" ht="15.75" customHeight="1">
      <c r="A476" s="24"/>
    </row>
    <row r="477" spans="1:1" ht="15.75" customHeight="1">
      <c r="A477" s="24"/>
    </row>
    <row r="478" spans="1:1" ht="15.75" customHeight="1">
      <c r="A478" s="24"/>
    </row>
    <row r="479" spans="1:1" ht="15.75" customHeight="1">
      <c r="A479" s="24"/>
    </row>
    <row r="480" spans="1:1" ht="15.75" customHeight="1">
      <c r="A480" s="24"/>
    </row>
    <row r="481" spans="1:1" ht="15.75" customHeight="1">
      <c r="A481" s="24"/>
    </row>
    <row r="482" spans="1:1" ht="15.75" customHeight="1">
      <c r="A482" s="24"/>
    </row>
    <row r="483" spans="1:1" ht="15.75" customHeight="1">
      <c r="A483" s="24"/>
    </row>
    <row r="484" spans="1:1" ht="15.75" customHeight="1">
      <c r="A484" s="24"/>
    </row>
    <row r="485" spans="1:1" ht="15.75" customHeight="1">
      <c r="A485" s="24"/>
    </row>
    <row r="486" spans="1:1" ht="15.75" customHeight="1">
      <c r="A486" s="24"/>
    </row>
    <row r="487" spans="1:1" ht="15.75" customHeight="1">
      <c r="A487" s="24"/>
    </row>
    <row r="488" spans="1:1" ht="15.75" customHeight="1">
      <c r="A488" s="24"/>
    </row>
    <row r="489" spans="1:1" ht="15.75" customHeight="1">
      <c r="A489" s="24"/>
    </row>
    <row r="490" spans="1:1" ht="15.75" customHeight="1">
      <c r="A490" s="24"/>
    </row>
    <row r="491" spans="1:1" ht="15.75" customHeight="1">
      <c r="A491" s="24"/>
    </row>
    <row r="492" spans="1:1" ht="15.75" customHeight="1">
      <c r="A492" s="24"/>
    </row>
    <row r="493" spans="1:1" ht="15.75" customHeight="1">
      <c r="A493" s="24"/>
    </row>
    <row r="494" spans="1:1" ht="15.75" customHeight="1">
      <c r="A494" s="24"/>
    </row>
    <row r="495" spans="1:1" ht="15.75" customHeight="1">
      <c r="A495" s="24"/>
    </row>
    <row r="496" spans="1:1" ht="15.75" customHeight="1">
      <c r="A496" s="24"/>
    </row>
    <row r="497" spans="1:1" ht="15.75" customHeight="1">
      <c r="A497" s="24"/>
    </row>
    <row r="498" spans="1:1" ht="15.75" customHeight="1">
      <c r="A498" s="24"/>
    </row>
    <row r="499" spans="1:1" ht="15.75" customHeight="1">
      <c r="A499" s="24"/>
    </row>
    <row r="500" spans="1:1" ht="15.75" customHeight="1">
      <c r="A500" s="24"/>
    </row>
    <row r="501" spans="1:1" ht="15.75" customHeight="1">
      <c r="A501" s="24"/>
    </row>
    <row r="502" spans="1:1" ht="15.75" customHeight="1">
      <c r="A502" s="24"/>
    </row>
    <row r="503" spans="1:1" ht="15.75" customHeight="1">
      <c r="A503" s="24"/>
    </row>
    <row r="504" spans="1:1" ht="15.75" customHeight="1">
      <c r="A504" s="24"/>
    </row>
    <row r="505" spans="1:1" ht="15.75" customHeight="1">
      <c r="A505" s="24"/>
    </row>
    <row r="506" spans="1:1" ht="15.75" customHeight="1">
      <c r="A506" s="24"/>
    </row>
    <row r="507" spans="1:1" ht="15.75" customHeight="1">
      <c r="A507" s="24"/>
    </row>
    <row r="508" spans="1:1" ht="15.75" customHeight="1">
      <c r="A508" s="24"/>
    </row>
    <row r="509" spans="1:1" ht="15.75" customHeight="1">
      <c r="A509" s="24"/>
    </row>
    <row r="510" spans="1:1" ht="15.75" customHeight="1">
      <c r="A510" s="24"/>
    </row>
    <row r="511" spans="1:1" ht="15.75" customHeight="1">
      <c r="A511" s="24"/>
    </row>
    <row r="512" spans="1:1" ht="15.75" customHeight="1">
      <c r="A512" s="24"/>
    </row>
    <row r="513" spans="1:1" ht="15.75" customHeight="1">
      <c r="A513" s="24"/>
    </row>
    <row r="514" spans="1:1" ht="15.75" customHeight="1">
      <c r="A514" s="24"/>
    </row>
    <row r="515" spans="1:1" ht="15.75" customHeight="1">
      <c r="A515" s="24"/>
    </row>
    <row r="516" spans="1:1" ht="15.75" customHeight="1">
      <c r="A516" s="24"/>
    </row>
    <row r="517" spans="1:1" ht="15.75" customHeight="1">
      <c r="A517" s="24"/>
    </row>
    <row r="518" spans="1:1" ht="15.75" customHeight="1">
      <c r="A518" s="24"/>
    </row>
    <row r="519" spans="1:1" ht="15.75" customHeight="1">
      <c r="A519" s="24"/>
    </row>
    <row r="520" spans="1:1" ht="15.75" customHeight="1">
      <c r="A520" s="24"/>
    </row>
    <row r="521" spans="1:1" ht="15.75" customHeight="1">
      <c r="A521" s="24"/>
    </row>
    <row r="522" spans="1:1" ht="15.75" customHeight="1">
      <c r="A522" s="24"/>
    </row>
    <row r="523" spans="1:1" ht="15.75" customHeight="1">
      <c r="A523" s="24"/>
    </row>
    <row r="524" spans="1:1" ht="15.75" customHeight="1">
      <c r="A524" s="24"/>
    </row>
    <row r="525" spans="1:1" ht="15.75" customHeight="1">
      <c r="A525" s="24"/>
    </row>
    <row r="526" spans="1:1" ht="15.75" customHeight="1">
      <c r="A526" s="24"/>
    </row>
    <row r="527" spans="1:1" ht="15.75" customHeight="1">
      <c r="A527" s="24"/>
    </row>
    <row r="528" spans="1:1" ht="15.75" customHeight="1">
      <c r="A528" s="24"/>
    </row>
    <row r="529" spans="1:1" ht="15.75" customHeight="1">
      <c r="A529" s="24"/>
    </row>
    <row r="530" spans="1:1" ht="15.75" customHeight="1">
      <c r="A530" s="24"/>
    </row>
    <row r="531" spans="1:1" ht="15.75" customHeight="1">
      <c r="A531" s="24"/>
    </row>
    <row r="532" spans="1:1" ht="15.75" customHeight="1">
      <c r="A532" s="24"/>
    </row>
    <row r="533" spans="1:1" ht="15.75" customHeight="1">
      <c r="A533" s="24"/>
    </row>
    <row r="534" spans="1:1" ht="15.75" customHeight="1">
      <c r="A534" s="24"/>
    </row>
    <row r="535" spans="1:1" ht="15.75" customHeight="1">
      <c r="A535" s="24"/>
    </row>
    <row r="536" spans="1:1" ht="15.75" customHeight="1">
      <c r="A536" s="24"/>
    </row>
    <row r="537" spans="1:1" ht="15.75" customHeight="1">
      <c r="A537" s="24"/>
    </row>
    <row r="538" spans="1:1" ht="15.75" customHeight="1">
      <c r="A538" s="24"/>
    </row>
    <row r="539" spans="1:1" ht="15.75" customHeight="1">
      <c r="A539" s="24"/>
    </row>
    <row r="540" spans="1:1" ht="15.75" customHeight="1">
      <c r="A540" s="24"/>
    </row>
    <row r="541" spans="1:1" ht="15.75" customHeight="1">
      <c r="A541" s="24"/>
    </row>
    <row r="542" spans="1:1" ht="15.75" customHeight="1">
      <c r="A542" s="24"/>
    </row>
    <row r="543" spans="1:1" ht="15.75" customHeight="1">
      <c r="A543" s="24"/>
    </row>
    <row r="544" spans="1:1" ht="15.75" customHeight="1">
      <c r="A544" s="24"/>
    </row>
    <row r="545" spans="1:1" ht="15.75" customHeight="1">
      <c r="A545" s="24"/>
    </row>
    <row r="546" spans="1:1" ht="15.75" customHeight="1">
      <c r="A546" s="24"/>
    </row>
    <row r="547" spans="1:1" ht="15.75" customHeight="1">
      <c r="A547" s="24"/>
    </row>
    <row r="548" spans="1:1" ht="15.75" customHeight="1">
      <c r="A548" s="24"/>
    </row>
    <row r="549" spans="1:1" ht="15.75" customHeight="1">
      <c r="A549" s="24"/>
    </row>
    <row r="550" spans="1:1" ht="15.75" customHeight="1">
      <c r="A550" s="24"/>
    </row>
    <row r="551" spans="1:1" ht="15.75" customHeight="1">
      <c r="A551" s="24"/>
    </row>
    <row r="552" spans="1:1" ht="15.75" customHeight="1">
      <c r="A552" s="24"/>
    </row>
    <row r="553" spans="1:1" ht="15.75" customHeight="1">
      <c r="A553" s="24"/>
    </row>
    <row r="554" spans="1:1" ht="15.75" customHeight="1">
      <c r="A554" s="24"/>
    </row>
    <row r="555" spans="1:1" ht="15.75" customHeight="1">
      <c r="A555" s="24"/>
    </row>
    <row r="556" spans="1:1" ht="15.75" customHeight="1">
      <c r="A556" s="24"/>
    </row>
    <row r="557" spans="1:1" ht="15.75" customHeight="1">
      <c r="A557" s="24"/>
    </row>
    <row r="558" spans="1:1" ht="15.75" customHeight="1">
      <c r="A558" s="24"/>
    </row>
    <row r="559" spans="1:1" ht="15.75" customHeight="1">
      <c r="A559" s="24"/>
    </row>
    <row r="560" spans="1:1" ht="15.75" customHeight="1">
      <c r="A560" s="24"/>
    </row>
    <row r="561" spans="1:1" ht="15.75" customHeight="1">
      <c r="A561" s="24"/>
    </row>
    <row r="562" spans="1:1" ht="15.75" customHeight="1">
      <c r="A562" s="24"/>
    </row>
    <row r="563" spans="1:1" ht="15.75" customHeight="1">
      <c r="A563" s="24"/>
    </row>
    <row r="564" spans="1:1" ht="15.75" customHeight="1">
      <c r="A564" s="24"/>
    </row>
    <row r="565" spans="1:1" ht="15.75" customHeight="1">
      <c r="A565" s="24"/>
    </row>
    <row r="566" spans="1:1" ht="15.75" customHeight="1">
      <c r="A566" s="24"/>
    </row>
    <row r="567" spans="1:1" ht="15.75" customHeight="1">
      <c r="A567" s="24"/>
    </row>
    <row r="568" spans="1:1" ht="15.75" customHeight="1">
      <c r="A568" s="24"/>
    </row>
    <row r="569" spans="1:1" ht="15.75" customHeight="1">
      <c r="A569" s="24"/>
    </row>
    <row r="570" spans="1:1" ht="15.75" customHeight="1">
      <c r="A570" s="24"/>
    </row>
    <row r="571" spans="1:1" ht="15.75" customHeight="1">
      <c r="A571" s="24"/>
    </row>
    <row r="572" spans="1:1" ht="15.75" customHeight="1">
      <c r="A572" s="24"/>
    </row>
    <row r="573" spans="1:1" ht="15.75" customHeight="1">
      <c r="A573" s="24"/>
    </row>
    <row r="574" spans="1:1" ht="15.75" customHeight="1">
      <c r="A574" s="24"/>
    </row>
    <row r="575" spans="1:1" ht="15.75" customHeight="1">
      <c r="A575" s="24"/>
    </row>
    <row r="576" spans="1:1" ht="15.75" customHeight="1">
      <c r="A576" s="24"/>
    </row>
    <row r="577" spans="1:1" ht="15.75" customHeight="1">
      <c r="A577" s="24"/>
    </row>
    <row r="578" spans="1:1" ht="15.75" customHeight="1">
      <c r="A578" s="24"/>
    </row>
    <row r="579" spans="1:1" ht="15.75" customHeight="1">
      <c r="A579" s="24"/>
    </row>
    <row r="580" spans="1:1" ht="15.75" customHeight="1">
      <c r="A580" s="24"/>
    </row>
    <row r="581" spans="1:1" ht="15.75" customHeight="1">
      <c r="A581" s="24"/>
    </row>
    <row r="582" spans="1:1" ht="15.75" customHeight="1">
      <c r="A582" s="24"/>
    </row>
    <row r="583" spans="1:1" ht="15.75" customHeight="1">
      <c r="A583" s="24"/>
    </row>
    <row r="584" spans="1:1" ht="15.75" customHeight="1">
      <c r="A584" s="24"/>
    </row>
    <row r="585" spans="1:1" ht="15.75" customHeight="1">
      <c r="A585" s="24"/>
    </row>
    <row r="586" spans="1:1" ht="15.75" customHeight="1">
      <c r="A586" s="24"/>
    </row>
    <row r="587" spans="1:1" ht="15.75" customHeight="1">
      <c r="A587" s="24"/>
    </row>
    <row r="588" spans="1:1" ht="15.75" customHeight="1">
      <c r="A588" s="24"/>
    </row>
    <row r="589" spans="1:1" ht="15.75" customHeight="1">
      <c r="A589" s="24"/>
    </row>
    <row r="590" spans="1:1" ht="15.75" customHeight="1">
      <c r="A590" s="24"/>
    </row>
    <row r="591" spans="1:1" ht="15.75" customHeight="1">
      <c r="A591" s="24"/>
    </row>
    <row r="592" spans="1:1" ht="15.75" customHeight="1">
      <c r="A592" s="24"/>
    </row>
    <row r="593" spans="1:1" ht="15.75" customHeight="1">
      <c r="A593" s="24"/>
    </row>
    <row r="594" spans="1:1" ht="15.75" customHeight="1">
      <c r="A594" s="24"/>
    </row>
    <row r="595" spans="1:1" ht="15.75" customHeight="1">
      <c r="A595" s="24"/>
    </row>
    <row r="596" spans="1:1" ht="15.75" customHeight="1">
      <c r="A596" s="24"/>
    </row>
    <row r="597" spans="1:1" ht="15.75" customHeight="1">
      <c r="A597" s="24"/>
    </row>
    <row r="598" spans="1:1" ht="15.75" customHeight="1">
      <c r="A598" s="24"/>
    </row>
    <row r="599" spans="1:1" ht="15.75" customHeight="1">
      <c r="A599" s="24"/>
    </row>
    <row r="600" spans="1:1" ht="15.75" customHeight="1">
      <c r="A600" s="24"/>
    </row>
    <row r="601" spans="1:1" ht="15.75" customHeight="1">
      <c r="A601" s="24"/>
    </row>
    <row r="602" spans="1:1" ht="15.75" customHeight="1">
      <c r="A602" s="24"/>
    </row>
    <row r="603" spans="1:1" ht="15.75" customHeight="1">
      <c r="A603" s="24"/>
    </row>
    <row r="604" spans="1:1" ht="15.75" customHeight="1">
      <c r="A604" s="24"/>
    </row>
    <row r="605" spans="1:1" ht="15.75" customHeight="1">
      <c r="A605" s="24"/>
    </row>
    <row r="606" spans="1:1" ht="15.75" customHeight="1">
      <c r="A606" s="24"/>
    </row>
    <row r="607" spans="1:1" ht="15.75" customHeight="1">
      <c r="A607" s="24"/>
    </row>
    <row r="608" spans="1:1" ht="15.75" customHeight="1">
      <c r="A608" s="24"/>
    </row>
    <row r="609" spans="1:1" ht="15.75" customHeight="1">
      <c r="A609" s="24"/>
    </row>
    <row r="610" spans="1:1" ht="15.75" customHeight="1">
      <c r="A610" s="24"/>
    </row>
    <row r="611" spans="1:1" ht="15.75" customHeight="1">
      <c r="A611" s="24"/>
    </row>
    <row r="612" spans="1:1" ht="15.75" customHeight="1">
      <c r="A612" s="24"/>
    </row>
    <row r="613" spans="1:1" ht="15.75" customHeight="1">
      <c r="A613" s="24"/>
    </row>
    <row r="614" spans="1:1" ht="15.75" customHeight="1">
      <c r="A614" s="24"/>
    </row>
    <row r="615" spans="1:1" ht="15.75" customHeight="1">
      <c r="A615" s="24"/>
    </row>
    <row r="616" spans="1:1" ht="15.75" customHeight="1">
      <c r="A616" s="24"/>
    </row>
    <row r="617" spans="1:1" ht="15.75" customHeight="1">
      <c r="A617" s="24"/>
    </row>
    <row r="618" spans="1:1" ht="15.75" customHeight="1">
      <c r="A618" s="24"/>
    </row>
    <row r="619" spans="1:1" ht="15.75" customHeight="1">
      <c r="A619" s="24"/>
    </row>
    <row r="620" spans="1:1" ht="15.75" customHeight="1">
      <c r="A620" s="24"/>
    </row>
    <row r="621" spans="1:1" ht="15.75" customHeight="1">
      <c r="A621" s="24"/>
    </row>
    <row r="622" spans="1:1" ht="15.75" customHeight="1">
      <c r="A622" s="24"/>
    </row>
    <row r="623" spans="1:1" ht="15.75" customHeight="1">
      <c r="A623" s="24"/>
    </row>
    <row r="624" spans="1:1" ht="15.75" customHeight="1">
      <c r="A624" s="24"/>
    </row>
    <row r="625" spans="1:1" ht="15.75" customHeight="1">
      <c r="A625" s="24"/>
    </row>
    <row r="626" spans="1:1" ht="15.75" customHeight="1">
      <c r="A626" s="24"/>
    </row>
    <row r="627" spans="1:1" ht="15.75" customHeight="1">
      <c r="A627" s="24"/>
    </row>
    <row r="628" spans="1:1" ht="15.75" customHeight="1">
      <c r="A628" s="24"/>
    </row>
    <row r="629" spans="1:1" ht="15.75" customHeight="1">
      <c r="A629" s="24"/>
    </row>
    <row r="630" spans="1:1" ht="15.75" customHeight="1">
      <c r="A630" s="24"/>
    </row>
    <row r="631" spans="1:1" ht="15.75" customHeight="1">
      <c r="A631" s="24"/>
    </row>
    <row r="632" spans="1:1" ht="15.75" customHeight="1">
      <c r="A632" s="24"/>
    </row>
    <row r="633" spans="1:1" ht="15.75" customHeight="1">
      <c r="A633" s="24"/>
    </row>
    <row r="634" spans="1:1" ht="15.75" customHeight="1">
      <c r="A634" s="24"/>
    </row>
    <row r="635" spans="1:1" ht="15.75" customHeight="1">
      <c r="A635" s="24"/>
    </row>
    <row r="636" spans="1:1" ht="15.75" customHeight="1">
      <c r="A636" s="24"/>
    </row>
    <row r="637" spans="1:1" ht="15.75" customHeight="1">
      <c r="A637" s="24"/>
    </row>
    <row r="638" spans="1:1" ht="15.75" customHeight="1">
      <c r="A638" s="24"/>
    </row>
    <row r="639" spans="1:1" ht="15.75" customHeight="1">
      <c r="A639" s="24"/>
    </row>
    <row r="640" spans="1:1" ht="15.75" customHeight="1">
      <c r="A640" s="24"/>
    </row>
    <row r="641" spans="1:1" ht="15.75" customHeight="1">
      <c r="A641" s="24"/>
    </row>
    <row r="642" spans="1:1" ht="15.75" customHeight="1">
      <c r="A642" s="24"/>
    </row>
    <row r="643" spans="1:1" ht="15.75" customHeight="1">
      <c r="A643" s="24"/>
    </row>
    <row r="644" spans="1:1" ht="15.75" customHeight="1">
      <c r="A644" s="24"/>
    </row>
    <row r="645" spans="1:1" ht="15.75" customHeight="1">
      <c r="A645" s="24"/>
    </row>
    <row r="646" spans="1:1" ht="15.75" customHeight="1">
      <c r="A646" s="24"/>
    </row>
    <row r="647" spans="1:1" ht="15.75" customHeight="1">
      <c r="A647" s="24"/>
    </row>
    <row r="648" spans="1:1" ht="15.75" customHeight="1">
      <c r="A648" s="24"/>
    </row>
    <row r="649" spans="1:1" ht="15.75" customHeight="1">
      <c r="A649" s="24"/>
    </row>
    <row r="650" spans="1:1" ht="15.75" customHeight="1">
      <c r="A650" s="24"/>
    </row>
    <row r="651" spans="1:1" ht="15.75" customHeight="1">
      <c r="A651" s="24"/>
    </row>
    <row r="652" spans="1:1" ht="15.75" customHeight="1">
      <c r="A652" s="24"/>
    </row>
    <row r="653" spans="1:1" ht="15.75" customHeight="1">
      <c r="A653" s="24"/>
    </row>
    <row r="654" spans="1:1" ht="15.75" customHeight="1">
      <c r="A654" s="24"/>
    </row>
    <row r="655" spans="1:1" ht="15.75" customHeight="1">
      <c r="A655" s="24"/>
    </row>
    <row r="656" spans="1:1" ht="15.75" customHeight="1">
      <c r="A656" s="24"/>
    </row>
    <row r="657" spans="1:1" ht="15.75" customHeight="1">
      <c r="A657" s="24"/>
    </row>
    <row r="658" spans="1:1" ht="15.75" customHeight="1">
      <c r="A658" s="24"/>
    </row>
    <row r="659" spans="1:1" ht="15.75" customHeight="1">
      <c r="A659" s="24"/>
    </row>
    <row r="660" spans="1:1" ht="15.75" customHeight="1">
      <c r="A660" s="24"/>
    </row>
    <row r="661" spans="1:1" ht="15.75" customHeight="1">
      <c r="A661" s="24"/>
    </row>
    <row r="662" spans="1:1" ht="15.75" customHeight="1">
      <c r="A662" s="24"/>
    </row>
    <row r="663" spans="1:1" ht="15.75" customHeight="1">
      <c r="A663" s="24"/>
    </row>
    <row r="664" spans="1:1" ht="15.75" customHeight="1">
      <c r="A664" s="24"/>
    </row>
    <row r="665" spans="1:1" ht="15.75" customHeight="1">
      <c r="A665" s="24"/>
    </row>
    <row r="666" spans="1:1" ht="15.75" customHeight="1">
      <c r="A666" s="24"/>
    </row>
    <row r="667" spans="1:1" ht="15.75" customHeight="1">
      <c r="A667" s="24"/>
    </row>
    <row r="668" spans="1:1" ht="15.75" customHeight="1">
      <c r="A668" s="24"/>
    </row>
    <row r="669" spans="1:1" ht="15.75" customHeight="1">
      <c r="A669" s="24"/>
    </row>
    <row r="670" spans="1:1" ht="15.75" customHeight="1">
      <c r="A670" s="24"/>
    </row>
    <row r="671" spans="1:1" ht="15.75" customHeight="1">
      <c r="A671" s="24"/>
    </row>
    <row r="672" spans="1:1" ht="15.75" customHeight="1">
      <c r="A672" s="24"/>
    </row>
    <row r="673" spans="1:1" ht="15.75" customHeight="1">
      <c r="A673" s="24"/>
    </row>
    <row r="674" spans="1:1" ht="15.75" customHeight="1">
      <c r="A674" s="24"/>
    </row>
    <row r="675" spans="1:1" ht="15.75" customHeight="1">
      <c r="A675" s="24"/>
    </row>
    <row r="676" spans="1:1" ht="15.75" customHeight="1">
      <c r="A676" s="24"/>
    </row>
    <row r="677" spans="1:1" ht="15.75" customHeight="1">
      <c r="A677" s="24"/>
    </row>
    <row r="678" spans="1:1" ht="15.75" customHeight="1">
      <c r="A678" s="24"/>
    </row>
    <row r="679" spans="1:1" ht="15.75" customHeight="1">
      <c r="A679" s="24"/>
    </row>
    <row r="680" spans="1:1" ht="15.75" customHeight="1">
      <c r="A680" s="24"/>
    </row>
    <row r="681" spans="1:1" ht="15.75" customHeight="1">
      <c r="A681" s="24"/>
    </row>
    <row r="682" spans="1:1" ht="15.75" customHeight="1">
      <c r="A682" s="24"/>
    </row>
    <row r="683" spans="1:1" ht="15.75" customHeight="1">
      <c r="A683" s="24"/>
    </row>
    <row r="684" spans="1:1" ht="15.75" customHeight="1">
      <c r="A684" s="24"/>
    </row>
    <row r="685" spans="1:1" ht="15.75" customHeight="1">
      <c r="A685" s="24"/>
    </row>
    <row r="686" spans="1:1" ht="15.75" customHeight="1">
      <c r="A686" s="24"/>
    </row>
    <row r="687" spans="1:1" ht="15.75" customHeight="1">
      <c r="A687" s="24"/>
    </row>
    <row r="688" spans="1:1" ht="15.75" customHeight="1">
      <c r="A688" s="24"/>
    </row>
    <row r="689" spans="1:1" ht="15.75" customHeight="1">
      <c r="A689" s="24"/>
    </row>
    <row r="690" spans="1:1" ht="15.75" customHeight="1">
      <c r="A690" s="24"/>
    </row>
    <row r="691" spans="1:1" ht="15.75" customHeight="1">
      <c r="A691" s="24"/>
    </row>
    <row r="692" spans="1:1" ht="15.75" customHeight="1">
      <c r="A692" s="24"/>
    </row>
    <row r="693" spans="1:1" ht="15.75" customHeight="1">
      <c r="A693" s="24"/>
    </row>
    <row r="694" spans="1:1" ht="15.75" customHeight="1">
      <c r="A694" s="24"/>
    </row>
    <row r="695" spans="1:1" ht="15.75" customHeight="1">
      <c r="A695" s="24"/>
    </row>
    <row r="696" spans="1:1" ht="15.75" customHeight="1">
      <c r="A696" s="24"/>
    </row>
    <row r="697" spans="1:1" ht="15.75" customHeight="1">
      <c r="A697" s="24"/>
    </row>
    <row r="698" spans="1:1" ht="15.75" customHeight="1">
      <c r="A698" s="24"/>
    </row>
    <row r="699" spans="1:1" ht="15.75" customHeight="1">
      <c r="A699" s="24"/>
    </row>
    <row r="700" spans="1:1" ht="15.75" customHeight="1">
      <c r="A700" s="24"/>
    </row>
    <row r="701" spans="1:1" ht="15.75" customHeight="1">
      <c r="A701" s="24"/>
    </row>
    <row r="702" spans="1:1" ht="15.75" customHeight="1">
      <c r="A702" s="24"/>
    </row>
    <row r="703" spans="1:1" ht="15.75" customHeight="1">
      <c r="A703" s="24"/>
    </row>
    <row r="704" spans="1:1" ht="15.75" customHeight="1">
      <c r="A704" s="24"/>
    </row>
    <row r="705" spans="1:1" ht="15.75" customHeight="1">
      <c r="A705" s="24"/>
    </row>
    <row r="706" spans="1:1" ht="15.75" customHeight="1">
      <c r="A706" s="24"/>
    </row>
    <row r="707" spans="1:1" ht="15.75" customHeight="1">
      <c r="A707" s="24"/>
    </row>
    <row r="708" spans="1:1" ht="15.75" customHeight="1">
      <c r="A708" s="24"/>
    </row>
    <row r="709" spans="1:1" ht="15.75" customHeight="1">
      <c r="A709" s="24"/>
    </row>
    <row r="710" spans="1:1" ht="15.75" customHeight="1">
      <c r="A710" s="24"/>
    </row>
    <row r="711" spans="1:1" ht="15.75" customHeight="1">
      <c r="A711" s="24"/>
    </row>
    <row r="712" spans="1:1" ht="15.75" customHeight="1">
      <c r="A712" s="24"/>
    </row>
    <row r="713" spans="1:1" ht="15.75" customHeight="1">
      <c r="A713" s="24"/>
    </row>
    <row r="714" spans="1:1" ht="15.75" customHeight="1">
      <c r="A714" s="24"/>
    </row>
    <row r="715" spans="1:1" ht="15.75" customHeight="1">
      <c r="A715" s="24"/>
    </row>
    <row r="716" spans="1:1" ht="15.75" customHeight="1">
      <c r="A716" s="24"/>
    </row>
    <row r="717" spans="1:1" ht="15.75" customHeight="1">
      <c r="A717" s="24"/>
    </row>
    <row r="718" spans="1:1" ht="15.75" customHeight="1">
      <c r="A718" s="24"/>
    </row>
    <row r="719" spans="1:1" ht="15.75" customHeight="1">
      <c r="A719" s="24"/>
    </row>
    <row r="720" spans="1:1" ht="15.75" customHeight="1">
      <c r="A720" s="24"/>
    </row>
    <row r="721" spans="1:1" ht="15.75" customHeight="1">
      <c r="A721" s="24"/>
    </row>
    <row r="722" spans="1:1" ht="15.75" customHeight="1">
      <c r="A722" s="24"/>
    </row>
    <row r="723" spans="1:1" ht="15.75" customHeight="1">
      <c r="A723" s="24"/>
    </row>
    <row r="724" spans="1:1" ht="15.75" customHeight="1">
      <c r="A724" s="24"/>
    </row>
    <row r="725" spans="1:1" ht="15.75" customHeight="1">
      <c r="A725" s="24"/>
    </row>
    <row r="726" spans="1:1" ht="15.75" customHeight="1">
      <c r="A726" s="24"/>
    </row>
    <row r="727" spans="1:1" ht="15.75" customHeight="1">
      <c r="A727" s="24"/>
    </row>
    <row r="728" spans="1:1" ht="15.75" customHeight="1">
      <c r="A728" s="24"/>
    </row>
    <row r="729" spans="1:1" ht="15.75" customHeight="1">
      <c r="A729" s="24"/>
    </row>
    <row r="730" spans="1:1" ht="15.75" customHeight="1">
      <c r="A730" s="24"/>
    </row>
    <row r="731" spans="1:1" ht="15.75" customHeight="1">
      <c r="A731" s="24"/>
    </row>
    <row r="732" spans="1:1" ht="15.75" customHeight="1">
      <c r="A732" s="24"/>
    </row>
    <row r="733" spans="1:1" ht="15.75" customHeight="1">
      <c r="A733" s="24"/>
    </row>
    <row r="734" spans="1:1" ht="15.75" customHeight="1">
      <c r="A734" s="24"/>
    </row>
    <row r="735" spans="1:1" ht="15.75" customHeight="1">
      <c r="A735" s="24"/>
    </row>
    <row r="736" spans="1:1" ht="15.75" customHeight="1">
      <c r="A736" s="24"/>
    </row>
    <row r="737" spans="1:1" ht="15.75" customHeight="1">
      <c r="A737" s="24"/>
    </row>
    <row r="738" spans="1:1" ht="15.75" customHeight="1">
      <c r="A738" s="24"/>
    </row>
    <row r="739" spans="1:1" ht="15.75" customHeight="1">
      <c r="A739" s="24"/>
    </row>
    <row r="740" spans="1:1" ht="15.75" customHeight="1">
      <c r="A740" s="24"/>
    </row>
    <row r="741" spans="1:1" ht="15.75" customHeight="1">
      <c r="A741" s="24"/>
    </row>
    <row r="742" spans="1:1" ht="15.75" customHeight="1">
      <c r="A742" s="24"/>
    </row>
    <row r="743" spans="1:1" ht="15.75" customHeight="1">
      <c r="A743" s="24"/>
    </row>
    <row r="744" spans="1:1" ht="15.75" customHeight="1">
      <c r="A744" s="24"/>
    </row>
    <row r="745" spans="1:1" ht="15.75" customHeight="1">
      <c r="A745" s="24"/>
    </row>
    <row r="746" spans="1:1" ht="15.75" customHeight="1">
      <c r="A746" s="24"/>
    </row>
    <row r="747" spans="1:1" ht="15.75" customHeight="1">
      <c r="A747" s="24"/>
    </row>
    <row r="748" spans="1:1" ht="15.75" customHeight="1">
      <c r="A748" s="24"/>
    </row>
    <row r="749" spans="1:1" ht="15.75" customHeight="1">
      <c r="A749" s="24"/>
    </row>
    <row r="750" spans="1:1" ht="15.75" customHeight="1">
      <c r="A750" s="24"/>
    </row>
    <row r="751" spans="1:1" ht="15.75" customHeight="1">
      <c r="A751" s="24"/>
    </row>
    <row r="752" spans="1:1" ht="15.75" customHeight="1">
      <c r="A752" s="24"/>
    </row>
    <row r="753" spans="1:1" ht="15.75" customHeight="1">
      <c r="A753" s="24"/>
    </row>
    <row r="754" spans="1:1" ht="15.75" customHeight="1">
      <c r="A754" s="24"/>
    </row>
    <row r="755" spans="1:1" ht="15.75" customHeight="1">
      <c r="A755" s="24"/>
    </row>
    <row r="756" spans="1:1" ht="15.75" customHeight="1">
      <c r="A756" s="24"/>
    </row>
    <row r="757" spans="1:1" ht="15.75" customHeight="1">
      <c r="A757" s="24"/>
    </row>
    <row r="758" spans="1:1" ht="15.75" customHeight="1">
      <c r="A758" s="24"/>
    </row>
    <row r="759" spans="1:1" ht="15.75" customHeight="1">
      <c r="A759" s="24"/>
    </row>
    <row r="760" spans="1:1" ht="15.75" customHeight="1">
      <c r="A760" s="24"/>
    </row>
    <row r="761" spans="1:1" ht="15.75" customHeight="1">
      <c r="A761" s="24"/>
    </row>
    <row r="762" spans="1:1" ht="15.75" customHeight="1">
      <c r="A762" s="24"/>
    </row>
    <row r="763" spans="1:1" ht="15.75" customHeight="1">
      <c r="A763" s="24"/>
    </row>
    <row r="764" spans="1:1" ht="15.75" customHeight="1">
      <c r="A764" s="24"/>
    </row>
    <row r="765" spans="1:1" ht="15.75" customHeight="1">
      <c r="A765" s="24"/>
    </row>
    <row r="766" spans="1:1" ht="15.75" customHeight="1">
      <c r="A766" s="24"/>
    </row>
    <row r="767" spans="1:1" ht="15.75" customHeight="1">
      <c r="A767" s="24"/>
    </row>
    <row r="768" spans="1:1" ht="15.75" customHeight="1">
      <c r="A768" s="24"/>
    </row>
    <row r="769" spans="1:1" ht="15.75" customHeight="1">
      <c r="A769" s="24"/>
    </row>
    <row r="770" spans="1:1" ht="15.75" customHeight="1">
      <c r="A770" s="24"/>
    </row>
    <row r="771" spans="1:1" ht="15.75" customHeight="1">
      <c r="A771" s="24"/>
    </row>
    <row r="772" spans="1:1" ht="15.75" customHeight="1">
      <c r="A772" s="24"/>
    </row>
    <row r="773" spans="1:1" ht="15.75" customHeight="1">
      <c r="A773" s="24"/>
    </row>
    <row r="774" spans="1:1" ht="15.75" customHeight="1">
      <c r="A774" s="24"/>
    </row>
    <row r="775" spans="1:1" ht="15.75" customHeight="1">
      <c r="A775" s="24"/>
    </row>
    <row r="776" spans="1:1" ht="15.75" customHeight="1">
      <c r="A776" s="24"/>
    </row>
    <row r="777" spans="1:1" ht="15.75" customHeight="1">
      <c r="A777" s="24"/>
    </row>
    <row r="778" spans="1:1" ht="15.75" customHeight="1">
      <c r="A778" s="24"/>
    </row>
    <row r="779" spans="1:1" ht="15.75" customHeight="1">
      <c r="A779" s="24"/>
    </row>
    <row r="780" spans="1:1" ht="15.75" customHeight="1">
      <c r="A780" s="24"/>
    </row>
    <row r="781" spans="1:1" ht="15.75" customHeight="1">
      <c r="A781" s="24"/>
    </row>
    <row r="782" spans="1:1" ht="15.75" customHeight="1">
      <c r="A782" s="24"/>
    </row>
    <row r="783" spans="1:1" ht="15.75" customHeight="1">
      <c r="A783" s="24"/>
    </row>
    <row r="784" spans="1:1" ht="15.75" customHeight="1">
      <c r="A784" s="24"/>
    </row>
    <row r="785" spans="1:1" ht="15.75" customHeight="1">
      <c r="A785" s="24"/>
    </row>
    <row r="786" spans="1:1" ht="15.75" customHeight="1">
      <c r="A786" s="24"/>
    </row>
    <row r="787" spans="1:1" ht="15.75" customHeight="1">
      <c r="A787" s="24"/>
    </row>
    <row r="788" spans="1:1" ht="15.75" customHeight="1">
      <c r="A788" s="24"/>
    </row>
    <row r="789" spans="1:1" ht="15.75" customHeight="1">
      <c r="A789" s="24"/>
    </row>
    <row r="790" spans="1:1" ht="15.75" customHeight="1">
      <c r="A790" s="24"/>
    </row>
    <row r="791" spans="1:1" ht="15.75" customHeight="1">
      <c r="A791" s="24"/>
    </row>
    <row r="792" spans="1:1" ht="15.75" customHeight="1">
      <c r="A792" s="24"/>
    </row>
    <row r="793" spans="1:1" ht="15.75" customHeight="1">
      <c r="A793" s="24"/>
    </row>
    <row r="794" spans="1:1" ht="15.75" customHeight="1">
      <c r="A794" s="24"/>
    </row>
    <row r="795" spans="1:1" ht="15.75" customHeight="1">
      <c r="A795" s="24"/>
    </row>
    <row r="796" spans="1:1" ht="15.75" customHeight="1">
      <c r="A796" s="24"/>
    </row>
    <row r="797" spans="1:1" ht="15.75" customHeight="1">
      <c r="A797" s="24"/>
    </row>
    <row r="798" spans="1:1" ht="15.75" customHeight="1">
      <c r="A798" s="24"/>
    </row>
    <row r="799" spans="1:1" ht="15.75" customHeight="1">
      <c r="A799" s="24"/>
    </row>
    <row r="800" spans="1:1" ht="15.75" customHeight="1">
      <c r="A800" s="24"/>
    </row>
    <row r="801" spans="1:1" ht="15.75" customHeight="1">
      <c r="A801" s="24"/>
    </row>
    <row r="802" spans="1:1" ht="15.75" customHeight="1">
      <c r="A802" s="24"/>
    </row>
    <row r="803" spans="1:1" ht="15.75" customHeight="1">
      <c r="A803" s="24"/>
    </row>
    <row r="804" spans="1:1" ht="15.75" customHeight="1">
      <c r="A804" s="24"/>
    </row>
    <row r="805" spans="1:1" ht="15.75" customHeight="1">
      <c r="A805" s="24"/>
    </row>
    <row r="806" spans="1:1" ht="15.75" customHeight="1">
      <c r="A806" s="24"/>
    </row>
    <row r="807" spans="1:1" ht="15.75" customHeight="1">
      <c r="A807" s="24"/>
    </row>
    <row r="808" spans="1:1" ht="15.75" customHeight="1">
      <c r="A808" s="24"/>
    </row>
    <row r="809" spans="1:1" ht="15.75" customHeight="1">
      <c r="A809" s="24"/>
    </row>
    <row r="810" spans="1:1" ht="15.75" customHeight="1">
      <c r="A810" s="24"/>
    </row>
    <row r="811" spans="1:1" ht="15.75" customHeight="1">
      <c r="A811" s="24"/>
    </row>
    <row r="812" spans="1:1" ht="15.75" customHeight="1">
      <c r="A812" s="24"/>
    </row>
    <row r="813" spans="1:1" ht="15.75" customHeight="1">
      <c r="A813" s="24"/>
    </row>
    <row r="814" spans="1:1" ht="15.75" customHeight="1">
      <c r="A814" s="24"/>
    </row>
    <row r="815" spans="1:1" ht="15.75" customHeight="1">
      <c r="A815" s="24"/>
    </row>
    <row r="816" spans="1:1" ht="15.75" customHeight="1">
      <c r="A816" s="24"/>
    </row>
    <row r="817" spans="1:1" ht="15.75" customHeight="1">
      <c r="A817" s="24"/>
    </row>
    <row r="818" spans="1:1" ht="15.75" customHeight="1">
      <c r="A818" s="24"/>
    </row>
    <row r="819" spans="1:1" ht="15.75" customHeight="1">
      <c r="A819" s="24"/>
    </row>
    <row r="820" spans="1:1" ht="15.75" customHeight="1">
      <c r="A820" s="24"/>
    </row>
    <row r="821" spans="1:1" ht="15.75" customHeight="1">
      <c r="A821" s="24"/>
    </row>
    <row r="822" spans="1:1" ht="15.75" customHeight="1">
      <c r="A822" s="24"/>
    </row>
    <row r="823" spans="1:1" ht="15.75" customHeight="1">
      <c r="A823" s="24"/>
    </row>
    <row r="824" spans="1:1" ht="15.75" customHeight="1">
      <c r="A824" s="24"/>
    </row>
    <row r="825" spans="1:1" ht="15.75" customHeight="1">
      <c r="A825" s="24"/>
    </row>
    <row r="826" spans="1:1" ht="15.75" customHeight="1">
      <c r="A826" s="24"/>
    </row>
    <row r="827" spans="1:1" ht="15.75" customHeight="1">
      <c r="A827" s="24"/>
    </row>
    <row r="828" spans="1:1" ht="15.75" customHeight="1">
      <c r="A828" s="24"/>
    </row>
    <row r="829" spans="1:1" ht="15.75" customHeight="1">
      <c r="A829" s="24"/>
    </row>
    <row r="830" spans="1:1" ht="15.75" customHeight="1">
      <c r="A830" s="24"/>
    </row>
    <row r="831" spans="1:1" ht="15.75" customHeight="1">
      <c r="A831" s="24"/>
    </row>
    <row r="832" spans="1:1" ht="15.75" customHeight="1">
      <c r="A832" s="24"/>
    </row>
    <row r="833" spans="1:1" ht="15.75" customHeight="1">
      <c r="A833" s="24"/>
    </row>
    <row r="834" spans="1:1" ht="15.75" customHeight="1">
      <c r="A834" s="24"/>
    </row>
    <row r="835" spans="1:1" ht="15.75" customHeight="1">
      <c r="A835" s="24"/>
    </row>
    <row r="836" spans="1:1" ht="15.75" customHeight="1">
      <c r="A836" s="24"/>
    </row>
    <row r="837" spans="1:1" ht="15.75" customHeight="1">
      <c r="A837" s="24"/>
    </row>
    <row r="838" spans="1:1" ht="15.75" customHeight="1">
      <c r="A838" s="24"/>
    </row>
    <row r="839" spans="1:1" ht="15.75" customHeight="1">
      <c r="A839" s="24"/>
    </row>
    <row r="840" spans="1:1" ht="15.75" customHeight="1">
      <c r="A840" s="24"/>
    </row>
    <row r="841" spans="1:1" ht="15.75" customHeight="1">
      <c r="A841" s="24"/>
    </row>
    <row r="842" spans="1:1" ht="15.75" customHeight="1">
      <c r="A842" s="24"/>
    </row>
    <row r="843" spans="1:1" ht="15.75" customHeight="1">
      <c r="A843" s="24"/>
    </row>
    <row r="844" spans="1:1" ht="15.75" customHeight="1">
      <c r="A844" s="24"/>
    </row>
    <row r="845" spans="1:1" ht="15.75" customHeight="1">
      <c r="A845" s="24"/>
    </row>
    <row r="846" spans="1:1" ht="15.75" customHeight="1">
      <c r="A846" s="24"/>
    </row>
    <row r="847" spans="1:1" ht="15.75" customHeight="1">
      <c r="A847" s="24"/>
    </row>
    <row r="848" spans="1:1" ht="15.75" customHeight="1">
      <c r="A848" s="24"/>
    </row>
    <row r="849" spans="1:1" ht="15.75" customHeight="1">
      <c r="A849" s="24"/>
    </row>
    <row r="850" spans="1:1" ht="15.75" customHeight="1">
      <c r="A850" s="24"/>
    </row>
    <row r="851" spans="1:1" ht="15.75" customHeight="1">
      <c r="A851" s="24"/>
    </row>
    <row r="852" spans="1:1" ht="15.75" customHeight="1">
      <c r="A852" s="24"/>
    </row>
    <row r="853" spans="1:1" ht="15.75" customHeight="1">
      <c r="A853" s="24"/>
    </row>
    <row r="854" spans="1:1" ht="15.75" customHeight="1">
      <c r="A854" s="24"/>
    </row>
    <row r="855" spans="1:1" ht="15.75" customHeight="1">
      <c r="A855" s="24"/>
    </row>
    <row r="856" spans="1:1" ht="15.75" customHeight="1">
      <c r="A856" s="24"/>
    </row>
    <row r="857" spans="1:1" ht="15.75" customHeight="1">
      <c r="A857" s="24"/>
    </row>
    <row r="858" spans="1:1" ht="15.75" customHeight="1">
      <c r="A858" s="24"/>
    </row>
    <row r="859" spans="1:1" ht="15.75" customHeight="1">
      <c r="A859" s="24"/>
    </row>
    <row r="860" spans="1:1" ht="15.75" customHeight="1">
      <c r="A860" s="24"/>
    </row>
    <row r="861" spans="1:1" ht="15.75" customHeight="1">
      <c r="A861" s="24"/>
    </row>
    <row r="862" spans="1:1" ht="15.75" customHeight="1">
      <c r="A862" s="24"/>
    </row>
    <row r="863" spans="1:1" ht="15.75" customHeight="1">
      <c r="A863" s="24"/>
    </row>
    <row r="864" spans="1:1" ht="15.75" customHeight="1">
      <c r="A864" s="24"/>
    </row>
    <row r="865" spans="1:1" ht="15.75" customHeight="1">
      <c r="A865" s="24"/>
    </row>
    <row r="866" spans="1:1" ht="15.75" customHeight="1">
      <c r="A866" s="24"/>
    </row>
    <row r="867" spans="1:1" ht="15.75" customHeight="1">
      <c r="A867" s="24"/>
    </row>
    <row r="868" spans="1:1" ht="15.75" customHeight="1">
      <c r="A868" s="24"/>
    </row>
    <row r="869" spans="1:1" ht="15.75" customHeight="1">
      <c r="A869" s="24"/>
    </row>
    <row r="870" spans="1:1" ht="15.75" customHeight="1">
      <c r="A870" s="24"/>
    </row>
    <row r="871" spans="1:1" ht="15.75" customHeight="1">
      <c r="A871" s="24"/>
    </row>
    <row r="872" spans="1:1" ht="15.75" customHeight="1">
      <c r="A872" s="24"/>
    </row>
    <row r="873" spans="1:1" ht="15.75" customHeight="1">
      <c r="A873" s="24"/>
    </row>
    <row r="874" spans="1:1" ht="15.75" customHeight="1">
      <c r="A874" s="24"/>
    </row>
    <row r="875" spans="1:1" ht="15.75" customHeight="1">
      <c r="A875" s="24"/>
    </row>
    <row r="876" spans="1:1" ht="15.75" customHeight="1">
      <c r="A876" s="24"/>
    </row>
    <row r="877" spans="1:1" ht="15.75" customHeight="1">
      <c r="A877" s="24"/>
    </row>
    <row r="878" spans="1:1" ht="15.75" customHeight="1">
      <c r="A878" s="24"/>
    </row>
    <row r="879" spans="1:1" ht="15.75" customHeight="1">
      <c r="A879" s="24"/>
    </row>
    <row r="880" spans="1:1" ht="15.75" customHeight="1">
      <c r="A880" s="24"/>
    </row>
    <row r="881" spans="1:1" ht="15.75" customHeight="1">
      <c r="A881" s="24"/>
    </row>
    <row r="882" spans="1:1" ht="15.75" customHeight="1">
      <c r="A882" s="24"/>
    </row>
    <row r="883" spans="1:1" ht="15.75" customHeight="1">
      <c r="A883" s="24"/>
    </row>
    <row r="884" spans="1:1" ht="15.75" customHeight="1">
      <c r="A884" s="24"/>
    </row>
    <row r="885" spans="1:1" ht="15.75" customHeight="1">
      <c r="A885" s="24"/>
    </row>
    <row r="886" spans="1:1" ht="15.75" customHeight="1">
      <c r="A886" s="24"/>
    </row>
    <row r="887" spans="1:1" ht="15.75" customHeight="1">
      <c r="A887" s="24"/>
    </row>
    <row r="888" spans="1:1" ht="15.75" customHeight="1">
      <c r="A888" s="24"/>
    </row>
    <row r="889" spans="1:1" ht="15.75" customHeight="1">
      <c r="A889" s="24"/>
    </row>
    <row r="890" spans="1:1" ht="15.75" customHeight="1">
      <c r="A890" s="24"/>
    </row>
    <row r="891" spans="1:1" ht="15.75" customHeight="1">
      <c r="A891" s="24"/>
    </row>
    <row r="892" spans="1:1" ht="15.75" customHeight="1">
      <c r="A892" s="24"/>
    </row>
    <row r="893" spans="1:1" ht="15.75" customHeight="1">
      <c r="A893" s="24"/>
    </row>
    <row r="894" spans="1:1" ht="15.75" customHeight="1">
      <c r="A894" s="24"/>
    </row>
    <row r="895" spans="1:1" ht="15.75" customHeight="1">
      <c r="A895" s="24"/>
    </row>
    <row r="896" spans="1:1" ht="15.75" customHeight="1">
      <c r="A896" s="24"/>
    </row>
    <row r="897" spans="1:1" ht="15.75" customHeight="1">
      <c r="A897" s="24"/>
    </row>
    <row r="898" spans="1:1" ht="15.75" customHeight="1">
      <c r="A898" s="24"/>
    </row>
    <row r="899" spans="1:1" ht="15.75" customHeight="1">
      <c r="A899" s="24"/>
    </row>
    <row r="900" spans="1:1" ht="15.75" customHeight="1">
      <c r="A900" s="24"/>
    </row>
    <row r="901" spans="1:1" ht="15.75" customHeight="1">
      <c r="A901" s="24"/>
    </row>
    <row r="902" spans="1:1" ht="15.75" customHeight="1">
      <c r="A902" s="24"/>
    </row>
    <row r="903" spans="1:1" ht="15.75" customHeight="1">
      <c r="A903" s="24"/>
    </row>
    <row r="904" spans="1:1" ht="15.75" customHeight="1">
      <c r="A904" s="24"/>
    </row>
    <row r="905" spans="1:1" ht="15.75" customHeight="1">
      <c r="A905" s="24"/>
    </row>
    <row r="906" spans="1:1" ht="15.75" customHeight="1">
      <c r="A906" s="24"/>
    </row>
    <row r="907" spans="1:1" ht="15.75" customHeight="1">
      <c r="A907" s="24"/>
    </row>
    <row r="908" spans="1:1" ht="15.75" customHeight="1">
      <c r="A908" s="24"/>
    </row>
    <row r="909" spans="1:1" ht="15.75" customHeight="1">
      <c r="A909" s="24"/>
    </row>
    <row r="910" spans="1:1" ht="15.75" customHeight="1">
      <c r="A910" s="24"/>
    </row>
    <row r="911" spans="1:1" ht="15.75" customHeight="1">
      <c r="A911" s="24"/>
    </row>
    <row r="912" spans="1:1" ht="15.75" customHeight="1">
      <c r="A912" s="24"/>
    </row>
    <row r="913" spans="1:1" ht="15.75" customHeight="1">
      <c r="A913" s="24"/>
    </row>
    <row r="914" spans="1:1" ht="15.75" customHeight="1">
      <c r="A914" s="24"/>
    </row>
    <row r="915" spans="1:1" ht="15.75" customHeight="1">
      <c r="A915" s="24"/>
    </row>
    <row r="916" spans="1:1" ht="15.75" customHeight="1">
      <c r="A916" s="24"/>
    </row>
    <row r="917" spans="1:1" ht="15.75" customHeight="1">
      <c r="A917" s="24"/>
    </row>
    <row r="918" spans="1:1" ht="15.75" customHeight="1">
      <c r="A918" s="24"/>
    </row>
    <row r="919" spans="1:1" ht="15.75" customHeight="1">
      <c r="A919" s="24"/>
    </row>
    <row r="920" spans="1:1" ht="15.75" customHeight="1">
      <c r="A920" s="24"/>
    </row>
    <row r="921" spans="1:1" ht="15.75" customHeight="1">
      <c r="A921" s="24"/>
    </row>
    <row r="922" spans="1:1" ht="15.75" customHeight="1">
      <c r="A922" s="24"/>
    </row>
    <row r="923" spans="1:1" ht="15.75" customHeight="1">
      <c r="A923" s="24"/>
    </row>
    <row r="924" spans="1:1" ht="15.75" customHeight="1">
      <c r="A924" s="24"/>
    </row>
    <row r="925" spans="1:1" ht="15.75" customHeight="1">
      <c r="A925" s="24"/>
    </row>
    <row r="926" spans="1:1" ht="15.75" customHeight="1">
      <c r="A926" s="24"/>
    </row>
    <row r="927" spans="1:1" ht="15.75" customHeight="1">
      <c r="A927" s="24"/>
    </row>
    <row r="928" spans="1:1" ht="15.75" customHeight="1">
      <c r="A928" s="24"/>
    </row>
    <row r="929" spans="1:1" ht="15.75" customHeight="1">
      <c r="A929" s="24"/>
    </row>
    <row r="930" spans="1:1" ht="15.75" customHeight="1">
      <c r="A930" s="24"/>
    </row>
    <row r="931" spans="1:1" ht="15.75" customHeight="1">
      <c r="A931" s="24"/>
    </row>
    <row r="932" spans="1:1" ht="15.75" customHeight="1">
      <c r="A932" s="24"/>
    </row>
    <row r="933" spans="1:1" ht="15.75" customHeight="1">
      <c r="A933" s="24"/>
    </row>
    <row r="934" spans="1:1" ht="15.75" customHeight="1">
      <c r="A934" s="24"/>
    </row>
    <row r="935" spans="1:1" ht="15.75" customHeight="1">
      <c r="A935" s="24"/>
    </row>
    <row r="936" spans="1:1" ht="15.75" customHeight="1">
      <c r="A936" s="24"/>
    </row>
    <row r="937" spans="1:1" ht="15.75" customHeight="1">
      <c r="A937" s="24"/>
    </row>
    <row r="938" spans="1:1" ht="15.75" customHeight="1">
      <c r="A938" s="24"/>
    </row>
    <row r="939" spans="1:1" ht="15.75" customHeight="1">
      <c r="A939" s="24"/>
    </row>
    <row r="940" spans="1:1" ht="15.75" customHeight="1">
      <c r="A940" s="24"/>
    </row>
    <row r="941" spans="1:1" ht="15.75" customHeight="1">
      <c r="A941" s="24"/>
    </row>
    <row r="942" spans="1:1" ht="15.75" customHeight="1">
      <c r="A942" s="24"/>
    </row>
    <row r="943" spans="1:1" ht="15.75" customHeight="1">
      <c r="A943" s="24"/>
    </row>
    <row r="944" spans="1:1" ht="15.75" customHeight="1">
      <c r="A944" s="24"/>
    </row>
    <row r="945" spans="1:1" ht="15.75" customHeight="1">
      <c r="A945" s="24"/>
    </row>
    <row r="946" spans="1:1" ht="15.75" customHeight="1">
      <c r="A946" s="24"/>
    </row>
    <row r="947" spans="1:1" ht="15.75" customHeight="1">
      <c r="A947" s="24"/>
    </row>
    <row r="948" spans="1:1" ht="15.75" customHeight="1">
      <c r="A948" s="24"/>
    </row>
    <row r="949" spans="1:1" ht="15.75" customHeight="1">
      <c r="A949" s="24"/>
    </row>
    <row r="950" spans="1:1" ht="15.75" customHeight="1">
      <c r="A950" s="24"/>
    </row>
    <row r="951" spans="1:1" ht="15.75" customHeight="1">
      <c r="A951" s="24"/>
    </row>
    <row r="952" spans="1:1" ht="15.75" customHeight="1">
      <c r="A952" s="24"/>
    </row>
    <row r="953" spans="1:1" ht="15.75" customHeight="1">
      <c r="A953" s="24"/>
    </row>
    <row r="954" spans="1:1" ht="15.75" customHeight="1">
      <c r="A954" s="24"/>
    </row>
    <row r="955" spans="1:1" ht="15.75" customHeight="1">
      <c r="A955" s="24"/>
    </row>
    <row r="956" spans="1:1" ht="15.75" customHeight="1">
      <c r="A956" s="24"/>
    </row>
    <row r="957" spans="1:1" ht="15.75" customHeight="1">
      <c r="A957" s="24"/>
    </row>
    <row r="958" spans="1:1" ht="15.75" customHeight="1">
      <c r="A958" s="24"/>
    </row>
    <row r="959" spans="1:1" ht="15.75" customHeight="1">
      <c r="A959" s="24"/>
    </row>
    <row r="960" spans="1:1" ht="15.75" customHeight="1">
      <c r="A960" s="24"/>
    </row>
    <row r="961" spans="1:1" ht="15.75" customHeight="1">
      <c r="A961" s="24"/>
    </row>
    <row r="962" spans="1:1" ht="15.75" customHeight="1">
      <c r="A962" s="24"/>
    </row>
    <row r="963" spans="1:1" ht="15.75" customHeight="1">
      <c r="A963" s="24"/>
    </row>
    <row r="964" spans="1:1" ht="15.75" customHeight="1">
      <c r="A964" s="24"/>
    </row>
    <row r="965" spans="1:1" ht="15.75" customHeight="1">
      <c r="A965" s="24"/>
    </row>
    <row r="966" spans="1:1" ht="15.75" customHeight="1">
      <c r="A966" s="24"/>
    </row>
    <row r="967" spans="1:1" ht="15.75" customHeight="1">
      <c r="A967" s="24"/>
    </row>
    <row r="968" spans="1:1" ht="15.75" customHeight="1">
      <c r="A968" s="24"/>
    </row>
    <row r="969" spans="1:1" ht="15.75" customHeight="1">
      <c r="A969" s="24"/>
    </row>
    <row r="970" spans="1:1" ht="15.75" customHeight="1">
      <c r="A970" s="24"/>
    </row>
    <row r="971" spans="1:1" ht="15.75" customHeight="1">
      <c r="A971" s="24"/>
    </row>
    <row r="972" spans="1:1" ht="15.75" customHeight="1">
      <c r="A972" s="24"/>
    </row>
    <row r="973" spans="1:1" ht="15.75" customHeight="1">
      <c r="A973" s="24"/>
    </row>
    <row r="974" spans="1:1" ht="15.75" customHeight="1">
      <c r="A974" s="24"/>
    </row>
    <row r="975" spans="1:1" ht="15.75" customHeight="1">
      <c r="A975" s="24"/>
    </row>
    <row r="976" spans="1:1" ht="15.75" customHeight="1">
      <c r="A976" s="24"/>
    </row>
    <row r="977" spans="1:1" ht="15.75" customHeight="1">
      <c r="A977" s="24"/>
    </row>
    <row r="978" spans="1:1" ht="15.75" customHeight="1">
      <c r="A978" s="24"/>
    </row>
    <row r="979" spans="1:1" ht="15.75" customHeight="1">
      <c r="A979" s="24"/>
    </row>
    <row r="980" spans="1:1" ht="15.75" customHeight="1">
      <c r="A980" s="24"/>
    </row>
    <row r="981" spans="1:1" ht="15.75" customHeight="1">
      <c r="A981" s="24"/>
    </row>
    <row r="982" spans="1:1" ht="15.75" customHeight="1">
      <c r="A982" s="24"/>
    </row>
    <row r="983" spans="1:1" ht="15.75" customHeight="1">
      <c r="A983" s="24"/>
    </row>
    <row r="984" spans="1:1" ht="15.75" customHeight="1">
      <c r="A984" s="24"/>
    </row>
    <row r="985" spans="1:1" ht="15.75" customHeight="1">
      <c r="A985" s="24"/>
    </row>
    <row r="986" spans="1:1" ht="15.75" customHeight="1">
      <c r="A986" s="24"/>
    </row>
    <row r="987" spans="1:1" ht="15.75" customHeight="1">
      <c r="A987" s="24"/>
    </row>
    <row r="988" spans="1:1" ht="15.75" customHeight="1">
      <c r="A988" s="24"/>
    </row>
    <row r="989" spans="1:1" ht="15.75" customHeight="1">
      <c r="A989" s="24"/>
    </row>
    <row r="990" spans="1:1" ht="15.75" customHeight="1">
      <c r="A990" s="24"/>
    </row>
    <row r="991" spans="1:1" ht="15.75" customHeight="1">
      <c r="A991" s="24"/>
    </row>
    <row r="992" spans="1:1" ht="15.75" customHeight="1">
      <c r="A992" s="24"/>
    </row>
    <row r="993" spans="1:1" ht="15.75" customHeight="1">
      <c r="A993" s="24"/>
    </row>
    <row r="994" spans="1:1" ht="15.75" customHeight="1">
      <c r="A994" s="24"/>
    </row>
    <row r="995" spans="1:1" ht="15.75" customHeight="1">
      <c r="A995" s="24"/>
    </row>
    <row r="996" spans="1:1" ht="15.75" customHeight="1">
      <c r="A996" s="24"/>
    </row>
    <row r="997" spans="1:1" ht="15.75" customHeight="1">
      <c r="A997" s="24"/>
    </row>
    <row r="998" spans="1:1" ht="15.75" customHeight="1">
      <c r="A998" s="24"/>
    </row>
    <row r="999" spans="1:1" ht="15.75" customHeight="1">
      <c r="A999" s="24"/>
    </row>
    <row r="1000" spans="1:1" ht="15.75" customHeight="1">
      <c r="A1000" s="24"/>
    </row>
  </sheetData>
  <mergeCells count="2">
    <mergeCell ref="A1:E1"/>
    <mergeCell ref="B3:C3"/>
  </mergeCells>
  <pageMargins left="0.11811023622047245" right="0" top="0.74803149606299213" bottom="0.74803149606299213" header="0" footer="0"/>
  <pageSetup scale="45" orientation="portrait"/>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1000"/>
  <sheetViews>
    <sheetView workbookViewId="0"/>
  </sheetViews>
  <sheetFormatPr baseColWidth="10" defaultColWidth="12.625" defaultRowHeight="15" customHeight="1"/>
  <cols>
    <col min="1" max="1" width="4.625" customWidth="1"/>
    <col min="2" max="2" width="114.5" customWidth="1"/>
    <col min="3" max="3" width="8.375" customWidth="1"/>
    <col min="4" max="4" width="9.375" customWidth="1"/>
    <col min="5" max="5" width="28.875" customWidth="1"/>
    <col min="6" max="10" width="15.125" customWidth="1"/>
    <col min="11" max="11" width="13.375" customWidth="1"/>
    <col min="12" max="12" width="15.625" customWidth="1"/>
    <col min="13" max="13" width="16.625" customWidth="1"/>
    <col min="14" max="26" width="9.375" customWidth="1"/>
  </cols>
  <sheetData>
    <row r="1" spans="1:13">
      <c r="A1" s="360" t="s">
        <v>176</v>
      </c>
      <c r="B1" s="357"/>
      <c r="C1" s="357"/>
      <c r="D1" s="357"/>
    </row>
    <row r="2" spans="1:13">
      <c r="G2" s="361" t="s">
        <v>177</v>
      </c>
      <c r="H2" s="362"/>
      <c r="I2" s="362"/>
      <c r="J2" s="359"/>
    </row>
    <row r="3" spans="1:13" ht="45">
      <c r="A3" s="33" t="s">
        <v>2</v>
      </c>
      <c r="B3" s="33" t="s">
        <v>4</v>
      </c>
      <c r="C3" s="33" t="s">
        <v>6</v>
      </c>
      <c r="D3" s="33" t="s">
        <v>108</v>
      </c>
      <c r="E3" s="116" t="s">
        <v>178</v>
      </c>
      <c r="F3" s="112" t="s">
        <v>3</v>
      </c>
      <c r="G3" s="113" t="s">
        <v>179</v>
      </c>
      <c r="H3" s="113" t="s">
        <v>180</v>
      </c>
      <c r="I3" s="113" t="s">
        <v>181</v>
      </c>
      <c r="J3" s="112" t="s">
        <v>182</v>
      </c>
      <c r="K3" s="34" t="s">
        <v>183</v>
      </c>
      <c r="L3" s="34" t="s">
        <v>184</v>
      </c>
    </row>
    <row r="4" spans="1:13" ht="81" customHeight="1">
      <c r="A4" s="33">
        <v>1</v>
      </c>
      <c r="B4" s="35" t="s">
        <v>119</v>
      </c>
      <c r="C4" s="36" t="s">
        <v>112</v>
      </c>
      <c r="D4" s="36">
        <v>1</v>
      </c>
      <c r="E4" s="107"/>
      <c r="F4" s="113" t="s">
        <v>8</v>
      </c>
      <c r="G4" s="37">
        <f>2837100+213200</f>
        <v>3050300</v>
      </c>
      <c r="H4" s="37">
        <v>1250400</v>
      </c>
      <c r="I4" s="37">
        <v>3112000</v>
      </c>
      <c r="J4" s="37"/>
      <c r="K4" s="37">
        <f t="shared" ref="K4:K61" si="0">+AVERAGE(G4:J4)*1.19</f>
        <v>2940371</v>
      </c>
      <c r="L4" s="37">
        <f t="shared" ref="L4:L61" si="1">+K4*D4</f>
        <v>2940371</v>
      </c>
      <c r="M4" s="7"/>
    </row>
    <row r="5" spans="1:13" ht="80.25" customHeight="1">
      <c r="A5" s="38">
        <v>2</v>
      </c>
      <c r="B5" s="35" t="s">
        <v>118</v>
      </c>
      <c r="C5" s="36" t="s">
        <v>112</v>
      </c>
      <c r="D5" s="36">
        <v>1</v>
      </c>
      <c r="E5" s="107"/>
      <c r="F5" s="113" t="s">
        <v>8</v>
      </c>
      <c r="G5" s="37">
        <f>5990000+213200</f>
        <v>6203200</v>
      </c>
      <c r="H5" s="37">
        <v>8388000</v>
      </c>
      <c r="I5" s="39"/>
      <c r="J5" s="37"/>
      <c r="K5" s="37">
        <f t="shared" si="0"/>
        <v>8681764</v>
      </c>
      <c r="L5" s="37">
        <f t="shared" si="1"/>
        <v>8681764</v>
      </c>
    </row>
    <row r="6" spans="1:13" ht="80.25" customHeight="1">
      <c r="A6" s="38">
        <v>3</v>
      </c>
      <c r="B6" s="35" t="s">
        <v>120</v>
      </c>
      <c r="C6" s="36" t="s">
        <v>112</v>
      </c>
      <c r="D6" s="40">
        <v>2</v>
      </c>
      <c r="E6" s="107"/>
      <c r="F6" s="113" t="s">
        <v>8</v>
      </c>
      <c r="G6" s="37">
        <f>2826600+213200</f>
        <v>3039800</v>
      </c>
      <c r="H6" s="37">
        <v>2527200</v>
      </c>
      <c r="I6" s="37">
        <v>24432500</v>
      </c>
      <c r="J6" s="37"/>
      <c r="K6" s="37">
        <f t="shared" si="0"/>
        <v>11899801.666666666</v>
      </c>
      <c r="L6" s="37">
        <f t="shared" si="1"/>
        <v>23799603.333333332</v>
      </c>
    </row>
    <row r="7" spans="1:13" ht="74.25" customHeight="1">
      <c r="A7" s="33">
        <v>4</v>
      </c>
      <c r="B7" s="35" t="s">
        <v>142</v>
      </c>
      <c r="C7" s="41" t="s">
        <v>143</v>
      </c>
      <c r="D7" s="36">
        <v>1</v>
      </c>
      <c r="E7" s="107"/>
      <c r="F7" s="113" t="s">
        <v>24</v>
      </c>
      <c r="G7" s="37"/>
      <c r="H7" s="37">
        <v>5186400</v>
      </c>
      <c r="I7" s="37">
        <f>10625300</f>
        <v>10625300</v>
      </c>
      <c r="J7" s="37"/>
      <c r="K7" s="37">
        <f t="shared" si="0"/>
        <v>9407961.5</v>
      </c>
      <c r="L7" s="37">
        <f t="shared" si="1"/>
        <v>9407961.5</v>
      </c>
    </row>
    <row r="8" spans="1:13" ht="78.75" customHeight="1">
      <c r="A8" s="38">
        <v>5</v>
      </c>
      <c r="B8" s="35" t="s">
        <v>144</v>
      </c>
      <c r="C8" s="36" t="s">
        <v>112</v>
      </c>
      <c r="D8" s="36">
        <v>2</v>
      </c>
      <c r="E8" s="107"/>
      <c r="F8" s="113" t="s">
        <v>24</v>
      </c>
      <c r="G8" s="37"/>
      <c r="H8" s="37">
        <v>1944000</v>
      </c>
      <c r="I8" s="37">
        <v>475200</v>
      </c>
      <c r="J8" s="37"/>
      <c r="K8" s="37">
        <f t="shared" si="0"/>
        <v>1439424</v>
      </c>
      <c r="L8" s="37">
        <f t="shared" si="1"/>
        <v>2878848</v>
      </c>
      <c r="M8" s="7">
        <f>+L7+L8+L9+L10+L11+L13+L14+L19+L22+L23+L24+L26+L27+L28+L29+L32+L32+L34+L47+L48+L49+L50+L51+L52+L53+L54+L55+L56+L57+L58+L59+L60+L61</f>
        <v>74365371.368213817</v>
      </c>
    </row>
    <row r="9" spans="1:13" ht="78.75" customHeight="1">
      <c r="A9" s="38">
        <v>6</v>
      </c>
      <c r="B9" s="35" t="s">
        <v>145</v>
      </c>
      <c r="C9" s="36" t="s">
        <v>112</v>
      </c>
      <c r="D9" s="36">
        <v>1</v>
      </c>
      <c r="E9" s="107"/>
      <c r="F9" s="113" t="s">
        <v>24</v>
      </c>
      <c r="G9" s="37"/>
      <c r="H9" s="37">
        <v>1725600</v>
      </c>
      <c r="I9" s="37">
        <f>648000</f>
        <v>648000</v>
      </c>
      <c r="J9" s="37"/>
      <c r="K9" s="37">
        <f t="shared" si="0"/>
        <v>1412292</v>
      </c>
      <c r="L9" s="37">
        <f t="shared" si="1"/>
        <v>1412292</v>
      </c>
    </row>
    <row r="10" spans="1:13" ht="85.5" customHeight="1">
      <c r="A10" s="33">
        <v>7</v>
      </c>
      <c r="B10" s="35" t="s">
        <v>146</v>
      </c>
      <c r="C10" s="36" t="s">
        <v>112</v>
      </c>
      <c r="D10" s="36">
        <v>1</v>
      </c>
      <c r="E10" s="107"/>
      <c r="F10" s="113" t="s">
        <v>24</v>
      </c>
      <c r="G10" s="37"/>
      <c r="H10" s="37">
        <v>216000</v>
      </c>
      <c r="I10" s="37">
        <v>180000</v>
      </c>
      <c r="J10" s="37"/>
      <c r="K10" s="37">
        <f t="shared" si="0"/>
        <v>235620</v>
      </c>
      <c r="L10" s="37">
        <f t="shared" si="1"/>
        <v>235620</v>
      </c>
    </row>
    <row r="11" spans="1:13" ht="77.25" customHeight="1">
      <c r="A11" s="38">
        <v>8</v>
      </c>
      <c r="B11" s="35" t="s">
        <v>137</v>
      </c>
      <c r="C11" s="36" t="s">
        <v>112</v>
      </c>
      <c r="D11" s="36">
        <v>2</v>
      </c>
      <c r="E11" s="107"/>
      <c r="F11" s="113" t="s">
        <v>24</v>
      </c>
      <c r="G11" s="37">
        <v>146900</v>
      </c>
      <c r="H11" s="37">
        <v>271200</v>
      </c>
      <c r="I11" s="37">
        <f>136900</f>
        <v>136900</v>
      </c>
      <c r="J11" s="37"/>
      <c r="K11" s="37">
        <f t="shared" si="0"/>
        <v>220150</v>
      </c>
      <c r="L11" s="37">
        <f t="shared" si="1"/>
        <v>440300</v>
      </c>
    </row>
    <row r="12" spans="1:13" ht="100.5" customHeight="1">
      <c r="A12" s="38">
        <v>9</v>
      </c>
      <c r="B12" s="35" t="s">
        <v>185</v>
      </c>
      <c r="C12" s="36" t="s">
        <v>112</v>
      </c>
      <c r="D12" s="36">
        <v>1</v>
      </c>
      <c r="E12" s="18"/>
      <c r="F12" s="27" t="s">
        <v>8</v>
      </c>
      <c r="G12" s="37"/>
      <c r="H12" s="39"/>
      <c r="I12" s="37">
        <v>3737850</v>
      </c>
      <c r="J12" s="37"/>
      <c r="K12" s="37">
        <f t="shared" si="0"/>
        <v>4448041.5</v>
      </c>
      <c r="L12" s="37">
        <f t="shared" si="1"/>
        <v>4448041.5</v>
      </c>
    </row>
    <row r="13" spans="1:13" ht="103.5" customHeight="1">
      <c r="A13" s="33">
        <v>10</v>
      </c>
      <c r="B13" s="35" t="s">
        <v>147</v>
      </c>
      <c r="C13" s="36" t="s">
        <v>112</v>
      </c>
      <c r="D13" s="36">
        <v>16</v>
      </c>
      <c r="E13" s="107"/>
      <c r="F13" s="113" t="s">
        <v>24</v>
      </c>
      <c r="G13" s="37">
        <v>750100</v>
      </c>
      <c r="H13" s="39"/>
      <c r="I13" s="37">
        <f>833850</f>
        <v>833850</v>
      </c>
      <c r="J13" s="37">
        <f>989682/1.19*1.038*1.0318</f>
        <v>890720.78599058837</v>
      </c>
      <c r="K13" s="37">
        <f t="shared" si="0"/>
        <v>981619.41177626676</v>
      </c>
      <c r="L13" s="37">
        <f t="shared" si="1"/>
        <v>15705910.588420268</v>
      </c>
    </row>
    <row r="14" spans="1:13" ht="75" customHeight="1">
      <c r="A14" s="38">
        <v>11</v>
      </c>
      <c r="B14" s="35" t="s">
        <v>148</v>
      </c>
      <c r="C14" s="36" t="s">
        <v>112</v>
      </c>
      <c r="D14" s="36">
        <v>16</v>
      </c>
      <c r="E14" s="107"/>
      <c r="F14" s="113" t="s">
        <v>24</v>
      </c>
      <c r="G14" s="37">
        <v>270100</v>
      </c>
      <c r="H14" s="37">
        <v>198000</v>
      </c>
      <c r="I14" s="37">
        <f>208000</f>
        <v>208000</v>
      </c>
      <c r="J14" s="37"/>
      <c r="K14" s="37">
        <f t="shared" si="0"/>
        <v>268186.33333333331</v>
      </c>
      <c r="L14" s="37">
        <f t="shared" si="1"/>
        <v>4290981.333333333</v>
      </c>
    </row>
    <row r="15" spans="1:13" ht="229.5" customHeight="1">
      <c r="A15" s="38">
        <v>12</v>
      </c>
      <c r="B15" s="35" t="s">
        <v>116</v>
      </c>
      <c r="C15" s="36" t="s">
        <v>112</v>
      </c>
      <c r="D15" s="36">
        <v>1</v>
      </c>
      <c r="E15" s="107"/>
      <c r="F15" s="113" t="s">
        <v>8</v>
      </c>
      <c r="G15" s="39"/>
      <c r="H15" s="37">
        <v>5760000</v>
      </c>
      <c r="I15" s="37">
        <v>6175000</v>
      </c>
      <c r="J15" s="37"/>
      <c r="K15" s="37">
        <f t="shared" si="0"/>
        <v>7101325</v>
      </c>
      <c r="L15" s="37">
        <f t="shared" si="1"/>
        <v>7101325</v>
      </c>
    </row>
    <row r="16" spans="1:13" ht="99" customHeight="1">
      <c r="A16" s="33">
        <v>13</v>
      </c>
      <c r="B16" s="35" t="s">
        <v>113</v>
      </c>
      <c r="C16" s="36" t="s">
        <v>112</v>
      </c>
      <c r="D16" s="36">
        <v>3</v>
      </c>
      <c r="E16" s="107"/>
      <c r="F16" s="113" t="s">
        <v>8</v>
      </c>
      <c r="G16" s="39">
        <v>17311000</v>
      </c>
      <c r="H16" s="37">
        <v>8640000</v>
      </c>
      <c r="I16" s="37">
        <v>9750000</v>
      </c>
      <c r="J16" s="37"/>
      <c r="K16" s="37">
        <f t="shared" si="0"/>
        <v>14161396.666666666</v>
      </c>
      <c r="L16" s="37">
        <f t="shared" si="1"/>
        <v>42484190</v>
      </c>
    </row>
    <row r="17" spans="1:12" ht="159" customHeight="1">
      <c r="A17" s="38">
        <v>14</v>
      </c>
      <c r="B17" s="35" t="s">
        <v>114</v>
      </c>
      <c r="C17" s="36" t="s">
        <v>112</v>
      </c>
      <c r="D17" s="36">
        <v>1</v>
      </c>
      <c r="F17" s="27" t="s">
        <v>8</v>
      </c>
      <c r="G17" s="37">
        <v>9792000</v>
      </c>
      <c r="H17" s="39"/>
      <c r="I17" s="37">
        <v>8575000</v>
      </c>
      <c r="J17" s="37">
        <f>6382480/1.19*1.038*1.0318</f>
        <v>5744277.0528000006</v>
      </c>
      <c r="K17" s="37">
        <f t="shared" si="0"/>
        <v>9564139.8976106662</v>
      </c>
      <c r="L17" s="37">
        <f t="shared" si="1"/>
        <v>9564139.8976106662</v>
      </c>
    </row>
    <row r="18" spans="1:12" ht="204.75" customHeight="1">
      <c r="A18" s="38">
        <v>15</v>
      </c>
      <c r="B18" s="35" t="s">
        <v>111</v>
      </c>
      <c r="C18" s="36" t="s">
        <v>112</v>
      </c>
      <c r="D18" s="40">
        <v>0</v>
      </c>
      <c r="F18" s="27" t="s">
        <v>8</v>
      </c>
      <c r="G18" s="39"/>
      <c r="H18" s="37">
        <v>19920000</v>
      </c>
      <c r="I18" s="37">
        <v>10140000</v>
      </c>
      <c r="J18" s="37">
        <f>11578443/1.19*1.038*1.0318</f>
        <v>10420680.430185884</v>
      </c>
      <c r="K18" s="37">
        <f t="shared" si="0"/>
        <v>16057336.5706404</v>
      </c>
      <c r="L18" s="37">
        <f t="shared" si="1"/>
        <v>0</v>
      </c>
    </row>
    <row r="19" spans="1:12" ht="108" customHeight="1">
      <c r="A19" s="33">
        <v>16</v>
      </c>
      <c r="B19" s="35" t="s">
        <v>149</v>
      </c>
      <c r="C19" s="41" t="s">
        <v>150</v>
      </c>
      <c r="D19" s="40">
        <v>1</v>
      </c>
      <c r="E19" s="107"/>
      <c r="F19" s="113" t="s">
        <v>24</v>
      </c>
      <c r="G19" s="37"/>
      <c r="H19" s="37"/>
      <c r="I19" s="37">
        <v>5600000</v>
      </c>
      <c r="J19" s="37"/>
      <c r="K19" s="37">
        <f t="shared" si="0"/>
        <v>6664000</v>
      </c>
      <c r="L19" s="37">
        <f t="shared" si="1"/>
        <v>6664000</v>
      </c>
    </row>
    <row r="20" spans="1:12" ht="79.5" customHeight="1">
      <c r="A20" s="38">
        <v>17</v>
      </c>
      <c r="B20" s="35" t="s">
        <v>140</v>
      </c>
      <c r="C20" s="36" t="s">
        <v>112</v>
      </c>
      <c r="D20" s="36">
        <v>4</v>
      </c>
      <c r="E20" s="107"/>
      <c r="F20" s="113" t="s">
        <v>8</v>
      </c>
      <c r="G20" s="37">
        <v>135200</v>
      </c>
      <c r="H20" s="37">
        <v>96000</v>
      </c>
      <c r="I20" s="37">
        <v>104000</v>
      </c>
      <c r="J20" s="37"/>
      <c r="K20" s="37">
        <f t="shared" si="0"/>
        <v>132962.66666666666</v>
      </c>
      <c r="L20" s="37">
        <f t="shared" si="1"/>
        <v>531850.66666666663</v>
      </c>
    </row>
    <row r="21" spans="1:12" ht="87.75" customHeight="1">
      <c r="A21" s="38">
        <v>18</v>
      </c>
      <c r="B21" s="35" t="s">
        <v>141</v>
      </c>
      <c r="C21" s="36" t="s">
        <v>112</v>
      </c>
      <c r="D21" s="36">
        <v>2</v>
      </c>
      <c r="E21" s="107"/>
      <c r="F21" s="113" t="s">
        <v>8</v>
      </c>
      <c r="G21" s="37">
        <v>159500</v>
      </c>
      <c r="H21" s="37">
        <v>90000</v>
      </c>
      <c r="I21" s="37">
        <v>49400</v>
      </c>
      <c r="J21" s="37"/>
      <c r="K21" s="37">
        <f t="shared" si="0"/>
        <v>118563.66666666666</v>
      </c>
      <c r="L21" s="37">
        <f t="shared" si="1"/>
        <v>237127.33333333331</v>
      </c>
    </row>
    <row r="22" spans="1:12" ht="77.25" customHeight="1">
      <c r="A22" s="33">
        <v>19</v>
      </c>
      <c r="B22" s="35" t="s">
        <v>151</v>
      </c>
      <c r="C22" s="36" t="s">
        <v>112</v>
      </c>
      <c r="D22" s="36">
        <v>1</v>
      </c>
      <c r="E22" s="107"/>
      <c r="F22" s="113" t="s">
        <v>24</v>
      </c>
      <c r="G22" s="37">
        <v>661000</v>
      </c>
      <c r="H22" s="37">
        <v>1176000</v>
      </c>
      <c r="I22" s="37">
        <v>897000</v>
      </c>
      <c r="J22" s="37"/>
      <c r="K22" s="37">
        <f t="shared" si="0"/>
        <v>1084486.6666666667</v>
      </c>
      <c r="L22" s="37">
        <f t="shared" si="1"/>
        <v>1084486.6666666667</v>
      </c>
    </row>
    <row r="23" spans="1:12" ht="94.5" customHeight="1">
      <c r="A23" s="38">
        <v>20</v>
      </c>
      <c r="B23" s="42" t="s">
        <v>162</v>
      </c>
      <c r="C23" s="36" t="s">
        <v>112</v>
      </c>
      <c r="D23" s="36">
        <v>2</v>
      </c>
      <c r="E23" s="18"/>
      <c r="F23" s="20" t="s">
        <v>24</v>
      </c>
      <c r="G23" s="37"/>
      <c r="H23" s="37">
        <v>72000</v>
      </c>
      <c r="I23" s="37">
        <v>33000</v>
      </c>
      <c r="J23" s="37"/>
      <c r="K23" s="37">
        <f t="shared" si="0"/>
        <v>62475</v>
      </c>
      <c r="L23" s="37">
        <f t="shared" si="1"/>
        <v>124950</v>
      </c>
    </row>
    <row r="24" spans="1:12" ht="94.5" customHeight="1">
      <c r="A24" s="38">
        <v>21</v>
      </c>
      <c r="B24" s="42" t="s">
        <v>163</v>
      </c>
      <c r="C24" s="36" t="s">
        <v>112</v>
      </c>
      <c r="D24" s="36">
        <v>2</v>
      </c>
      <c r="E24" s="18"/>
      <c r="F24" s="20" t="s">
        <v>24</v>
      </c>
      <c r="G24" s="37"/>
      <c r="H24" s="37">
        <v>52800</v>
      </c>
      <c r="I24" s="37">
        <v>75200</v>
      </c>
      <c r="J24" s="37"/>
      <c r="K24" s="37">
        <f t="shared" si="0"/>
        <v>76160</v>
      </c>
      <c r="L24" s="37">
        <f t="shared" si="1"/>
        <v>152320</v>
      </c>
    </row>
    <row r="25" spans="1:12" ht="73.5" customHeight="1">
      <c r="A25" s="33">
        <v>22</v>
      </c>
      <c r="B25" s="43" t="s">
        <v>115</v>
      </c>
      <c r="C25" s="36" t="s">
        <v>112</v>
      </c>
      <c r="D25" s="36">
        <v>1</v>
      </c>
      <c r="E25" s="107"/>
      <c r="F25" s="113" t="s">
        <v>8</v>
      </c>
      <c r="G25" s="37">
        <v>5672600</v>
      </c>
      <c r="H25" s="39"/>
      <c r="I25" s="37">
        <v>5590000</v>
      </c>
      <c r="J25" s="37"/>
      <c r="K25" s="37">
        <f t="shared" si="0"/>
        <v>6701247</v>
      </c>
      <c r="L25" s="37">
        <f t="shared" si="1"/>
        <v>6701247</v>
      </c>
    </row>
    <row r="26" spans="1:12" ht="76.5" customHeight="1">
      <c r="A26" s="38">
        <v>23</v>
      </c>
      <c r="B26" s="35" t="s">
        <v>152</v>
      </c>
      <c r="C26" s="41" t="s">
        <v>31</v>
      </c>
      <c r="D26" s="36">
        <v>1</v>
      </c>
      <c r="E26" s="107"/>
      <c r="F26" s="113" t="s">
        <v>24</v>
      </c>
      <c r="G26" s="39"/>
      <c r="H26" s="37">
        <v>1509600</v>
      </c>
      <c r="I26" s="37">
        <f>97500*12</f>
        <v>1170000</v>
      </c>
      <c r="J26" s="37">
        <f>1161518/1.19*1.038*1.0318</f>
        <v>1045374.3989505884</v>
      </c>
      <c r="K26" s="37">
        <f t="shared" si="0"/>
        <v>1477573.1782504001</v>
      </c>
      <c r="L26" s="37">
        <f t="shared" si="1"/>
        <v>1477573.1782504001</v>
      </c>
    </row>
    <row r="27" spans="1:12" ht="66" customHeight="1">
      <c r="A27" s="38">
        <v>24</v>
      </c>
      <c r="B27" s="10" t="s">
        <v>138</v>
      </c>
      <c r="C27" s="36" t="s">
        <v>136</v>
      </c>
      <c r="D27" s="36">
        <v>1</v>
      </c>
      <c r="E27" s="107"/>
      <c r="F27" s="113" t="s">
        <v>24</v>
      </c>
      <c r="G27" s="37">
        <v>237600</v>
      </c>
      <c r="H27" s="39"/>
      <c r="I27" s="37">
        <v>234000</v>
      </c>
      <c r="J27" s="37">
        <f>367228/1.19*1.038*1.0318</f>
        <v>330507.7921976471</v>
      </c>
      <c r="K27" s="37">
        <f t="shared" si="0"/>
        <v>318169.42423840001</v>
      </c>
      <c r="L27" s="37">
        <f t="shared" si="1"/>
        <v>318169.42423840001</v>
      </c>
    </row>
    <row r="28" spans="1:12" ht="56.25" customHeight="1">
      <c r="A28" s="33">
        <v>25</v>
      </c>
      <c r="B28" s="44" t="s">
        <v>139</v>
      </c>
      <c r="C28" s="36" t="s">
        <v>136</v>
      </c>
      <c r="D28" s="36">
        <v>1</v>
      </c>
      <c r="E28" s="107"/>
      <c r="F28" s="113" t="s">
        <v>24</v>
      </c>
      <c r="G28" s="37">
        <v>197800</v>
      </c>
      <c r="H28" s="39"/>
      <c r="I28" s="37">
        <f>208000</f>
        <v>208000</v>
      </c>
      <c r="J28" s="37">
        <f>+J27</f>
        <v>330507.7921976471</v>
      </c>
      <c r="K28" s="37">
        <f t="shared" si="0"/>
        <v>292068.75757173332</v>
      </c>
      <c r="L28" s="37">
        <f t="shared" si="1"/>
        <v>292068.75757173332</v>
      </c>
    </row>
    <row r="29" spans="1:12" ht="253.5" customHeight="1">
      <c r="A29" s="38">
        <v>26</v>
      </c>
      <c r="B29" s="117" t="s">
        <v>153</v>
      </c>
      <c r="C29" s="36" t="s">
        <v>136</v>
      </c>
      <c r="D29" s="118">
        <v>3</v>
      </c>
      <c r="E29" s="30"/>
      <c r="F29" s="31" t="s">
        <v>24</v>
      </c>
      <c r="G29" s="37">
        <v>917200</v>
      </c>
      <c r="H29" s="39"/>
      <c r="I29" s="37"/>
      <c r="J29" s="37">
        <f>793749/1.19*1.038*1.0318</f>
        <v>714379.70293411775</v>
      </c>
      <c r="K29" s="37">
        <f t="shared" si="0"/>
        <v>970789.92324580008</v>
      </c>
      <c r="L29" s="37">
        <f t="shared" si="1"/>
        <v>2912369.7697374001</v>
      </c>
    </row>
    <row r="30" spans="1:12" ht="189" customHeight="1">
      <c r="A30" s="38">
        <v>27</v>
      </c>
      <c r="B30" s="25" t="s">
        <v>117</v>
      </c>
      <c r="C30" s="45" t="s">
        <v>112</v>
      </c>
      <c r="D30" s="36">
        <v>1</v>
      </c>
      <c r="E30" s="17"/>
      <c r="F30" s="26" t="s">
        <v>8</v>
      </c>
      <c r="G30" s="46">
        <v>3814000</v>
      </c>
      <c r="H30" s="47"/>
      <c r="I30" s="46">
        <v>1822500</v>
      </c>
      <c r="J30" s="46">
        <f>3867213/1.19*1.038*1.0318</f>
        <v>3480518.9979741182</v>
      </c>
      <c r="K30" s="37">
        <f t="shared" si="0"/>
        <v>3616417.5358630666</v>
      </c>
      <c r="L30" s="37">
        <f t="shared" si="1"/>
        <v>3616417.5358630666</v>
      </c>
    </row>
    <row r="31" spans="1:12" ht="61.5" customHeight="1">
      <c r="A31" s="33">
        <v>28</v>
      </c>
      <c r="B31" s="25" t="s">
        <v>121</v>
      </c>
      <c r="C31" s="36" t="s">
        <v>112</v>
      </c>
      <c r="D31" s="36">
        <v>2</v>
      </c>
      <c r="E31" s="17"/>
      <c r="F31" s="26" t="s">
        <v>8</v>
      </c>
      <c r="G31" s="47"/>
      <c r="H31" s="48">
        <f>56200+200000</f>
        <v>256200</v>
      </c>
      <c r="I31" s="46">
        <v>195750</v>
      </c>
      <c r="J31" s="46">
        <f>664782/1.19*1.038*1.0318</f>
        <v>598308.49257882359</v>
      </c>
      <c r="K31" s="37">
        <f t="shared" si="0"/>
        <v>416602.53538960003</v>
      </c>
      <c r="L31" s="37">
        <f t="shared" si="1"/>
        <v>833205.07077920006</v>
      </c>
    </row>
    <row r="32" spans="1:12" ht="72.75" customHeight="1">
      <c r="A32" s="38">
        <v>29</v>
      </c>
      <c r="B32" s="25" t="s">
        <v>164</v>
      </c>
      <c r="C32" s="41" t="s">
        <v>78</v>
      </c>
      <c r="D32" s="36">
        <v>10</v>
      </c>
      <c r="E32" s="17"/>
      <c r="F32" s="26" t="s">
        <v>55</v>
      </c>
      <c r="G32" s="46">
        <v>674200</v>
      </c>
      <c r="H32" s="46">
        <v>451200</v>
      </c>
      <c r="I32" s="47"/>
      <c r="J32" s="46"/>
      <c r="K32" s="37">
        <f t="shared" si="0"/>
        <v>669613</v>
      </c>
      <c r="L32" s="37">
        <f t="shared" si="1"/>
        <v>6696130</v>
      </c>
    </row>
    <row r="33" spans="1:12" ht="59.25" customHeight="1">
      <c r="A33" s="38">
        <v>30</v>
      </c>
      <c r="B33" s="25" t="s">
        <v>135</v>
      </c>
      <c r="C33" s="41" t="s">
        <v>136</v>
      </c>
      <c r="D33" s="36">
        <v>1</v>
      </c>
      <c r="E33" s="17"/>
      <c r="F33" s="26" t="s">
        <v>8</v>
      </c>
      <c r="G33" s="46"/>
      <c r="H33" s="46">
        <v>5280000</v>
      </c>
      <c r="I33" s="47"/>
      <c r="J33" s="46">
        <f>5583768/1.19*1.038*1.0318</f>
        <v>5025430.6148329414</v>
      </c>
      <c r="K33" s="37">
        <f t="shared" si="0"/>
        <v>6131731.2158255996</v>
      </c>
      <c r="L33" s="37">
        <f t="shared" si="1"/>
        <v>6131731.2158255996</v>
      </c>
    </row>
    <row r="34" spans="1:12" ht="69.75" customHeight="1">
      <c r="A34" s="33">
        <v>31</v>
      </c>
      <c r="B34" s="25" t="s">
        <v>156</v>
      </c>
      <c r="C34" s="41" t="s">
        <v>136</v>
      </c>
      <c r="D34" s="36">
        <v>8</v>
      </c>
      <c r="E34" s="17"/>
      <c r="F34" s="26" t="s">
        <v>24</v>
      </c>
      <c r="G34" s="46">
        <v>137400</v>
      </c>
      <c r="H34" s="46">
        <v>72000</v>
      </c>
      <c r="I34" s="46">
        <v>58500</v>
      </c>
      <c r="J34" s="46"/>
      <c r="K34" s="37">
        <f t="shared" si="0"/>
        <v>106267</v>
      </c>
      <c r="L34" s="37">
        <f t="shared" si="1"/>
        <v>850136</v>
      </c>
    </row>
    <row r="35" spans="1:12" ht="308.25" customHeight="1">
      <c r="A35" s="38">
        <v>32</v>
      </c>
      <c r="B35" s="49" t="s">
        <v>109</v>
      </c>
      <c r="C35" s="41" t="s">
        <v>110</v>
      </c>
      <c r="D35" s="40">
        <v>0</v>
      </c>
      <c r="E35" s="17"/>
      <c r="F35" s="26" t="s">
        <v>8</v>
      </c>
      <c r="G35" s="47"/>
      <c r="H35" s="46">
        <v>16800000</v>
      </c>
      <c r="I35" s="46">
        <v>24557000</v>
      </c>
      <c r="J35" s="46"/>
      <c r="K35" s="37">
        <f t="shared" si="0"/>
        <v>24607415</v>
      </c>
      <c r="L35" s="37">
        <f t="shared" si="1"/>
        <v>0</v>
      </c>
    </row>
    <row r="36" spans="1:12" ht="73.5" customHeight="1">
      <c r="A36" s="38">
        <v>33</v>
      </c>
      <c r="B36" s="2" t="s">
        <v>124</v>
      </c>
      <c r="C36" s="36" t="s">
        <v>110</v>
      </c>
      <c r="D36" s="36">
        <v>2</v>
      </c>
      <c r="E36" s="18"/>
      <c r="F36" s="27" t="s">
        <v>8</v>
      </c>
      <c r="G36" s="37">
        <f t="shared" ref="G36:G37" si="2">262500+119000</f>
        <v>381500</v>
      </c>
      <c r="H36" s="39"/>
      <c r="I36" s="37">
        <v>272750</v>
      </c>
      <c r="J36" s="37">
        <f>+J37</f>
        <v>203876.7990211765</v>
      </c>
      <c r="K36" s="37">
        <f t="shared" si="0"/>
        <v>340390.29694506666</v>
      </c>
      <c r="L36" s="37">
        <f t="shared" si="1"/>
        <v>680780.59389013331</v>
      </c>
    </row>
    <row r="37" spans="1:12" ht="63" customHeight="1">
      <c r="A37" s="33">
        <v>34</v>
      </c>
      <c r="B37" s="2" t="s">
        <v>125</v>
      </c>
      <c r="C37" s="36" t="s">
        <v>110</v>
      </c>
      <c r="D37" s="36">
        <v>2</v>
      </c>
      <c r="E37" s="17"/>
      <c r="F37" s="113" t="s">
        <v>8</v>
      </c>
      <c r="G37" s="37">
        <f t="shared" si="2"/>
        <v>381500</v>
      </c>
      <c r="H37" s="39"/>
      <c r="I37" s="37">
        <v>272750</v>
      </c>
      <c r="J37" s="37">
        <f>226528/1.19*1.038*1.0318</f>
        <v>203876.7990211765</v>
      </c>
      <c r="K37" s="37">
        <f t="shared" si="0"/>
        <v>340390.29694506666</v>
      </c>
      <c r="L37" s="37">
        <f t="shared" si="1"/>
        <v>680780.59389013331</v>
      </c>
    </row>
    <row r="38" spans="1:12" ht="63" customHeight="1">
      <c r="A38" s="38">
        <v>35</v>
      </c>
      <c r="B38" s="2" t="s">
        <v>126</v>
      </c>
      <c r="C38" s="36" t="s">
        <v>110</v>
      </c>
      <c r="D38" s="36">
        <v>2</v>
      </c>
      <c r="E38" s="17"/>
      <c r="F38" s="113" t="s">
        <v>8</v>
      </c>
      <c r="G38" s="37">
        <f t="shared" ref="G38:G43" si="3">280600+133000</f>
        <v>413600</v>
      </c>
      <c r="H38" s="39"/>
      <c r="I38" s="37">
        <v>272750</v>
      </c>
      <c r="J38" s="37">
        <f>+J39</f>
        <v>214760.58438352947</v>
      </c>
      <c r="K38" s="37">
        <f t="shared" si="0"/>
        <v>357440.53180546669</v>
      </c>
      <c r="L38" s="37">
        <f t="shared" si="1"/>
        <v>714881.06361093337</v>
      </c>
    </row>
    <row r="39" spans="1:12" ht="65.25" customHeight="1">
      <c r="A39" s="38">
        <v>36</v>
      </c>
      <c r="B39" s="2" t="s">
        <v>127</v>
      </c>
      <c r="C39" s="36" t="s">
        <v>110</v>
      </c>
      <c r="D39" s="36">
        <v>2</v>
      </c>
      <c r="E39" s="17"/>
      <c r="F39" s="113" t="s">
        <v>8</v>
      </c>
      <c r="G39" s="37">
        <f t="shared" si="3"/>
        <v>413600</v>
      </c>
      <c r="H39" s="39"/>
      <c r="I39" s="37">
        <v>272750</v>
      </c>
      <c r="J39" s="37">
        <f>238621/1.19*1.038*1.0318</f>
        <v>214760.58438352947</v>
      </c>
      <c r="K39" s="37">
        <f t="shared" si="0"/>
        <v>357440.53180546669</v>
      </c>
      <c r="L39" s="37">
        <f t="shared" si="1"/>
        <v>714881.06361093337</v>
      </c>
    </row>
    <row r="40" spans="1:12" ht="65.25" customHeight="1">
      <c r="A40" s="33">
        <v>37</v>
      </c>
      <c r="B40" s="2" t="s">
        <v>128</v>
      </c>
      <c r="C40" s="36" t="s">
        <v>110</v>
      </c>
      <c r="D40" s="36">
        <v>3</v>
      </c>
      <c r="E40" s="17"/>
      <c r="F40" s="113" t="s">
        <v>8</v>
      </c>
      <c r="G40" s="37">
        <f t="shared" si="3"/>
        <v>413600</v>
      </c>
      <c r="H40" s="39"/>
      <c r="I40" s="37">
        <v>272750</v>
      </c>
      <c r="J40" s="37">
        <f>+J44</f>
        <v>226538.97676235298</v>
      </c>
      <c r="K40" s="37">
        <f t="shared" si="0"/>
        <v>362112.62744906667</v>
      </c>
      <c r="L40" s="37">
        <f t="shared" si="1"/>
        <v>1086337.8823472001</v>
      </c>
    </row>
    <row r="41" spans="1:12" ht="68.25" customHeight="1">
      <c r="A41" s="38">
        <v>38</v>
      </c>
      <c r="B41" s="2" t="s">
        <v>129</v>
      </c>
      <c r="C41" s="36" t="s">
        <v>110</v>
      </c>
      <c r="D41" s="36">
        <v>2</v>
      </c>
      <c r="E41" s="17"/>
      <c r="F41" s="113" t="s">
        <v>8</v>
      </c>
      <c r="G41" s="37">
        <f t="shared" si="3"/>
        <v>413600</v>
      </c>
      <c r="H41" s="39"/>
      <c r="I41" s="37">
        <v>272750</v>
      </c>
      <c r="J41" s="37">
        <f>+J44</f>
        <v>226538.97676235298</v>
      </c>
      <c r="K41" s="37">
        <f t="shared" si="0"/>
        <v>362112.62744906667</v>
      </c>
      <c r="L41" s="37">
        <f t="shared" si="1"/>
        <v>724225.25489813334</v>
      </c>
    </row>
    <row r="42" spans="1:12" ht="56.25" customHeight="1">
      <c r="A42" s="38">
        <v>39</v>
      </c>
      <c r="B42" s="2" t="s">
        <v>130</v>
      </c>
      <c r="C42" s="36" t="s">
        <v>110</v>
      </c>
      <c r="D42" s="36">
        <v>3</v>
      </c>
      <c r="E42" s="17"/>
      <c r="F42" s="113" t="s">
        <v>8</v>
      </c>
      <c r="G42" s="37">
        <f t="shared" si="3"/>
        <v>413600</v>
      </c>
      <c r="H42" s="39"/>
      <c r="I42" s="37">
        <v>272750</v>
      </c>
      <c r="J42" s="37">
        <f>+J44</f>
        <v>226538.97676235298</v>
      </c>
      <c r="K42" s="37">
        <f t="shared" si="0"/>
        <v>362112.62744906667</v>
      </c>
      <c r="L42" s="37">
        <f t="shared" si="1"/>
        <v>1086337.8823472001</v>
      </c>
    </row>
    <row r="43" spans="1:12" ht="56.25" customHeight="1">
      <c r="A43" s="33">
        <v>40</v>
      </c>
      <c r="B43" s="2" t="s">
        <v>131</v>
      </c>
      <c r="C43" s="36" t="s">
        <v>110</v>
      </c>
      <c r="D43" s="36">
        <v>3</v>
      </c>
      <c r="E43" s="17"/>
      <c r="F43" s="113" t="s">
        <v>8</v>
      </c>
      <c r="G43" s="37">
        <f t="shared" si="3"/>
        <v>413600</v>
      </c>
      <c r="H43" s="39"/>
      <c r="I43" s="37">
        <v>272750</v>
      </c>
      <c r="J43" s="37">
        <f>+J44</f>
        <v>226538.97676235298</v>
      </c>
      <c r="K43" s="37">
        <f t="shared" si="0"/>
        <v>362112.62744906667</v>
      </c>
      <c r="L43" s="37">
        <f t="shared" si="1"/>
        <v>1086337.8823472001</v>
      </c>
    </row>
    <row r="44" spans="1:12" ht="56.25" customHeight="1">
      <c r="A44" s="38">
        <v>41</v>
      </c>
      <c r="B44" s="2" t="s">
        <v>132</v>
      </c>
      <c r="C44" s="36" t="s">
        <v>110</v>
      </c>
      <c r="D44" s="36">
        <v>3</v>
      </c>
      <c r="E44" s="17"/>
      <c r="F44" s="113" t="s">
        <v>8</v>
      </c>
      <c r="G44" s="37">
        <f>328000+133000</f>
        <v>461000</v>
      </c>
      <c r="H44" s="39"/>
      <c r="I44" s="37">
        <v>272750</v>
      </c>
      <c r="J44" s="37">
        <f>251708/1.19*1.038*1.0318</f>
        <v>226538.97676235298</v>
      </c>
      <c r="K44" s="37">
        <f t="shared" si="0"/>
        <v>380914.62744906667</v>
      </c>
      <c r="L44" s="37">
        <f t="shared" si="1"/>
        <v>1142743.8823472001</v>
      </c>
    </row>
    <row r="45" spans="1:12" ht="66" customHeight="1">
      <c r="A45" s="38">
        <v>42</v>
      </c>
      <c r="B45" s="25" t="s">
        <v>133</v>
      </c>
      <c r="C45" s="36" t="s">
        <v>110</v>
      </c>
      <c r="D45" s="36">
        <v>3</v>
      </c>
      <c r="E45" s="107"/>
      <c r="F45" s="113" t="s">
        <v>8</v>
      </c>
      <c r="G45" s="37">
        <f>509200+133000</f>
        <v>642200</v>
      </c>
      <c r="H45" s="39"/>
      <c r="I45" s="37">
        <f>308800</f>
        <v>308800</v>
      </c>
      <c r="J45" s="37">
        <f>338618/1.19*1.038*1.0318</f>
        <v>304758.59024470591</v>
      </c>
      <c r="K45" s="37">
        <f t="shared" si="0"/>
        <v>498117.57413039997</v>
      </c>
      <c r="L45" s="37">
        <f t="shared" si="1"/>
        <v>1494352.7223911998</v>
      </c>
    </row>
    <row r="46" spans="1:12" ht="58.5" customHeight="1">
      <c r="A46" s="33">
        <v>43</v>
      </c>
      <c r="B46" s="25" t="s">
        <v>122</v>
      </c>
      <c r="C46" s="36" t="s">
        <v>110</v>
      </c>
      <c r="D46" s="36">
        <v>1</v>
      </c>
      <c r="F46" s="113" t="s">
        <v>8</v>
      </c>
      <c r="G46" s="37">
        <v>1616500</v>
      </c>
      <c r="H46" s="39"/>
      <c r="I46" s="39"/>
      <c r="J46" s="37"/>
      <c r="K46" s="37">
        <f t="shared" si="0"/>
        <v>1923635</v>
      </c>
      <c r="L46" s="37">
        <f t="shared" si="1"/>
        <v>1923635</v>
      </c>
    </row>
    <row r="47" spans="1:12" ht="66.75" customHeight="1">
      <c r="A47" s="38">
        <v>44</v>
      </c>
      <c r="B47" s="25" t="s">
        <v>160</v>
      </c>
      <c r="C47" s="36" t="s">
        <v>110</v>
      </c>
      <c r="D47" s="36">
        <v>2</v>
      </c>
      <c r="E47" s="17"/>
      <c r="F47" s="26" t="s">
        <v>24</v>
      </c>
      <c r="G47" s="46"/>
      <c r="H47" s="46">
        <v>84000</v>
      </c>
      <c r="I47" s="46">
        <v>145000</v>
      </c>
      <c r="J47" s="46"/>
      <c r="K47" s="37">
        <f t="shared" si="0"/>
        <v>136255</v>
      </c>
      <c r="L47" s="37">
        <f t="shared" si="1"/>
        <v>272510</v>
      </c>
    </row>
    <row r="48" spans="1:12" ht="48" customHeight="1">
      <c r="A48" s="38">
        <v>45</v>
      </c>
      <c r="B48" s="25" t="s">
        <v>161</v>
      </c>
      <c r="C48" s="36" t="s">
        <v>110</v>
      </c>
      <c r="D48" s="36">
        <v>2</v>
      </c>
      <c r="E48" s="17"/>
      <c r="F48" s="26" t="s">
        <v>24</v>
      </c>
      <c r="G48" s="46"/>
      <c r="H48" s="46">
        <v>84000</v>
      </c>
      <c r="I48" s="46">
        <v>145000</v>
      </c>
      <c r="J48" s="46"/>
      <c r="K48" s="37">
        <f t="shared" si="0"/>
        <v>136255</v>
      </c>
      <c r="L48" s="37">
        <f t="shared" si="1"/>
        <v>272510</v>
      </c>
    </row>
    <row r="49" spans="1:12" ht="58.5" customHeight="1">
      <c r="A49" s="33">
        <v>46</v>
      </c>
      <c r="B49" s="35" t="s">
        <v>159</v>
      </c>
      <c r="C49" s="33" t="s">
        <v>110</v>
      </c>
      <c r="D49" s="33">
        <v>4</v>
      </c>
      <c r="E49" s="107"/>
      <c r="F49" s="113" t="s">
        <v>24</v>
      </c>
      <c r="G49" s="37">
        <v>53500</v>
      </c>
      <c r="H49" s="37">
        <v>42000</v>
      </c>
      <c r="I49" s="37"/>
      <c r="J49" s="37">
        <f>71388/1.19*1.038*1.0318</f>
        <v>64249.703915294122</v>
      </c>
      <c r="K49" s="37">
        <f t="shared" si="0"/>
        <v>63367.382553066658</v>
      </c>
      <c r="L49" s="37">
        <f t="shared" si="1"/>
        <v>253469.53021226663</v>
      </c>
    </row>
    <row r="50" spans="1:12" ht="66" customHeight="1">
      <c r="A50" s="38">
        <v>47</v>
      </c>
      <c r="B50" s="35" t="s">
        <v>165</v>
      </c>
      <c r="C50" s="33" t="s">
        <v>110</v>
      </c>
      <c r="D50" s="33">
        <v>60</v>
      </c>
      <c r="E50" s="107"/>
      <c r="F50" s="113" t="s">
        <v>55</v>
      </c>
      <c r="G50" s="37"/>
      <c r="H50" s="37">
        <v>5280</v>
      </c>
      <c r="I50" s="39"/>
      <c r="J50" s="37">
        <f>3971/1.19*1.038*1.0318</f>
        <v>3573.9280305882357</v>
      </c>
      <c r="K50" s="37">
        <f t="shared" si="0"/>
        <v>5268.0871781999995</v>
      </c>
      <c r="L50" s="37">
        <f t="shared" si="1"/>
        <v>316085.23069199995</v>
      </c>
    </row>
    <row r="51" spans="1:12" ht="62.25" customHeight="1">
      <c r="A51" s="38">
        <v>48</v>
      </c>
      <c r="B51" s="35" t="s">
        <v>166</v>
      </c>
      <c r="C51" s="33" t="s">
        <v>110</v>
      </c>
      <c r="D51" s="33">
        <v>20</v>
      </c>
      <c r="E51" s="107"/>
      <c r="F51" s="113" t="s">
        <v>55</v>
      </c>
      <c r="G51" s="37"/>
      <c r="H51" s="37">
        <v>8160</v>
      </c>
      <c r="I51" s="39"/>
      <c r="J51" s="37">
        <f>7220/1.19*1.038*1.0318</f>
        <v>6498.0509647058834</v>
      </c>
      <c r="K51" s="37">
        <f t="shared" si="0"/>
        <v>8721.5403239999996</v>
      </c>
      <c r="L51" s="37">
        <f t="shared" si="1"/>
        <v>174430.80648</v>
      </c>
    </row>
    <row r="52" spans="1:12" ht="60.75" customHeight="1">
      <c r="A52" s="33">
        <v>49</v>
      </c>
      <c r="B52" s="32" t="s">
        <v>167</v>
      </c>
      <c r="C52" s="34" t="s">
        <v>168</v>
      </c>
      <c r="D52" s="33">
        <v>2</v>
      </c>
      <c r="F52" s="27" t="s">
        <v>55</v>
      </c>
      <c r="G52" s="37"/>
      <c r="H52" s="37">
        <v>2304000</v>
      </c>
      <c r="I52" s="37">
        <f>19200*55</f>
        <v>1056000</v>
      </c>
      <c r="J52" s="39"/>
      <c r="K52" s="37">
        <f t="shared" si="0"/>
        <v>1999200</v>
      </c>
      <c r="L52" s="37">
        <f t="shared" si="1"/>
        <v>3998400</v>
      </c>
    </row>
    <row r="53" spans="1:12" ht="72" customHeight="1">
      <c r="A53" s="38">
        <v>50</v>
      </c>
      <c r="B53" s="35" t="s">
        <v>169</v>
      </c>
      <c r="C53" s="33" t="s">
        <v>85</v>
      </c>
      <c r="D53" s="33">
        <v>2</v>
      </c>
      <c r="E53" s="107"/>
      <c r="F53" s="113" t="s">
        <v>55</v>
      </c>
      <c r="G53" s="37">
        <v>328200</v>
      </c>
      <c r="H53" s="37">
        <v>264000</v>
      </c>
      <c r="I53" s="37">
        <v>312000</v>
      </c>
      <c r="J53" s="37"/>
      <c r="K53" s="37">
        <f t="shared" si="0"/>
        <v>358666</v>
      </c>
      <c r="L53" s="37">
        <f t="shared" si="1"/>
        <v>717332</v>
      </c>
    </row>
    <row r="54" spans="1:12" ht="51.75" customHeight="1">
      <c r="A54" s="38">
        <v>51</v>
      </c>
      <c r="B54" s="35" t="s">
        <v>170</v>
      </c>
      <c r="C54" s="34" t="s">
        <v>171</v>
      </c>
      <c r="D54" s="33">
        <v>10</v>
      </c>
      <c r="F54" s="27" t="s">
        <v>55</v>
      </c>
      <c r="G54" s="37">
        <f>159000/2</f>
        <v>79500</v>
      </c>
      <c r="H54" s="37">
        <v>36000</v>
      </c>
      <c r="I54" s="37">
        <f>8450*5</f>
        <v>42250</v>
      </c>
      <c r="J54" s="37"/>
      <c r="K54" s="37">
        <f t="shared" si="0"/>
        <v>62574.166666666664</v>
      </c>
      <c r="L54" s="37">
        <f t="shared" si="1"/>
        <v>625741.66666666663</v>
      </c>
    </row>
    <row r="55" spans="1:12" ht="51.75" customHeight="1">
      <c r="A55" s="33">
        <v>52</v>
      </c>
      <c r="B55" s="32" t="s">
        <v>158</v>
      </c>
      <c r="C55" s="34" t="s">
        <v>112</v>
      </c>
      <c r="D55" s="33">
        <v>20</v>
      </c>
      <c r="F55" s="27" t="s">
        <v>24</v>
      </c>
      <c r="G55" s="37">
        <v>10300</v>
      </c>
      <c r="H55" s="39"/>
      <c r="I55" s="37">
        <v>13200</v>
      </c>
      <c r="J55" s="37">
        <f>11913/1.19*1.038*1.0318</f>
        <v>10721.784091764706</v>
      </c>
      <c r="K55" s="37">
        <f t="shared" si="0"/>
        <v>13574.641023066666</v>
      </c>
      <c r="L55" s="37">
        <f t="shared" si="1"/>
        <v>271492.82046133332</v>
      </c>
    </row>
    <row r="56" spans="1:12" ht="63" customHeight="1">
      <c r="A56" s="38">
        <v>53</v>
      </c>
      <c r="B56" s="35" t="s">
        <v>172</v>
      </c>
      <c r="C56" s="34" t="s">
        <v>173</v>
      </c>
      <c r="D56" s="33">
        <v>6</v>
      </c>
      <c r="F56" s="27" t="s">
        <v>55</v>
      </c>
      <c r="G56" s="37"/>
      <c r="H56" s="39"/>
      <c r="I56" s="37">
        <v>190000</v>
      </c>
      <c r="J56" s="37"/>
      <c r="K56" s="37">
        <f t="shared" si="0"/>
        <v>226100</v>
      </c>
      <c r="L56" s="37">
        <f t="shared" si="1"/>
        <v>1356600</v>
      </c>
    </row>
    <row r="57" spans="1:12" ht="92.25" customHeight="1">
      <c r="A57" s="38">
        <v>66</v>
      </c>
      <c r="B57" s="35" t="s">
        <v>157</v>
      </c>
      <c r="C57" s="34" t="s">
        <v>112</v>
      </c>
      <c r="D57" s="33">
        <v>1</v>
      </c>
      <c r="F57" s="27" t="s">
        <v>24</v>
      </c>
      <c r="G57" s="37"/>
      <c r="H57" s="37">
        <v>852000</v>
      </c>
      <c r="I57" s="37">
        <v>512000</v>
      </c>
      <c r="J57" s="37"/>
      <c r="K57" s="37">
        <f t="shared" si="0"/>
        <v>811580</v>
      </c>
      <c r="L57" s="37">
        <f t="shared" si="1"/>
        <v>811580</v>
      </c>
    </row>
    <row r="58" spans="1:12" ht="75.75" customHeight="1">
      <c r="A58" s="33">
        <v>67</v>
      </c>
      <c r="B58" s="8" t="s">
        <v>123</v>
      </c>
      <c r="C58" s="33" t="s">
        <v>112</v>
      </c>
      <c r="D58" s="33">
        <v>2</v>
      </c>
      <c r="E58" s="107"/>
      <c r="F58" s="113" t="s">
        <v>8</v>
      </c>
      <c r="G58" s="37">
        <v>379800</v>
      </c>
      <c r="H58" s="37">
        <v>264000</v>
      </c>
      <c r="I58" s="37">
        <v>318500</v>
      </c>
      <c r="J58" s="37"/>
      <c r="K58" s="37">
        <f t="shared" si="0"/>
        <v>381712.33333333331</v>
      </c>
      <c r="L58" s="37">
        <f t="shared" si="1"/>
        <v>763424.66666666663</v>
      </c>
    </row>
    <row r="59" spans="1:12" ht="120.75" customHeight="1">
      <c r="A59" s="33">
        <v>68</v>
      </c>
      <c r="B59" s="35" t="s">
        <v>174</v>
      </c>
      <c r="C59" s="34" t="s">
        <v>175</v>
      </c>
      <c r="D59" s="33">
        <v>2</v>
      </c>
      <c r="E59" s="18"/>
      <c r="F59" s="27" t="s">
        <v>55</v>
      </c>
      <c r="G59" s="37">
        <f>142200*2</f>
        <v>284400</v>
      </c>
      <c r="H59" s="37">
        <v>492000</v>
      </c>
      <c r="I59" s="37">
        <f>10500*50</f>
        <v>525000</v>
      </c>
      <c r="J59" s="37">
        <f>5415/1.19*1.038*1.0318*50</f>
        <v>243676.9111764706</v>
      </c>
      <c r="K59" s="37">
        <f t="shared" si="0"/>
        <v>459660.38107499998</v>
      </c>
      <c r="L59" s="37">
        <f t="shared" si="1"/>
        <v>919320.76214999997</v>
      </c>
    </row>
    <row r="60" spans="1:12" ht="76.5" customHeight="1">
      <c r="A60" s="33">
        <v>69</v>
      </c>
      <c r="B60" s="35" t="s">
        <v>154</v>
      </c>
      <c r="C60" s="33" t="s">
        <v>6</v>
      </c>
      <c r="D60" s="33">
        <v>50</v>
      </c>
      <c r="E60" s="107"/>
      <c r="F60" s="113" t="s">
        <v>24</v>
      </c>
      <c r="G60" s="37">
        <f>88600/10</f>
        <v>8860</v>
      </c>
      <c r="H60" s="37">
        <v>16800</v>
      </c>
      <c r="I60" s="37">
        <f>70000/10</f>
        <v>7000</v>
      </c>
      <c r="J60" s="37"/>
      <c r="K60" s="37">
        <f t="shared" si="0"/>
        <v>12955.133333333331</v>
      </c>
      <c r="L60" s="37">
        <f t="shared" si="1"/>
        <v>647756.66666666651</v>
      </c>
    </row>
    <row r="61" spans="1:12" ht="114" customHeight="1">
      <c r="A61" s="38">
        <v>70</v>
      </c>
      <c r="B61" s="35" t="s">
        <v>155</v>
      </c>
      <c r="C61" s="33" t="s">
        <v>6</v>
      </c>
      <c r="D61" s="33">
        <v>1</v>
      </c>
      <c r="E61" s="107"/>
      <c r="F61" s="113" t="s">
        <v>24</v>
      </c>
      <c r="G61" s="37">
        <v>1199000</v>
      </c>
      <c r="H61" s="39"/>
      <c r="I61" s="37">
        <v>1027000</v>
      </c>
      <c r="J61" s="37"/>
      <c r="K61" s="37">
        <f t="shared" si="0"/>
        <v>1324470</v>
      </c>
      <c r="L61" s="37">
        <f t="shared" si="1"/>
        <v>1324470</v>
      </c>
    </row>
    <row r="62" spans="1:12" ht="27.75" customHeight="1">
      <c r="A62" s="38"/>
      <c r="B62" s="35"/>
      <c r="C62" s="33"/>
      <c r="D62" s="33"/>
      <c r="E62" s="107"/>
      <c r="F62" s="107"/>
      <c r="G62" s="107"/>
      <c r="H62" s="107"/>
      <c r="I62" s="107"/>
      <c r="J62" s="107"/>
      <c r="K62" s="18"/>
      <c r="L62" s="18"/>
    </row>
    <row r="63" spans="1:12" ht="15.75" customHeight="1">
      <c r="A63" s="38"/>
      <c r="B63" s="42"/>
      <c r="C63" s="33"/>
      <c r="D63" s="33"/>
      <c r="E63" s="107"/>
      <c r="F63" s="107"/>
      <c r="G63" s="107"/>
      <c r="H63" s="107"/>
      <c r="I63" s="107"/>
      <c r="J63" s="107"/>
      <c r="K63" s="18"/>
      <c r="L63" s="50">
        <f>SUM(L4:L62)</f>
        <v>196075548.74330583</v>
      </c>
    </row>
    <row r="64" spans="1:12" ht="15.75" customHeight="1">
      <c r="A64" s="38"/>
      <c r="B64" s="43"/>
      <c r="C64" s="33"/>
      <c r="D64" s="33"/>
      <c r="E64" s="107"/>
      <c r="F64" s="107"/>
      <c r="G64" s="107"/>
      <c r="H64" s="107"/>
      <c r="I64" s="107"/>
      <c r="J64" s="107"/>
      <c r="K64" s="18"/>
      <c r="L64" s="18"/>
    </row>
    <row r="65" spans="1:12" ht="15.75" customHeight="1">
      <c r="A65" s="38"/>
      <c r="B65" s="43"/>
      <c r="C65" s="51"/>
      <c r="D65" s="51"/>
      <c r="E65" s="107"/>
      <c r="F65" s="107"/>
      <c r="G65" s="107"/>
      <c r="H65" s="107"/>
      <c r="I65" s="107"/>
      <c r="J65" s="107"/>
      <c r="K65" s="18"/>
      <c r="L65" s="18"/>
    </row>
    <row r="66" spans="1:12" ht="15.75" customHeight="1">
      <c r="A66" s="18"/>
      <c r="B66" s="18"/>
      <c r="C66" s="51"/>
      <c r="D66" s="51"/>
      <c r="E66" s="107"/>
      <c r="F66" s="107"/>
      <c r="G66" s="107"/>
      <c r="H66" s="107"/>
      <c r="I66" s="107"/>
      <c r="J66" s="107"/>
      <c r="K66" s="18"/>
      <c r="L66" s="18"/>
    </row>
    <row r="67" spans="1:12" ht="15.75" customHeight="1">
      <c r="A67" s="18"/>
      <c r="B67" s="18"/>
      <c r="C67" s="51"/>
      <c r="D67" s="51"/>
      <c r="E67" s="107"/>
      <c r="F67" s="107"/>
      <c r="G67" s="107"/>
      <c r="H67" s="107"/>
      <c r="I67" s="107"/>
      <c r="J67" s="107"/>
      <c r="K67" s="18"/>
      <c r="L67" s="18"/>
    </row>
    <row r="68" spans="1:12" ht="15.75" customHeight="1">
      <c r="A68" s="18"/>
      <c r="B68" s="18"/>
      <c r="C68" s="51"/>
      <c r="D68" s="51"/>
      <c r="E68" s="107"/>
      <c r="F68" s="107"/>
      <c r="G68" s="107"/>
      <c r="H68" s="107"/>
      <c r="I68" s="107"/>
      <c r="J68" s="107"/>
      <c r="K68" s="18"/>
      <c r="L68" s="18"/>
    </row>
    <row r="69" spans="1:12" ht="15.75" customHeight="1">
      <c r="A69" s="18"/>
      <c r="B69" s="18"/>
      <c r="C69" s="51"/>
      <c r="D69" s="51"/>
      <c r="E69" s="107"/>
      <c r="F69" s="107"/>
      <c r="G69" s="107"/>
      <c r="H69" s="107"/>
      <c r="I69" s="107"/>
      <c r="J69" s="107"/>
      <c r="K69" s="18"/>
      <c r="L69" s="18"/>
    </row>
    <row r="70" spans="1:12" ht="15.75" customHeight="1">
      <c r="A70" s="18"/>
      <c r="B70" s="18"/>
      <c r="C70" s="51"/>
      <c r="D70" s="51"/>
      <c r="E70" s="107"/>
      <c r="F70" s="107"/>
      <c r="G70" s="107"/>
      <c r="H70" s="107"/>
      <c r="I70" s="107"/>
      <c r="J70" s="107"/>
      <c r="K70" s="18"/>
      <c r="L70" s="18"/>
    </row>
    <row r="71" spans="1:12" ht="15.75" customHeight="1">
      <c r="A71" s="18"/>
      <c r="B71" s="18"/>
      <c r="C71" s="51"/>
      <c r="D71" s="51"/>
      <c r="E71" s="107"/>
      <c r="F71" s="107"/>
      <c r="G71" s="107"/>
      <c r="H71" s="107"/>
      <c r="I71" s="107"/>
      <c r="J71" s="107"/>
      <c r="K71" s="18"/>
      <c r="L71" s="18"/>
    </row>
    <row r="72" spans="1:12" ht="15.75" customHeight="1">
      <c r="A72" s="18"/>
      <c r="B72" s="18"/>
      <c r="C72" s="51"/>
      <c r="D72" s="51"/>
      <c r="E72" s="107"/>
      <c r="F72" s="107"/>
      <c r="G72" s="107"/>
      <c r="H72" s="107"/>
      <c r="I72" s="107"/>
      <c r="J72" s="107"/>
      <c r="K72" s="18"/>
      <c r="L72" s="18"/>
    </row>
    <row r="73" spans="1:12" ht="15.75" customHeight="1">
      <c r="A73" s="18"/>
      <c r="B73" s="18"/>
      <c r="C73" s="51"/>
      <c r="D73" s="51"/>
      <c r="E73" s="107"/>
      <c r="F73" s="107"/>
      <c r="G73" s="107"/>
      <c r="H73" s="107"/>
      <c r="I73" s="107"/>
      <c r="J73" s="107"/>
      <c r="K73" s="18"/>
      <c r="L73" s="18"/>
    </row>
    <row r="74" spans="1:12" ht="15.75" customHeight="1">
      <c r="A74" s="18"/>
      <c r="B74" s="18"/>
      <c r="C74" s="51"/>
      <c r="D74" s="51"/>
      <c r="E74" s="107"/>
      <c r="F74" s="107"/>
      <c r="G74" s="107"/>
      <c r="H74" s="107"/>
      <c r="I74" s="107"/>
      <c r="J74" s="107"/>
      <c r="K74" s="18"/>
      <c r="L74" s="18"/>
    </row>
    <row r="75" spans="1:12" ht="15.75" customHeight="1">
      <c r="A75" s="18"/>
      <c r="B75" s="18"/>
      <c r="C75" s="51"/>
      <c r="D75" s="51"/>
      <c r="E75" s="107"/>
      <c r="F75" s="107"/>
      <c r="G75" s="107"/>
      <c r="H75" s="107"/>
      <c r="I75" s="107"/>
      <c r="J75" s="107"/>
      <c r="K75" s="18"/>
      <c r="L75" s="18"/>
    </row>
    <row r="76" spans="1:12" ht="15.75" customHeight="1">
      <c r="A76" s="18"/>
      <c r="B76" s="18"/>
      <c r="C76" s="51"/>
      <c r="D76" s="51"/>
      <c r="E76" s="107"/>
      <c r="F76" s="107"/>
      <c r="G76" s="107"/>
      <c r="H76" s="107"/>
      <c r="I76" s="107"/>
      <c r="J76" s="107"/>
      <c r="K76" s="18"/>
      <c r="L76" s="18"/>
    </row>
    <row r="77" spans="1:12" ht="15.75" customHeight="1">
      <c r="A77" s="18"/>
      <c r="B77" s="18"/>
      <c r="C77" s="51"/>
      <c r="D77" s="51"/>
      <c r="E77" s="107"/>
      <c r="F77" s="107"/>
      <c r="G77" s="107"/>
      <c r="H77" s="107"/>
      <c r="I77" s="107"/>
      <c r="J77" s="107"/>
      <c r="K77" s="18"/>
      <c r="L77" s="18"/>
    </row>
    <row r="78" spans="1:12" ht="15.75" customHeight="1">
      <c r="A78" s="18"/>
      <c r="B78" s="18"/>
      <c r="C78" s="51"/>
      <c r="D78" s="51"/>
      <c r="E78" s="107"/>
      <c r="F78" s="107"/>
      <c r="G78" s="107"/>
      <c r="H78" s="107"/>
      <c r="I78" s="107"/>
      <c r="J78" s="107"/>
      <c r="K78" s="18"/>
      <c r="L78" s="18"/>
    </row>
    <row r="79" spans="1:12" ht="15.75" customHeight="1">
      <c r="A79" s="18"/>
      <c r="B79" s="18"/>
      <c r="C79" s="51"/>
      <c r="D79" s="51"/>
      <c r="E79" s="107"/>
      <c r="F79" s="107"/>
      <c r="G79" s="107"/>
      <c r="H79" s="107"/>
      <c r="I79" s="107"/>
      <c r="J79" s="107"/>
      <c r="K79" s="18"/>
      <c r="L79" s="18"/>
    </row>
    <row r="80" spans="1:12" ht="15.75" customHeight="1">
      <c r="A80" s="18"/>
      <c r="B80" s="18"/>
      <c r="C80" s="51"/>
      <c r="D80" s="51"/>
      <c r="E80" s="107"/>
      <c r="F80" s="107"/>
      <c r="G80" s="107"/>
      <c r="H80" s="107"/>
      <c r="I80" s="107"/>
      <c r="J80" s="107"/>
      <c r="K80" s="18"/>
      <c r="L80" s="18"/>
    </row>
    <row r="81" spans="1:12" ht="15.75" customHeight="1">
      <c r="A81" s="18"/>
      <c r="B81" s="18"/>
      <c r="C81" s="51"/>
      <c r="D81" s="51"/>
      <c r="E81" s="107"/>
      <c r="F81" s="107"/>
      <c r="G81" s="107"/>
      <c r="H81" s="107"/>
      <c r="I81" s="107"/>
      <c r="J81" s="107"/>
      <c r="K81" s="18"/>
      <c r="L81" s="18"/>
    </row>
    <row r="82" spans="1:12" ht="15.75" customHeight="1">
      <c r="A82" s="18"/>
      <c r="B82" s="18"/>
      <c r="C82" s="51"/>
      <c r="D82" s="51"/>
      <c r="E82" s="107"/>
      <c r="F82" s="107"/>
      <c r="G82" s="107"/>
      <c r="H82" s="107"/>
      <c r="I82" s="107"/>
      <c r="J82" s="107"/>
      <c r="K82" s="18"/>
      <c r="L82" s="18"/>
    </row>
    <row r="83" spans="1:12" ht="15.75" customHeight="1">
      <c r="A83" s="18"/>
      <c r="B83" s="18"/>
      <c r="C83" s="51"/>
      <c r="D83" s="51"/>
      <c r="E83" s="107"/>
      <c r="F83" s="107"/>
      <c r="G83" s="107"/>
      <c r="H83" s="107"/>
      <c r="I83" s="107"/>
      <c r="J83" s="107"/>
      <c r="K83" s="18"/>
      <c r="L83" s="18"/>
    </row>
    <row r="84" spans="1:12" ht="15.75" customHeight="1">
      <c r="A84" s="18"/>
      <c r="B84" s="18"/>
      <c r="C84" s="51"/>
      <c r="D84" s="51"/>
      <c r="E84" s="107"/>
      <c r="F84" s="107"/>
      <c r="G84" s="107"/>
      <c r="H84" s="107"/>
      <c r="I84" s="107"/>
      <c r="J84" s="107"/>
      <c r="K84" s="18"/>
      <c r="L84" s="18"/>
    </row>
    <row r="85" spans="1:12" ht="15.75" customHeight="1"/>
    <row r="86" spans="1:12" ht="15.75" customHeight="1"/>
    <row r="87" spans="1:12" ht="15.75" customHeight="1"/>
    <row r="88" spans="1:12" ht="15.75" customHeight="1"/>
    <row r="89" spans="1:12" ht="15.75" customHeight="1"/>
    <row r="90" spans="1:12" ht="15.75" customHeight="1"/>
    <row r="91" spans="1:12" ht="15.75" customHeight="1"/>
    <row r="92" spans="1:12" ht="15.75" customHeight="1"/>
    <row r="93" spans="1:12" ht="15.75" customHeight="1"/>
    <row r="94" spans="1:12" ht="15.75" customHeight="1"/>
    <row r="95" spans="1:12" ht="15.75" customHeight="1"/>
    <row r="96" spans="1:12"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1:D1"/>
    <mergeCell ref="G2:J2"/>
  </mergeCells>
  <pageMargins left="0.11811023622047245" right="0" top="0.74803149606299213" bottom="0.74803149606299213" header="0" footer="0"/>
  <pageSetup scale="45" orientation="portrait"/>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1000"/>
  <sheetViews>
    <sheetView workbookViewId="0"/>
  </sheetViews>
  <sheetFormatPr baseColWidth="10" defaultColWidth="12.625" defaultRowHeight="15" customHeight="1"/>
  <cols>
    <col min="1" max="1" width="4.625" customWidth="1"/>
    <col min="2" max="2" width="114.5" customWidth="1"/>
    <col min="3" max="3" width="8.375" customWidth="1"/>
    <col min="4" max="4" width="9.375" customWidth="1"/>
    <col min="5" max="5" width="28.875" customWidth="1"/>
    <col min="6" max="10" width="15.125" customWidth="1"/>
    <col min="11" max="11" width="13.375" customWidth="1"/>
    <col min="12" max="12" width="15.625" customWidth="1"/>
    <col min="13" max="13" width="16.625" customWidth="1"/>
    <col min="14" max="26" width="9.375" customWidth="1"/>
  </cols>
  <sheetData>
    <row r="1" spans="1:13">
      <c r="A1" s="360" t="s">
        <v>176</v>
      </c>
      <c r="B1" s="357"/>
      <c r="C1" s="357"/>
      <c r="D1" s="357"/>
    </row>
    <row r="2" spans="1:13">
      <c r="G2" s="361" t="s">
        <v>177</v>
      </c>
      <c r="H2" s="362"/>
      <c r="I2" s="362"/>
      <c r="J2" s="359"/>
    </row>
    <row r="3" spans="1:13" ht="45">
      <c r="A3" s="33" t="s">
        <v>2</v>
      </c>
      <c r="B3" s="33" t="s">
        <v>4</v>
      </c>
      <c r="C3" s="33" t="s">
        <v>6</v>
      </c>
      <c r="D3" s="33" t="s">
        <v>108</v>
      </c>
      <c r="E3" s="116" t="s">
        <v>178</v>
      </c>
      <c r="F3" s="112" t="s">
        <v>3</v>
      </c>
      <c r="G3" s="113" t="s">
        <v>179</v>
      </c>
      <c r="H3" s="113" t="s">
        <v>180</v>
      </c>
      <c r="I3" s="113" t="s">
        <v>181</v>
      </c>
      <c r="J3" s="112" t="s">
        <v>182</v>
      </c>
      <c r="K3" s="34" t="s">
        <v>183</v>
      </c>
      <c r="L3" s="34" t="s">
        <v>184</v>
      </c>
    </row>
    <row r="4" spans="1:13" ht="81" customHeight="1">
      <c r="A4" s="33">
        <v>1</v>
      </c>
      <c r="B4" s="35" t="s">
        <v>119</v>
      </c>
      <c r="C4" s="36" t="s">
        <v>112</v>
      </c>
      <c r="D4" s="36">
        <v>1</v>
      </c>
      <c r="E4" s="107"/>
      <c r="F4" s="113" t="s">
        <v>8</v>
      </c>
      <c r="G4" s="37">
        <f>2837100+213200</f>
        <v>3050300</v>
      </c>
      <c r="H4" s="37">
        <v>1250400</v>
      </c>
      <c r="I4" s="37">
        <v>3112000</v>
      </c>
      <c r="J4" s="37"/>
      <c r="K4" s="37">
        <f t="shared" ref="K4:K61" si="0">+AVERAGE(G4:J4)*1.19</f>
        <v>2940371</v>
      </c>
      <c r="L4" s="37">
        <f t="shared" ref="L4:L61" si="1">+K4*D4</f>
        <v>2940371</v>
      </c>
      <c r="M4" s="7"/>
    </row>
    <row r="5" spans="1:13" ht="80.25" customHeight="1">
      <c r="A5" s="38">
        <v>2</v>
      </c>
      <c r="B5" s="35" t="s">
        <v>118</v>
      </c>
      <c r="C5" s="36" t="s">
        <v>112</v>
      </c>
      <c r="D5" s="36">
        <v>1</v>
      </c>
      <c r="E5" s="107"/>
      <c r="F5" s="113" t="s">
        <v>8</v>
      </c>
      <c r="G5" s="37">
        <f>5990000+213200</f>
        <v>6203200</v>
      </c>
      <c r="H5" s="37">
        <v>8388000</v>
      </c>
      <c r="I5" s="39"/>
      <c r="J5" s="37"/>
      <c r="K5" s="37">
        <f t="shared" si="0"/>
        <v>8681764</v>
      </c>
      <c r="L5" s="37">
        <f t="shared" si="1"/>
        <v>8681764</v>
      </c>
    </row>
    <row r="6" spans="1:13" ht="80.25" customHeight="1">
      <c r="A6" s="38">
        <v>3</v>
      </c>
      <c r="B6" s="35" t="s">
        <v>120</v>
      </c>
      <c r="C6" s="36" t="s">
        <v>112</v>
      </c>
      <c r="D6" s="36">
        <v>3</v>
      </c>
      <c r="E6" s="107"/>
      <c r="F6" s="113" t="s">
        <v>8</v>
      </c>
      <c r="G6" s="37">
        <f>2826600+213200</f>
        <v>3039800</v>
      </c>
      <c r="H6" s="37">
        <v>2527200</v>
      </c>
      <c r="I6" s="37">
        <v>24432500</v>
      </c>
      <c r="J6" s="37"/>
      <c r="K6" s="37">
        <f t="shared" si="0"/>
        <v>11899801.666666666</v>
      </c>
      <c r="L6" s="37">
        <f t="shared" si="1"/>
        <v>35699405</v>
      </c>
    </row>
    <row r="7" spans="1:13" ht="74.25" customHeight="1">
      <c r="A7" s="33">
        <v>4</v>
      </c>
      <c r="B7" s="35" t="s">
        <v>142</v>
      </c>
      <c r="C7" s="41" t="s">
        <v>143</v>
      </c>
      <c r="D7" s="36">
        <v>1</v>
      </c>
      <c r="E7" s="107"/>
      <c r="F7" s="113" t="s">
        <v>24</v>
      </c>
      <c r="G7" s="37"/>
      <c r="H7" s="37">
        <v>5186400</v>
      </c>
      <c r="I7" s="37">
        <f>10625300</f>
        <v>10625300</v>
      </c>
      <c r="J7" s="37"/>
      <c r="K7" s="37">
        <f t="shared" si="0"/>
        <v>9407961.5</v>
      </c>
      <c r="L7" s="37">
        <f t="shared" si="1"/>
        <v>9407961.5</v>
      </c>
    </row>
    <row r="8" spans="1:13" ht="78.75" customHeight="1">
      <c r="A8" s="38">
        <v>5</v>
      </c>
      <c r="B8" s="35" t="s">
        <v>144</v>
      </c>
      <c r="C8" s="36" t="s">
        <v>112</v>
      </c>
      <c r="D8" s="36">
        <v>2</v>
      </c>
      <c r="E8" s="107"/>
      <c r="F8" s="113" t="s">
        <v>24</v>
      </c>
      <c r="G8" s="37"/>
      <c r="H8" s="37">
        <v>1944000</v>
      </c>
      <c r="I8" s="37">
        <v>475200</v>
      </c>
      <c r="J8" s="37"/>
      <c r="K8" s="37">
        <f t="shared" si="0"/>
        <v>1439424</v>
      </c>
      <c r="L8" s="37">
        <f t="shared" si="1"/>
        <v>2878848</v>
      </c>
      <c r="M8" s="7">
        <f>+L7+L8+L9+L10+L11+L13+L14+L19+L22+L23+L24+L26+L27+L28+L29+L32+L32+L34+L47+L48+L49+L50+L51+L52+L53+L54+L55+L56+L57+L58+L59+L60+L61</f>
        <v>81029371.368213832</v>
      </c>
    </row>
    <row r="9" spans="1:13" ht="78.75" customHeight="1">
      <c r="A9" s="38">
        <v>6</v>
      </c>
      <c r="B9" s="35" t="s">
        <v>145</v>
      </c>
      <c r="C9" s="36" t="s">
        <v>112</v>
      </c>
      <c r="D9" s="36">
        <v>1</v>
      </c>
      <c r="E9" s="107"/>
      <c r="F9" s="113" t="s">
        <v>24</v>
      </c>
      <c r="G9" s="37"/>
      <c r="H9" s="37">
        <v>1725600</v>
      </c>
      <c r="I9" s="37">
        <f>648000</f>
        <v>648000</v>
      </c>
      <c r="J9" s="37"/>
      <c r="K9" s="37">
        <f t="shared" si="0"/>
        <v>1412292</v>
      </c>
      <c r="L9" s="37">
        <f t="shared" si="1"/>
        <v>1412292</v>
      </c>
    </row>
    <row r="10" spans="1:13" ht="85.5" customHeight="1">
      <c r="A10" s="33">
        <v>7</v>
      </c>
      <c r="B10" s="35" t="s">
        <v>146</v>
      </c>
      <c r="C10" s="36" t="s">
        <v>112</v>
      </c>
      <c r="D10" s="36">
        <v>1</v>
      </c>
      <c r="E10" s="107"/>
      <c r="F10" s="113" t="s">
        <v>24</v>
      </c>
      <c r="G10" s="37"/>
      <c r="H10" s="37">
        <v>216000</v>
      </c>
      <c r="I10" s="37">
        <v>180000</v>
      </c>
      <c r="J10" s="37"/>
      <c r="K10" s="37">
        <f t="shared" si="0"/>
        <v>235620</v>
      </c>
      <c r="L10" s="37">
        <f t="shared" si="1"/>
        <v>235620</v>
      </c>
    </row>
    <row r="11" spans="1:13" ht="77.25" customHeight="1">
      <c r="A11" s="38">
        <v>8</v>
      </c>
      <c r="B11" s="35" t="s">
        <v>137</v>
      </c>
      <c r="C11" s="36" t="s">
        <v>112</v>
      </c>
      <c r="D11" s="36">
        <v>2</v>
      </c>
      <c r="E11" s="107"/>
      <c r="F11" s="113" t="s">
        <v>24</v>
      </c>
      <c r="G11" s="37">
        <v>146900</v>
      </c>
      <c r="H11" s="37">
        <v>271200</v>
      </c>
      <c r="I11" s="37">
        <f>136900</f>
        <v>136900</v>
      </c>
      <c r="J11" s="37"/>
      <c r="K11" s="37">
        <f t="shared" si="0"/>
        <v>220150</v>
      </c>
      <c r="L11" s="37">
        <f t="shared" si="1"/>
        <v>440300</v>
      </c>
    </row>
    <row r="12" spans="1:13" ht="100.5" customHeight="1">
      <c r="A12" s="38">
        <v>9</v>
      </c>
      <c r="B12" s="35" t="s">
        <v>185</v>
      </c>
      <c r="C12" s="36" t="s">
        <v>112</v>
      </c>
      <c r="D12" s="36">
        <v>1</v>
      </c>
      <c r="E12" s="18"/>
      <c r="F12" s="27" t="s">
        <v>8</v>
      </c>
      <c r="G12" s="37"/>
      <c r="H12" s="39"/>
      <c r="I12" s="37">
        <v>3737850</v>
      </c>
      <c r="J12" s="37"/>
      <c r="K12" s="37">
        <f t="shared" si="0"/>
        <v>4448041.5</v>
      </c>
      <c r="L12" s="37">
        <f t="shared" si="1"/>
        <v>4448041.5</v>
      </c>
    </row>
    <row r="13" spans="1:13" ht="103.5" customHeight="1">
      <c r="A13" s="33">
        <v>10</v>
      </c>
      <c r="B13" s="35" t="s">
        <v>147</v>
      </c>
      <c r="C13" s="36" t="s">
        <v>112</v>
      </c>
      <c r="D13" s="36">
        <v>16</v>
      </c>
      <c r="E13" s="107"/>
      <c r="F13" s="113" t="s">
        <v>24</v>
      </c>
      <c r="G13" s="37">
        <v>750100</v>
      </c>
      <c r="H13" s="39"/>
      <c r="I13" s="37">
        <f>833850</f>
        <v>833850</v>
      </c>
      <c r="J13" s="37">
        <f>989682/1.19*1.038*1.0318</f>
        <v>890720.78599058837</v>
      </c>
      <c r="K13" s="37">
        <f t="shared" si="0"/>
        <v>981619.41177626676</v>
      </c>
      <c r="L13" s="37">
        <f t="shared" si="1"/>
        <v>15705910.588420268</v>
      </c>
    </row>
    <row r="14" spans="1:13" ht="75" customHeight="1">
      <c r="A14" s="38">
        <v>11</v>
      </c>
      <c r="B14" s="35" t="s">
        <v>148</v>
      </c>
      <c r="C14" s="36" t="s">
        <v>112</v>
      </c>
      <c r="D14" s="36">
        <v>16</v>
      </c>
      <c r="E14" s="107"/>
      <c r="F14" s="113" t="s">
        <v>24</v>
      </c>
      <c r="G14" s="37">
        <v>270100</v>
      </c>
      <c r="H14" s="37">
        <v>198000</v>
      </c>
      <c r="I14" s="37">
        <f>208000</f>
        <v>208000</v>
      </c>
      <c r="J14" s="37"/>
      <c r="K14" s="37">
        <f t="shared" si="0"/>
        <v>268186.33333333331</v>
      </c>
      <c r="L14" s="37">
        <f t="shared" si="1"/>
        <v>4290981.333333333</v>
      </c>
    </row>
    <row r="15" spans="1:13" ht="229.5" customHeight="1">
      <c r="A15" s="38">
        <v>12</v>
      </c>
      <c r="B15" s="35" t="s">
        <v>116</v>
      </c>
      <c r="C15" s="36" t="s">
        <v>112</v>
      </c>
      <c r="D15" s="36">
        <v>1</v>
      </c>
      <c r="E15" s="107"/>
      <c r="F15" s="113" t="s">
        <v>8</v>
      </c>
      <c r="G15" s="39"/>
      <c r="H15" s="37">
        <v>5760000</v>
      </c>
      <c r="I15" s="37">
        <v>6175000</v>
      </c>
      <c r="J15" s="37"/>
      <c r="K15" s="37">
        <f t="shared" si="0"/>
        <v>7101325</v>
      </c>
      <c r="L15" s="37">
        <f t="shared" si="1"/>
        <v>7101325</v>
      </c>
    </row>
    <row r="16" spans="1:13" ht="99" customHeight="1">
      <c r="A16" s="33">
        <v>13</v>
      </c>
      <c r="B16" s="35" t="s">
        <v>113</v>
      </c>
      <c r="C16" s="36" t="s">
        <v>112</v>
      </c>
      <c r="D16" s="36">
        <v>3</v>
      </c>
      <c r="E16" s="107"/>
      <c r="F16" s="113" t="s">
        <v>8</v>
      </c>
      <c r="G16" s="39">
        <v>17311000</v>
      </c>
      <c r="H16" s="37">
        <v>8640000</v>
      </c>
      <c r="I16" s="37">
        <v>9750000</v>
      </c>
      <c r="J16" s="37"/>
      <c r="K16" s="37">
        <f t="shared" si="0"/>
        <v>14161396.666666666</v>
      </c>
      <c r="L16" s="37">
        <f t="shared" si="1"/>
        <v>42484190</v>
      </c>
    </row>
    <row r="17" spans="1:12" ht="159" customHeight="1">
      <c r="A17" s="38">
        <v>14</v>
      </c>
      <c r="B17" s="35" t="s">
        <v>114</v>
      </c>
      <c r="C17" s="36" t="s">
        <v>112</v>
      </c>
      <c r="D17" s="36">
        <v>1</v>
      </c>
      <c r="F17" s="27" t="s">
        <v>8</v>
      </c>
      <c r="G17" s="37">
        <v>9792000</v>
      </c>
      <c r="H17" s="39"/>
      <c r="I17" s="37">
        <v>8575000</v>
      </c>
      <c r="J17" s="37">
        <f>6382480/1.19*1.038*1.0318</f>
        <v>5744277.0528000006</v>
      </c>
      <c r="K17" s="37">
        <f t="shared" si="0"/>
        <v>9564139.8976106662</v>
      </c>
      <c r="L17" s="37">
        <f t="shared" si="1"/>
        <v>9564139.8976106662</v>
      </c>
    </row>
    <row r="18" spans="1:12" ht="204.75" customHeight="1">
      <c r="A18" s="38">
        <v>15</v>
      </c>
      <c r="B18" s="35" t="s">
        <v>111</v>
      </c>
      <c r="C18" s="36" t="s">
        <v>112</v>
      </c>
      <c r="D18" s="36">
        <v>1</v>
      </c>
      <c r="F18" s="27" t="s">
        <v>8</v>
      </c>
      <c r="G18" s="39"/>
      <c r="H18" s="37">
        <v>19920000</v>
      </c>
      <c r="I18" s="37">
        <v>10140000</v>
      </c>
      <c r="J18" s="37">
        <f>11578443/1.19*1.038*1.0318</f>
        <v>10420680.430185884</v>
      </c>
      <c r="K18" s="37">
        <f t="shared" si="0"/>
        <v>16057336.5706404</v>
      </c>
      <c r="L18" s="37">
        <f t="shared" si="1"/>
        <v>16057336.5706404</v>
      </c>
    </row>
    <row r="19" spans="1:12" ht="108" customHeight="1">
      <c r="A19" s="33">
        <v>16</v>
      </c>
      <c r="B19" s="35" t="s">
        <v>149</v>
      </c>
      <c r="C19" s="41" t="s">
        <v>150</v>
      </c>
      <c r="D19" s="36">
        <v>2</v>
      </c>
      <c r="E19" s="107"/>
      <c r="F19" s="113" t="s">
        <v>24</v>
      </c>
      <c r="G19" s="37"/>
      <c r="H19" s="37"/>
      <c r="I19" s="37">
        <v>5600000</v>
      </c>
      <c r="J19" s="37"/>
      <c r="K19" s="37">
        <f t="shared" si="0"/>
        <v>6664000</v>
      </c>
      <c r="L19" s="37">
        <f t="shared" si="1"/>
        <v>13328000</v>
      </c>
    </row>
    <row r="20" spans="1:12" ht="79.5" customHeight="1">
      <c r="A20" s="38">
        <v>17</v>
      </c>
      <c r="B20" s="35" t="s">
        <v>140</v>
      </c>
      <c r="C20" s="36" t="s">
        <v>112</v>
      </c>
      <c r="D20" s="36">
        <v>4</v>
      </c>
      <c r="E20" s="107"/>
      <c r="F20" s="113" t="s">
        <v>8</v>
      </c>
      <c r="G20" s="37">
        <v>135200</v>
      </c>
      <c r="H20" s="37">
        <v>96000</v>
      </c>
      <c r="I20" s="37">
        <v>104000</v>
      </c>
      <c r="J20" s="37"/>
      <c r="K20" s="37">
        <f t="shared" si="0"/>
        <v>132962.66666666666</v>
      </c>
      <c r="L20" s="37">
        <f t="shared" si="1"/>
        <v>531850.66666666663</v>
      </c>
    </row>
    <row r="21" spans="1:12" ht="87.75" customHeight="1">
      <c r="A21" s="38">
        <v>18</v>
      </c>
      <c r="B21" s="35" t="s">
        <v>141</v>
      </c>
      <c r="C21" s="36" t="s">
        <v>112</v>
      </c>
      <c r="D21" s="36">
        <v>2</v>
      </c>
      <c r="E21" s="107"/>
      <c r="F21" s="113" t="s">
        <v>8</v>
      </c>
      <c r="G21" s="37">
        <v>159500</v>
      </c>
      <c r="H21" s="37">
        <v>90000</v>
      </c>
      <c r="I21" s="37">
        <v>49400</v>
      </c>
      <c r="J21" s="37"/>
      <c r="K21" s="37">
        <f t="shared" si="0"/>
        <v>118563.66666666666</v>
      </c>
      <c r="L21" s="37">
        <f t="shared" si="1"/>
        <v>237127.33333333331</v>
      </c>
    </row>
    <row r="22" spans="1:12" ht="77.25" customHeight="1">
      <c r="A22" s="33">
        <v>19</v>
      </c>
      <c r="B22" s="35" t="s">
        <v>151</v>
      </c>
      <c r="C22" s="36" t="s">
        <v>112</v>
      </c>
      <c r="D22" s="36">
        <v>1</v>
      </c>
      <c r="E22" s="107"/>
      <c r="F22" s="113" t="s">
        <v>24</v>
      </c>
      <c r="G22" s="37">
        <v>661000</v>
      </c>
      <c r="H22" s="37">
        <v>1176000</v>
      </c>
      <c r="I22" s="37">
        <v>897000</v>
      </c>
      <c r="J22" s="37"/>
      <c r="K22" s="37">
        <f t="shared" si="0"/>
        <v>1084486.6666666667</v>
      </c>
      <c r="L22" s="37">
        <f t="shared" si="1"/>
        <v>1084486.6666666667</v>
      </c>
    </row>
    <row r="23" spans="1:12" ht="94.5" customHeight="1">
      <c r="A23" s="38">
        <v>20</v>
      </c>
      <c r="B23" s="42" t="s">
        <v>162</v>
      </c>
      <c r="C23" s="36" t="s">
        <v>112</v>
      </c>
      <c r="D23" s="36">
        <v>2</v>
      </c>
      <c r="E23" s="18"/>
      <c r="F23" s="20" t="s">
        <v>24</v>
      </c>
      <c r="G23" s="37"/>
      <c r="H23" s="37">
        <v>72000</v>
      </c>
      <c r="I23" s="37">
        <v>33000</v>
      </c>
      <c r="J23" s="37"/>
      <c r="K23" s="37">
        <f t="shared" si="0"/>
        <v>62475</v>
      </c>
      <c r="L23" s="37">
        <f t="shared" si="1"/>
        <v>124950</v>
      </c>
    </row>
    <row r="24" spans="1:12" ht="94.5" customHeight="1">
      <c r="A24" s="38">
        <v>21</v>
      </c>
      <c r="B24" s="42" t="s">
        <v>163</v>
      </c>
      <c r="C24" s="36" t="s">
        <v>112</v>
      </c>
      <c r="D24" s="36">
        <v>2</v>
      </c>
      <c r="E24" s="18"/>
      <c r="F24" s="20" t="s">
        <v>24</v>
      </c>
      <c r="G24" s="37"/>
      <c r="H24" s="37">
        <v>52800</v>
      </c>
      <c r="I24" s="37">
        <v>75200</v>
      </c>
      <c r="J24" s="37"/>
      <c r="K24" s="37">
        <f t="shared" si="0"/>
        <v>76160</v>
      </c>
      <c r="L24" s="37">
        <f t="shared" si="1"/>
        <v>152320</v>
      </c>
    </row>
    <row r="25" spans="1:12" ht="73.5" customHeight="1">
      <c r="A25" s="33">
        <v>22</v>
      </c>
      <c r="B25" s="43" t="s">
        <v>115</v>
      </c>
      <c r="C25" s="36" t="s">
        <v>112</v>
      </c>
      <c r="D25" s="36">
        <v>1</v>
      </c>
      <c r="E25" s="107"/>
      <c r="F25" s="113" t="s">
        <v>8</v>
      </c>
      <c r="G25" s="37">
        <v>5672600</v>
      </c>
      <c r="H25" s="39"/>
      <c r="I25" s="37">
        <v>5590000</v>
      </c>
      <c r="J25" s="37"/>
      <c r="K25" s="37">
        <f t="shared" si="0"/>
        <v>6701247</v>
      </c>
      <c r="L25" s="37">
        <f t="shared" si="1"/>
        <v>6701247</v>
      </c>
    </row>
    <row r="26" spans="1:12" ht="76.5" customHeight="1">
      <c r="A26" s="38">
        <v>23</v>
      </c>
      <c r="B26" s="35" t="s">
        <v>152</v>
      </c>
      <c r="C26" s="41" t="s">
        <v>31</v>
      </c>
      <c r="D26" s="36">
        <v>1</v>
      </c>
      <c r="E26" s="107"/>
      <c r="F26" s="113" t="s">
        <v>24</v>
      </c>
      <c r="G26" s="39"/>
      <c r="H26" s="37">
        <v>1509600</v>
      </c>
      <c r="I26" s="37">
        <f>97500*12</f>
        <v>1170000</v>
      </c>
      <c r="J26" s="37">
        <f>1161518/1.19*1.038*1.0318</f>
        <v>1045374.3989505884</v>
      </c>
      <c r="K26" s="37">
        <f t="shared" si="0"/>
        <v>1477573.1782504001</v>
      </c>
      <c r="L26" s="37">
        <f t="shared" si="1"/>
        <v>1477573.1782504001</v>
      </c>
    </row>
    <row r="27" spans="1:12" ht="66" customHeight="1">
      <c r="A27" s="38">
        <v>24</v>
      </c>
      <c r="B27" s="10" t="s">
        <v>138</v>
      </c>
      <c r="C27" s="36" t="s">
        <v>136</v>
      </c>
      <c r="D27" s="36">
        <v>1</v>
      </c>
      <c r="E27" s="107"/>
      <c r="F27" s="113" t="s">
        <v>24</v>
      </c>
      <c r="G27" s="37">
        <v>237600</v>
      </c>
      <c r="H27" s="39"/>
      <c r="I27" s="37">
        <v>234000</v>
      </c>
      <c r="J27" s="37">
        <f>367228/1.19*1.038*1.0318</f>
        <v>330507.7921976471</v>
      </c>
      <c r="K27" s="37">
        <f t="shared" si="0"/>
        <v>318169.42423840001</v>
      </c>
      <c r="L27" s="37">
        <f t="shared" si="1"/>
        <v>318169.42423840001</v>
      </c>
    </row>
    <row r="28" spans="1:12" ht="56.25" customHeight="1">
      <c r="A28" s="33">
        <v>25</v>
      </c>
      <c r="B28" s="44" t="s">
        <v>139</v>
      </c>
      <c r="C28" s="36" t="s">
        <v>136</v>
      </c>
      <c r="D28" s="36">
        <v>1</v>
      </c>
      <c r="E28" s="107"/>
      <c r="F28" s="113" t="s">
        <v>24</v>
      </c>
      <c r="G28" s="37">
        <v>197800</v>
      </c>
      <c r="H28" s="39"/>
      <c r="I28" s="37">
        <f>208000</f>
        <v>208000</v>
      </c>
      <c r="J28" s="37">
        <f>+J27</f>
        <v>330507.7921976471</v>
      </c>
      <c r="K28" s="37">
        <f t="shared" si="0"/>
        <v>292068.75757173332</v>
      </c>
      <c r="L28" s="37">
        <f t="shared" si="1"/>
        <v>292068.75757173332</v>
      </c>
    </row>
    <row r="29" spans="1:12" ht="253.5" customHeight="1">
      <c r="A29" s="38">
        <v>26</v>
      </c>
      <c r="B29" s="117" t="s">
        <v>153</v>
      </c>
      <c r="C29" s="36" t="s">
        <v>136</v>
      </c>
      <c r="D29" s="118">
        <v>3</v>
      </c>
      <c r="E29" s="30"/>
      <c r="F29" s="31" t="s">
        <v>24</v>
      </c>
      <c r="G29" s="37">
        <v>917200</v>
      </c>
      <c r="H29" s="39"/>
      <c r="I29" s="37"/>
      <c r="J29" s="37">
        <f>793749/1.19*1.038*1.0318</f>
        <v>714379.70293411775</v>
      </c>
      <c r="K29" s="37">
        <f t="shared" si="0"/>
        <v>970789.92324580008</v>
      </c>
      <c r="L29" s="37">
        <f t="shared" si="1"/>
        <v>2912369.7697374001</v>
      </c>
    </row>
    <row r="30" spans="1:12" ht="189" customHeight="1">
      <c r="A30" s="38">
        <v>27</v>
      </c>
      <c r="B30" s="25" t="s">
        <v>117</v>
      </c>
      <c r="C30" s="45" t="s">
        <v>112</v>
      </c>
      <c r="D30" s="36">
        <v>1</v>
      </c>
      <c r="E30" s="17"/>
      <c r="F30" s="26" t="s">
        <v>8</v>
      </c>
      <c r="G30" s="46">
        <v>3814000</v>
      </c>
      <c r="H30" s="47"/>
      <c r="I30" s="46">
        <v>1822500</v>
      </c>
      <c r="J30" s="46">
        <f>3867213/1.19*1.038*1.0318</f>
        <v>3480518.9979741182</v>
      </c>
      <c r="K30" s="37">
        <f t="shared" si="0"/>
        <v>3616417.5358630666</v>
      </c>
      <c r="L30" s="37">
        <f t="shared" si="1"/>
        <v>3616417.5358630666</v>
      </c>
    </row>
    <row r="31" spans="1:12" ht="61.5" customHeight="1">
      <c r="A31" s="33">
        <v>28</v>
      </c>
      <c r="B31" s="25" t="s">
        <v>121</v>
      </c>
      <c r="C31" s="36" t="s">
        <v>112</v>
      </c>
      <c r="D31" s="36">
        <v>2</v>
      </c>
      <c r="E31" s="17"/>
      <c r="F31" s="26" t="s">
        <v>8</v>
      </c>
      <c r="G31" s="47"/>
      <c r="H31" s="48">
        <f>56200+200000</f>
        <v>256200</v>
      </c>
      <c r="I31" s="46">
        <v>195750</v>
      </c>
      <c r="J31" s="46">
        <f>664782/1.19*1.038*1.0318</f>
        <v>598308.49257882359</v>
      </c>
      <c r="K31" s="37">
        <f t="shared" si="0"/>
        <v>416602.53538960003</v>
      </c>
      <c r="L31" s="37">
        <f t="shared" si="1"/>
        <v>833205.07077920006</v>
      </c>
    </row>
    <row r="32" spans="1:12" ht="72.75" customHeight="1">
      <c r="A32" s="38">
        <v>29</v>
      </c>
      <c r="B32" s="25" t="s">
        <v>164</v>
      </c>
      <c r="C32" s="41" t="s">
        <v>78</v>
      </c>
      <c r="D32" s="36">
        <v>10</v>
      </c>
      <c r="E32" s="17"/>
      <c r="F32" s="26" t="s">
        <v>55</v>
      </c>
      <c r="G32" s="46">
        <v>674200</v>
      </c>
      <c r="H32" s="46">
        <v>451200</v>
      </c>
      <c r="I32" s="47"/>
      <c r="J32" s="46"/>
      <c r="K32" s="37">
        <f t="shared" si="0"/>
        <v>669613</v>
      </c>
      <c r="L32" s="37">
        <f t="shared" si="1"/>
        <v>6696130</v>
      </c>
    </row>
    <row r="33" spans="1:12" ht="59.25" customHeight="1">
      <c r="A33" s="38">
        <v>30</v>
      </c>
      <c r="B33" s="25" t="s">
        <v>135</v>
      </c>
      <c r="C33" s="41" t="s">
        <v>136</v>
      </c>
      <c r="D33" s="36">
        <v>1</v>
      </c>
      <c r="E33" s="17"/>
      <c r="F33" s="26" t="s">
        <v>8</v>
      </c>
      <c r="G33" s="46"/>
      <c r="H33" s="46">
        <v>5280000</v>
      </c>
      <c r="I33" s="47"/>
      <c r="J33" s="46">
        <f>5583768/1.19*1.038*1.0318</f>
        <v>5025430.6148329414</v>
      </c>
      <c r="K33" s="37">
        <f t="shared" si="0"/>
        <v>6131731.2158255996</v>
      </c>
      <c r="L33" s="37">
        <f t="shared" si="1"/>
        <v>6131731.2158255996</v>
      </c>
    </row>
    <row r="34" spans="1:12" ht="69.75" customHeight="1">
      <c r="A34" s="33">
        <v>31</v>
      </c>
      <c r="B34" s="25" t="s">
        <v>156</v>
      </c>
      <c r="C34" s="41" t="s">
        <v>136</v>
      </c>
      <c r="D34" s="36">
        <v>8</v>
      </c>
      <c r="E34" s="17"/>
      <c r="F34" s="26" t="s">
        <v>24</v>
      </c>
      <c r="G34" s="46">
        <v>137400</v>
      </c>
      <c r="H34" s="46">
        <v>72000</v>
      </c>
      <c r="I34" s="46">
        <v>58500</v>
      </c>
      <c r="J34" s="46"/>
      <c r="K34" s="37">
        <f t="shared" si="0"/>
        <v>106267</v>
      </c>
      <c r="L34" s="37">
        <f t="shared" si="1"/>
        <v>850136</v>
      </c>
    </row>
    <row r="35" spans="1:12" ht="308.25" customHeight="1">
      <c r="A35" s="38">
        <v>32</v>
      </c>
      <c r="B35" s="49" t="s">
        <v>109</v>
      </c>
      <c r="C35" s="41" t="s">
        <v>110</v>
      </c>
      <c r="D35" s="36">
        <v>1</v>
      </c>
      <c r="E35" s="17"/>
      <c r="F35" s="26" t="s">
        <v>8</v>
      </c>
      <c r="G35" s="47"/>
      <c r="H35" s="46">
        <v>16800000</v>
      </c>
      <c r="I35" s="46">
        <v>24557000</v>
      </c>
      <c r="J35" s="46"/>
      <c r="K35" s="37">
        <f t="shared" si="0"/>
        <v>24607415</v>
      </c>
      <c r="L35" s="37">
        <f t="shared" si="1"/>
        <v>24607415</v>
      </c>
    </row>
    <row r="36" spans="1:12" ht="73.5" customHeight="1">
      <c r="A36" s="38">
        <v>33</v>
      </c>
      <c r="B36" s="2" t="s">
        <v>124</v>
      </c>
      <c r="C36" s="36" t="s">
        <v>110</v>
      </c>
      <c r="D36" s="36">
        <v>2</v>
      </c>
      <c r="E36" s="18"/>
      <c r="F36" s="27" t="s">
        <v>8</v>
      </c>
      <c r="G36" s="37">
        <f t="shared" ref="G36:G37" si="2">262500+119000</f>
        <v>381500</v>
      </c>
      <c r="H36" s="39"/>
      <c r="I36" s="37">
        <v>272750</v>
      </c>
      <c r="J36" s="37">
        <f>+J37</f>
        <v>203876.7990211765</v>
      </c>
      <c r="K36" s="37">
        <f t="shared" si="0"/>
        <v>340390.29694506666</v>
      </c>
      <c r="L36" s="37">
        <f t="shared" si="1"/>
        <v>680780.59389013331</v>
      </c>
    </row>
    <row r="37" spans="1:12" ht="63" customHeight="1">
      <c r="A37" s="33">
        <v>34</v>
      </c>
      <c r="B37" s="2" t="s">
        <v>125</v>
      </c>
      <c r="C37" s="36" t="s">
        <v>110</v>
      </c>
      <c r="D37" s="36">
        <v>2</v>
      </c>
      <c r="E37" s="17"/>
      <c r="F37" s="113" t="s">
        <v>8</v>
      </c>
      <c r="G37" s="37">
        <f t="shared" si="2"/>
        <v>381500</v>
      </c>
      <c r="H37" s="39"/>
      <c r="I37" s="37">
        <v>272750</v>
      </c>
      <c r="J37" s="37">
        <f>226528/1.19*1.038*1.0318</f>
        <v>203876.7990211765</v>
      </c>
      <c r="K37" s="37">
        <f t="shared" si="0"/>
        <v>340390.29694506666</v>
      </c>
      <c r="L37" s="37">
        <f t="shared" si="1"/>
        <v>680780.59389013331</v>
      </c>
    </row>
    <row r="38" spans="1:12" ht="63" customHeight="1">
      <c r="A38" s="38">
        <v>35</v>
      </c>
      <c r="B38" s="2" t="s">
        <v>126</v>
      </c>
      <c r="C38" s="36" t="s">
        <v>110</v>
      </c>
      <c r="D38" s="36">
        <v>2</v>
      </c>
      <c r="E38" s="17"/>
      <c r="F38" s="113" t="s">
        <v>8</v>
      </c>
      <c r="G38" s="37">
        <f t="shared" ref="G38:G43" si="3">280600+133000</f>
        <v>413600</v>
      </c>
      <c r="H38" s="39"/>
      <c r="I38" s="37">
        <v>272750</v>
      </c>
      <c r="J38" s="37">
        <f>+J39</f>
        <v>214760.58438352947</v>
      </c>
      <c r="K38" s="37">
        <f t="shared" si="0"/>
        <v>357440.53180546669</v>
      </c>
      <c r="L38" s="37">
        <f t="shared" si="1"/>
        <v>714881.06361093337</v>
      </c>
    </row>
    <row r="39" spans="1:12" ht="65.25" customHeight="1">
      <c r="A39" s="38">
        <v>36</v>
      </c>
      <c r="B39" s="2" t="s">
        <v>127</v>
      </c>
      <c r="C39" s="36" t="s">
        <v>110</v>
      </c>
      <c r="D39" s="36">
        <v>2</v>
      </c>
      <c r="E39" s="17"/>
      <c r="F39" s="113" t="s">
        <v>8</v>
      </c>
      <c r="G39" s="37">
        <f t="shared" si="3"/>
        <v>413600</v>
      </c>
      <c r="H39" s="39"/>
      <c r="I39" s="37">
        <v>272750</v>
      </c>
      <c r="J39" s="37">
        <f>238621/1.19*1.038*1.0318</f>
        <v>214760.58438352947</v>
      </c>
      <c r="K39" s="37">
        <f t="shared" si="0"/>
        <v>357440.53180546669</v>
      </c>
      <c r="L39" s="37">
        <f t="shared" si="1"/>
        <v>714881.06361093337</v>
      </c>
    </row>
    <row r="40" spans="1:12" ht="65.25" customHeight="1">
      <c r="A40" s="33">
        <v>37</v>
      </c>
      <c r="B40" s="2" t="s">
        <v>128</v>
      </c>
      <c r="C40" s="36" t="s">
        <v>110</v>
      </c>
      <c r="D40" s="36">
        <v>3</v>
      </c>
      <c r="E40" s="17"/>
      <c r="F40" s="113" t="s">
        <v>8</v>
      </c>
      <c r="G40" s="37">
        <f t="shared" si="3"/>
        <v>413600</v>
      </c>
      <c r="H40" s="39"/>
      <c r="I40" s="37">
        <v>272750</v>
      </c>
      <c r="J40" s="37">
        <f>+J44</f>
        <v>226538.97676235298</v>
      </c>
      <c r="K40" s="37">
        <f t="shared" si="0"/>
        <v>362112.62744906667</v>
      </c>
      <c r="L40" s="37">
        <f t="shared" si="1"/>
        <v>1086337.8823472001</v>
      </c>
    </row>
    <row r="41" spans="1:12" ht="68.25" customHeight="1">
      <c r="A41" s="38">
        <v>38</v>
      </c>
      <c r="B41" s="2" t="s">
        <v>129</v>
      </c>
      <c r="C41" s="36" t="s">
        <v>110</v>
      </c>
      <c r="D41" s="36">
        <v>2</v>
      </c>
      <c r="E41" s="17"/>
      <c r="F41" s="113" t="s">
        <v>8</v>
      </c>
      <c r="G41" s="37">
        <f t="shared" si="3"/>
        <v>413600</v>
      </c>
      <c r="H41" s="39"/>
      <c r="I41" s="37">
        <v>272750</v>
      </c>
      <c r="J41" s="37">
        <f>+J44</f>
        <v>226538.97676235298</v>
      </c>
      <c r="K41" s="37">
        <f t="shared" si="0"/>
        <v>362112.62744906667</v>
      </c>
      <c r="L41" s="37">
        <f t="shared" si="1"/>
        <v>724225.25489813334</v>
      </c>
    </row>
    <row r="42" spans="1:12" ht="56.25" customHeight="1">
      <c r="A42" s="38">
        <v>39</v>
      </c>
      <c r="B42" s="2" t="s">
        <v>130</v>
      </c>
      <c r="C42" s="36" t="s">
        <v>110</v>
      </c>
      <c r="D42" s="36">
        <v>3</v>
      </c>
      <c r="E42" s="17"/>
      <c r="F42" s="113" t="s">
        <v>8</v>
      </c>
      <c r="G42" s="37">
        <f t="shared" si="3"/>
        <v>413600</v>
      </c>
      <c r="H42" s="39"/>
      <c r="I42" s="37">
        <v>272750</v>
      </c>
      <c r="J42" s="37">
        <f>+J44</f>
        <v>226538.97676235298</v>
      </c>
      <c r="K42" s="37">
        <f t="shared" si="0"/>
        <v>362112.62744906667</v>
      </c>
      <c r="L42" s="37">
        <f t="shared" si="1"/>
        <v>1086337.8823472001</v>
      </c>
    </row>
    <row r="43" spans="1:12" ht="56.25" customHeight="1">
      <c r="A43" s="33">
        <v>40</v>
      </c>
      <c r="B43" s="2" t="s">
        <v>131</v>
      </c>
      <c r="C43" s="36" t="s">
        <v>110</v>
      </c>
      <c r="D43" s="36">
        <v>3</v>
      </c>
      <c r="E43" s="17"/>
      <c r="F43" s="113" t="s">
        <v>8</v>
      </c>
      <c r="G43" s="37">
        <f t="shared" si="3"/>
        <v>413600</v>
      </c>
      <c r="H43" s="39"/>
      <c r="I43" s="37">
        <v>272750</v>
      </c>
      <c r="J43" s="37">
        <f>+J44</f>
        <v>226538.97676235298</v>
      </c>
      <c r="K43" s="37">
        <f t="shared" si="0"/>
        <v>362112.62744906667</v>
      </c>
      <c r="L43" s="37">
        <f t="shared" si="1"/>
        <v>1086337.8823472001</v>
      </c>
    </row>
    <row r="44" spans="1:12" ht="56.25" customHeight="1">
      <c r="A44" s="38">
        <v>41</v>
      </c>
      <c r="B44" s="2" t="s">
        <v>132</v>
      </c>
      <c r="C44" s="36" t="s">
        <v>110</v>
      </c>
      <c r="D44" s="36">
        <v>3</v>
      </c>
      <c r="E44" s="17"/>
      <c r="F44" s="113" t="s">
        <v>8</v>
      </c>
      <c r="G44" s="37">
        <f>328000+133000</f>
        <v>461000</v>
      </c>
      <c r="H44" s="39"/>
      <c r="I44" s="37">
        <v>272750</v>
      </c>
      <c r="J44" s="37">
        <f>251708/1.19*1.038*1.0318</f>
        <v>226538.97676235298</v>
      </c>
      <c r="K44" s="37">
        <f t="shared" si="0"/>
        <v>380914.62744906667</v>
      </c>
      <c r="L44" s="37">
        <f t="shared" si="1"/>
        <v>1142743.8823472001</v>
      </c>
    </row>
    <row r="45" spans="1:12" ht="66" customHeight="1">
      <c r="A45" s="38">
        <v>42</v>
      </c>
      <c r="B45" s="25" t="s">
        <v>133</v>
      </c>
      <c r="C45" s="36" t="s">
        <v>110</v>
      </c>
      <c r="D45" s="36">
        <v>3</v>
      </c>
      <c r="E45" s="107"/>
      <c r="F45" s="113" t="s">
        <v>8</v>
      </c>
      <c r="G45" s="37">
        <f>509200+133000</f>
        <v>642200</v>
      </c>
      <c r="H45" s="39"/>
      <c r="I45" s="37">
        <f>308800</f>
        <v>308800</v>
      </c>
      <c r="J45" s="37">
        <f>338618/1.19*1.038*1.0318</f>
        <v>304758.59024470591</v>
      </c>
      <c r="K45" s="37">
        <f t="shared" si="0"/>
        <v>498117.57413039997</v>
      </c>
      <c r="L45" s="37">
        <f t="shared" si="1"/>
        <v>1494352.7223911998</v>
      </c>
    </row>
    <row r="46" spans="1:12" ht="58.5" customHeight="1">
      <c r="A46" s="33">
        <v>43</v>
      </c>
      <c r="B46" s="25" t="s">
        <v>122</v>
      </c>
      <c r="C46" s="36" t="s">
        <v>110</v>
      </c>
      <c r="D46" s="36">
        <v>1</v>
      </c>
      <c r="F46" s="113" t="s">
        <v>8</v>
      </c>
      <c r="G46" s="37">
        <v>1616500</v>
      </c>
      <c r="H46" s="39"/>
      <c r="I46" s="39"/>
      <c r="J46" s="37"/>
      <c r="K46" s="37">
        <f t="shared" si="0"/>
        <v>1923635</v>
      </c>
      <c r="L46" s="37">
        <f t="shared" si="1"/>
        <v>1923635</v>
      </c>
    </row>
    <row r="47" spans="1:12" ht="66.75" customHeight="1">
      <c r="A47" s="38">
        <v>44</v>
      </c>
      <c r="B47" s="25" t="s">
        <v>160</v>
      </c>
      <c r="C47" s="36" t="s">
        <v>110</v>
      </c>
      <c r="D47" s="36">
        <v>2</v>
      </c>
      <c r="E47" s="17"/>
      <c r="F47" s="26" t="s">
        <v>24</v>
      </c>
      <c r="G47" s="46"/>
      <c r="H47" s="46">
        <v>84000</v>
      </c>
      <c r="I47" s="46">
        <v>145000</v>
      </c>
      <c r="J47" s="46"/>
      <c r="K47" s="37">
        <f t="shared" si="0"/>
        <v>136255</v>
      </c>
      <c r="L47" s="37">
        <f t="shared" si="1"/>
        <v>272510</v>
      </c>
    </row>
    <row r="48" spans="1:12" ht="48" customHeight="1">
      <c r="A48" s="38">
        <v>45</v>
      </c>
      <c r="B48" s="25" t="s">
        <v>161</v>
      </c>
      <c r="C48" s="36" t="s">
        <v>110</v>
      </c>
      <c r="D48" s="36">
        <v>2</v>
      </c>
      <c r="E48" s="17"/>
      <c r="F48" s="26" t="s">
        <v>24</v>
      </c>
      <c r="G48" s="46"/>
      <c r="H48" s="46">
        <v>84000</v>
      </c>
      <c r="I48" s="46">
        <v>145000</v>
      </c>
      <c r="J48" s="46"/>
      <c r="K48" s="37">
        <f t="shared" si="0"/>
        <v>136255</v>
      </c>
      <c r="L48" s="37">
        <f t="shared" si="1"/>
        <v>272510</v>
      </c>
    </row>
    <row r="49" spans="1:12" ht="58.5" customHeight="1">
      <c r="A49" s="33">
        <v>46</v>
      </c>
      <c r="B49" s="35" t="s">
        <v>159</v>
      </c>
      <c r="C49" s="33" t="s">
        <v>110</v>
      </c>
      <c r="D49" s="33">
        <v>4</v>
      </c>
      <c r="E49" s="107"/>
      <c r="F49" s="113" t="s">
        <v>24</v>
      </c>
      <c r="G49" s="37">
        <v>53500</v>
      </c>
      <c r="H49" s="37">
        <v>42000</v>
      </c>
      <c r="I49" s="37"/>
      <c r="J49" s="37">
        <f>71388/1.19*1.038*1.0318</f>
        <v>64249.703915294122</v>
      </c>
      <c r="K49" s="37">
        <f t="shared" si="0"/>
        <v>63367.382553066658</v>
      </c>
      <c r="L49" s="37">
        <f t="shared" si="1"/>
        <v>253469.53021226663</v>
      </c>
    </row>
    <row r="50" spans="1:12" ht="66" customHeight="1">
      <c r="A50" s="38">
        <v>47</v>
      </c>
      <c r="B50" s="35" t="s">
        <v>165</v>
      </c>
      <c r="C50" s="33" t="s">
        <v>110</v>
      </c>
      <c r="D50" s="33">
        <v>60</v>
      </c>
      <c r="E50" s="107"/>
      <c r="F50" s="113" t="s">
        <v>55</v>
      </c>
      <c r="G50" s="37"/>
      <c r="H50" s="37">
        <v>5280</v>
      </c>
      <c r="I50" s="39"/>
      <c r="J50" s="37">
        <f>3971/1.19*1.038*1.0318</f>
        <v>3573.9280305882357</v>
      </c>
      <c r="K50" s="37">
        <f t="shared" si="0"/>
        <v>5268.0871781999995</v>
      </c>
      <c r="L50" s="37">
        <f t="shared" si="1"/>
        <v>316085.23069199995</v>
      </c>
    </row>
    <row r="51" spans="1:12" ht="62.25" customHeight="1">
      <c r="A51" s="38">
        <v>48</v>
      </c>
      <c r="B51" s="35" t="s">
        <v>166</v>
      </c>
      <c r="C51" s="33" t="s">
        <v>110</v>
      </c>
      <c r="D51" s="33">
        <v>20</v>
      </c>
      <c r="E51" s="107"/>
      <c r="F51" s="113" t="s">
        <v>55</v>
      </c>
      <c r="G51" s="37"/>
      <c r="H51" s="37">
        <v>8160</v>
      </c>
      <c r="I51" s="39"/>
      <c r="J51" s="37">
        <f>7220/1.19*1.038*1.0318</f>
        <v>6498.0509647058834</v>
      </c>
      <c r="K51" s="37">
        <f t="shared" si="0"/>
        <v>8721.5403239999996</v>
      </c>
      <c r="L51" s="37">
        <f t="shared" si="1"/>
        <v>174430.80648</v>
      </c>
    </row>
    <row r="52" spans="1:12" ht="60.75" customHeight="1">
      <c r="A52" s="33">
        <v>49</v>
      </c>
      <c r="B52" s="32" t="s">
        <v>167</v>
      </c>
      <c r="C52" s="34" t="s">
        <v>168</v>
      </c>
      <c r="D52" s="33">
        <v>2</v>
      </c>
      <c r="F52" s="27" t="s">
        <v>55</v>
      </c>
      <c r="G52" s="37"/>
      <c r="H52" s="37">
        <v>2304000</v>
      </c>
      <c r="I52" s="37">
        <f>19200*55</f>
        <v>1056000</v>
      </c>
      <c r="J52" s="39"/>
      <c r="K52" s="37">
        <f t="shared" si="0"/>
        <v>1999200</v>
      </c>
      <c r="L52" s="37">
        <f t="shared" si="1"/>
        <v>3998400</v>
      </c>
    </row>
    <row r="53" spans="1:12" ht="72" customHeight="1">
      <c r="A53" s="38">
        <v>50</v>
      </c>
      <c r="B53" s="35" t="s">
        <v>169</v>
      </c>
      <c r="C53" s="33" t="s">
        <v>85</v>
      </c>
      <c r="D53" s="33">
        <v>2</v>
      </c>
      <c r="E53" s="107"/>
      <c r="F53" s="113" t="s">
        <v>55</v>
      </c>
      <c r="G53" s="37">
        <v>328200</v>
      </c>
      <c r="H53" s="37">
        <v>264000</v>
      </c>
      <c r="I53" s="37">
        <v>312000</v>
      </c>
      <c r="J53" s="37"/>
      <c r="K53" s="37">
        <f t="shared" si="0"/>
        <v>358666</v>
      </c>
      <c r="L53" s="37">
        <f t="shared" si="1"/>
        <v>717332</v>
      </c>
    </row>
    <row r="54" spans="1:12" ht="51.75" customHeight="1">
      <c r="A54" s="38">
        <v>51</v>
      </c>
      <c r="B54" s="35" t="s">
        <v>170</v>
      </c>
      <c r="C54" s="34" t="s">
        <v>171</v>
      </c>
      <c r="D54" s="33">
        <v>10</v>
      </c>
      <c r="F54" s="27" t="s">
        <v>55</v>
      </c>
      <c r="G54" s="37">
        <f>159000/2</f>
        <v>79500</v>
      </c>
      <c r="H54" s="37">
        <v>36000</v>
      </c>
      <c r="I54" s="37">
        <f>8450*5</f>
        <v>42250</v>
      </c>
      <c r="J54" s="37"/>
      <c r="K54" s="37">
        <f t="shared" si="0"/>
        <v>62574.166666666664</v>
      </c>
      <c r="L54" s="37">
        <f t="shared" si="1"/>
        <v>625741.66666666663</v>
      </c>
    </row>
    <row r="55" spans="1:12" ht="51.75" customHeight="1">
      <c r="A55" s="33">
        <v>52</v>
      </c>
      <c r="B55" s="32" t="s">
        <v>158</v>
      </c>
      <c r="C55" s="34" t="s">
        <v>112</v>
      </c>
      <c r="D55" s="33">
        <v>20</v>
      </c>
      <c r="F55" s="27" t="s">
        <v>24</v>
      </c>
      <c r="G55" s="37">
        <v>10300</v>
      </c>
      <c r="H55" s="39"/>
      <c r="I55" s="37">
        <v>13200</v>
      </c>
      <c r="J55" s="37">
        <f>11913/1.19*1.038*1.0318</f>
        <v>10721.784091764706</v>
      </c>
      <c r="K55" s="37">
        <f t="shared" si="0"/>
        <v>13574.641023066666</v>
      </c>
      <c r="L55" s="37">
        <f t="shared" si="1"/>
        <v>271492.82046133332</v>
      </c>
    </row>
    <row r="56" spans="1:12" ht="63" customHeight="1">
      <c r="A56" s="38">
        <v>53</v>
      </c>
      <c r="B56" s="35" t="s">
        <v>172</v>
      </c>
      <c r="C56" s="34" t="s">
        <v>173</v>
      </c>
      <c r="D56" s="33">
        <v>6</v>
      </c>
      <c r="F56" s="27" t="s">
        <v>55</v>
      </c>
      <c r="G56" s="37"/>
      <c r="H56" s="39"/>
      <c r="I56" s="37">
        <v>190000</v>
      </c>
      <c r="J56" s="37"/>
      <c r="K56" s="37">
        <f t="shared" si="0"/>
        <v>226100</v>
      </c>
      <c r="L56" s="37">
        <f t="shared" si="1"/>
        <v>1356600</v>
      </c>
    </row>
    <row r="57" spans="1:12" ht="92.25" customHeight="1">
      <c r="A57" s="38">
        <v>66</v>
      </c>
      <c r="B57" s="35" t="s">
        <v>157</v>
      </c>
      <c r="C57" s="34" t="s">
        <v>112</v>
      </c>
      <c r="D57" s="33">
        <v>1</v>
      </c>
      <c r="F57" s="27" t="s">
        <v>24</v>
      </c>
      <c r="G57" s="37"/>
      <c r="H57" s="37">
        <v>852000</v>
      </c>
      <c r="I57" s="37">
        <v>512000</v>
      </c>
      <c r="J57" s="37"/>
      <c r="K57" s="37">
        <f t="shared" si="0"/>
        <v>811580</v>
      </c>
      <c r="L57" s="37">
        <f t="shared" si="1"/>
        <v>811580</v>
      </c>
    </row>
    <row r="58" spans="1:12" ht="75.75" customHeight="1">
      <c r="A58" s="33">
        <v>67</v>
      </c>
      <c r="B58" s="8" t="s">
        <v>123</v>
      </c>
      <c r="C58" s="33" t="s">
        <v>112</v>
      </c>
      <c r="D58" s="33">
        <v>2</v>
      </c>
      <c r="E58" s="107"/>
      <c r="F58" s="113" t="s">
        <v>8</v>
      </c>
      <c r="G58" s="37">
        <v>379800</v>
      </c>
      <c r="H58" s="37">
        <v>264000</v>
      </c>
      <c r="I58" s="37">
        <v>318500</v>
      </c>
      <c r="J58" s="37"/>
      <c r="K58" s="37">
        <f t="shared" si="0"/>
        <v>381712.33333333331</v>
      </c>
      <c r="L58" s="37">
        <f t="shared" si="1"/>
        <v>763424.66666666663</v>
      </c>
    </row>
    <row r="59" spans="1:12" ht="120.75" customHeight="1">
      <c r="A59" s="33">
        <v>68</v>
      </c>
      <c r="B59" s="35" t="s">
        <v>174</v>
      </c>
      <c r="C59" s="34" t="s">
        <v>175</v>
      </c>
      <c r="D59" s="33">
        <v>2</v>
      </c>
      <c r="E59" s="18"/>
      <c r="F59" s="27" t="s">
        <v>55</v>
      </c>
      <c r="G59" s="37">
        <f>142200*2</f>
        <v>284400</v>
      </c>
      <c r="H59" s="37">
        <v>492000</v>
      </c>
      <c r="I59" s="37">
        <f>10500*50</f>
        <v>525000</v>
      </c>
      <c r="J59" s="37">
        <f>5415/1.19*1.038*1.0318*50</f>
        <v>243676.9111764706</v>
      </c>
      <c r="K59" s="37">
        <f t="shared" si="0"/>
        <v>459660.38107499998</v>
      </c>
      <c r="L59" s="37">
        <f t="shared" si="1"/>
        <v>919320.76214999997</v>
      </c>
    </row>
    <row r="60" spans="1:12" ht="76.5" customHeight="1">
      <c r="A60" s="33">
        <v>69</v>
      </c>
      <c r="B60" s="35" t="s">
        <v>154</v>
      </c>
      <c r="C60" s="33" t="s">
        <v>6</v>
      </c>
      <c r="D60" s="33">
        <v>50</v>
      </c>
      <c r="E60" s="107"/>
      <c r="F60" s="113" t="s">
        <v>24</v>
      </c>
      <c r="G60" s="37">
        <f>88600/10</f>
        <v>8860</v>
      </c>
      <c r="H60" s="37">
        <v>16800</v>
      </c>
      <c r="I60" s="37">
        <f>70000/10</f>
        <v>7000</v>
      </c>
      <c r="J60" s="37"/>
      <c r="K60" s="37">
        <f t="shared" si="0"/>
        <v>12955.133333333331</v>
      </c>
      <c r="L60" s="37">
        <f t="shared" si="1"/>
        <v>647756.66666666651</v>
      </c>
    </row>
    <row r="61" spans="1:12" ht="114" customHeight="1">
      <c r="A61" s="38">
        <v>70</v>
      </c>
      <c r="B61" s="35" t="s">
        <v>155</v>
      </c>
      <c r="C61" s="33" t="s">
        <v>6</v>
      </c>
      <c r="D61" s="33">
        <v>1</v>
      </c>
      <c r="E61" s="107"/>
      <c r="F61" s="113" t="s">
        <v>24</v>
      </c>
      <c r="G61" s="37">
        <v>1199000</v>
      </c>
      <c r="H61" s="39"/>
      <c r="I61" s="37">
        <v>1027000</v>
      </c>
      <c r="J61" s="37"/>
      <c r="K61" s="37">
        <f t="shared" si="0"/>
        <v>1324470</v>
      </c>
      <c r="L61" s="37">
        <f t="shared" si="1"/>
        <v>1324470</v>
      </c>
    </row>
    <row r="62" spans="1:12" ht="27.75" customHeight="1">
      <c r="A62" s="38"/>
      <c r="B62" s="35"/>
      <c r="C62" s="33"/>
      <c r="D62" s="33"/>
      <c r="E62" s="107"/>
      <c r="F62" s="107"/>
      <c r="G62" s="107"/>
      <c r="H62" s="107"/>
      <c r="I62" s="107"/>
      <c r="J62" s="107"/>
      <c r="K62" s="18"/>
      <c r="L62" s="18"/>
    </row>
    <row r="63" spans="1:12" ht="15.75" customHeight="1">
      <c r="A63" s="38"/>
      <c r="B63" s="42"/>
      <c r="C63" s="33"/>
      <c r="D63" s="33"/>
      <c r="E63" s="107"/>
      <c r="F63" s="107"/>
      <c r="G63" s="107"/>
      <c r="H63" s="107"/>
      <c r="I63" s="107"/>
      <c r="J63" s="107"/>
      <c r="K63" s="18"/>
      <c r="L63" s="50">
        <f>SUM(L4:L62)</f>
        <v>255304101.98061287</v>
      </c>
    </row>
    <row r="64" spans="1:12" ht="15.75" customHeight="1">
      <c r="A64" s="38"/>
      <c r="B64" s="43"/>
      <c r="C64" s="33"/>
      <c r="D64" s="33"/>
      <c r="E64" s="107"/>
      <c r="F64" s="107"/>
      <c r="G64" s="107"/>
      <c r="H64" s="107"/>
      <c r="I64" s="107"/>
      <c r="J64" s="107"/>
      <c r="K64" s="18"/>
      <c r="L64" s="18"/>
    </row>
    <row r="65" spans="1:12" ht="15.75" customHeight="1">
      <c r="A65" s="38"/>
      <c r="B65" s="43"/>
      <c r="C65" s="51"/>
      <c r="D65" s="51"/>
      <c r="E65" s="107"/>
      <c r="F65" s="107"/>
      <c r="G65" s="107"/>
      <c r="H65" s="107"/>
      <c r="I65" s="107"/>
      <c r="J65" s="107"/>
      <c r="K65" s="18"/>
      <c r="L65" s="18"/>
    </row>
    <row r="66" spans="1:12" ht="15.75" customHeight="1">
      <c r="A66" s="18"/>
      <c r="B66" s="18"/>
      <c r="C66" s="51"/>
      <c r="D66" s="51"/>
      <c r="E66" s="107"/>
      <c r="F66" s="107"/>
      <c r="G66" s="107"/>
      <c r="H66" s="107"/>
      <c r="I66" s="107"/>
      <c r="J66" s="107"/>
      <c r="K66" s="18"/>
      <c r="L66" s="18"/>
    </row>
    <row r="67" spans="1:12" ht="15.75" customHeight="1">
      <c r="A67" s="18"/>
      <c r="B67" s="18"/>
      <c r="C67" s="51"/>
      <c r="D67" s="51"/>
      <c r="E67" s="107"/>
      <c r="F67" s="107"/>
      <c r="G67" s="107"/>
      <c r="H67" s="107"/>
      <c r="I67" s="107"/>
      <c r="J67" s="107"/>
      <c r="K67" s="18"/>
      <c r="L67" s="18"/>
    </row>
    <row r="68" spans="1:12" ht="15.75" customHeight="1">
      <c r="A68" s="18"/>
      <c r="B68" s="18"/>
      <c r="C68" s="51"/>
      <c r="D68" s="51"/>
      <c r="E68" s="107"/>
      <c r="F68" s="107"/>
      <c r="G68" s="107"/>
      <c r="H68" s="107"/>
      <c r="I68" s="107"/>
      <c r="J68" s="107"/>
      <c r="K68" s="18"/>
      <c r="L68" s="18"/>
    </row>
    <row r="69" spans="1:12" ht="15.75" customHeight="1">
      <c r="A69" s="18"/>
      <c r="B69" s="18"/>
      <c r="C69" s="51"/>
      <c r="D69" s="51"/>
      <c r="E69" s="107"/>
      <c r="F69" s="107"/>
      <c r="G69" s="107"/>
      <c r="H69" s="107"/>
      <c r="I69" s="107"/>
      <c r="J69" s="107"/>
      <c r="K69" s="18"/>
      <c r="L69" s="18"/>
    </row>
    <row r="70" spans="1:12" ht="15.75" customHeight="1">
      <c r="A70" s="18"/>
      <c r="B70" s="18"/>
      <c r="C70" s="51"/>
      <c r="D70" s="51"/>
      <c r="E70" s="107"/>
      <c r="F70" s="107"/>
      <c r="G70" s="107"/>
      <c r="H70" s="107"/>
      <c r="I70" s="107"/>
      <c r="J70" s="107"/>
      <c r="K70" s="18"/>
      <c r="L70" s="18"/>
    </row>
    <row r="71" spans="1:12" ht="15.75" customHeight="1">
      <c r="A71" s="18"/>
      <c r="B71" s="18"/>
      <c r="C71" s="51"/>
      <c r="D71" s="51"/>
      <c r="E71" s="107"/>
      <c r="F71" s="107"/>
      <c r="G71" s="107"/>
      <c r="H71" s="107"/>
      <c r="I71" s="107"/>
      <c r="J71" s="107"/>
      <c r="K71" s="18"/>
      <c r="L71" s="18"/>
    </row>
    <row r="72" spans="1:12" ht="15.75" customHeight="1">
      <c r="A72" s="18"/>
      <c r="B72" s="18"/>
      <c r="C72" s="51"/>
      <c r="D72" s="51"/>
      <c r="E72" s="107"/>
      <c r="F72" s="107"/>
      <c r="G72" s="107"/>
      <c r="H72" s="107"/>
      <c r="I72" s="107"/>
      <c r="J72" s="107"/>
      <c r="K72" s="18"/>
      <c r="L72" s="18"/>
    </row>
    <row r="73" spans="1:12" ht="15.75" customHeight="1">
      <c r="A73" s="18"/>
      <c r="B73" s="18"/>
      <c r="C73" s="51"/>
      <c r="D73" s="51"/>
      <c r="E73" s="107"/>
      <c r="F73" s="107"/>
      <c r="G73" s="107"/>
      <c r="H73" s="107"/>
      <c r="I73" s="107"/>
      <c r="J73" s="107"/>
      <c r="K73" s="18"/>
      <c r="L73" s="18"/>
    </row>
    <row r="74" spans="1:12" ht="15.75" customHeight="1">
      <c r="A74" s="18"/>
      <c r="B74" s="18"/>
      <c r="C74" s="51"/>
      <c r="D74" s="51"/>
      <c r="E74" s="107"/>
      <c r="F74" s="107"/>
      <c r="G74" s="107"/>
      <c r="H74" s="107"/>
      <c r="I74" s="107"/>
      <c r="J74" s="107"/>
      <c r="K74" s="18"/>
      <c r="L74" s="18"/>
    </row>
    <row r="75" spans="1:12" ht="15.75" customHeight="1">
      <c r="A75" s="18"/>
      <c r="B75" s="18"/>
      <c r="C75" s="51"/>
      <c r="D75" s="51"/>
      <c r="E75" s="107"/>
      <c r="F75" s="107"/>
      <c r="G75" s="107"/>
      <c r="H75" s="107"/>
      <c r="I75" s="107"/>
      <c r="J75" s="107"/>
      <c r="K75" s="18"/>
      <c r="L75" s="18"/>
    </row>
    <row r="76" spans="1:12" ht="15.75" customHeight="1">
      <c r="A76" s="18"/>
      <c r="B76" s="18"/>
      <c r="C76" s="51"/>
      <c r="D76" s="51"/>
      <c r="E76" s="107"/>
      <c r="F76" s="107"/>
      <c r="G76" s="107"/>
      <c r="H76" s="107"/>
      <c r="I76" s="107"/>
      <c r="J76" s="107"/>
      <c r="K76" s="18"/>
      <c r="L76" s="18"/>
    </row>
    <row r="77" spans="1:12" ht="15.75" customHeight="1">
      <c r="A77" s="18"/>
      <c r="B77" s="18"/>
      <c r="C77" s="51"/>
      <c r="D77" s="51"/>
      <c r="E77" s="107"/>
      <c r="F77" s="107"/>
      <c r="G77" s="107"/>
      <c r="H77" s="107"/>
      <c r="I77" s="107"/>
      <c r="J77" s="107"/>
      <c r="K77" s="18"/>
      <c r="L77" s="18"/>
    </row>
    <row r="78" spans="1:12" ht="15.75" customHeight="1">
      <c r="A78" s="18"/>
      <c r="B78" s="18"/>
      <c r="C78" s="51"/>
      <c r="D78" s="51"/>
      <c r="E78" s="107"/>
      <c r="F78" s="107"/>
      <c r="G78" s="107"/>
      <c r="H78" s="107"/>
      <c r="I78" s="107"/>
      <c r="J78" s="107"/>
      <c r="K78" s="18"/>
      <c r="L78" s="18"/>
    </row>
    <row r="79" spans="1:12" ht="15.75" customHeight="1">
      <c r="A79" s="18"/>
      <c r="B79" s="18"/>
      <c r="C79" s="51"/>
      <c r="D79" s="51"/>
      <c r="E79" s="107"/>
      <c r="F79" s="107"/>
      <c r="G79" s="107"/>
      <c r="H79" s="107"/>
      <c r="I79" s="107"/>
      <c r="J79" s="107"/>
      <c r="K79" s="18"/>
      <c r="L79" s="18"/>
    </row>
    <row r="80" spans="1:12" ht="15.75" customHeight="1">
      <c r="A80" s="18"/>
      <c r="B80" s="18"/>
      <c r="C80" s="51"/>
      <c r="D80" s="51"/>
      <c r="E80" s="107"/>
      <c r="F80" s="107"/>
      <c r="G80" s="107"/>
      <c r="H80" s="107"/>
      <c r="I80" s="107"/>
      <c r="J80" s="107"/>
      <c r="K80" s="18"/>
      <c r="L80" s="18"/>
    </row>
    <row r="81" spans="1:12" ht="15.75" customHeight="1">
      <c r="A81" s="18"/>
      <c r="B81" s="18"/>
      <c r="C81" s="51"/>
      <c r="D81" s="51"/>
      <c r="E81" s="107"/>
      <c r="F81" s="107"/>
      <c r="G81" s="107"/>
      <c r="H81" s="107"/>
      <c r="I81" s="107"/>
      <c r="J81" s="107"/>
      <c r="K81" s="18"/>
      <c r="L81" s="18"/>
    </row>
    <row r="82" spans="1:12" ht="15.75" customHeight="1">
      <c r="A82" s="18"/>
      <c r="B82" s="18"/>
      <c r="C82" s="51"/>
      <c r="D82" s="51"/>
      <c r="E82" s="107"/>
      <c r="F82" s="107"/>
      <c r="G82" s="107"/>
      <c r="H82" s="107"/>
      <c r="I82" s="107"/>
      <c r="J82" s="107"/>
      <c r="K82" s="18"/>
      <c r="L82" s="18"/>
    </row>
    <row r="83" spans="1:12" ht="15.75" customHeight="1">
      <c r="A83" s="18"/>
      <c r="B83" s="18"/>
      <c r="C83" s="51"/>
      <c r="D83" s="51"/>
      <c r="E83" s="107"/>
      <c r="F83" s="107"/>
      <c r="G83" s="107"/>
      <c r="H83" s="107"/>
      <c r="I83" s="107"/>
      <c r="J83" s="107"/>
      <c r="K83" s="18"/>
      <c r="L83" s="18"/>
    </row>
    <row r="84" spans="1:12" ht="15.75" customHeight="1">
      <c r="A84" s="18"/>
      <c r="B84" s="18"/>
      <c r="C84" s="51"/>
      <c r="D84" s="51"/>
      <c r="E84" s="107"/>
      <c r="F84" s="107"/>
      <c r="G84" s="107"/>
      <c r="H84" s="107"/>
      <c r="I84" s="107"/>
      <c r="J84" s="107"/>
      <c r="K84" s="18"/>
      <c r="L84" s="18"/>
    </row>
    <row r="85" spans="1:12" ht="15.75" customHeight="1"/>
    <row r="86" spans="1:12" ht="15.75" customHeight="1"/>
    <row r="87" spans="1:12" ht="15.75" customHeight="1"/>
    <row r="88" spans="1:12" ht="15.75" customHeight="1"/>
    <row r="89" spans="1:12" ht="15.75" customHeight="1"/>
    <row r="90" spans="1:12" ht="15.75" customHeight="1"/>
    <row r="91" spans="1:12" ht="15.75" customHeight="1"/>
    <row r="92" spans="1:12" ht="15.75" customHeight="1"/>
    <row r="93" spans="1:12" ht="15.75" customHeight="1"/>
    <row r="94" spans="1:12" ht="15.75" customHeight="1"/>
    <row r="95" spans="1:12" ht="15.75" customHeight="1"/>
    <row r="96" spans="1:12"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1:D1"/>
    <mergeCell ref="G2:J2"/>
  </mergeCells>
  <pageMargins left="0.11811023622047245" right="0" top="0.74803149606299213" bottom="0.74803149606299213" header="0" footer="0"/>
  <pageSetup scale="45" orientation="portrait"/>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1000"/>
  <sheetViews>
    <sheetView workbookViewId="0"/>
  </sheetViews>
  <sheetFormatPr baseColWidth="10" defaultColWidth="12.625" defaultRowHeight="15" customHeight="1"/>
  <cols>
    <col min="1" max="1" width="4.625" customWidth="1"/>
    <col min="2" max="2" width="114.5" customWidth="1"/>
    <col min="3" max="3" width="8.375" customWidth="1"/>
    <col min="4" max="4" width="9.375" customWidth="1"/>
    <col min="5" max="5" width="28.875" customWidth="1"/>
    <col min="6" max="10" width="15.125" customWidth="1"/>
    <col min="11" max="11" width="13.375" customWidth="1"/>
    <col min="12" max="12" width="11.875" customWidth="1"/>
    <col min="13" max="26" width="9.375" customWidth="1"/>
  </cols>
  <sheetData>
    <row r="1" spans="1:13">
      <c r="A1" s="360" t="s">
        <v>176</v>
      </c>
      <c r="B1" s="357"/>
      <c r="C1" s="357"/>
      <c r="D1" s="357"/>
    </row>
    <row r="2" spans="1:13">
      <c r="G2" s="361" t="s">
        <v>177</v>
      </c>
      <c r="H2" s="362"/>
      <c r="I2" s="362"/>
      <c r="J2" s="359"/>
    </row>
    <row r="3" spans="1:13" ht="45">
      <c r="A3" s="33" t="s">
        <v>2</v>
      </c>
      <c r="B3" s="33" t="s">
        <v>4</v>
      </c>
      <c r="C3" s="33" t="s">
        <v>6</v>
      </c>
      <c r="D3" s="33" t="s">
        <v>108</v>
      </c>
      <c r="E3" s="116" t="s">
        <v>178</v>
      </c>
      <c r="F3" s="112" t="s">
        <v>3</v>
      </c>
      <c r="G3" s="113" t="s">
        <v>179</v>
      </c>
      <c r="H3" s="113" t="s">
        <v>180</v>
      </c>
      <c r="I3" s="113" t="s">
        <v>181</v>
      </c>
      <c r="J3" s="112" t="s">
        <v>182</v>
      </c>
      <c r="K3" s="34" t="s">
        <v>183</v>
      </c>
      <c r="L3" s="34" t="s">
        <v>184</v>
      </c>
    </row>
    <row r="4" spans="1:13" ht="81" customHeight="1">
      <c r="A4" s="33">
        <v>1</v>
      </c>
      <c r="B4" s="35" t="s">
        <v>119</v>
      </c>
      <c r="C4" s="36" t="s">
        <v>112</v>
      </c>
      <c r="D4" s="36">
        <v>1</v>
      </c>
      <c r="E4" s="107"/>
      <c r="F4" s="113" t="s">
        <v>8</v>
      </c>
      <c r="G4" s="37">
        <f>2837100+213200</f>
        <v>3050300</v>
      </c>
      <c r="H4" s="37">
        <v>1250400</v>
      </c>
      <c r="I4" s="37">
        <v>3112000</v>
      </c>
      <c r="J4" s="37"/>
      <c r="K4" s="37">
        <f t="shared" ref="K4:K61" si="0">+AVERAGE(G4:J4)*1.19</f>
        <v>2940371</v>
      </c>
      <c r="L4" s="37">
        <f t="shared" ref="L4:L61" si="1">+K4*D4</f>
        <v>2940371</v>
      </c>
      <c r="M4" s="7"/>
    </row>
    <row r="5" spans="1:13" ht="80.25" customHeight="1">
      <c r="A5" s="38">
        <v>2</v>
      </c>
      <c r="B5" s="35" t="s">
        <v>118</v>
      </c>
      <c r="C5" s="36" t="s">
        <v>112</v>
      </c>
      <c r="D5" s="36">
        <v>1</v>
      </c>
      <c r="E5" s="107"/>
      <c r="F5" s="113" t="s">
        <v>8</v>
      </c>
      <c r="G5" s="37">
        <f>5990000+213200</f>
        <v>6203200</v>
      </c>
      <c r="H5" s="37">
        <v>8388000</v>
      </c>
      <c r="I5" s="39">
        <v>2670000</v>
      </c>
      <c r="J5" s="37"/>
      <c r="K5" s="37">
        <f t="shared" si="0"/>
        <v>6846942.666666666</v>
      </c>
      <c r="L5" s="37">
        <f t="shared" si="1"/>
        <v>6846942.666666666</v>
      </c>
    </row>
    <row r="6" spans="1:13" ht="80.25" customHeight="1">
      <c r="A6" s="38">
        <v>3</v>
      </c>
      <c r="B6" s="35" t="s">
        <v>120</v>
      </c>
      <c r="C6" s="36" t="s">
        <v>112</v>
      </c>
      <c r="D6" s="36">
        <v>3</v>
      </c>
      <c r="E6" s="107"/>
      <c r="F6" s="113" t="s">
        <v>8</v>
      </c>
      <c r="G6" s="37">
        <f>2826600+213200</f>
        <v>3039800</v>
      </c>
      <c r="H6" s="37">
        <v>2527200</v>
      </c>
      <c r="I6" s="37">
        <v>24432500</v>
      </c>
      <c r="J6" s="37"/>
      <c r="K6" s="37">
        <f t="shared" si="0"/>
        <v>11899801.666666666</v>
      </c>
      <c r="L6" s="37">
        <f t="shared" si="1"/>
        <v>35699405</v>
      </c>
    </row>
    <row r="7" spans="1:13" ht="74.25" customHeight="1">
      <c r="A7" s="33">
        <v>4</v>
      </c>
      <c r="B7" s="35" t="s">
        <v>142</v>
      </c>
      <c r="C7" s="41" t="s">
        <v>143</v>
      </c>
      <c r="D7" s="36">
        <v>1</v>
      </c>
      <c r="E7" s="107"/>
      <c r="F7" s="113" t="s">
        <v>24</v>
      </c>
      <c r="G7" s="37"/>
      <c r="H7" s="37">
        <v>5186400</v>
      </c>
      <c r="I7" s="37">
        <f>10625300</f>
        <v>10625300</v>
      </c>
      <c r="J7" s="37"/>
      <c r="K7" s="37">
        <f t="shared" si="0"/>
        <v>9407961.5</v>
      </c>
      <c r="L7" s="37">
        <f t="shared" si="1"/>
        <v>9407961.5</v>
      </c>
    </row>
    <row r="8" spans="1:13" ht="78.75" customHeight="1">
      <c r="A8" s="38">
        <v>5</v>
      </c>
      <c r="B8" s="35" t="s">
        <v>144</v>
      </c>
      <c r="C8" s="36" t="s">
        <v>112</v>
      </c>
      <c r="D8" s="36">
        <v>2</v>
      </c>
      <c r="E8" s="107"/>
      <c r="F8" s="113" t="s">
        <v>24</v>
      </c>
      <c r="G8" s="37"/>
      <c r="H8" s="37">
        <v>1944000</v>
      </c>
      <c r="I8" s="37">
        <v>475200</v>
      </c>
      <c r="J8" s="37"/>
      <c r="K8" s="37">
        <f t="shared" si="0"/>
        <v>1439424</v>
      </c>
      <c r="L8" s="37">
        <f t="shared" si="1"/>
        <v>2878848</v>
      </c>
    </row>
    <row r="9" spans="1:13" ht="78.75" customHeight="1">
      <c r="A9" s="38">
        <v>6</v>
      </c>
      <c r="B9" s="35" t="s">
        <v>145</v>
      </c>
      <c r="C9" s="36" t="s">
        <v>112</v>
      </c>
      <c r="D9" s="36">
        <v>1</v>
      </c>
      <c r="E9" s="107"/>
      <c r="F9" s="113" t="s">
        <v>24</v>
      </c>
      <c r="G9" s="37"/>
      <c r="H9" s="37">
        <v>1725600</v>
      </c>
      <c r="I9" s="37">
        <f>648000</f>
        <v>648000</v>
      </c>
      <c r="J9" s="37"/>
      <c r="K9" s="37">
        <f t="shared" si="0"/>
        <v>1412292</v>
      </c>
      <c r="L9" s="37">
        <f t="shared" si="1"/>
        <v>1412292</v>
      </c>
    </row>
    <row r="10" spans="1:13" ht="85.5" customHeight="1">
      <c r="A10" s="33">
        <v>7</v>
      </c>
      <c r="B10" s="35" t="s">
        <v>146</v>
      </c>
      <c r="C10" s="36" t="s">
        <v>112</v>
      </c>
      <c r="D10" s="36">
        <v>1</v>
      </c>
      <c r="E10" s="107"/>
      <c r="F10" s="113" t="s">
        <v>24</v>
      </c>
      <c r="G10" s="37"/>
      <c r="H10" s="37">
        <v>216000</v>
      </c>
      <c r="I10" s="37">
        <v>180000</v>
      </c>
      <c r="J10" s="37"/>
      <c r="K10" s="37">
        <f t="shared" si="0"/>
        <v>235620</v>
      </c>
      <c r="L10" s="37">
        <f t="shared" si="1"/>
        <v>235620</v>
      </c>
    </row>
    <row r="11" spans="1:13" ht="77.25" customHeight="1">
      <c r="A11" s="38">
        <v>8</v>
      </c>
      <c r="B11" s="35" t="s">
        <v>137</v>
      </c>
      <c r="C11" s="36" t="s">
        <v>112</v>
      </c>
      <c r="D11" s="36">
        <v>2</v>
      </c>
      <c r="E11" s="107"/>
      <c r="F11" s="113" t="s">
        <v>24</v>
      </c>
      <c r="G11" s="37">
        <v>146900</v>
      </c>
      <c r="H11" s="37">
        <v>271200</v>
      </c>
      <c r="I11" s="37">
        <f>136900</f>
        <v>136900</v>
      </c>
      <c r="J11" s="37"/>
      <c r="K11" s="37">
        <f t="shared" si="0"/>
        <v>220150</v>
      </c>
      <c r="L11" s="37">
        <f t="shared" si="1"/>
        <v>440300</v>
      </c>
    </row>
    <row r="12" spans="1:13" ht="100.5" customHeight="1">
      <c r="A12" s="38">
        <v>9</v>
      </c>
      <c r="B12" s="35" t="s">
        <v>185</v>
      </c>
      <c r="C12" s="36" t="s">
        <v>112</v>
      </c>
      <c r="D12" s="36">
        <v>1</v>
      </c>
      <c r="E12" s="18"/>
      <c r="F12" s="27" t="s">
        <v>8</v>
      </c>
      <c r="G12" s="37"/>
      <c r="H12" s="39">
        <v>792000</v>
      </c>
      <c r="I12" s="37">
        <v>3737850</v>
      </c>
      <c r="J12" s="37"/>
      <c r="K12" s="37">
        <f t="shared" si="0"/>
        <v>2695260.75</v>
      </c>
      <c r="L12" s="37">
        <f t="shared" si="1"/>
        <v>2695260.75</v>
      </c>
    </row>
    <row r="13" spans="1:13" ht="103.5" customHeight="1">
      <c r="A13" s="33">
        <v>10</v>
      </c>
      <c r="B13" s="35" t="s">
        <v>147</v>
      </c>
      <c r="C13" s="36" t="s">
        <v>112</v>
      </c>
      <c r="D13" s="36">
        <v>16</v>
      </c>
      <c r="E13" s="107"/>
      <c r="F13" s="113" t="s">
        <v>24</v>
      </c>
      <c r="G13" s="37">
        <v>750100</v>
      </c>
      <c r="H13" s="39">
        <v>1284000</v>
      </c>
      <c r="I13" s="37">
        <f>833850</f>
        <v>833850</v>
      </c>
      <c r="J13" s="37">
        <f>989682/1.19*1.038*1.0318</f>
        <v>890720.78599058837</v>
      </c>
      <c r="K13" s="37">
        <f t="shared" si="0"/>
        <v>1118204.5588322</v>
      </c>
      <c r="L13" s="37">
        <f t="shared" si="1"/>
        <v>17891272.9413152</v>
      </c>
    </row>
    <row r="14" spans="1:13" ht="75" customHeight="1">
      <c r="A14" s="38">
        <v>11</v>
      </c>
      <c r="B14" s="35" t="s">
        <v>148</v>
      </c>
      <c r="C14" s="36" t="s">
        <v>112</v>
      </c>
      <c r="D14" s="36">
        <v>16</v>
      </c>
      <c r="E14" s="107"/>
      <c r="F14" s="113" t="s">
        <v>24</v>
      </c>
      <c r="G14" s="37">
        <v>270100</v>
      </c>
      <c r="H14" s="37">
        <v>198000</v>
      </c>
      <c r="I14" s="37">
        <f>208000</f>
        <v>208000</v>
      </c>
      <c r="J14" s="37"/>
      <c r="K14" s="37">
        <f t="shared" si="0"/>
        <v>268186.33333333331</v>
      </c>
      <c r="L14" s="37">
        <f t="shared" si="1"/>
        <v>4290981.333333333</v>
      </c>
    </row>
    <row r="15" spans="1:13" ht="229.5" customHeight="1">
      <c r="A15" s="38">
        <v>12</v>
      </c>
      <c r="B15" s="35" t="s">
        <v>116</v>
      </c>
      <c r="C15" s="36" t="s">
        <v>112</v>
      </c>
      <c r="D15" s="36">
        <v>1</v>
      </c>
      <c r="E15" s="107"/>
      <c r="F15" s="113" t="s">
        <v>8</v>
      </c>
      <c r="G15" s="39">
        <v>12188200</v>
      </c>
      <c r="H15" s="37">
        <v>5760000</v>
      </c>
      <c r="I15" s="37">
        <v>6175000</v>
      </c>
      <c r="J15" s="37"/>
      <c r="K15" s="37">
        <f t="shared" si="0"/>
        <v>9568869.333333334</v>
      </c>
      <c r="L15" s="37">
        <f t="shared" si="1"/>
        <v>9568869.333333334</v>
      </c>
    </row>
    <row r="16" spans="1:13" ht="99" customHeight="1">
      <c r="A16" s="33">
        <v>13</v>
      </c>
      <c r="B16" s="35" t="s">
        <v>113</v>
      </c>
      <c r="C16" s="36" t="s">
        <v>112</v>
      </c>
      <c r="D16" s="36">
        <v>4</v>
      </c>
      <c r="E16" s="107"/>
      <c r="F16" s="113" t="s">
        <v>8</v>
      </c>
      <c r="G16" s="39">
        <v>17311000</v>
      </c>
      <c r="H16" s="37">
        <v>8640000</v>
      </c>
      <c r="I16" s="37">
        <v>9750000</v>
      </c>
      <c r="J16" s="37"/>
      <c r="K16" s="37">
        <f t="shared" si="0"/>
        <v>14161396.666666666</v>
      </c>
      <c r="L16" s="37">
        <f t="shared" si="1"/>
        <v>56645586.666666664</v>
      </c>
    </row>
    <row r="17" spans="1:12" ht="146.25" customHeight="1">
      <c r="A17" s="38">
        <v>14</v>
      </c>
      <c r="B17" s="35" t="s">
        <v>186</v>
      </c>
      <c r="C17" s="36" t="s">
        <v>112</v>
      </c>
      <c r="D17" s="36">
        <v>2</v>
      </c>
      <c r="F17" s="27" t="s">
        <v>8</v>
      </c>
      <c r="G17" s="37">
        <v>9792000</v>
      </c>
      <c r="H17" s="39">
        <v>3480000</v>
      </c>
      <c r="I17" s="37">
        <v>8575000</v>
      </c>
      <c r="J17" s="37">
        <f>6382480/1.19*1.038*1.0318</f>
        <v>5744277.0528000006</v>
      </c>
      <c r="K17" s="37">
        <f t="shared" si="0"/>
        <v>8208404.9232079992</v>
      </c>
      <c r="L17" s="37">
        <f t="shared" si="1"/>
        <v>16416809.846415998</v>
      </c>
    </row>
    <row r="18" spans="1:12" ht="204.75" customHeight="1">
      <c r="A18" s="38">
        <v>15</v>
      </c>
      <c r="B18" s="35" t="s">
        <v>111</v>
      </c>
      <c r="C18" s="36" t="s">
        <v>112</v>
      </c>
      <c r="D18" s="36">
        <v>2</v>
      </c>
      <c r="F18" s="27" t="s">
        <v>8</v>
      </c>
      <c r="G18" s="39">
        <v>32127000</v>
      </c>
      <c r="H18" s="37">
        <v>19920000</v>
      </c>
      <c r="I18" s="37">
        <v>10140000</v>
      </c>
      <c r="J18" s="37">
        <f>11578443/1.19*1.038*1.0318</f>
        <v>10420680.430185884</v>
      </c>
      <c r="K18" s="37">
        <f t="shared" si="0"/>
        <v>21600784.9279803</v>
      </c>
      <c r="L18" s="37">
        <f t="shared" si="1"/>
        <v>43201569.8559606</v>
      </c>
    </row>
    <row r="19" spans="1:12" ht="108" customHeight="1">
      <c r="A19" s="33">
        <v>16</v>
      </c>
      <c r="B19" s="35" t="s">
        <v>149</v>
      </c>
      <c r="C19" s="41" t="s">
        <v>150</v>
      </c>
      <c r="D19" s="36">
        <v>2</v>
      </c>
      <c r="E19" s="107"/>
      <c r="F19" s="113" t="s">
        <v>24</v>
      </c>
      <c r="G19" s="37">
        <v>0</v>
      </c>
      <c r="H19" s="37"/>
      <c r="I19" s="37">
        <v>5600000</v>
      </c>
      <c r="J19" s="37"/>
      <c r="K19" s="37">
        <f t="shared" si="0"/>
        <v>3332000</v>
      </c>
      <c r="L19" s="37">
        <f t="shared" si="1"/>
        <v>6664000</v>
      </c>
    </row>
    <row r="20" spans="1:12" ht="79.5" customHeight="1">
      <c r="A20" s="38">
        <v>17</v>
      </c>
      <c r="B20" s="35" t="s">
        <v>140</v>
      </c>
      <c r="C20" s="36" t="s">
        <v>112</v>
      </c>
      <c r="D20" s="36">
        <v>4</v>
      </c>
      <c r="E20" s="107"/>
      <c r="F20" s="113" t="s">
        <v>8</v>
      </c>
      <c r="G20" s="37">
        <v>135200</v>
      </c>
      <c r="H20" s="37">
        <v>96000</v>
      </c>
      <c r="I20" s="37">
        <v>104000</v>
      </c>
      <c r="J20" s="37"/>
      <c r="K20" s="37">
        <f t="shared" si="0"/>
        <v>132962.66666666666</v>
      </c>
      <c r="L20" s="37">
        <f t="shared" si="1"/>
        <v>531850.66666666663</v>
      </c>
    </row>
    <row r="21" spans="1:12" ht="87.75" customHeight="1">
      <c r="A21" s="38">
        <v>18</v>
      </c>
      <c r="B21" s="35" t="s">
        <v>141</v>
      </c>
      <c r="C21" s="36" t="s">
        <v>112</v>
      </c>
      <c r="D21" s="36">
        <v>2</v>
      </c>
      <c r="E21" s="107"/>
      <c r="F21" s="113" t="s">
        <v>8</v>
      </c>
      <c r="G21" s="37">
        <v>159500</v>
      </c>
      <c r="H21" s="37">
        <v>90000</v>
      </c>
      <c r="I21" s="37">
        <v>49400</v>
      </c>
      <c r="J21" s="37"/>
      <c r="K21" s="37">
        <f t="shared" si="0"/>
        <v>118563.66666666666</v>
      </c>
      <c r="L21" s="37">
        <f t="shared" si="1"/>
        <v>237127.33333333331</v>
      </c>
    </row>
    <row r="22" spans="1:12" ht="77.25" customHeight="1">
      <c r="A22" s="33">
        <v>19</v>
      </c>
      <c r="B22" s="35" t="s">
        <v>151</v>
      </c>
      <c r="C22" s="36" t="s">
        <v>112</v>
      </c>
      <c r="D22" s="36">
        <v>1</v>
      </c>
      <c r="E22" s="107"/>
      <c r="F22" s="113" t="s">
        <v>24</v>
      </c>
      <c r="G22" s="37">
        <v>661000</v>
      </c>
      <c r="H22" s="37">
        <v>1176000</v>
      </c>
      <c r="I22" s="37">
        <v>897000</v>
      </c>
      <c r="J22" s="37"/>
      <c r="K22" s="37">
        <f t="shared" si="0"/>
        <v>1084486.6666666667</v>
      </c>
      <c r="L22" s="37">
        <f t="shared" si="1"/>
        <v>1084486.6666666667</v>
      </c>
    </row>
    <row r="23" spans="1:12" ht="94.5" customHeight="1">
      <c r="A23" s="38">
        <v>20</v>
      </c>
      <c r="B23" s="42" t="s">
        <v>162</v>
      </c>
      <c r="C23" s="36" t="s">
        <v>112</v>
      </c>
      <c r="D23" s="36">
        <v>2</v>
      </c>
      <c r="F23" s="27" t="s">
        <v>24</v>
      </c>
      <c r="G23" s="37"/>
      <c r="H23" s="37">
        <v>72000</v>
      </c>
      <c r="I23" s="37">
        <v>33000</v>
      </c>
      <c r="J23" s="37"/>
      <c r="K23" s="37">
        <f t="shared" si="0"/>
        <v>62475</v>
      </c>
      <c r="L23" s="37">
        <f t="shared" si="1"/>
        <v>124950</v>
      </c>
    </row>
    <row r="24" spans="1:12" ht="94.5" customHeight="1">
      <c r="A24" s="38">
        <v>21</v>
      </c>
      <c r="B24" s="42" t="s">
        <v>163</v>
      </c>
      <c r="C24" s="36" t="s">
        <v>112</v>
      </c>
      <c r="D24" s="36">
        <v>2</v>
      </c>
      <c r="F24" s="27" t="s">
        <v>24</v>
      </c>
      <c r="G24" s="37"/>
      <c r="H24" s="37">
        <v>52800</v>
      </c>
      <c r="I24" s="37">
        <v>75200</v>
      </c>
      <c r="J24" s="37"/>
      <c r="K24" s="37">
        <f t="shared" si="0"/>
        <v>76160</v>
      </c>
      <c r="L24" s="37">
        <f t="shared" si="1"/>
        <v>152320</v>
      </c>
    </row>
    <row r="25" spans="1:12" ht="73.5" customHeight="1">
      <c r="A25" s="33">
        <v>22</v>
      </c>
      <c r="B25" s="43" t="s">
        <v>115</v>
      </c>
      <c r="C25" s="36" t="s">
        <v>112</v>
      </c>
      <c r="D25" s="36">
        <v>1</v>
      </c>
      <c r="E25" s="107"/>
      <c r="F25" s="113" t="s">
        <v>8</v>
      </c>
      <c r="G25" s="37">
        <v>5672600</v>
      </c>
      <c r="H25" s="39">
        <v>10923600</v>
      </c>
      <c r="I25" s="37">
        <v>5590000</v>
      </c>
      <c r="J25" s="37"/>
      <c r="K25" s="37">
        <f t="shared" si="0"/>
        <v>8800526</v>
      </c>
      <c r="L25" s="37">
        <f t="shared" si="1"/>
        <v>8800526</v>
      </c>
    </row>
    <row r="26" spans="1:12" ht="76.5" customHeight="1">
      <c r="A26" s="38">
        <v>23</v>
      </c>
      <c r="B26" s="35" t="s">
        <v>152</v>
      </c>
      <c r="C26" s="41" t="s">
        <v>31</v>
      </c>
      <c r="D26" s="36">
        <v>1</v>
      </c>
      <c r="E26" s="107"/>
      <c r="F26" s="113" t="s">
        <v>24</v>
      </c>
      <c r="G26" s="39">
        <v>1787600</v>
      </c>
      <c r="H26" s="37">
        <v>1509600</v>
      </c>
      <c r="I26" s="37">
        <f>97500*12</f>
        <v>1170000</v>
      </c>
      <c r="J26" s="37">
        <f>1161518/1.19*1.038*1.0318</f>
        <v>1045374.3989505884</v>
      </c>
      <c r="K26" s="37">
        <f t="shared" si="0"/>
        <v>1639990.8836877998</v>
      </c>
      <c r="L26" s="37">
        <f t="shared" si="1"/>
        <v>1639990.8836877998</v>
      </c>
    </row>
    <row r="27" spans="1:12" ht="66" customHeight="1">
      <c r="A27" s="38">
        <v>24</v>
      </c>
      <c r="B27" s="10" t="s">
        <v>138</v>
      </c>
      <c r="C27" s="36" t="s">
        <v>136</v>
      </c>
      <c r="D27" s="36">
        <v>1</v>
      </c>
      <c r="E27" s="107"/>
      <c r="F27" s="113" t="s">
        <v>24</v>
      </c>
      <c r="G27" s="37">
        <v>237600</v>
      </c>
      <c r="H27" s="39">
        <v>456000</v>
      </c>
      <c r="I27" s="37">
        <v>234000</v>
      </c>
      <c r="J27" s="37">
        <f>367228/1.19*1.038*1.0318</f>
        <v>330507.7921976471</v>
      </c>
      <c r="K27" s="37">
        <f t="shared" si="0"/>
        <v>374287.06817879999</v>
      </c>
      <c r="L27" s="37">
        <f t="shared" si="1"/>
        <v>374287.06817879999</v>
      </c>
    </row>
    <row r="28" spans="1:12" ht="56.25" customHeight="1">
      <c r="A28" s="33">
        <v>25</v>
      </c>
      <c r="B28" s="44" t="s">
        <v>139</v>
      </c>
      <c r="C28" s="36" t="s">
        <v>136</v>
      </c>
      <c r="D28" s="36">
        <v>1</v>
      </c>
      <c r="E28" s="107"/>
      <c r="F28" s="113" t="s">
        <v>24</v>
      </c>
      <c r="G28" s="37">
        <v>197800</v>
      </c>
      <c r="H28" s="39">
        <v>456000</v>
      </c>
      <c r="I28" s="37">
        <f>208000</f>
        <v>208000</v>
      </c>
      <c r="J28" s="37">
        <f>+J27</f>
        <v>330507.7921976471</v>
      </c>
      <c r="K28" s="37">
        <f t="shared" si="0"/>
        <v>354711.56817879999</v>
      </c>
      <c r="L28" s="37">
        <f t="shared" si="1"/>
        <v>354711.56817879999</v>
      </c>
    </row>
    <row r="29" spans="1:12" ht="219" customHeight="1">
      <c r="A29" s="38">
        <v>26</v>
      </c>
      <c r="B29" s="117" t="s">
        <v>153</v>
      </c>
      <c r="C29" s="36" t="s">
        <v>136</v>
      </c>
      <c r="D29" s="118">
        <v>3</v>
      </c>
      <c r="E29" s="30"/>
      <c r="F29" s="31" t="s">
        <v>24</v>
      </c>
      <c r="G29" s="37">
        <v>917200</v>
      </c>
      <c r="H29" s="39">
        <v>228000</v>
      </c>
      <c r="I29" s="37">
        <v>620000</v>
      </c>
      <c r="J29" s="37">
        <f>793749/1.19*1.038*1.0318</f>
        <v>714379.70293411775</v>
      </c>
      <c r="K29" s="37">
        <f t="shared" si="0"/>
        <v>737674.9616229001</v>
      </c>
      <c r="L29" s="37">
        <f t="shared" si="1"/>
        <v>2213024.8848687001</v>
      </c>
    </row>
    <row r="30" spans="1:12" ht="189" customHeight="1">
      <c r="A30" s="38">
        <v>27</v>
      </c>
      <c r="B30" s="25" t="s">
        <v>117</v>
      </c>
      <c r="C30" s="45" t="s">
        <v>112</v>
      </c>
      <c r="D30" s="36">
        <v>1</v>
      </c>
      <c r="E30" s="17"/>
      <c r="F30" s="26" t="s">
        <v>8</v>
      </c>
      <c r="G30" s="46">
        <v>3814000</v>
      </c>
      <c r="H30" s="47">
        <v>6912000</v>
      </c>
      <c r="I30" s="46">
        <v>1822500</v>
      </c>
      <c r="J30" s="46">
        <f>3867213/1.19*1.038*1.0318</f>
        <v>3480518.9979741182</v>
      </c>
      <c r="K30" s="37">
        <f t="shared" si="0"/>
        <v>4768633.1518973</v>
      </c>
      <c r="L30" s="37">
        <f t="shared" si="1"/>
        <v>4768633.1518973</v>
      </c>
    </row>
    <row r="31" spans="1:12" ht="40.5" customHeight="1">
      <c r="A31" s="33">
        <v>28</v>
      </c>
      <c r="B31" s="25" t="s">
        <v>121</v>
      </c>
      <c r="C31" s="36" t="s">
        <v>112</v>
      </c>
      <c r="D31" s="36">
        <v>2</v>
      </c>
      <c r="E31" s="17"/>
      <c r="F31" s="26" t="s">
        <v>8</v>
      </c>
      <c r="G31" s="46">
        <v>878000</v>
      </c>
      <c r="H31" s="47">
        <v>56200</v>
      </c>
      <c r="I31" s="46">
        <v>195750</v>
      </c>
      <c r="J31" s="46">
        <f>664782/1.19*1.038*1.0318</f>
        <v>598308.49257882359</v>
      </c>
      <c r="K31" s="37">
        <f t="shared" si="0"/>
        <v>514156.90154220001</v>
      </c>
      <c r="L31" s="37">
        <f t="shared" si="1"/>
        <v>1028313.8030844</v>
      </c>
    </row>
    <row r="32" spans="1:12" ht="72.75" customHeight="1">
      <c r="A32" s="38">
        <v>29</v>
      </c>
      <c r="B32" s="25" t="s">
        <v>164</v>
      </c>
      <c r="C32" s="41" t="s">
        <v>78</v>
      </c>
      <c r="D32" s="36">
        <v>10</v>
      </c>
      <c r="E32" s="17"/>
      <c r="F32" s="26" t="s">
        <v>55</v>
      </c>
      <c r="G32" s="46">
        <v>674200</v>
      </c>
      <c r="H32" s="46">
        <v>451200</v>
      </c>
      <c r="I32" s="47">
        <f>3850*100</f>
        <v>385000</v>
      </c>
      <c r="J32" s="46"/>
      <c r="K32" s="37">
        <f t="shared" si="0"/>
        <v>599125.33333333337</v>
      </c>
      <c r="L32" s="37">
        <f t="shared" si="1"/>
        <v>5991253.333333334</v>
      </c>
    </row>
    <row r="33" spans="1:12" ht="59.25" customHeight="1">
      <c r="A33" s="38">
        <v>30</v>
      </c>
      <c r="B33" s="25" t="s">
        <v>135</v>
      </c>
      <c r="C33" s="41" t="s">
        <v>136</v>
      </c>
      <c r="D33" s="36">
        <v>1</v>
      </c>
      <c r="E33" s="17"/>
      <c r="F33" s="26" t="s">
        <v>8</v>
      </c>
      <c r="G33" s="46"/>
      <c r="H33" s="46">
        <v>5280000</v>
      </c>
      <c r="I33" s="47">
        <v>10561200</v>
      </c>
      <c r="J33" s="46">
        <f>5583768/1.19*1.038*1.0318</f>
        <v>5025430.6148329414</v>
      </c>
      <c r="K33" s="37">
        <f t="shared" si="0"/>
        <v>8277096.8105504001</v>
      </c>
      <c r="L33" s="37">
        <f t="shared" si="1"/>
        <v>8277096.8105504001</v>
      </c>
    </row>
    <row r="34" spans="1:12" ht="69.75" customHeight="1">
      <c r="A34" s="33">
        <v>31</v>
      </c>
      <c r="B34" s="25" t="s">
        <v>156</v>
      </c>
      <c r="C34" s="41" t="s">
        <v>136</v>
      </c>
      <c r="D34" s="36">
        <v>8</v>
      </c>
      <c r="E34" s="17"/>
      <c r="F34" s="26" t="s">
        <v>24</v>
      </c>
      <c r="G34" s="46">
        <v>137400</v>
      </c>
      <c r="H34" s="46">
        <v>72000</v>
      </c>
      <c r="I34" s="46">
        <v>58500</v>
      </c>
      <c r="J34" s="46"/>
      <c r="K34" s="37">
        <f t="shared" si="0"/>
        <v>106267</v>
      </c>
      <c r="L34" s="37">
        <f t="shared" si="1"/>
        <v>850136</v>
      </c>
    </row>
    <row r="35" spans="1:12" ht="285" customHeight="1">
      <c r="A35" s="38">
        <v>32</v>
      </c>
      <c r="B35" s="49" t="s">
        <v>109</v>
      </c>
      <c r="C35" s="41" t="s">
        <v>110</v>
      </c>
      <c r="D35" s="36">
        <v>1</v>
      </c>
      <c r="E35" s="17"/>
      <c r="F35" s="26" t="s">
        <v>8</v>
      </c>
      <c r="G35" s="46">
        <f>37287000+15575000+6254000</f>
        <v>59116000</v>
      </c>
      <c r="H35" s="46">
        <v>16800000</v>
      </c>
      <c r="I35" s="46">
        <v>24557000</v>
      </c>
      <c r="J35" s="46"/>
      <c r="K35" s="37">
        <f t="shared" si="0"/>
        <v>39854290</v>
      </c>
      <c r="L35" s="37">
        <f t="shared" si="1"/>
        <v>39854290</v>
      </c>
    </row>
    <row r="36" spans="1:12" ht="73.5" customHeight="1">
      <c r="A36" s="38">
        <v>33</v>
      </c>
      <c r="B36" s="2" t="s">
        <v>124</v>
      </c>
      <c r="C36" s="36" t="s">
        <v>110</v>
      </c>
      <c r="D36" s="36">
        <v>2</v>
      </c>
      <c r="E36" s="18"/>
      <c r="F36" s="27" t="s">
        <v>8</v>
      </c>
      <c r="G36" s="37">
        <f t="shared" ref="G36:G37" si="2">262500+119000</f>
        <v>381500</v>
      </c>
      <c r="H36" s="39">
        <v>132000</v>
      </c>
      <c r="I36" s="37">
        <v>272750</v>
      </c>
      <c r="J36" s="37">
        <f>+J37</f>
        <v>203876.7990211765</v>
      </c>
      <c r="K36" s="37">
        <f t="shared" si="0"/>
        <v>294562.72270879999</v>
      </c>
      <c r="L36" s="37">
        <f t="shared" si="1"/>
        <v>589125.44541759999</v>
      </c>
    </row>
    <row r="37" spans="1:12" ht="63" customHeight="1">
      <c r="A37" s="33">
        <v>34</v>
      </c>
      <c r="B37" s="2" t="s">
        <v>125</v>
      </c>
      <c r="C37" s="36" t="s">
        <v>110</v>
      </c>
      <c r="D37" s="36">
        <v>2</v>
      </c>
      <c r="E37" s="17"/>
      <c r="F37" s="113" t="s">
        <v>8</v>
      </c>
      <c r="G37" s="37">
        <f t="shared" si="2"/>
        <v>381500</v>
      </c>
      <c r="H37" s="39">
        <v>132000</v>
      </c>
      <c r="I37" s="37">
        <v>272750</v>
      </c>
      <c r="J37" s="37">
        <f>226528/1.19*1.038*1.0318</f>
        <v>203876.7990211765</v>
      </c>
      <c r="K37" s="37">
        <f t="shared" si="0"/>
        <v>294562.72270879999</v>
      </c>
      <c r="L37" s="37">
        <f t="shared" si="1"/>
        <v>589125.44541759999</v>
      </c>
    </row>
    <row r="38" spans="1:12" ht="63" customHeight="1">
      <c r="A38" s="38">
        <v>35</v>
      </c>
      <c r="B38" s="2" t="s">
        <v>126</v>
      </c>
      <c r="C38" s="36" t="s">
        <v>110</v>
      </c>
      <c r="D38" s="36">
        <v>2</v>
      </c>
      <c r="E38" s="17"/>
      <c r="F38" s="113" t="s">
        <v>8</v>
      </c>
      <c r="G38" s="37">
        <f t="shared" ref="G38:G43" si="3">280600+133000</f>
        <v>413600</v>
      </c>
      <c r="H38" s="39">
        <v>132000</v>
      </c>
      <c r="I38" s="37">
        <v>272750</v>
      </c>
      <c r="J38" s="37">
        <f>+J39</f>
        <v>214760.58438352947</v>
      </c>
      <c r="K38" s="37">
        <f t="shared" si="0"/>
        <v>307350.39885410003</v>
      </c>
      <c r="L38" s="37">
        <f t="shared" si="1"/>
        <v>614700.79770820006</v>
      </c>
    </row>
    <row r="39" spans="1:12" ht="65.25" customHeight="1">
      <c r="A39" s="38">
        <v>36</v>
      </c>
      <c r="B39" s="2" t="s">
        <v>127</v>
      </c>
      <c r="C39" s="36" t="s">
        <v>110</v>
      </c>
      <c r="D39" s="36">
        <v>2</v>
      </c>
      <c r="E39" s="17"/>
      <c r="F39" s="113" t="s">
        <v>8</v>
      </c>
      <c r="G39" s="37">
        <f t="shared" si="3"/>
        <v>413600</v>
      </c>
      <c r="H39" s="39">
        <v>132000</v>
      </c>
      <c r="I39" s="37">
        <v>272750</v>
      </c>
      <c r="J39" s="37">
        <f>238621/1.19*1.038*1.0318</f>
        <v>214760.58438352947</v>
      </c>
      <c r="K39" s="37">
        <f t="shared" si="0"/>
        <v>307350.39885410003</v>
      </c>
      <c r="L39" s="37">
        <f t="shared" si="1"/>
        <v>614700.79770820006</v>
      </c>
    </row>
    <row r="40" spans="1:12" ht="65.25" customHeight="1">
      <c r="A40" s="33">
        <v>37</v>
      </c>
      <c r="B40" s="2" t="s">
        <v>128</v>
      </c>
      <c r="C40" s="36" t="s">
        <v>110</v>
      </c>
      <c r="D40" s="36">
        <v>3</v>
      </c>
      <c r="E40" s="17"/>
      <c r="F40" s="113" t="s">
        <v>8</v>
      </c>
      <c r="G40" s="37">
        <f t="shared" si="3"/>
        <v>413600</v>
      </c>
      <c r="H40" s="39">
        <v>132000</v>
      </c>
      <c r="I40" s="37">
        <v>272750</v>
      </c>
      <c r="J40" s="37">
        <f>+J44</f>
        <v>226538.97676235298</v>
      </c>
      <c r="K40" s="37">
        <f t="shared" si="0"/>
        <v>310854.47058680002</v>
      </c>
      <c r="L40" s="37">
        <f t="shared" si="1"/>
        <v>932563.41176040005</v>
      </c>
    </row>
    <row r="41" spans="1:12" ht="68.25" customHeight="1">
      <c r="A41" s="38">
        <v>38</v>
      </c>
      <c r="B41" s="2" t="s">
        <v>129</v>
      </c>
      <c r="C41" s="36" t="s">
        <v>110</v>
      </c>
      <c r="D41" s="36">
        <v>2</v>
      </c>
      <c r="E41" s="17"/>
      <c r="F41" s="113" t="s">
        <v>8</v>
      </c>
      <c r="G41" s="37">
        <f t="shared" si="3"/>
        <v>413600</v>
      </c>
      <c r="H41" s="39">
        <v>132000</v>
      </c>
      <c r="I41" s="37">
        <v>272750</v>
      </c>
      <c r="J41" s="37">
        <f>+J44</f>
        <v>226538.97676235298</v>
      </c>
      <c r="K41" s="37">
        <f t="shared" si="0"/>
        <v>310854.47058680002</v>
      </c>
      <c r="L41" s="37">
        <f t="shared" si="1"/>
        <v>621708.94117360003</v>
      </c>
    </row>
    <row r="42" spans="1:12" ht="56.25" customHeight="1">
      <c r="A42" s="38">
        <v>39</v>
      </c>
      <c r="B42" s="2" t="s">
        <v>130</v>
      </c>
      <c r="C42" s="36" t="s">
        <v>110</v>
      </c>
      <c r="D42" s="36">
        <v>3</v>
      </c>
      <c r="E42" s="17"/>
      <c r="F42" s="113" t="s">
        <v>8</v>
      </c>
      <c r="G42" s="37">
        <f t="shared" si="3"/>
        <v>413600</v>
      </c>
      <c r="H42" s="39">
        <v>132000</v>
      </c>
      <c r="I42" s="37">
        <v>272750</v>
      </c>
      <c r="J42" s="37">
        <f>+J44</f>
        <v>226538.97676235298</v>
      </c>
      <c r="K42" s="37">
        <f t="shared" si="0"/>
        <v>310854.47058680002</v>
      </c>
      <c r="L42" s="37">
        <f t="shared" si="1"/>
        <v>932563.41176040005</v>
      </c>
    </row>
    <row r="43" spans="1:12" ht="56.25" customHeight="1">
      <c r="A43" s="33">
        <v>40</v>
      </c>
      <c r="B43" s="2" t="s">
        <v>131</v>
      </c>
      <c r="C43" s="36" t="s">
        <v>110</v>
      </c>
      <c r="D43" s="36">
        <v>3</v>
      </c>
      <c r="E43" s="17"/>
      <c r="F43" s="113" t="s">
        <v>8</v>
      </c>
      <c r="G43" s="37">
        <f t="shared" si="3"/>
        <v>413600</v>
      </c>
      <c r="H43" s="39">
        <v>132000</v>
      </c>
      <c r="I43" s="37">
        <v>272750</v>
      </c>
      <c r="J43" s="37">
        <f>+J44</f>
        <v>226538.97676235298</v>
      </c>
      <c r="K43" s="37">
        <f t="shared" si="0"/>
        <v>310854.47058680002</v>
      </c>
      <c r="L43" s="37">
        <f t="shared" si="1"/>
        <v>932563.41176040005</v>
      </c>
    </row>
    <row r="44" spans="1:12" ht="56.25" customHeight="1">
      <c r="A44" s="38">
        <v>41</v>
      </c>
      <c r="B44" s="2" t="s">
        <v>132</v>
      </c>
      <c r="C44" s="36" t="s">
        <v>110</v>
      </c>
      <c r="D44" s="36">
        <v>3</v>
      </c>
      <c r="E44" s="17"/>
      <c r="F44" s="113" t="s">
        <v>8</v>
      </c>
      <c r="G44" s="37">
        <f>328000+133000</f>
        <v>461000</v>
      </c>
      <c r="H44" s="39">
        <v>132000</v>
      </c>
      <c r="I44" s="37">
        <v>272750</v>
      </c>
      <c r="J44" s="37">
        <f>251708/1.19*1.038*1.0318</f>
        <v>226538.97676235298</v>
      </c>
      <c r="K44" s="37">
        <f t="shared" si="0"/>
        <v>324955.97058680002</v>
      </c>
      <c r="L44" s="37">
        <f t="shared" si="1"/>
        <v>974867.91176040005</v>
      </c>
    </row>
    <row r="45" spans="1:12" ht="66" customHeight="1">
      <c r="A45" s="38">
        <v>42</v>
      </c>
      <c r="B45" s="25" t="s">
        <v>133</v>
      </c>
      <c r="C45" s="36" t="s">
        <v>110</v>
      </c>
      <c r="D45" s="36">
        <v>3</v>
      </c>
      <c r="E45" s="107"/>
      <c r="F45" s="113" t="s">
        <v>8</v>
      </c>
      <c r="G45" s="37">
        <f>509200+133000</f>
        <v>642200</v>
      </c>
      <c r="H45" s="39">
        <v>168000</v>
      </c>
      <c r="I45" s="37">
        <f>308800</f>
        <v>308800</v>
      </c>
      <c r="J45" s="37">
        <f>338618/1.19*1.038*1.0318</f>
        <v>304758.59024470591</v>
      </c>
      <c r="K45" s="37">
        <f t="shared" si="0"/>
        <v>423568.18059779995</v>
      </c>
      <c r="L45" s="37">
        <f t="shared" si="1"/>
        <v>1270704.5417934</v>
      </c>
    </row>
    <row r="46" spans="1:12" ht="58.5" customHeight="1">
      <c r="A46" s="33">
        <v>43</v>
      </c>
      <c r="B46" s="25" t="s">
        <v>122</v>
      </c>
      <c r="C46" s="36" t="s">
        <v>110</v>
      </c>
      <c r="D46" s="36">
        <v>1</v>
      </c>
      <c r="F46" s="113" t="s">
        <v>8</v>
      </c>
      <c r="G46" s="37">
        <v>1616500</v>
      </c>
      <c r="H46" s="39">
        <v>643200</v>
      </c>
      <c r="I46" s="39">
        <f>3018650</f>
        <v>3018650</v>
      </c>
      <c r="J46" s="37"/>
      <c r="K46" s="37">
        <f t="shared" si="0"/>
        <v>2093745.5</v>
      </c>
      <c r="L46" s="37">
        <f t="shared" si="1"/>
        <v>2093745.5</v>
      </c>
    </row>
    <row r="47" spans="1:12" ht="66.75" customHeight="1">
      <c r="A47" s="38">
        <v>44</v>
      </c>
      <c r="B47" s="25" t="s">
        <v>160</v>
      </c>
      <c r="C47" s="36" t="s">
        <v>110</v>
      </c>
      <c r="D47" s="36">
        <v>2</v>
      </c>
      <c r="E47" s="17"/>
      <c r="F47" s="26" t="s">
        <v>24</v>
      </c>
      <c r="G47" s="46"/>
      <c r="H47" s="46">
        <v>84000</v>
      </c>
      <c r="I47" s="46">
        <v>145000</v>
      </c>
      <c r="J47" s="46"/>
      <c r="K47" s="37">
        <f t="shared" si="0"/>
        <v>136255</v>
      </c>
      <c r="L47" s="37">
        <f t="shared" si="1"/>
        <v>272510</v>
      </c>
    </row>
    <row r="48" spans="1:12" ht="48" customHeight="1">
      <c r="A48" s="38">
        <v>45</v>
      </c>
      <c r="B48" s="25" t="s">
        <v>161</v>
      </c>
      <c r="C48" s="36" t="s">
        <v>110</v>
      </c>
      <c r="D48" s="36">
        <v>2</v>
      </c>
      <c r="E48" s="17"/>
      <c r="F48" s="26" t="s">
        <v>24</v>
      </c>
      <c r="G48" s="46"/>
      <c r="H48" s="46">
        <v>84000</v>
      </c>
      <c r="I48" s="46">
        <v>145000</v>
      </c>
      <c r="J48" s="46"/>
      <c r="K48" s="37">
        <f t="shared" si="0"/>
        <v>136255</v>
      </c>
      <c r="L48" s="37">
        <f t="shared" si="1"/>
        <v>272510</v>
      </c>
    </row>
    <row r="49" spans="1:12" ht="58.5" customHeight="1">
      <c r="A49" s="33">
        <v>46</v>
      </c>
      <c r="B49" s="35" t="s">
        <v>159</v>
      </c>
      <c r="C49" s="33" t="s">
        <v>110</v>
      </c>
      <c r="D49" s="33">
        <v>4</v>
      </c>
      <c r="E49" s="107"/>
      <c r="F49" s="113" t="s">
        <v>24</v>
      </c>
      <c r="G49" s="37">
        <v>53500</v>
      </c>
      <c r="H49" s="37">
        <v>42000</v>
      </c>
      <c r="I49" s="37"/>
      <c r="J49" s="37">
        <f>71388/1.19*1.038*1.0318</f>
        <v>64249.703915294122</v>
      </c>
      <c r="K49" s="37">
        <f t="shared" si="0"/>
        <v>63367.382553066658</v>
      </c>
      <c r="L49" s="37">
        <f t="shared" si="1"/>
        <v>253469.53021226663</v>
      </c>
    </row>
    <row r="50" spans="1:12" ht="66" customHeight="1">
      <c r="A50" s="38">
        <v>47</v>
      </c>
      <c r="B50" s="35" t="s">
        <v>165</v>
      </c>
      <c r="C50" s="33" t="s">
        <v>110</v>
      </c>
      <c r="D50" s="33">
        <v>60</v>
      </c>
      <c r="E50" s="107"/>
      <c r="F50" s="113" t="s">
        <v>55</v>
      </c>
      <c r="G50" s="37"/>
      <c r="H50" s="37">
        <v>5280</v>
      </c>
      <c r="I50" s="39">
        <v>120000</v>
      </c>
      <c r="J50" s="37">
        <f>3971/1.19*1.038*1.0318</f>
        <v>3573.9280305882357</v>
      </c>
      <c r="K50" s="37">
        <f t="shared" si="0"/>
        <v>51112.0581188</v>
      </c>
      <c r="L50" s="37">
        <f t="shared" si="1"/>
        <v>3066723.4871279998</v>
      </c>
    </row>
    <row r="51" spans="1:12" ht="62.25" customHeight="1">
      <c r="A51" s="38">
        <v>48</v>
      </c>
      <c r="B51" s="35" t="s">
        <v>166</v>
      </c>
      <c r="C51" s="33" t="s">
        <v>110</v>
      </c>
      <c r="D51" s="33">
        <v>20</v>
      </c>
      <c r="E51" s="107"/>
      <c r="F51" s="113" t="s">
        <v>55</v>
      </c>
      <c r="G51" s="37"/>
      <c r="H51" s="37">
        <v>8160</v>
      </c>
      <c r="I51" s="39">
        <v>240000</v>
      </c>
      <c r="J51" s="37">
        <f>7220/1.19*1.038*1.0318</f>
        <v>6498.0509647058834</v>
      </c>
      <c r="K51" s="37">
        <f t="shared" si="0"/>
        <v>101014.360216</v>
      </c>
      <c r="L51" s="37">
        <f t="shared" si="1"/>
        <v>2020287.20432</v>
      </c>
    </row>
    <row r="52" spans="1:12" ht="60.75" customHeight="1">
      <c r="A52" s="33">
        <v>49</v>
      </c>
      <c r="B52" s="32" t="s">
        <v>167</v>
      </c>
      <c r="C52" s="34" t="s">
        <v>168</v>
      </c>
      <c r="D52" s="33">
        <v>2</v>
      </c>
      <c r="F52" s="27" t="s">
        <v>55</v>
      </c>
      <c r="G52" s="37"/>
      <c r="H52" s="37">
        <v>2304000</v>
      </c>
      <c r="I52" s="37">
        <f>19200*55</f>
        <v>1056000</v>
      </c>
      <c r="J52" s="39">
        <f>290425/1.19*1.038*1.0318</f>
        <v>261384.55005882357</v>
      </c>
      <c r="K52" s="37">
        <f t="shared" si="0"/>
        <v>1436482.53819</v>
      </c>
      <c r="L52" s="37">
        <f t="shared" si="1"/>
        <v>2872965.07638</v>
      </c>
    </row>
    <row r="53" spans="1:12" ht="72" customHeight="1">
      <c r="A53" s="38">
        <v>50</v>
      </c>
      <c r="B53" s="35" t="s">
        <v>169</v>
      </c>
      <c r="C53" s="33" t="s">
        <v>85</v>
      </c>
      <c r="D53" s="33">
        <v>2</v>
      </c>
      <c r="E53" s="107"/>
      <c r="F53" s="113" t="s">
        <v>55</v>
      </c>
      <c r="G53" s="37">
        <v>328200</v>
      </c>
      <c r="H53" s="37">
        <v>264000</v>
      </c>
      <c r="I53" s="37">
        <v>312000</v>
      </c>
      <c r="J53" s="37"/>
      <c r="K53" s="37">
        <f t="shared" si="0"/>
        <v>358666</v>
      </c>
      <c r="L53" s="37">
        <f t="shared" si="1"/>
        <v>717332</v>
      </c>
    </row>
    <row r="54" spans="1:12" ht="51.75" customHeight="1">
      <c r="A54" s="38">
        <v>51</v>
      </c>
      <c r="B54" s="35" t="s">
        <v>170</v>
      </c>
      <c r="C54" s="34" t="s">
        <v>171</v>
      </c>
      <c r="D54" s="33">
        <v>10</v>
      </c>
      <c r="F54" s="27" t="s">
        <v>55</v>
      </c>
      <c r="G54" s="37">
        <f>159000/2</f>
        <v>79500</v>
      </c>
      <c r="H54" s="37">
        <v>36000</v>
      </c>
      <c r="I54" s="37">
        <f>8450*5</f>
        <v>42250</v>
      </c>
      <c r="J54" s="37"/>
      <c r="K54" s="37">
        <f t="shared" si="0"/>
        <v>62574.166666666664</v>
      </c>
      <c r="L54" s="37">
        <f t="shared" si="1"/>
        <v>625741.66666666663</v>
      </c>
    </row>
    <row r="55" spans="1:12" ht="51.75" customHeight="1">
      <c r="A55" s="33">
        <v>52</v>
      </c>
      <c r="B55" s="32" t="s">
        <v>158</v>
      </c>
      <c r="C55" s="34" t="s">
        <v>112</v>
      </c>
      <c r="D55" s="33">
        <v>20</v>
      </c>
      <c r="F55" s="27" t="s">
        <v>24</v>
      </c>
      <c r="G55" s="37">
        <v>10300</v>
      </c>
      <c r="H55" s="39">
        <v>30000</v>
      </c>
      <c r="I55" s="37">
        <v>13200</v>
      </c>
      <c r="J55" s="37">
        <f>11913/1.19*1.038*1.0318</f>
        <v>10721.784091764706</v>
      </c>
      <c r="K55" s="37">
        <f t="shared" si="0"/>
        <v>19105.9807673</v>
      </c>
      <c r="L55" s="37">
        <f t="shared" si="1"/>
        <v>382119.61534600001</v>
      </c>
    </row>
    <row r="56" spans="1:12" ht="63" customHeight="1">
      <c r="A56" s="38">
        <v>53</v>
      </c>
      <c r="B56" s="35" t="s">
        <v>172</v>
      </c>
      <c r="C56" s="34" t="s">
        <v>173</v>
      </c>
      <c r="D56" s="33">
        <v>6</v>
      </c>
      <c r="F56" s="27" t="s">
        <v>55</v>
      </c>
      <c r="G56" s="37"/>
      <c r="H56" s="39">
        <v>360000</v>
      </c>
      <c r="I56" s="37">
        <v>190000</v>
      </c>
      <c r="J56" s="37"/>
      <c r="K56" s="37">
        <f t="shared" si="0"/>
        <v>327250</v>
      </c>
      <c r="L56" s="37">
        <f t="shared" si="1"/>
        <v>1963500</v>
      </c>
    </row>
    <row r="57" spans="1:12" ht="92.25" customHeight="1">
      <c r="A57" s="38">
        <v>66</v>
      </c>
      <c r="B57" s="35" t="s">
        <v>157</v>
      </c>
      <c r="C57" s="34" t="s">
        <v>112</v>
      </c>
      <c r="D57" s="33">
        <v>1</v>
      </c>
      <c r="F57" s="27" t="s">
        <v>24</v>
      </c>
      <c r="G57" s="37"/>
      <c r="H57" s="37">
        <v>852000</v>
      </c>
      <c r="I57" s="37">
        <v>512000</v>
      </c>
      <c r="J57" s="37"/>
      <c r="K57" s="37">
        <f t="shared" si="0"/>
        <v>811580</v>
      </c>
      <c r="L57" s="37">
        <f t="shared" si="1"/>
        <v>811580</v>
      </c>
    </row>
    <row r="58" spans="1:12" ht="75.75" customHeight="1">
      <c r="A58" s="33">
        <v>67</v>
      </c>
      <c r="B58" s="8" t="s">
        <v>123</v>
      </c>
      <c r="C58" s="33" t="s">
        <v>112</v>
      </c>
      <c r="D58" s="33">
        <v>2</v>
      </c>
      <c r="E58" s="107"/>
      <c r="F58" s="113" t="s">
        <v>8</v>
      </c>
      <c r="G58" s="37">
        <v>379800</v>
      </c>
      <c r="H58" s="37">
        <v>264000</v>
      </c>
      <c r="I58" s="37">
        <v>318500</v>
      </c>
      <c r="J58" s="37"/>
      <c r="K58" s="37">
        <f t="shared" si="0"/>
        <v>381712.33333333331</v>
      </c>
      <c r="L58" s="37">
        <f t="shared" si="1"/>
        <v>763424.66666666663</v>
      </c>
    </row>
    <row r="59" spans="1:12" ht="120.75" customHeight="1">
      <c r="A59" s="33">
        <v>68</v>
      </c>
      <c r="B59" s="35" t="s">
        <v>174</v>
      </c>
      <c r="C59" s="34" t="s">
        <v>175</v>
      </c>
      <c r="D59" s="33">
        <v>2</v>
      </c>
      <c r="E59" s="18"/>
      <c r="F59" s="27" t="s">
        <v>55</v>
      </c>
      <c r="G59" s="37">
        <f>142200*2</f>
        <v>284400</v>
      </c>
      <c r="H59" s="37">
        <v>492000</v>
      </c>
      <c r="I59" s="37">
        <f>10500*50</f>
        <v>525000</v>
      </c>
      <c r="J59" s="37">
        <f>5415/1.19*1.038*1.0318*50</f>
        <v>243676.9111764706</v>
      </c>
      <c r="K59" s="37">
        <f t="shared" si="0"/>
        <v>459660.38107499998</v>
      </c>
      <c r="L59" s="37">
        <f t="shared" si="1"/>
        <v>919320.76214999997</v>
      </c>
    </row>
    <row r="60" spans="1:12" ht="76.5" customHeight="1">
      <c r="A60" s="33">
        <v>69</v>
      </c>
      <c r="B60" s="35" t="s">
        <v>154</v>
      </c>
      <c r="C60" s="33" t="s">
        <v>6</v>
      </c>
      <c r="D60" s="33">
        <v>50</v>
      </c>
      <c r="E60" s="107"/>
      <c r="F60" s="113" t="s">
        <v>24</v>
      </c>
      <c r="G60" s="37">
        <f>88600/10</f>
        <v>8860</v>
      </c>
      <c r="H60" s="37">
        <v>16800</v>
      </c>
      <c r="I60" s="37">
        <f>70000/10</f>
        <v>7000</v>
      </c>
      <c r="J60" s="37"/>
      <c r="K60" s="37">
        <f t="shared" si="0"/>
        <v>12955.133333333331</v>
      </c>
      <c r="L60" s="37">
        <f t="shared" si="1"/>
        <v>647756.66666666651</v>
      </c>
    </row>
    <row r="61" spans="1:12" ht="114" customHeight="1">
      <c r="A61" s="38">
        <v>70</v>
      </c>
      <c r="B61" s="35" t="s">
        <v>155</v>
      </c>
      <c r="C61" s="33" t="s">
        <v>6</v>
      </c>
      <c r="D61" s="33">
        <v>1</v>
      </c>
      <c r="E61" s="107"/>
      <c r="F61" s="113" t="s">
        <v>24</v>
      </c>
      <c r="G61" s="37">
        <v>1199000</v>
      </c>
      <c r="H61" s="39">
        <v>1800000</v>
      </c>
      <c r="I61" s="37">
        <v>1027000</v>
      </c>
      <c r="J61" s="37"/>
      <c r="K61" s="37">
        <f t="shared" si="0"/>
        <v>1596980</v>
      </c>
      <c r="L61" s="37">
        <f t="shared" si="1"/>
        <v>1596980</v>
      </c>
    </row>
    <row r="62" spans="1:12" ht="27.75" customHeight="1">
      <c r="A62" s="38"/>
      <c r="B62" s="35"/>
      <c r="C62" s="33"/>
      <c r="D62" s="33"/>
      <c r="E62" s="107"/>
      <c r="F62" s="107"/>
      <c r="G62" s="107"/>
      <c r="H62" s="107"/>
      <c r="I62" s="107"/>
      <c r="J62" s="107"/>
      <c r="K62" s="18"/>
      <c r="L62" s="18"/>
    </row>
    <row r="63" spans="1:12" ht="15.75" customHeight="1">
      <c r="A63" s="38"/>
      <c r="B63" s="42"/>
      <c r="C63" s="33"/>
      <c r="D63" s="33"/>
      <c r="E63" s="107"/>
      <c r="F63" s="107"/>
      <c r="G63" s="107"/>
      <c r="H63" s="107"/>
      <c r="I63" s="107"/>
      <c r="J63" s="107"/>
      <c r="K63" s="18"/>
      <c r="L63" s="50">
        <f>SUM(L4:L62)</f>
        <v>320871679.35593456</v>
      </c>
    </row>
    <row r="64" spans="1:12" ht="15.75" customHeight="1">
      <c r="A64" s="38"/>
      <c r="B64" s="43"/>
      <c r="C64" s="33"/>
      <c r="D64" s="33"/>
      <c r="E64" s="107"/>
      <c r="F64" s="107"/>
      <c r="G64" s="107"/>
      <c r="H64" s="107"/>
      <c r="I64" s="107"/>
      <c r="J64" s="107"/>
      <c r="K64" s="18"/>
      <c r="L64" s="18"/>
    </row>
    <row r="65" spans="1:12" ht="15.75" customHeight="1">
      <c r="A65" s="38"/>
      <c r="B65" s="43"/>
      <c r="C65" s="51"/>
      <c r="D65" s="51"/>
      <c r="E65" s="107"/>
      <c r="F65" s="107"/>
      <c r="G65" s="107"/>
      <c r="H65" s="107"/>
      <c r="I65" s="107"/>
      <c r="J65" s="107"/>
      <c r="K65" s="18"/>
      <c r="L65" s="18"/>
    </row>
    <row r="66" spans="1:12" ht="15.75" customHeight="1">
      <c r="A66" s="18"/>
      <c r="B66" s="18"/>
      <c r="C66" s="51"/>
      <c r="D66" s="51"/>
      <c r="E66" s="107"/>
      <c r="F66" s="107"/>
      <c r="G66" s="107"/>
      <c r="H66" s="107"/>
      <c r="I66" s="107"/>
      <c r="J66" s="107"/>
      <c r="K66" s="18"/>
      <c r="L66" s="18"/>
    </row>
    <row r="67" spans="1:12" ht="15.75" customHeight="1">
      <c r="A67" s="18"/>
      <c r="B67" s="18"/>
      <c r="C67" s="51"/>
      <c r="D67" s="51"/>
      <c r="E67" s="107"/>
      <c r="F67" s="107"/>
      <c r="G67" s="107"/>
      <c r="H67" s="107"/>
      <c r="I67" s="107"/>
      <c r="J67" s="107"/>
      <c r="K67" s="18"/>
      <c r="L67" s="18"/>
    </row>
    <row r="68" spans="1:12" ht="15.75" customHeight="1">
      <c r="A68" s="18"/>
      <c r="B68" s="18"/>
      <c r="C68" s="51"/>
      <c r="D68" s="51"/>
      <c r="E68" s="107"/>
      <c r="F68" s="107"/>
      <c r="G68" s="107"/>
      <c r="H68" s="107"/>
      <c r="I68" s="107"/>
      <c r="J68" s="107"/>
      <c r="K68" s="18"/>
      <c r="L68" s="18"/>
    </row>
    <row r="69" spans="1:12" ht="15.75" customHeight="1">
      <c r="A69" s="18"/>
      <c r="B69" s="18"/>
      <c r="C69" s="51"/>
      <c r="D69" s="51"/>
      <c r="E69" s="107"/>
      <c r="F69" s="107"/>
      <c r="G69" s="107"/>
      <c r="H69" s="107"/>
      <c r="I69" s="107"/>
      <c r="J69" s="107"/>
      <c r="K69" s="18"/>
      <c r="L69" s="18"/>
    </row>
    <row r="70" spans="1:12" ht="15.75" customHeight="1">
      <c r="A70" s="18"/>
      <c r="B70" s="18"/>
      <c r="C70" s="51"/>
      <c r="D70" s="51"/>
      <c r="E70" s="107"/>
      <c r="F70" s="107"/>
      <c r="G70" s="107"/>
      <c r="H70" s="107"/>
      <c r="I70" s="107"/>
      <c r="J70" s="107"/>
      <c r="K70" s="18"/>
      <c r="L70" s="18"/>
    </row>
    <row r="71" spans="1:12" ht="15.75" customHeight="1">
      <c r="A71" s="18"/>
      <c r="B71" s="18"/>
      <c r="C71" s="51"/>
      <c r="D71" s="51"/>
      <c r="E71" s="107"/>
      <c r="F71" s="107"/>
      <c r="G71" s="107"/>
      <c r="H71" s="107"/>
      <c r="I71" s="107"/>
      <c r="J71" s="107"/>
      <c r="K71" s="18"/>
      <c r="L71" s="18"/>
    </row>
    <row r="72" spans="1:12" ht="15.75" customHeight="1">
      <c r="A72" s="18"/>
      <c r="B72" s="18"/>
      <c r="C72" s="51"/>
      <c r="D72" s="51"/>
      <c r="E72" s="107"/>
      <c r="F72" s="107"/>
      <c r="G72" s="107"/>
      <c r="H72" s="107"/>
      <c r="I72" s="107"/>
      <c r="J72" s="107"/>
      <c r="K72" s="18"/>
      <c r="L72" s="18"/>
    </row>
    <row r="73" spans="1:12" ht="15.75" customHeight="1">
      <c r="A73" s="18"/>
      <c r="B73" s="18"/>
      <c r="C73" s="51"/>
      <c r="D73" s="51"/>
      <c r="E73" s="107"/>
      <c r="F73" s="107"/>
      <c r="G73" s="107"/>
      <c r="H73" s="107"/>
      <c r="I73" s="107"/>
      <c r="J73" s="107"/>
      <c r="K73" s="18"/>
      <c r="L73" s="18"/>
    </row>
    <row r="74" spans="1:12" ht="15.75" customHeight="1">
      <c r="A74" s="18"/>
      <c r="B74" s="18"/>
      <c r="C74" s="51"/>
      <c r="D74" s="51"/>
      <c r="E74" s="107"/>
      <c r="F74" s="107"/>
      <c r="G74" s="107"/>
      <c r="H74" s="107"/>
      <c r="I74" s="107"/>
      <c r="J74" s="107"/>
      <c r="K74" s="18"/>
      <c r="L74" s="18"/>
    </row>
    <row r="75" spans="1:12" ht="15.75" customHeight="1">
      <c r="A75" s="18"/>
      <c r="B75" s="18"/>
      <c r="C75" s="51"/>
      <c r="D75" s="51"/>
      <c r="E75" s="107"/>
      <c r="F75" s="107"/>
      <c r="G75" s="107"/>
      <c r="H75" s="107"/>
      <c r="I75" s="107"/>
      <c r="J75" s="107"/>
      <c r="K75" s="18"/>
      <c r="L75" s="18"/>
    </row>
    <row r="76" spans="1:12" ht="15.75" customHeight="1">
      <c r="A76" s="18"/>
      <c r="B76" s="18"/>
      <c r="C76" s="51"/>
      <c r="D76" s="51"/>
      <c r="E76" s="107"/>
      <c r="F76" s="107"/>
      <c r="G76" s="107"/>
      <c r="H76" s="107"/>
      <c r="I76" s="107"/>
      <c r="J76" s="107"/>
      <c r="K76" s="18"/>
      <c r="L76" s="18"/>
    </row>
    <row r="77" spans="1:12" ht="15.75" customHeight="1">
      <c r="A77" s="18"/>
      <c r="B77" s="18"/>
      <c r="C77" s="51"/>
      <c r="D77" s="51"/>
      <c r="E77" s="107"/>
      <c r="F77" s="107"/>
      <c r="G77" s="107"/>
      <c r="H77" s="107"/>
      <c r="I77" s="107"/>
      <c r="J77" s="107"/>
      <c r="K77" s="18"/>
      <c r="L77" s="18"/>
    </row>
    <row r="78" spans="1:12" ht="15.75" customHeight="1">
      <c r="A78" s="18"/>
      <c r="B78" s="18"/>
      <c r="C78" s="51"/>
      <c r="D78" s="51"/>
      <c r="E78" s="107"/>
      <c r="F78" s="107"/>
      <c r="G78" s="107"/>
      <c r="H78" s="107"/>
      <c r="I78" s="107"/>
      <c r="J78" s="107"/>
      <c r="K78" s="18"/>
      <c r="L78" s="18"/>
    </row>
    <row r="79" spans="1:12" ht="15.75" customHeight="1">
      <c r="A79" s="18"/>
      <c r="B79" s="18"/>
      <c r="C79" s="51"/>
      <c r="D79" s="51"/>
      <c r="E79" s="107"/>
      <c r="F79" s="107"/>
      <c r="G79" s="107"/>
      <c r="H79" s="107"/>
      <c r="I79" s="107"/>
      <c r="J79" s="107"/>
      <c r="K79" s="18"/>
      <c r="L79" s="18"/>
    </row>
    <row r="80" spans="1:12" ht="15.75" customHeight="1">
      <c r="A80" s="18"/>
      <c r="B80" s="18"/>
      <c r="C80" s="51"/>
      <c r="D80" s="51"/>
      <c r="E80" s="107"/>
      <c r="F80" s="107"/>
      <c r="G80" s="107"/>
      <c r="H80" s="107"/>
      <c r="I80" s="107"/>
      <c r="J80" s="107"/>
      <c r="K80" s="18"/>
      <c r="L80" s="18"/>
    </row>
    <row r="81" spans="1:12" ht="15.75" customHeight="1">
      <c r="A81" s="18"/>
      <c r="B81" s="18"/>
      <c r="C81" s="51"/>
      <c r="D81" s="51"/>
      <c r="E81" s="107"/>
      <c r="F81" s="107"/>
      <c r="G81" s="107"/>
      <c r="H81" s="107"/>
      <c r="I81" s="107"/>
      <c r="J81" s="107"/>
      <c r="K81" s="18"/>
      <c r="L81" s="18"/>
    </row>
    <row r="82" spans="1:12" ht="15.75" customHeight="1">
      <c r="A82" s="18"/>
      <c r="B82" s="18"/>
      <c r="C82" s="51"/>
      <c r="D82" s="51"/>
      <c r="E82" s="107"/>
      <c r="F82" s="107"/>
      <c r="G82" s="107"/>
      <c r="H82" s="107"/>
      <c r="I82" s="107"/>
      <c r="J82" s="107"/>
      <c r="K82" s="18"/>
      <c r="L82" s="18"/>
    </row>
    <row r="83" spans="1:12" ht="15.75" customHeight="1">
      <c r="A83" s="18"/>
      <c r="B83" s="18"/>
      <c r="C83" s="51"/>
      <c r="D83" s="51"/>
      <c r="E83" s="107"/>
      <c r="F83" s="107"/>
      <c r="G83" s="107"/>
      <c r="H83" s="107"/>
      <c r="I83" s="107"/>
      <c r="J83" s="107"/>
      <c r="K83" s="18"/>
      <c r="L83" s="18"/>
    </row>
    <row r="84" spans="1:12" ht="15.75" customHeight="1">
      <c r="A84" s="18"/>
      <c r="B84" s="18"/>
      <c r="C84" s="51"/>
      <c r="D84" s="51"/>
      <c r="E84" s="107"/>
      <c r="F84" s="107"/>
      <c r="G84" s="107"/>
      <c r="H84" s="107"/>
      <c r="I84" s="107"/>
      <c r="J84" s="107"/>
      <c r="K84" s="18"/>
      <c r="L84" s="18"/>
    </row>
    <row r="85" spans="1:12" ht="15.75" customHeight="1"/>
    <row r="86" spans="1:12" ht="15.75" customHeight="1"/>
    <row r="87" spans="1:12" ht="15.75" customHeight="1"/>
    <row r="88" spans="1:12" ht="15.75" customHeight="1"/>
    <row r="89" spans="1:12" ht="15.75" customHeight="1"/>
    <row r="90" spans="1:12" ht="15.75" customHeight="1"/>
    <row r="91" spans="1:12" ht="15.75" customHeight="1"/>
    <row r="92" spans="1:12" ht="15.75" customHeight="1"/>
    <row r="93" spans="1:12" ht="15.75" customHeight="1"/>
    <row r="94" spans="1:12" ht="15.75" customHeight="1"/>
    <row r="95" spans="1:12" ht="15.75" customHeight="1"/>
    <row r="96" spans="1:12"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1:D1"/>
    <mergeCell ref="G2:J2"/>
  </mergeCells>
  <pageMargins left="0.11811023622047245" right="0" top="0.74803149606299213" bottom="0.74803149606299213" header="0" footer="0"/>
  <pageSetup scale="45"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1000"/>
  <sheetViews>
    <sheetView workbookViewId="0"/>
  </sheetViews>
  <sheetFormatPr baseColWidth="10" defaultColWidth="12.625" defaultRowHeight="15" customHeight="1"/>
  <cols>
    <col min="1" max="1" width="4.625" customWidth="1"/>
    <col min="2" max="2" width="114.5" customWidth="1"/>
    <col min="3" max="3" width="8.375" customWidth="1"/>
    <col min="4" max="4" width="9.375" customWidth="1"/>
    <col min="5" max="5" width="28.875" customWidth="1"/>
    <col min="6" max="10" width="15.125" customWidth="1"/>
    <col min="11" max="11" width="13.375" customWidth="1"/>
    <col min="12" max="12" width="11.875" customWidth="1"/>
    <col min="13" max="26" width="9.375" customWidth="1"/>
  </cols>
  <sheetData>
    <row r="1" spans="1:12">
      <c r="A1" s="360" t="s">
        <v>176</v>
      </c>
      <c r="B1" s="357"/>
      <c r="C1" s="357"/>
      <c r="D1" s="357"/>
    </row>
    <row r="2" spans="1:12">
      <c r="G2" s="361" t="s">
        <v>177</v>
      </c>
      <c r="H2" s="362"/>
      <c r="I2" s="362"/>
      <c r="J2" s="359"/>
    </row>
    <row r="3" spans="1:12" ht="45">
      <c r="A3" s="33" t="s">
        <v>2</v>
      </c>
      <c r="B3" s="33" t="s">
        <v>4</v>
      </c>
      <c r="C3" s="33" t="s">
        <v>6</v>
      </c>
      <c r="D3" s="33" t="s">
        <v>108</v>
      </c>
      <c r="E3" s="116" t="s">
        <v>178</v>
      </c>
      <c r="F3" s="112" t="s">
        <v>3</v>
      </c>
      <c r="G3" s="113" t="s">
        <v>179</v>
      </c>
      <c r="H3" s="113" t="s">
        <v>180</v>
      </c>
      <c r="I3" s="113" t="s">
        <v>181</v>
      </c>
      <c r="J3" s="112" t="s">
        <v>182</v>
      </c>
      <c r="K3" s="34" t="s">
        <v>187</v>
      </c>
      <c r="L3" s="34" t="s">
        <v>184</v>
      </c>
    </row>
    <row r="4" spans="1:12" ht="81" customHeight="1">
      <c r="A4" s="33">
        <v>1</v>
      </c>
      <c r="B4" s="35" t="s">
        <v>119</v>
      </c>
      <c r="C4" s="36" t="s">
        <v>112</v>
      </c>
      <c r="D4" s="36">
        <v>1</v>
      </c>
      <c r="E4" s="107"/>
      <c r="F4" s="113" t="s">
        <v>8</v>
      </c>
      <c r="G4" s="37">
        <f>2837100+213200</f>
        <v>3050300</v>
      </c>
      <c r="H4" s="37">
        <v>1250400</v>
      </c>
      <c r="I4" s="37">
        <v>3112000</v>
      </c>
      <c r="J4" s="37"/>
      <c r="K4" s="37">
        <f t="shared" ref="K4:K61" si="0">+AVERAGE(G4:J4)*1.19</f>
        <v>2940371</v>
      </c>
      <c r="L4" s="37">
        <f t="shared" ref="L4:L61" si="1">+K4*D4</f>
        <v>2940371</v>
      </c>
    </row>
    <row r="5" spans="1:12" ht="80.25" customHeight="1">
      <c r="A5" s="38">
        <v>2</v>
      </c>
      <c r="B5" s="35" t="s">
        <v>118</v>
      </c>
      <c r="C5" s="36" t="s">
        <v>112</v>
      </c>
      <c r="D5" s="36">
        <v>1</v>
      </c>
      <c r="E5" s="107"/>
      <c r="F5" s="113" t="s">
        <v>8</v>
      </c>
      <c r="G5" s="37">
        <f>5990000+213200</f>
        <v>6203200</v>
      </c>
      <c r="H5" s="37">
        <v>8388000</v>
      </c>
      <c r="I5" s="37">
        <v>2670000</v>
      </c>
      <c r="J5" s="37"/>
      <c r="K5" s="37">
        <f t="shared" si="0"/>
        <v>6846942.666666666</v>
      </c>
      <c r="L5" s="37">
        <f t="shared" si="1"/>
        <v>6846942.666666666</v>
      </c>
    </row>
    <row r="6" spans="1:12" ht="80.25" customHeight="1">
      <c r="A6" s="38">
        <v>3</v>
      </c>
      <c r="B6" s="35" t="s">
        <v>120</v>
      </c>
      <c r="C6" s="36" t="s">
        <v>112</v>
      </c>
      <c r="D6" s="36">
        <v>3</v>
      </c>
      <c r="E6" s="107"/>
      <c r="F6" s="113" t="s">
        <v>8</v>
      </c>
      <c r="G6" s="37">
        <f>2826600+213200</f>
        <v>3039800</v>
      </c>
      <c r="H6" s="37">
        <v>2527200</v>
      </c>
      <c r="I6" s="37">
        <v>24432500</v>
      </c>
      <c r="J6" s="37"/>
      <c r="K6" s="37">
        <f t="shared" si="0"/>
        <v>11899801.666666666</v>
      </c>
      <c r="L6" s="37">
        <f t="shared" si="1"/>
        <v>35699405</v>
      </c>
    </row>
    <row r="7" spans="1:12" ht="74.25" customHeight="1">
      <c r="A7" s="33">
        <v>4</v>
      </c>
      <c r="B7" s="35" t="s">
        <v>142</v>
      </c>
      <c r="C7" s="41" t="s">
        <v>143</v>
      </c>
      <c r="D7" s="36">
        <v>1</v>
      </c>
      <c r="E7" s="107"/>
      <c r="F7" s="113" t="s">
        <v>24</v>
      </c>
      <c r="G7" s="37"/>
      <c r="H7" s="37">
        <v>5186400</v>
      </c>
      <c r="I7" s="37">
        <f>10625300</f>
        <v>10625300</v>
      </c>
      <c r="J7" s="37"/>
      <c r="K7" s="37">
        <f t="shared" si="0"/>
        <v>9407961.5</v>
      </c>
      <c r="L7" s="37">
        <f t="shared" si="1"/>
        <v>9407961.5</v>
      </c>
    </row>
    <row r="8" spans="1:12" ht="78.75" customHeight="1">
      <c r="A8" s="38">
        <v>5</v>
      </c>
      <c r="B8" s="35" t="s">
        <v>144</v>
      </c>
      <c r="C8" s="36" t="s">
        <v>112</v>
      </c>
      <c r="D8" s="36">
        <v>2</v>
      </c>
      <c r="E8" s="107"/>
      <c r="F8" s="113" t="s">
        <v>24</v>
      </c>
      <c r="G8" s="37"/>
      <c r="H8" s="37">
        <v>1944000</v>
      </c>
      <c r="I8" s="37">
        <v>475200</v>
      </c>
      <c r="J8" s="37"/>
      <c r="K8" s="37">
        <f t="shared" si="0"/>
        <v>1439424</v>
      </c>
      <c r="L8" s="37">
        <f t="shared" si="1"/>
        <v>2878848</v>
      </c>
    </row>
    <row r="9" spans="1:12" ht="78.75" customHeight="1">
      <c r="A9" s="38">
        <v>6</v>
      </c>
      <c r="B9" s="35" t="s">
        <v>145</v>
      </c>
      <c r="C9" s="36" t="s">
        <v>112</v>
      </c>
      <c r="D9" s="36">
        <v>1</v>
      </c>
      <c r="E9" s="107"/>
      <c r="F9" s="113" t="s">
        <v>24</v>
      </c>
      <c r="G9" s="37"/>
      <c r="H9" s="37">
        <v>1725600</v>
      </c>
      <c r="I9" s="37">
        <f>648000</f>
        <v>648000</v>
      </c>
      <c r="J9" s="37"/>
      <c r="K9" s="37">
        <f t="shared" si="0"/>
        <v>1412292</v>
      </c>
      <c r="L9" s="37">
        <f t="shared" si="1"/>
        <v>1412292</v>
      </c>
    </row>
    <row r="10" spans="1:12" ht="85.5" customHeight="1">
      <c r="A10" s="33">
        <v>7</v>
      </c>
      <c r="B10" s="35" t="s">
        <v>146</v>
      </c>
      <c r="C10" s="36" t="s">
        <v>112</v>
      </c>
      <c r="D10" s="36">
        <v>1</v>
      </c>
      <c r="E10" s="107"/>
      <c r="F10" s="113" t="s">
        <v>24</v>
      </c>
      <c r="G10" s="37"/>
      <c r="H10" s="37">
        <v>216000</v>
      </c>
      <c r="I10" s="37">
        <v>180000</v>
      </c>
      <c r="J10" s="37"/>
      <c r="K10" s="37">
        <f t="shared" si="0"/>
        <v>235620</v>
      </c>
      <c r="L10" s="37">
        <f t="shared" si="1"/>
        <v>235620</v>
      </c>
    </row>
    <row r="11" spans="1:12" ht="77.25" customHeight="1">
      <c r="A11" s="38">
        <v>8</v>
      </c>
      <c r="B11" s="35" t="s">
        <v>137</v>
      </c>
      <c r="C11" s="36" t="s">
        <v>112</v>
      </c>
      <c r="D11" s="36">
        <v>2</v>
      </c>
      <c r="E11" s="107"/>
      <c r="F11" s="113" t="s">
        <v>24</v>
      </c>
      <c r="G11" s="37">
        <v>146900</v>
      </c>
      <c r="H11" s="37">
        <v>271200</v>
      </c>
      <c r="I11" s="37">
        <f>136900</f>
        <v>136900</v>
      </c>
      <c r="J11" s="37"/>
      <c r="K11" s="37">
        <f t="shared" si="0"/>
        <v>220150</v>
      </c>
      <c r="L11" s="37">
        <f t="shared" si="1"/>
        <v>440300</v>
      </c>
    </row>
    <row r="12" spans="1:12" ht="100.5" customHeight="1">
      <c r="A12" s="38">
        <v>9</v>
      </c>
      <c r="B12" s="35" t="s">
        <v>185</v>
      </c>
      <c r="C12" s="36" t="s">
        <v>112</v>
      </c>
      <c r="D12" s="36">
        <v>1</v>
      </c>
      <c r="E12" s="18"/>
      <c r="F12" s="27" t="s">
        <v>8</v>
      </c>
      <c r="G12" s="37"/>
      <c r="H12" s="37">
        <v>792000</v>
      </c>
      <c r="I12" s="37">
        <v>3737850</v>
      </c>
      <c r="J12" s="37"/>
      <c r="K12" s="37">
        <f t="shared" si="0"/>
        <v>2695260.75</v>
      </c>
      <c r="L12" s="37">
        <f t="shared" si="1"/>
        <v>2695260.75</v>
      </c>
    </row>
    <row r="13" spans="1:12" ht="103.5" customHeight="1">
      <c r="A13" s="33">
        <v>10</v>
      </c>
      <c r="B13" s="35" t="s">
        <v>147</v>
      </c>
      <c r="C13" s="36" t="s">
        <v>112</v>
      </c>
      <c r="D13" s="36">
        <v>16</v>
      </c>
      <c r="E13" s="107"/>
      <c r="F13" s="113" t="s">
        <v>24</v>
      </c>
      <c r="G13" s="37">
        <v>750100</v>
      </c>
      <c r="H13" s="37">
        <v>1284000</v>
      </c>
      <c r="I13" s="37">
        <f>833850</f>
        <v>833850</v>
      </c>
      <c r="J13" s="37">
        <f>989682/1.19*1.038*1.0318</f>
        <v>890720.78599058837</v>
      </c>
      <c r="K13" s="37">
        <f t="shared" si="0"/>
        <v>1118204.5588322</v>
      </c>
      <c r="L13" s="37">
        <f t="shared" si="1"/>
        <v>17891272.9413152</v>
      </c>
    </row>
    <row r="14" spans="1:12" ht="75" customHeight="1">
      <c r="A14" s="38">
        <v>11</v>
      </c>
      <c r="B14" s="35" t="s">
        <v>148</v>
      </c>
      <c r="C14" s="36" t="s">
        <v>112</v>
      </c>
      <c r="D14" s="36">
        <v>16</v>
      </c>
      <c r="E14" s="107"/>
      <c r="F14" s="113" t="s">
        <v>24</v>
      </c>
      <c r="G14" s="37">
        <v>270100</v>
      </c>
      <c r="H14" s="37">
        <v>198000</v>
      </c>
      <c r="I14" s="37">
        <f>208000</f>
        <v>208000</v>
      </c>
      <c r="J14" s="37"/>
      <c r="K14" s="37">
        <f t="shared" si="0"/>
        <v>268186.33333333331</v>
      </c>
      <c r="L14" s="37">
        <f t="shared" si="1"/>
        <v>4290981.333333333</v>
      </c>
    </row>
    <row r="15" spans="1:12" ht="229.5" customHeight="1">
      <c r="A15" s="38">
        <v>12</v>
      </c>
      <c r="B15" s="35" t="s">
        <v>116</v>
      </c>
      <c r="C15" s="36" t="s">
        <v>112</v>
      </c>
      <c r="D15" s="36">
        <v>1</v>
      </c>
      <c r="E15" s="107"/>
      <c r="F15" s="113" t="s">
        <v>8</v>
      </c>
      <c r="G15" s="37">
        <v>12188200</v>
      </c>
      <c r="H15" s="37">
        <v>5760000</v>
      </c>
      <c r="I15" s="37">
        <v>6175000</v>
      </c>
      <c r="J15" s="37"/>
      <c r="K15" s="37">
        <f t="shared" si="0"/>
        <v>9568869.333333334</v>
      </c>
      <c r="L15" s="37">
        <f t="shared" si="1"/>
        <v>9568869.333333334</v>
      </c>
    </row>
    <row r="16" spans="1:12" ht="99" customHeight="1">
      <c r="A16" s="33">
        <v>13</v>
      </c>
      <c r="B16" s="35" t="s">
        <v>113</v>
      </c>
      <c r="C16" s="36" t="s">
        <v>112</v>
      </c>
      <c r="D16" s="36">
        <v>4</v>
      </c>
      <c r="E16" s="107"/>
      <c r="F16" s="113" t="s">
        <v>8</v>
      </c>
      <c r="G16" s="37">
        <v>17311000</v>
      </c>
      <c r="H16" s="37">
        <v>8640000</v>
      </c>
      <c r="I16" s="37">
        <v>9750000</v>
      </c>
      <c r="J16" s="37"/>
      <c r="K16" s="37">
        <f t="shared" si="0"/>
        <v>14161396.666666666</v>
      </c>
      <c r="L16" s="37">
        <f t="shared" si="1"/>
        <v>56645586.666666664</v>
      </c>
    </row>
    <row r="17" spans="1:12" ht="146.25" customHeight="1">
      <c r="A17" s="38">
        <v>14</v>
      </c>
      <c r="B17" s="35" t="s">
        <v>186</v>
      </c>
      <c r="C17" s="36" t="s">
        <v>112</v>
      </c>
      <c r="D17" s="36">
        <v>2</v>
      </c>
      <c r="F17" s="27" t="s">
        <v>8</v>
      </c>
      <c r="G17" s="37">
        <v>9792000</v>
      </c>
      <c r="H17" s="37">
        <v>3480000</v>
      </c>
      <c r="I17" s="37">
        <v>8575000</v>
      </c>
      <c r="J17" s="37">
        <f>6382480/1.19*1.038*1.0318</f>
        <v>5744277.0528000006</v>
      </c>
      <c r="K17" s="37">
        <f t="shared" si="0"/>
        <v>8208404.9232079992</v>
      </c>
      <c r="L17" s="37">
        <f t="shared" si="1"/>
        <v>16416809.846415998</v>
      </c>
    </row>
    <row r="18" spans="1:12" ht="204.75" customHeight="1">
      <c r="A18" s="38">
        <v>15</v>
      </c>
      <c r="B18" s="35" t="s">
        <v>111</v>
      </c>
      <c r="C18" s="36" t="s">
        <v>112</v>
      </c>
      <c r="D18" s="36">
        <v>2</v>
      </c>
      <c r="F18" s="27" t="s">
        <v>8</v>
      </c>
      <c r="G18" s="37">
        <v>32127000</v>
      </c>
      <c r="H18" s="37">
        <v>19920000</v>
      </c>
      <c r="I18" s="37">
        <v>10140000</v>
      </c>
      <c r="J18" s="37">
        <f>11578443/1.19*1.038*1.0318</f>
        <v>10420680.430185884</v>
      </c>
      <c r="K18" s="37">
        <f t="shared" si="0"/>
        <v>21600784.9279803</v>
      </c>
      <c r="L18" s="37">
        <f t="shared" si="1"/>
        <v>43201569.8559606</v>
      </c>
    </row>
    <row r="19" spans="1:12" ht="108" customHeight="1">
      <c r="A19" s="33">
        <v>16</v>
      </c>
      <c r="B19" s="35" t="s">
        <v>149</v>
      </c>
      <c r="C19" s="41" t="s">
        <v>150</v>
      </c>
      <c r="D19" s="36">
        <v>2</v>
      </c>
      <c r="E19" s="107"/>
      <c r="F19" s="113" t="s">
        <v>24</v>
      </c>
      <c r="G19" s="37"/>
      <c r="H19" s="37"/>
      <c r="I19" s="37">
        <v>5600000</v>
      </c>
      <c r="J19" s="37"/>
      <c r="K19" s="37">
        <f t="shared" si="0"/>
        <v>6664000</v>
      </c>
      <c r="L19" s="37">
        <f t="shared" si="1"/>
        <v>13328000</v>
      </c>
    </row>
    <row r="20" spans="1:12" ht="79.5" customHeight="1">
      <c r="A20" s="38">
        <v>17</v>
      </c>
      <c r="B20" s="35" t="s">
        <v>140</v>
      </c>
      <c r="C20" s="36" t="s">
        <v>112</v>
      </c>
      <c r="D20" s="36">
        <v>4</v>
      </c>
      <c r="E20" s="107"/>
      <c r="F20" s="113" t="s">
        <v>8</v>
      </c>
      <c r="G20" s="37">
        <v>135200</v>
      </c>
      <c r="H20" s="37">
        <v>96000</v>
      </c>
      <c r="I20" s="37">
        <v>104000</v>
      </c>
      <c r="J20" s="37"/>
      <c r="K20" s="37">
        <f t="shared" si="0"/>
        <v>132962.66666666666</v>
      </c>
      <c r="L20" s="37">
        <f t="shared" si="1"/>
        <v>531850.66666666663</v>
      </c>
    </row>
    <row r="21" spans="1:12" ht="87.75" customHeight="1">
      <c r="A21" s="38">
        <v>18</v>
      </c>
      <c r="B21" s="35" t="s">
        <v>141</v>
      </c>
      <c r="C21" s="36" t="s">
        <v>112</v>
      </c>
      <c r="D21" s="36">
        <v>2</v>
      </c>
      <c r="E21" s="107"/>
      <c r="F21" s="113" t="s">
        <v>8</v>
      </c>
      <c r="G21" s="37">
        <v>159500</v>
      </c>
      <c r="H21" s="37">
        <v>90000</v>
      </c>
      <c r="I21" s="37">
        <v>49400</v>
      </c>
      <c r="J21" s="37"/>
      <c r="K21" s="37">
        <f t="shared" si="0"/>
        <v>118563.66666666666</v>
      </c>
      <c r="L21" s="37">
        <f t="shared" si="1"/>
        <v>237127.33333333331</v>
      </c>
    </row>
    <row r="22" spans="1:12" ht="77.25" customHeight="1">
      <c r="A22" s="33">
        <v>19</v>
      </c>
      <c r="B22" s="35" t="s">
        <v>151</v>
      </c>
      <c r="C22" s="36" t="s">
        <v>112</v>
      </c>
      <c r="D22" s="36">
        <v>1</v>
      </c>
      <c r="E22" s="107"/>
      <c r="F22" s="113" t="s">
        <v>24</v>
      </c>
      <c r="G22" s="37">
        <v>661000</v>
      </c>
      <c r="H22" s="37">
        <v>1176000</v>
      </c>
      <c r="I22" s="37">
        <v>897000</v>
      </c>
      <c r="J22" s="37"/>
      <c r="K22" s="37">
        <f t="shared" si="0"/>
        <v>1084486.6666666667</v>
      </c>
      <c r="L22" s="37">
        <f t="shared" si="1"/>
        <v>1084486.6666666667</v>
      </c>
    </row>
    <row r="23" spans="1:12" ht="94.5" customHeight="1">
      <c r="A23" s="38">
        <v>20</v>
      </c>
      <c r="B23" s="42" t="s">
        <v>162</v>
      </c>
      <c r="C23" s="36" t="s">
        <v>112</v>
      </c>
      <c r="D23" s="36">
        <v>2</v>
      </c>
      <c r="F23" s="27" t="s">
        <v>24</v>
      </c>
      <c r="G23" s="37"/>
      <c r="H23" s="37">
        <v>72000</v>
      </c>
      <c r="I23" s="37">
        <v>33000</v>
      </c>
      <c r="J23" s="37"/>
      <c r="K23" s="37">
        <f t="shared" si="0"/>
        <v>62475</v>
      </c>
      <c r="L23" s="37">
        <f t="shared" si="1"/>
        <v>124950</v>
      </c>
    </row>
    <row r="24" spans="1:12" ht="94.5" customHeight="1">
      <c r="A24" s="38">
        <v>21</v>
      </c>
      <c r="B24" s="42" t="s">
        <v>163</v>
      </c>
      <c r="C24" s="36" t="s">
        <v>112</v>
      </c>
      <c r="D24" s="36">
        <v>2</v>
      </c>
      <c r="F24" s="27" t="s">
        <v>24</v>
      </c>
      <c r="G24" s="37"/>
      <c r="H24" s="37">
        <v>52800</v>
      </c>
      <c r="I24" s="37">
        <v>75200</v>
      </c>
      <c r="J24" s="37"/>
      <c r="K24" s="37">
        <f t="shared" si="0"/>
        <v>76160</v>
      </c>
      <c r="L24" s="37">
        <f t="shared" si="1"/>
        <v>152320</v>
      </c>
    </row>
    <row r="25" spans="1:12" ht="73.5" customHeight="1">
      <c r="A25" s="33">
        <v>22</v>
      </c>
      <c r="B25" s="43" t="s">
        <v>115</v>
      </c>
      <c r="C25" s="36" t="s">
        <v>112</v>
      </c>
      <c r="D25" s="36">
        <v>1</v>
      </c>
      <c r="E25" s="107"/>
      <c r="F25" s="113" t="s">
        <v>8</v>
      </c>
      <c r="G25" s="37">
        <v>5672600</v>
      </c>
      <c r="H25" s="37">
        <v>10923600</v>
      </c>
      <c r="I25" s="37">
        <v>5590000</v>
      </c>
      <c r="J25" s="37"/>
      <c r="K25" s="37">
        <f t="shared" si="0"/>
        <v>8800526</v>
      </c>
      <c r="L25" s="37">
        <f t="shared" si="1"/>
        <v>8800526</v>
      </c>
    </row>
    <row r="26" spans="1:12" ht="76.5" customHeight="1">
      <c r="A26" s="38">
        <v>23</v>
      </c>
      <c r="B26" s="35" t="s">
        <v>152</v>
      </c>
      <c r="C26" s="41" t="s">
        <v>31</v>
      </c>
      <c r="D26" s="36">
        <v>1</v>
      </c>
      <c r="E26" s="107"/>
      <c r="F26" s="113" t="s">
        <v>24</v>
      </c>
      <c r="G26" s="37">
        <v>1787600</v>
      </c>
      <c r="H26" s="37">
        <v>1509600</v>
      </c>
      <c r="I26" s="37">
        <f>97500*12</f>
        <v>1170000</v>
      </c>
      <c r="J26" s="37">
        <f>1161518/1.19*1.038*1.0318</f>
        <v>1045374.3989505884</v>
      </c>
      <c r="K26" s="37">
        <f t="shared" si="0"/>
        <v>1639990.8836877998</v>
      </c>
      <c r="L26" s="37">
        <f t="shared" si="1"/>
        <v>1639990.8836877998</v>
      </c>
    </row>
    <row r="27" spans="1:12" ht="66" customHeight="1">
      <c r="A27" s="38">
        <v>24</v>
      </c>
      <c r="B27" s="10" t="s">
        <v>138</v>
      </c>
      <c r="C27" s="36" t="s">
        <v>136</v>
      </c>
      <c r="D27" s="36">
        <v>1</v>
      </c>
      <c r="E27" s="107"/>
      <c r="F27" s="113" t="s">
        <v>24</v>
      </c>
      <c r="G27" s="37">
        <v>237600</v>
      </c>
      <c r="H27" s="37">
        <v>456000</v>
      </c>
      <c r="I27" s="37">
        <v>234000</v>
      </c>
      <c r="J27" s="37">
        <f>367228/1.19*1.038*1.0318</f>
        <v>330507.7921976471</v>
      </c>
      <c r="K27" s="37">
        <f t="shared" si="0"/>
        <v>374287.06817879999</v>
      </c>
      <c r="L27" s="37">
        <f t="shared" si="1"/>
        <v>374287.06817879999</v>
      </c>
    </row>
    <row r="28" spans="1:12" ht="56.25" customHeight="1">
      <c r="A28" s="33">
        <v>25</v>
      </c>
      <c r="B28" s="44" t="s">
        <v>139</v>
      </c>
      <c r="C28" s="36" t="s">
        <v>136</v>
      </c>
      <c r="D28" s="36">
        <v>1</v>
      </c>
      <c r="E28" s="107"/>
      <c r="F28" s="113" t="s">
        <v>24</v>
      </c>
      <c r="G28" s="37">
        <v>197800</v>
      </c>
      <c r="H28" s="37">
        <v>456000</v>
      </c>
      <c r="I28" s="37">
        <f>208000</f>
        <v>208000</v>
      </c>
      <c r="J28" s="37">
        <f>+J27</f>
        <v>330507.7921976471</v>
      </c>
      <c r="K28" s="37">
        <f t="shared" si="0"/>
        <v>354711.56817879999</v>
      </c>
      <c r="L28" s="37">
        <f t="shared" si="1"/>
        <v>354711.56817879999</v>
      </c>
    </row>
    <row r="29" spans="1:12" ht="219" customHeight="1">
      <c r="A29" s="38">
        <v>26</v>
      </c>
      <c r="B29" s="117" t="s">
        <v>153</v>
      </c>
      <c r="C29" s="36" t="s">
        <v>136</v>
      </c>
      <c r="D29" s="118">
        <v>3</v>
      </c>
      <c r="E29" s="30"/>
      <c r="F29" s="31" t="s">
        <v>24</v>
      </c>
      <c r="G29" s="37">
        <v>917200</v>
      </c>
      <c r="H29" s="39">
        <v>228000</v>
      </c>
      <c r="I29" s="37">
        <v>620000</v>
      </c>
      <c r="J29" s="37">
        <f>793749/1.19*1.038*1.0318</f>
        <v>714379.70293411775</v>
      </c>
      <c r="K29" s="37">
        <f t="shared" si="0"/>
        <v>737674.9616229001</v>
      </c>
      <c r="L29" s="37">
        <f t="shared" si="1"/>
        <v>2213024.8848687001</v>
      </c>
    </row>
    <row r="30" spans="1:12" ht="189" customHeight="1">
      <c r="A30" s="38">
        <v>27</v>
      </c>
      <c r="B30" s="25" t="s">
        <v>117</v>
      </c>
      <c r="C30" s="45" t="s">
        <v>112</v>
      </c>
      <c r="D30" s="36">
        <v>1</v>
      </c>
      <c r="E30" s="17"/>
      <c r="F30" s="26" t="s">
        <v>8</v>
      </c>
      <c r="G30" s="46">
        <v>3814000</v>
      </c>
      <c r="H30" s="46">
        <v>6912000</v>
      </c>
      <c r="I30" s="46">
        <v>1822500</v>
      </c>
      <c r="J30" s="46">
        <f>3867213/1.19*1.038*1.0318</f>
        <v>3480518.9979741182</v>
      </c>
      <c r="K30" s="37">
        <f t="shared" si="0"/>
        <v>4768633.1518973</v>
      </c>
      <c r="L30" s="37">
        <f t="shared" si="1"/>
        <v>4768633.1518973</v>
      </c>
    </row>
    <row r="31" spans="1:12" ht="40.5" customHeight="1">
      <c r="A31" s="33">
        <v>28</v>
      </c>
      <c r="B31" s="25" t="s">
        <v>121</v>
      </c>
      <c r="C31" s="36" t="s">
        <v>112</v>
      </c>
      <c r="D31" s="36">
        <v>2</v>
      </c>
      <c r="E31" s="17"/>
      <c r="F31" s="26" t="s">
        <v>8</v>
      </c>
      <c r="G31" s="46">
        <v>878000</v>
      </c>
      <c r="H31" s="47">
        <v>56200</v>
      </c>
      <c r="I31" s="46">
        <v>195750</v>
      </c>
      <c r="J31" s="46">
        <f>664782/1.19*1.038*1.0318</f>
        <v>598308.49257882359</v>
      </c>
      <c r="K31" s="37">
        <f t="shared" si="0"/>
        <v>514156.90154220001</v>
      </c>
      <c r="L31" s="37">
        <f t="shared" si="1"/>
        <v>1028313.8030844</v>
      </c>
    </row>
    <row r="32" spans="1:12" ht="72.75" customHeight="1">
      <c r="A32" s="38">
        <v>29</v>
      </c>
      <c r="B32" s="25" t="s">
        <v>164</v>
      </c>
      <c r="C32" s="41" t="s">
        <v>78</v>
      </c>
      <c r="D32" s="36">
        <v>10</v>
      </c>
      <c r="E32" s="17"/>
      <c r="F32" s="26" t="s">
        <v>55</v>
      </c>
      <c r="G32" s="46">
        <v>674200</v>
      </c>
      <c r="H32" s="46">
        <v>451200</v>
      </c>
      <c r="I32" s="46">
        <f>3850*100</f>
        <v>385000</v>
      </c>
      <c r="J32" s="46"/>
      <c r="K32" s="37">
        <f t="shared" si="0"/>
        <v>599125.33333333337</v>
      </c>
      <c r="L32" s="37">
        <f t="shared" si="1"/>
        <v>5991253.333333334</v>
      </c>
    </row>
    <row r="33" spans="1:12" ht="59.25" customHeight="1">
      <c r="A33" s="38">
        <v>30</v>
      </c>
      <c r="B33" s="25" t="s">
        <v>135</v>
      </c>
      <c r="C33" s="41" t="s">
        <v>136</v>
      </c>
      <c r="D33" s="36">
        <v>1</v>
      </c>
      <c r="E33" s="17"/>
      <c r="F33" s="26" t="s">
        <v>8</v>
      </c>
      <c r="G33" s="46"/>
      <c r="H33" s="46">
        <v>5280000</v>
      </c>
      <c r="I33" s="46">
        <v>10561200</v>
      </c>
      <c r="J33" s="46">
        <f>5583768/1.19*1.038*1.0318</f>
        <v>5025430.6148329414</v>
      </c>
      <c r="K33" s="37">
        <f t="shared" si="0"/>
        <v>8277096.8105504001</v>
      </c>
      <c r="L33" s="37">
        <f t="shared" si="1"/>
        <v>8277096.8105504001</v>
      </c>
    </row>
    <row r="34" spans="1:12" ht="69.75" customHeight="1">
      <c r="A34" s="33">
        <v>31</v>
      </c>
      <c r="B34" s="25" t="s">
        <v>156</v>
      </c>
      <c r="C34" s="41" t="s">
        <v>136</v>
      </c>
      <c r="D34" s="36">
        <v>8</v>
      </c>
      <c r="E34" s="17"/>
      <c r="F34" s="26" t="s">
        <v>24</v>
      </c>
      <c r="G34" s="46">
        <v>137400</v>
      </c>
      <c r="H34" s="46">
        <v>72000</v>
      </c>
      <c r="I34" s="46">
        <v>58500</v>
      </c>
      <c r="J34" s="46"/>
      <c r="K34" s="37">
        <f t="shared" si="0"/>
        <v>106267</v>
      </c>
      <c r="L34" s="37">
        <f t="shared" si="1"/>
        <v>850136</v>
      </c>
    </row>
    <row r="35" spans="1:12" ht="285" customHeight="1">
      <c r="A35" s="38">
        <v>32</v>
      </c>
      <c r="B35" s="49" t="s">
        <v>109</v>
      </c>
      <c r="C35" s="41" t="s">
        <v>110</v>
      </c>
      <c r="D35" s="36">
        <v>1</v>
      </c>
      <c r="E35" s="17"/>
      <c r="F35" s="26" t="s">
        <v>8</v>
      </c>
      <c r="G35" s="46">
        <f>37287000+15575000+6254000</f>
        <v>59116000</v>
      </c>
      <c r="H35" s="46">
        <v>16800000</v>
      </c>
      <c r="I35" s="46">
        <v>24557000</v>
      </c>
      <c r="J35" s="46"/>
      <c r="K35" s="37">
        <f t="shared" si="0"/>
        <v>39854290</v>
      </c>
      <c r="L35" s="37">
        <f t="shared" si="1"/>
        <v>39854290</v>
      </c>
    </row>
    <row r="36" spans="1:12" ht="73.5" customHeight="1">
      <c r="A36" s="38">
        <v>33</v>
      </c>
      <c r="B36" s="2" t="s">
        <v>124</v>
      </c>
      <c r="C36" s="36" t="s">
        <v>110</v>
      </c>
      <c r="D36" s="36">
        <v>2</v>
      </c>
      <c r="E36" s="18"/>
      <c r="F36" s="27" t="s">
        <v>8</v>
      </c>
      <c r="G36" s="37">
        <f t="shared" ref="G36:G37" si="2">262500+119000</f>
        <v>381500</v>
      </c>
      <c r="H36" s="37">
        <v>132000</v>
      </c>
      <c r="I36" s="37">
        <v>272750</v>
      </c>
      <c r="J36" s="37">
        <f>+J37</f>
        <v>203876.7990211765</v>
      </c>
      <c r="K36" s="37">
        <f t="shared" si="0"/>
        <v>294562.72270879999</v>
      </c>
      <c r="L36" s="37">
        <f t="shared" si="1"/>
        <v>589125.44541759999</v>
      </c>
    </row>
    <row r="37" spans="1:12" ht="63" customHeight="1">
      <c r="A37" s="33">
        <v>34</v>
      </c>
      <c r="B37" s="2" t="s">
        <v>125</v>
      </c>
      <c r="C37" s="36" t="s">
        <v>110</v>
      </c>
      <c r="D37" s="36">
        <v>2</v>
      </c>
      <c r="E37" s="17"/>
      <c r="F37" s="113" t="s">
        <v>8</v>
      </c>
      <c r="G37" s="37">
        <f t="shared" si="2"/>
        <v>381500</v>
      </c>
      <c r="H37" s="37">
        <v>132000</v>
      </c>
      <c r="I37" s="37">
        <v>272750</v>
      </c>
      <c r="J37" s="37">
        <f>226528/1.19*1.038*1.0318</f>
        <v>203876.7990211765</v>
      </c>
      <c r="K37" s="37">
        <f t="shared" si="0"/>
        <v>294562.72270879999</v>
      </c>
      <c r="L37" s="37">
        <f t="shared" si="1"/>
        <v>589125.44541759999</v>
      </c>
    </row>
    <row r="38" spans="1:12" ht="63" customHeight="1">
      <c r="A38" s="38">
        <v>35</v>
      </c>
      <c r="B38" s="2" t="s">
        <v>126</v>
      </c>
      <c r="C38" s="36" t="s">
        <v>110</v>
      </c>
      <c r="D38" s="36">
        <v>2</v>
      </c>
      <c r="E38" s="17"/>
      <c r="F38" s="113" t="s">
        <v>8</v>
      </c>
      <c r="G38" s="37">
        <f t="shared" ref="G38:G43" si="3">280600+133000</f>
        <v>413600</v>
      </c>
      <c r="H38" s="37">
        <v>132000</v>
      </c>
      <c r="I38" s="37">
        <v>272750</v>
      </c>
      <c r="J38" s="37">
        <f>+J39</f>
        <v>214760.58438352947</v>
      </c>
      <c r="K38" s="37">
        <f t="shared" si="0"/>
        <v>307350.39885410003</v>
      </c>
      <c r="L38" s="37">
        <f t="shared" si="1"/>
        <v>614700.79770820006</v>
      </c>
    </row>
    <row r="39" spans="1:12" ht="65.25" customHeight="1">
      <c r="A39" s="38">
        <v>36</v>
      </c>
      <c r="B39" s="2" t="s">
        <v>127</v>
      </c>
      <c r="C39" s="36" t="s">
        <v>110</v>
      </c>
      <c r="D39" s="36">
        <v>2</v>
      </c>
      <c r="E39" s="17"/>
      <c r="F39" s="113" t="s">
        <v>8</v>
      </c>
      <c r="G39" s="37">
        <f t="shared" si="3"/>
        <v>413600</v>
      </c>
      <c r="H39" s="37">
        <v>132000</v>
      </c>
      <c r="I39" s="37">
        <v>272750</v>
      </c>
      <c r="J39" s="37">
        <f>238621/1.19*1.038*1.0318</f>
        <v>214760.58438352947</v>
      </c>
      <c r="K39" s="37">
        <f t="shared" si="0"/>
        <v>307350.39885410003</v>
      </c>
      <c r="L39" s="37">
        <f t="shared" si="1"/>
        <v>614700.79770820006</v>
      </c>
    </row>
    <row r="40" spans="1:12" ht="65.25" customHeight="1">
      <c r="A40" s="33">
        <v>37</v>
      </c>
      <c r="B40" s="2" t="s">
        <v>128</v>
      </c>
      <c r="C40" s="36" t="s">
        <v>110</v>
      </c>
      <c r="D40" s="36">
        <v>3</v>
      </c>
      <c r="E40" s="17"/>
      <c r="F40" s="113" t="s">
        <v>8</v>
      </c>
      <c r="G40" s="37">
        <f t="shared" si="3"/>
        <v>413600</v>
      </c>
      <c r="H40" s="37">
        <v>132000</v>
      </c>
      <c r="I40" s="37">
        <v>272750</v>
      </c>
      <c r="J40" s="37">
        <f>+J44</f>
        <v>226538.97676235298</v>
      </c>
      <c r="K40" s="37">
        <f t="shared" si="0"/>
        <v>310854.47058680002</v>
      </c>
      <c r="L40" s="37">
        <f t="shared" si="1"/>
        <v>932563.41176040005</v>
      </c>
    </row>
    <row r="41" spans="1:12" ht="68.25" customHeight="1">
      <c r="A41" s="38">
        <v>38</v>
      </c>
      <c r="B41" s="2" t="s">
        <v>129</v>
      </c>
      <c r="C41" s="36" t="s">
        <v>110</v>
      </c>
      <c r="D41" s="36">
        <v>2</v>
      </c>
      <c r="E41" s="17"/>
      <c r="F41" s="113" t="s">
        <v>8</v>
      </c>
      <c r="G41" s="37">
        <f t="shared" si="3"/>
        <v>413600</v>
      </c>
      <c r="H41" s="37">
        <v>132000</v>
      </c>
      <c r="I41" s="37">
        <v>272750</v>
      </c>
      <c r="J41" s="37">
        <f>+J44</f>
        <v>226538.97676235298</v>
      </c>
      <c r="K41" s="37">
        <f t="shared" si="0"/>
        <v>310854.47058680002</v>
      </c>
      <c r="L41" s="37">
        <f t="shared" si="1"/>
        <v>621708.94117360003</v>
      </c>
    </row>
    <row r="42" spans="1:12" ht="56.25" customHeight="1">
      <c r="A42" s="38">
        <v>39</v>
      </c>
      <c r="B42" s="2" t="s">
        <v>130</v>
      </c>
      <c r="C42" s="36" t="s">
        <v>110</v>
      </c>
      <c r="D42" s="36">
        <v>3</v>
      </c>
      <c r="E42" s="17"/>
      <c r="F42" s="113" t="s">
        <v>8</v>
      </c>
      <c r="G42" s="37">
        <f t="shared" si="3"/>
        <v>413600</v>
      </c>
      <c r="H42" s="37">
        <v>132000</v>
      </c>
      <c r="I42" s="37">
        <v>272750</v>
      </c>
      <c r="J42" s="37">
        <f>+J44</f>
        <v>226538.97676235298</v>
      </c>
      <c r="K42" s="37">
        <f t="shared" si="0"/>
        <v>310854.47058680002</v>
      </c>
      <c r="L42" s="37">
        <f t="shared" si="1"/>
        <v>932563.41176040005</v>
      </c>
    </row>
    <row r="43" spans="1:12" ht="56.25" customHeight="1">
      <c r="A43" s="33">
        <v>40</v>
      </c>
      <c r="B43" s="2" t="s">
        <v>131</v>
      </c>
      <c r="C43" s="36" t="s">
        <v>110</v>
      </c>
      <c r="D43" s="36">
        <v>3</v>
      </c>
      <c r="E43" s="17"/>
      <c r="F43" s="113" t="s">
        <v>8</v>
      </c>
      <c r="G43" s="37">
        <f t="shared" si="3"/>
        <v>413600</v>
      </c>
      <c r="H43" s="37">
        <v>132000</v>
      </c>
      <c r="I43" s="37">
        <v>272750</v>
      </c>
      <c r="J43" s="37">
        <f>+J44</f>
        <v>226538.97676235298</v>
      </c>
      <c r="K43" s="37">
        <f t="shared" si="0"/>
        <v>310854.47058680002</v>
      </c>
      <c r="L43" s="37">
        <f t="shared" si="1"/>
        <v>932563.41176040005</v>
      </c>
    </row>
    <row r="44" spans="1:12" ht="56.25" customHeight="1">
      <c r="A44" s="38">
        <v>41</v>
      </c>
      <c r="B44" s="2" t="s">
        <v>132</v>
      </c>
      <c r="C44" s="36" t="s">
        <v>110</v>
      </c>
      <c r="D44" s="36">
        <v>3</v>
      </c>
      <c r="E44" s="17"/>
      <c r="F44" s="113" t="s">
        <v>8</v>
      </c>
      <c r="G44" s="37">
        <f>328000+133000</f>
        <v>461000</v>
      </c>
      <c r="H44" s="37">
        <v>132000</v>
      </c>
      <c r="I44" s="37">
        <v>272750</v>
      </c>
      <c r="J44" s="37">
        <f>251708/1.19*1.038*1.0318</f>
        <v>226538.97676235298</v>
      </c>
      <c r="K44" s="37">
        <f t="shared" si="0"/>
        <v>324955.97058680002</v>
      </c>
      <c r="L44" s="37">
        <f t="shared" si="1"/>
        <v>974867.91176040005</v>
      </c>
    </row>
    <row r="45" spans="1:12" ht="66" customHeight="1">
      <c r="A45" s="38">
        <v>42</v>
      </c>
      <c r="B45" s="25" t="s">
        <v>133</v>
      </c>
      <c r="C45" s="36" t="s">
        <v>110</v>
      </c>
      <c r="D45" s="36">
        <v>3</v>
      </c>
      <c r="E45" s="107"/>
      <c r="F45" s="113" t="s">
        <v>8</v>
      </c>
      <c r="G45" s="37">
        <f>509200+133000</f>
        <v>642200</v>
      </c>
      <c r="H45" s="37">
        <v>168000</v>
      </c>
      <c r="I45" s="37">
        <f>308800</f>
        <v>308800</v>
      </c>
      <c r="J45" s="37">
        <f>338618/1.19*1.038*1.0318</f>
        <v>304758.59024470591</v>
      </c>
      <c r="K45" s="37">
        <f t="shared" si="0"/>
        <v>423568.18059779995</v>
      </c>
      <c r="L45" s="37">
        <f t="shared" si="1"/>
        <v>1270704.5417934</v>
      </c>
    </row>
    <row r="46" spans="1:12" ht="58.5" customHeight="1">
      <c r="A46" s="33">
        <v>43</v>
      </c>
      <c r="B46" s="25" t="s">
        <v>122</v>
      </c>
      <c r="C46" s="36" t="s">
        <v>110</v>
      </c>
      <c r="D46" s="36">
        <v>1</v>
      </c>
      <c r="F46" s="113" t="s">
        <v>8</v>
      </c>
      <c r="G46" s="37">
        <v>1616500</v>
      </c>
      <c r="H46" s="37">
        <v>643200</v>
      </c>
      <c r="I46" s="37">
        <f>3018650</f>
        <v>3018650</v>
      </c>
      <c r="J46" s="37"/>
      <c r="K46" s="37">
        <f t="shared" si="0"/>
        <v>2093745.5</v>
      </c>
      <c r="L46" s="37">
        <f t="shared" si="1"/>
        <v>2093745.5</v>
      </c>
    </row>
    <row r="47" spans="1:12" ht="66.75" customHeight="1">
      <c r="A47" s="38">
        <v>44</v>
      </c>
      <c r="B47" s="25" t="s">
        <v>160</v>
      </c>
      <c r="C47" s="36" t="s">
        <v>110</v>
      </c>
      <c r="D47" s="36">
        <v>2</v>
      </c>
      <c r="E47" s="17"/>
      <c r="F47" s="26" t="s">
        <v>24</v>
      </c>
      <c r="G47" s="46"/>
      <c r="H47" s="46">
        <v>84000</v>
      </c>
      <c r="I47" s="46">
        <v>145000</v>
      </c>
      <c r="J47" s="46"/>
      <c r="K47" s="37">
        <f t="shared" si="0"/>
        <v>136255</v>
      </c>
      <c r="L47" s="37">
        <f t="shared" si="1"/>
        <v>272510</v>
      </c>
    </row>
    <row r="48" spans="1:12" ht="48" customHeight="1">
      <c r="A48" s="38">
        <v>45</v>
      </c>
      <c r="B48" s="25" t="s">
        <v>161</v>
      </c>
      <c r="C48" s="36" t="s">
        <v>110</v>
      </c>
      <c r="D48" s="36">
        <v>2</v>
      </c>
      <c r="E48" s="17"/>
      <c r="F48" s="26" t="s">
        <v>24</v>
      </c>
      <c r="G48" s="46"/>
      <c r="H48" s="46">
        <v>84000</v>
      </c>
      <c r="I48" s="46">
        <v>145000</v>
      </c>
      <c r="J48" s="46"/>
      <c r="K48" s="37">
        <f t="shared" si="0"/>
        <v>136255</v>
      </c>
      <c r="L48" s="37">
        <f t="shared" si="1"/>
        <v>272510</v>
      </c>
    </row>
    <row r="49" spans="1:12" ht="58.5" customHeight="1">
      <c r="A49" s="33">
        <v>46</v>
      </c>
      <c r="B49" s="35" t="s">
        <v>159</v>
      </c>
      <c r="C49" s="33" t="s">
        <v>110</v>
      </c>
      <c r="D49" s="33">
        <v>4</v>
      </c>
      <c r="E49" s="107"/>
      <c r="F49" s="113" t="s">
        <v>24</v>
      </c>
      <c r="G49" s="37">
        <v>53500</v>
      </c>
      <c r="H49" s="37">
        <v>42000</v>
      </c>
      <c r="I49" s="37"/>
      <c r="J49" s="37">
        <f>71388/1.19*1.038*1.0318</f>
        <v>64249.703915294122</v>
      </c>
      <c r="K49" s="37">
        <f t="shared" si="0"/>
        <v>63367.382553066658</v>
      </c>
      <c r="L49" s="37">
        <f t="shared" si="1"/>
        <v>253469.53021226663</v>
      </c>
    </row>
    <row r="50" spans="1:12" ht="66" customHeight="1">
      <c r="A50" s="38">
        <v>47</v>
      </c>
      <c r="B50" s="35" t="s">
        <v>165</v>
      </c>
      <c r="C50" s="33" t="s">
        <v>110</v>
      </c>
      <c r="D50" s="33">
        <v>60</v>
      </c>
      <c r="E50" s="107"/>
      <c r="F50" s="113" t="s">
        <v>55</v>
      </c>
      <c r="G50" s="37"/>
      <c r="H50" s="37">
        <v>5280</v>
      </c>
      <c r="I50" s="37">
        <v>120000</v>
      </c>
      <c r="J50" s="37">
        <f>3971/1.19*1.038*1.0318</f>
        <v>3573.9280305882357</v>
      </c>
      <c r="K50" s="37">
        <f t="shared" si="0"/>
        <v>51112.0581188</v>
      </c>
      <c r="L50" s="37">
        <f t="shared" si="1"/>
        <v>3066723.4871279998</v>
      </c>
    </row>
    <row r="51" spans="1:12" ht="62.25" customHeight="1">
      <c r="A51" s="38">
        <v>48</v>
      </c>
      <c r="B51" s="35" t="s">
        <v>166</v>
      </c>
      <c r="C51" s="33" t="s">
        <v>110</v>
      </c>
      <c r="D51" s="33">
        <v>20</v>
      </c>
      <c r="E51" s="107"/>
      <c r="F51" s="113" t="s">
        <v>55</v>
      </c>
      <c r="G51" s="37"/>
      <c r="H51" s="37">
        <v>8160</v>
      </c>
      <c r="I51" s="37">
        <v>240000</v>
      </c>
      <c r="J51" s="37">
        <f>7220/1.19*1.038*1.0318</f>
        <v>6498.0509647058834</v>
      </c>
      <c r="K51" s="37">
        <f t="shared" si="0"/>
        <v>101014.360216</v>
      </c>
      <c r="L51" s="37">
        <f t="shared" si="1"/>
        <v>2020287.20432</v>
      </c>
    </row>
    <row r="52" spans="1:12" ht="60.75" customHeight="1">
      <c r="A52" s="33">
        <v>49</v>
      </c>
      <c r="B52" s="32" t="s">
        <v>167</v>
      </c>
      <c r="C52" s="34" t="s">
        <v>168</v>
      </c>
      <c r="D52" s="33">
        <v>2</v>
      </c>
      <c r="F52" s="27" t="s">
        <v>55</v>
      </c>
      <c r="G52" s="37"/>
      <c r="H52" s="37">
        <v>2304000</v>
      </c>
      <c r="I52" s="37">
        <f>19200*55</f>
        <v>1056000</v>
      </c>
      <c r="J52" s="37">
        <v>261385</v>
      </c>
      <c r="K52" s="37">
        <f t="shared" si="0"/>
        <v>1436482.7166666666</v>
      </c>
      <c r="L52" s="37">
        <f t="shared" si="1"/>
        <v>2872965.4333333331</v>
      </c>
    </row>
    <row r="53" spans="1:12" ht="72" customHeight="1">
      <c r="A53" s="38">
        <v>50</v>
      </c>
      <c r="B53" s="35" t="s">
        <v>169</v>
      </c>
      <c r="C53" s="33" t="s">
        <v>85</v>
      </c>
      <c r="D53" s="33">
        <v>2</v>
      </c>
      <c r="E53" s="107"/>
      <c r="F53" s="113" t="s">
        <v>55</v>
      </c>
      <c r="G53" s="37">
        <v>328200</v>
      </c>
      <c r="H53" s="37">
        <v>264000</v>
      </c>
      <c r="I53" s="37">
        <v>312000</v>
      </c>
      <c r="J53" s="37"/>
      <c r="K53" s="37">
        <f t="shared" si="0"/>
        <v>358666</v>
      </c>
      <c r="L53" s="37">
        <f t="shared" si="1"/>
        <v>717332</v>
      </c>
    </row>
    <row r="54" spans="1:12" ht="51.75" customHeight="1">
      <c r="A54" s="38">
        <v>51</v>
      </c>
      <c r="B54" s="35" t="s">
        <v>170</v>
      </c>
      <c r="C54" s="34" t="s">
        <v>171</v>
      </c>
      <c r="D54" s="33">
        <v>10</v>
      </c>
      <c r="F54" s="27" t="s">
        <v>55</v>
      </c>
      <c r="G54" s="37">
        <f>159000/2</f>
        <v>79500</v>
      </c>
      <c r="H54" s="37">
        <v>36000</v>
      </c>
      <c r="I54" s="37">
        <f>8450*5</f>
        <v>42250</v>
      </c>
      <c r="J54" s="37"/>
      <c r="K54" s="37">
        <f t="shared" si="0"/>
        <v>62574.166666666664</v>
      </c>
      <c r="L54" s="37">
        <f t="shared" si="1"/>
        <v>625741.66666666663</v>
      </c>
    </row>
    <row r="55" spans="1:12" ht="51.75" customHeight="1">
      <c r="A55" s="33">
        <v>52</v>
      </c>
      <c r="B55" s="32" t="s">
        <v>158</v>
      </c>
      <c r="C55" s="34" t="s">
        <v>112</v>
      </c>
      <c r="D55" s="33">
        <v>20</v>
      </c>
      <c r="F55" s="27" t="s">
        <v>24</v>
      </c>
      <c r="G55" s="37">
        <v>10300</v>
      </c>
      <c r="H55" s="37">
        <v>30000</v>
      </c>
      <c r="I55" s="37">
        <v>13200</v>
      </c>
      <c r="J55" s="37"/>
      <c r="K55" s="37">
        <f t="shared" si="0"/>
        <v>21221.666666666664</v>
      </c>
      <c r="L55" s="37">
        <f t="shared" si="1"/>
        <v>424433.33333333326</v>
      </c>
    </row>
    <row r="56" spans="1:12" ht="63" customHeight="1">
      <c r="A56" s="38">
        <v>53</v>
      </c>
      <c r="B56" s="35" t="s">
        <v>172</v>
      </c>
      <c r="C56" s="34" t="s">
        <v>173</v>
      </c>
      <c r="D56" s="33">
        <v>6</v>
      </c>
      <c r="F56" s="27" t="s">
        <v>55</v>
      </c>
      <c r="G56" s="37"/>
      <c r="H56" s="37">
        <v>360000</v>
      </c>
      <c r="I56" s="37">
        <v>190000</v>
      </c>
      <c r="J56" s="37"/>
      <c r="K56" s="37">
        <f t="shared" si="0"/>
        <v>327250</v>
      </c>
      <c r="L56" s="37">
        <f t="shared" si="1"/>
        <v>1963500</v>
      </c>
    </row>
    <row r="57" spans="1:12" ht="92.25" customHeight="1">
      <c r="A57" s="38">
        <v>66</v>
      </c>
      <c r="B57" s="35" t="s">
        <v>157</v>
      </c>
      <c r="C57" s="34" t="s">
        <v>112</v>
      </c>
      <c r="D57" s="33">
        <v>1</v>
      </c>
      <c r="F57" s="27" t="s">
        <v>24</v>
      </c>
      <c r="G57" s="37"/>
      <c r="H57" s="37">
        <v>852000</v>
      </c>
      <c r="I57" s="37">
        <v>512000</v>
      </c>
      <c r="J57" s="37"/>
      <c r="K57" s="37">
        <f t="shared" si="0"/>
        <v>811580</v>
      </c>
      <c r="L57" s="37">
        <f t="shared" si="1"/>
        <v>811580</v>
      </c>
    </row>
    <row r="58" spans="1:12" ht="75.75" customHeight="1">
      <c r="A58" s="33">
        <v>67</v>
      </c>
      <c r="B58" s="8" t="s">
        <v>123</v>
      </c>
      <c r="C58" s="33" t="s">
        <v>112</v>
      </c>
      <c r="D58" s="33">
        <v>2</v>
      </c>
      <c r="E58" s="107"/>
      <c r="F58" s="113" t="s">
        <v>8</v>
      </c>
      <c r="G58" s="37">
        <v>379800</v>
      </c>
      <c r="H58" s="37">
        <v>264000</v>
      </c>
      <c r="I58" s="37">
        <v>318500</v>
      </c>
      <c r="J58" s="37"/>
      <c r="K58" s="37">
        <f t="shared" si="0"/>
        <v>381712.33333333331</v>
      </c>
      <c r="L58" s="37">
        <f t="shared" si="1"/>
        <v>763424.66666666663</v>
      </c>
    </row>
    <row r="59" spans="1:12" ht="120.75" customHeight="1">
      <c r="A59" s="33">
        <v>68</v>
      </c>
      <c r="B59" s="35" t="s">
        <v>174</v>
      </c>
      <c r="C59" s="34" t="s">
        <v>175</v>
      </c>
      <c r="D59" s="33">
        <v>2</v>
      </c>
      <c r="E59" s="18"/>
      <c r="F59" s="27" t="s">
        <v>55</v>
      </c>
      <c r="G59" s="37">
        <f>142200*2</f>
        <v>284400</v>
      </c>
      <c r="H59" s="37">
        <v>492000</v>
      </c>
      <c r="I59" s="37">
        <f>10500*50</f>
        <v>525000</v>
      </c>
      <c r="J59" s="37">
        <f>5415/1.19*1.038*1.0318*50</f>
        <v>243676.9111764706</v>
      </c>
      <c r="K59" s="37">
        <f t="shared" si="0"/>
        <v>459660.38107499998</v>
      </c>
      <c r="L59" s="37">
        <f t="shared" si="1"/>
        <v>919320.76214999997</v>
      </c>
    </row>
    <row r="60" spans="1:12" ht="76.5" customHeight="1">
      <c r="A60" s="33">
        <v>69</v>
      </c>
      <c r="B60" s="35" t="s">
        <v>154</v>
      </c>
      <c r="C60" s="33" t="s">
        <v>6</v>
      </c>
      <c r="D60" s="33">
        <v>50</v>
      </c>
      <c r="E60" s="107"/>
      <c r="F60" s="113" t="s">
        <v>24</v>
      </c>
      <c r="G60" s="37">
        <f>88600/10</f>
        <v>8860</v>
      </c>
      <c r="H60" s="37">
        <v>16800</v>
      </c>
      <c r="I60" s="37">
        <f>70000/10</f>
        <v>7000</v>
      </c>
      <c r="J60" s="37"/>
      <c r="K60" s="37">
        <f t="shared" si="0"/>
        <v>12955.133333333331</v>
      </c>
      <c r="L60" s="37">
        <f t="shared" si="1"/>
        <v>647756.66666666651</v>
      </c>
    </row>
    <row r="61" spans="1:12" ht="114" customHeight="1">
      <c r="A61" s="38">
        <v>70</v>
      </c>
      <c r="B61" s="35" t="s">
        <v>155</v>
      </c>
      <c r="C61" s="33" t="s">
        <v>6</v>
      </c>
      <c r="D61" s="33">
        <v>1</v>
      </c>
      <c r="E61" s="107"/>
      <c r="F61" s="113" t="s">
        <v>24</v>
      </c>
      <c r="G61" s="37">
        <v>1199000</v>
      </c>
      <c r="H61" s="37">
        <v>1800000</v>
      </c>
      <c r="I61" s="37">
        <v>1027000</v>
      </c>
      <c r="J61" s="37"/>
      <c r="K61" s="37">
        <f t="shared" si="0"/>
        <v>1596980</v>
      </c>
      <c r="L61" s="37">
        <f t="shared" si="1"/>
        <v>1596980</v>
      </c>
    </row>
    <row r="62" spans="1:12" ht="27.75" customHeight="1">
      <c r="A62" s="38"/>
      <c r="B62" s="35"/>
      <c r="C62" s="33"/>
      <c r="D62" s="33"/>
      <c r="E62" s="107"/>
      <c r="F62" s="107"/>
      <c r="G62" s="107"/>
      <c r="H62" s="107"/>
      <c r="I62" s="107"/>
      <c r="J62" s="107"/>
      <c r="K62" s="18"/>
      <c r="L62" s="18"/>
    </row>
    <row r="63" spans="1:12" ht="15.75" customHeight="1">
      <c r="A63" s="38"/>
      <c r="B63" s="42"/>
      <c r="C63" s="33"/>
      <c r="D63" s="33"/>
      <c r="E63" s="107"/>
      <c r="F63" s="107"/>
      <c r="G63" s="107"/>
      <c r="H63" s="107"/>
      <c r="I63" s="107"/>
      <c r="J63" s="107"/>
      <c r="K63" s="18"/>
      <c r="L63" s="50">
        <f>SUM(L4:L62)</f>
        <v>327577993.43087518</v>
      </c>
    </row>
    <row r="64" spans="1:12" ht="15.75" customHeight="1">
      <c r="A64" s="38"/>
      <c r="B64" s="43"/>
      <c r="C64" s="33"/>
      <c r="D64" s="33"/>
      <c r="E64" s="107"/>
      <c r="F64" s="107"/>
      <c r="G64" s="107"/>
      <c r="H64" s="107"/>
      <c r="I64" s="107"/>
      <c r="J64" s="107"/>
      <c r="K64" s="18"/>
      <c r="L64" s="18"/>
    </row>
    <row r="65" spans="1:12" ht="15.75" customHeight="1">
      <c r="A65" s="38"/>
      <c r="B65" s="43"/>
      <c r="C65" s="51"/>
      <c r="D65" s="51"/>
      <c r="E65" s="107"/>
      <c r="F65" s="107"/>
      <c r="G65" s="107"/>
      <c r="H65" s="107"/>
      <c r="I65" s="107"/>
      <c r="J65" s="107"/>
      <c r="K65" s="18"/>
      <c r="L65" s="18"/>
    </row>
    <row r="66" spans="1:12" ht="15.75" customHeight="1">
      <c r="A66" s="18"/>
      <c r="B66" s="18"/>
      <c r="C66" s="51"/>
      <c r="D66" s="51"/>
      <c r="E66" s="107"/>
      <c r="F66" s="107"/>
      <c r="G66" s="107"/>
      <c r="H66" s="107"/>
      <c r="I66" s="107"/>
      <c r="J66" s="107"/>
      <c r="K66" s="18"/>
      <c r="L66" s="18"/>
    </row>
    <row r="67" spans="1:12" ht="15.75" customHeight="1">
      <c r="A67" s="18"/>
      <c r="B67" s="18"/>
      <c r="C67" s="51"/>
      <c r="D67" s="51"/>
      <c r="E67" s="107"/>
      <c r="F67" s="107"/>
      <c r="G67" s="107"/>
      <c r="H67" s="107"/>
      <c r="I67" s="107"/>
      <c r="J67" s="107"/>
      <c r="K67" s="18"/>
      <c r="L67" s="18"/>
    </row>
    <row r="68" spans="1:12" ht="15.75" customHeight="1">
      <c r="A68" s="18"/>
      <c r="B68" s="18"/>
      <c r="C68" s="51"/>
      <c r="D68" s="51"/>
      <c r="E68" s="107"/>
      <c r="F68" s="107"/>
      <c r="G68" s="107"/>
      <c r="H68" s="107"/>
      <c r="I68" s="107"/>
      <c r="J68" s="107"/>
      <c r="K68" s="18"/>
      <c r="L68" s="18"/>
    </row>
    <row r="69" spans="1:12" ht="15.75" customHeight="1">
      <c r="A69" s="18"/>
      <c r="B69" s="18"/>
      <c r="C69" s="51"/>
      <c r="D69" s="51"/>
      <c r="E69" s="107"/>
      <c r="F69" s="107"/>
      <c r="G69" s="107"/>
      <c r="H69" s="107"/>
      <c r="I69" s="107"/>
      <c r="J69" s="107"/>
      <c r="K69" s="18"/>
      <c r="L69" s="18"/>
    </row>
    <row r="70" spans="1:12" ht="15.75" customHeight="1">
      <c r="A70" s="18"/>
      <c r="B70" s="18"/>
      <c r="C70" s="51"/>
      <c r="D70" s="51"/>
      <c r="E70" s="107"/>
      <c r="F70" s="107"/>
      <c r="G70" s="107"/>
      <c r="H70" s="107"/>
      <c r="I70" s="107"/>
      <c r="J70" s="107"/>
      <c r="K70" s="18"/>
      <c r="L70" s="18"/>
    </row>
    <row r="71" spans="1:12" ht="15.75" customHeight="1">
      <c r="A71" s="18"/>
      <c r="B71" s="18"/>
      <c r="C71" s="51"/>
      <c r="D71" s="51"/>
      <c r="E71" s="107"/>
      <c r="F71" s="107"/>
      <c r="G71" s="107"/>
      <c r="H71" s="107"/>
      <c r="I71" s="107"/>
      <c r="J71" s="107"/>
      <c r="K71" s="18"/>
      <c r="L71" s="18"/>
    </row>
    <row r="72" spans="1:12" ht="15.75" customHeight="1">
      <c r="A72" s="18"/>
      <c r="B72" s="18"/>
      <c r="C72" s="51"/>
      <c r="D72" s="51"/>
      <c r="E72" s="107"/>
      <c r="F72" s="107"/>
      <c r="G72" s="107"/>
      <c r="H72" s="107"/>
      <c r="I72" s="107"/>
      <c r="J72" s="107"/>
      <c r="K72" s="18"/>
      <c r="L72" s="18"/>
    </row>
    <row r="73" spans="1:12" ht="15.75" customHeight="1">
      <c r="A73" s="18"/>
      <c r="B73" s="18"/>
      <c r="C73" s="51"/>
      <c r="D73" s="51"/>
      <c r="E73" s="107"/>
      <c r="F73" s="107"/>
      <c r="G73" s="107"/>
      <c r="H73" s="107"/>
      <c r="I73" s="107"/>
      <c r="J73" s="107"/>
      <c r="K73" s="18"/>
      <c r="L73" s="18"/>
    </row>
    <row r="74" spans="1:12" ht="15.75" customHeight="1">
      <c r="A74" s="18"/>
      <c r="B74" s="18"/>
      <c r="C74" s="51"/>
      <c r="D74" s="51"/>
      <c r="E74" s="107"/>
      <c r="F74" s="107"/>
      <c r="G74" s="107"/>
      <c r="H74" s="107"/>
      <c r="I74" s="107"/>
      <c r="J74" s="107"/>
      <c r="K74" s="18"/>
      <c r="L74" s="18"/>
    </row>
    <row r="75" spans="1:12" ht="15.75" customHeight="1">
      <c r="A75" s="18"/>
      <c r="B75" s="18"/>
      <c r="C75" s="51"/>
      <c r="D75" s="51"/>
      <c r="E75" s="107"/>
      <c r="F75" s="107"/>
      <c r="G75" s="107"/>
      <c r="H75" s="107"/>
      <c r="I75" s="107"/>
      <c r="J75" s="107"/>
      <c r="K75" s="18"/>
      <c r="L75" s="18"/>
    </row>
    <row r="76" spans="1:12" ht="15.75" customHeight="1">
      <c r="A76" s="18"/>
      <c r="B76" s="18"/>
      <c r="C76" s="51"/>
      <c r="D76" s="51"/>
      <c r="E76" s="107"/>
      <c r="F76" s="107"/>
      <c r="G76" s="107"/>
      <c r="H76" s="107"/>
      <c r="I76" s="107"/>
      <c r="J76" s="107"/>
      <c r="K76" s="18"/>
      <c r="L76" s="18"/>
    </row>
    <row r="77" spans="1:12" ht="15.75" customHeight="1">
      <c r="A77" s="18"/>
      <c r="B77" s="18"/>
      <c r="C77" s="51"/>
      <c r="D77" s="51"/>
      <c r="E77" s="107"/>
      <c r="F77" s="107"/>
      <c r="G77" s="107"/>
      <c r="H77" s="107"/>
      <c r="I77" s="107"/>
      <c r="J77" s="107"/>
      <c r="K77" s="18"/>
      <c r="L77" s="18"/>
    </row>
    <row r="78" spans="1:12" ht="15.75" customHeight="1">
      <c r="A78" s="18"/>
      <c r="B78" s="18"/>
      <c r="C78" s="51"/>
      <c r="D78" s="51"/>
      <c r="E78" s="107"/>
      <c r="F78" s="107"/>
      <c r="G78" s="107"/>
      <c r="H78" s="107"/>
      <c r="I78" s="107"/>
      <c r="J78" s="107"/>
      <c r="K78" s="18"/>
      <c r="L78" s="18"/>
    </row>
    <row r="79" spans="1:12" ht="15.75" customHeight="1">
      <c r="A79" s="18"/>
      <c r="B79" s="18"/>
      <c r="C79" s="51"/>
      <c r="D79" s="51"/>
      <c r="E79" s="107"/>
      <c r="F79" s="107"/>
      <c r="G79" s="107"/>
      <c r="H79" s="107"/>
      <c r="I79" s="107"/>
      <c r="J79" s="107"/>
      <c r="K79" s="18"/>
      <c r="L79" s="18"/>
    </row>
    <row r="80" spans="1:12" ht="15.75" customHeight="1">
      <c r="A80" s="18"/>
      <c r="B80" s="18"/>
      <c r="C80" s="51"/>
      <c r="D80" s="51"/>
      <c r="E80" s="107"/>
      <c r="F80" s="107"/>
      <c r="G80" s="107"/>
      <c r="H80" s="107"/>
      <c r="I80" s="107"/>
      <c r="J80" s="107"/>
      <c r="K80" s="18"/>
      <c r="L80" s="18"/>
    </row>
    <row r="81" spans="1:12" ht="15.75" customHeight="1">
      <c r="A81" s="18"/>
      <c r="B81" s="18"/>
      <c r="C81" s="51"/>
      <c r="D81" s="51"/>
      <c r="E81" s="107"/>
      <c r="F81" s="107"/>
      <c r="G81" s="107"/>
      <c r="H81" s="107"/>
      <c r="I81" s="107"/>
      <c r="J81" s="107"/>
      <c r="K81" s="18"/>
      <c r="L81" s="18"/>
    </row>
    <row r="82" spans="1:12" ht="15.75" customHeight="1">
      <c r="A82" s="18"/>
      <c r="B82" s="18"/>
      <c r="C82" s="51"/>
      <c r="D82" s="51"/>
      <c r="E82" s="107"/>
      <c r="F82" s="107"/>
      <c r="G82" s="107"/>
      <c r="H82" s="107"/>
      <c r="I82" s="107"/>
      <c r="J82" s="107"/>
      <c r="K82" s="18"/>
      <c r="L82" s="18"/>
    </row>
    <row r="83" spans="1:12" ht="15.75" customHeight="1">
      <c r="A83" s="18"/>
      <c r="B83" s="18"/>
      <c r="C83" s="51"/>
      <c r="D83" s="51"/>
      <c r="E83" s="107"/>
      <c r="F83" s="107"/>
      <c r="G83" s="107"/>
      <c r="H83" s="107"/>
      <c r="I83" s="107"/>
      <c r="J83" s="107"/>
      <c r="K83" s="18"/>
      <c r="L83" s="18"/>
    </row>
    <row r="84" spans="1:12" ht="15.75" customHeight="1">
      <c r="A84" s="18"/>
      <c r="B84" s="18"/>
      <c r="C84" s="51"/>
      <c r="D84" s="51"/>
      <c r="E84" s="107"/>
      <c r="F84" s="107"/>
      <c r="G84" s="107"/>
      <c r="H84" s="107"/>
      <c r="I84" s="107"/>
      <c r="J84" s="107"/>
      <c r="K84" s="18"/>
      <c r="L84" s="18"/>
    </row>
    <row r="85" spans="1:12" ht="15.75" customHeight="1"/>
    <row r="86" spans="1:12" ht="15.75" customHeight="1"/>
    <row r="87" spans="1:12" ht="15.75" customHeight="1"/>
    <row r="88" spans="1:12" ht="15.75" customHeight="1"/>
    <row r="89" spans="1:12" ht="15.75" customHeight="1"/>
    <row r="90" spans="1:12" ht="15.75" customHeight="1"/>
    <row r="91" spans="1:12" ht="15.75" customHeight="1"/>
    <row r="92" spans="1:12" ht="15.75" customHeight="1"/>
    <row r="93" spans="1:12" ht="15.75" customHeight="1"/>
    <row r="94" spans="1:12" ht="15.75" customHeight="1"/>
    <row r="95" spans="1:12" ht="15.75" customHeight="1"/>
    <row r="96" spans="1:12"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1:D1"/>
    <mergeCell ref="G2:J2"/>
  </mergeCells>
  <pageMargins left="0.11811023622047245" right="0" top="0.74803149606299213" bottom="0.74803149606299213" header="0" footer="0"/>
  <pageSetup scale="45" orientation="portrait"/>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1000"/>
  <sheetViews>
    <sheetView workbookViewId="0"/>
  </sheetViews>
  <sheetFormatPr baseColWidth="10" defaultColWidth="12.625" defaultRowHeight="15" customHeight="1"/>
  <cols>
    <col min="1" max="1" width="4.625" customWidth="1"/>
    <col min="2" max="2" width="114.5" customWidth="1"/>
    <col min="3" max="3" width="8.375" customWidth="1"/>
    <col min="4" max="4" width="9.375" customWidth="1"/>
    <col min="5" max="5" width="28.875" customWidth="1"/>
    <col min="6" max="6" width="15.125" customWidth="1"/>
    <col min="7" max="7" width="13.375" customWidth="1"/>
    <col min="8" max="26" width="9.375" customWidth="1"/>
  </cols>
  <sheetData>
    <row r="1" spans="1:8">
      <c r="A1" s="360" t="s">
        <v>176</v>
      </c>
      <c r="B1" s="357"/>
      <c r="C1" s="357"/>
      <c r="D1" s="357"/>
    </row>
    <row r="3" spans="1:8" ht="39">
      <c r="A3" s="33" t="s">
        <v>2</v>
      </c>
      <c r="B3" s="33" t="s">
        <v>4</v>
      </c>
      <c r="C3" s="33" t="s">
        <v>6</v>
      </c>
      <c r="D3" s="33" t="s">
        <v>108</v>
      </c>
      <c r="E3" s="116" t="s">
        <v>178</v>
      </c>
      <c r="F3" s="113" t="s">
        <v>3</v>
      </c>
      <c r="G3" s="34" t="s">
        <v>187</v>
      </c>
      <c r="H3" s="34" t="s">
        <v>184</v>
      </c>
    </row>
    <row r="4" spans="1:8" ht="81" customHeight="1">
      <c r="A4" s="33">
        <v>1</v>
      </c>
      <c r="B4" s="35" t="s">
        <v>119</v>
      </c>
      <c r="C4" s="36" t="s">
        <v>112</v>
      </c>
      <c r="D4" s="36">
        <v>1</v>
      </c>
      <c r="E4" s="107"/>
      <c r="F4" s="113" t="s">
        <v>8</v>
      </c>
      <c r="G4" s="18"/>
      <c r="H4" s="18"/>
    </row>
    <row r="5" spans="1:8" ht="80.25" customHeight="1">
      <c r="A5" s="38">
        <v>2</v>
      </c>
      <c r="B5" s="35" t="s">
        <v>118</v>
      </c>
      <c r="C5" s="36" t="s">
        <v>112</v>
      </c>
      <c r="D5" s="36">
        <v>1</v>
      </c>
      <c r="E5" s="107"/>
      <c r="F5" s="113" t="s">
        <v>8</v>
      </c>
      <c r="G5" s="18"/>
      <c r="H5" s="18"/>
    </row>
    <row r="6" spans="1:8" ht="80.25" customHeight="1">
      <c r="A6" s="38">
        <v>3</v>
      </c>
      <c r="B6" s="35" t="s">
        <v>120</v>
      </c>
      <c r="C6" s="36" t="s">
        <v>112</v>
      </c>
      <c r="D6" s="36">
        <v>3</v>
      </c>
      <c r="E6" s="107"/>
      <c r="F6" s="113" t="s">
        <v>8</v>
      </c>
      <c r="G6" s="18"/>
      <c r="H6" s="18"/>
    </row>
    <row r="7" spans="1:8" ht="74.25" customHeight="1">
      <c r="A7" s="33">
        <v>4</v>
      </c>
      <c r="B7" s="35" t="s">
        <v>142</v>
      </c>
      <c r="C7" s="41" t="s">
        <v>143</v>
      </c>
      <c r="D7" s="36">
        <v>1</v>
      </c>
      <c r="E7" s="107"/>
      <c r="F7" s="113" t="s">
        <v>24</v>
      </c>
      <c r="G7" s="18"/>
      <c r="H7" s="18"/>
    </row>
    <row r="8" spans="1:8" ht="78.75" customHeight="1">
      <c r="A8" s="38">
        <v>5</v>
      </c>
      <c r="B8" s="35" t="s">
        <v>144</v>
      </c>
      <c r="C8" s="36" t="s">
        <v>112</v>
      </c>
      <c r="D8" s="36">
        <v>2</v>
      </c>
      <c r="E8" s="107"/>
      <c r="F8" s="113" t="s">
        <v>24</v>
      </c>
      <c r="G8" s="18"/>
      <c r="H8" s="18"/>
    </row>
    <row r="9" spans="1:8" ht="78.75" customHeight="1">
      <c r="A9" s="38">
        <v>6</v>
      </c>
      <c r="B9" s="35" t="s">
        <v>145</v>
      </c>
      <c r="C9" s="36" t="s">
        <v>112</v>
      </c>
      <c r="D9" s="36">
        <v>1</v>
      </c>
      <c r="E9" s="107"/>
      <c r="F9" s="113" t="s">
        <v>24</v>
      </c>
      <c r="G9" s="18"/>
      <c r="H9" s="18"/>
    </row>
    <row r="10" spans="1:8" ht="85.5" customHeight="1">
      <c r="A10" s="33">
        <v>7</v>
      </c>
      <c r="B10" s="35" t="s">
        <v>146</v>
      </c>
      <c r="C10" s="36" t="s">
        <v>112</v>
      </c>
      <c r="D10" s="36">
        <v>1</v>
      </c>
      <c r="E10" s="107"/>
      <c r="F10" s="113" t="s">
        <v>24</v>
      </c>
      <c r="G10" s="18"/>
      <c r="H10" s="18"/>
    </row>
    <row r="11" spans="1:8" ht="77.25" customHeight="1">
      <c r="A11" s="38">
        <v>8</v>
      </c>
      <c r="B11" s="35" t="s">
        <v>137</v>
      </c>
      <c r="C11" s="36" t="s">
        <v>112</v>
      </c>
      <c r="D11" s="36">
        <v>2</v>
      </c>
      <c r="E11" s="107"/>
      <c r="F11" s="113" t="s">
        <v>24</v>
      </c>
      <c r="G11" s="18"/>
      <c r="H11" s="18"/>
    </row>
    <row r="12" spans="1:8" ht="100.5" customHeight="1">
      <c r="A12" s="38">
        <v>9</v>
      </c>
      <c r="B12" s="35" t="s">
        <v>185</v>
      </c>
      <c r="C12" s="36" t="s">
        <v>112</v>
      </c>
      <c r="D12" s="36">
        <v>1</v>
      </c>
      <c r="E12" s="18"/>
      <c r="F12" s="27" t="s">
        <v>8</v>
      </c>
      <c r="G12" s="18"/>
      <c r="H12" s="18"/>
    </row>
    <row r="13" spans="1:8" ht="103.5" customHeight="1">
      <c r="A13" s="33">
        <v>10</v>
      </c>
      <c r="B13" s="35" t="s">
        <v>147</v>
      </c>
      <c r="C13" s="36" t="s">
        <v>112</v>
      </c>
      <c r="D13" s="36">
        <v>16</v>
      </c>
      <c r="E13" s="107"/>
      <c r="F13" s="113" t="s">
        <v>24</v>
      </c>
      <c r="G13" s="18"/>
      <c r="H13" s="18"/>
    </row>
    <row r="14" spans="1:8" ht="75" customHeight="1">
      <c r="A14" s="38">
        <v>11</v>
      </c>
      <c r="B14" s="35" t="s">
        <v>148</v>
      </c>
      <c r="C14" s="36" t="s">
        <v>112</v>
      </c>
      <c r="D14" s="36">
        <v>16</v>
      </c>
      <c r="E14" s="107"/>
      <c r="F14" s="113" t="s">
        <v>24</v>
      </c>
      <c r="G14" s="18"/>
      <c r="H14" s="18"/>
    </row>
    <row r="15" spans="1:8" ht="229.5" customHeight="1">
      <c r="A15" s="38">
        <v>12</v>
      </c>
      <c r="B15" s="35" t="s">
        <v>116</v>
      </c>
      <c r="C15" s="36" t="s">
        <v>112</v>
      </c>
      <c r="D15" s="36">
        <v>1</v>
      </c>
      <c r="E15" s="107"/>
      <c r="F15" s="113" t="s">
        <v>8</v>
      </c>
      <c r="G15" s="18"/>
      <c r="H15" s="18"/>
    </row>
    <row r="16" spans="1:8" ht="99" customHeight="1">
      <c r="A16" s="33">
        <v>13</v>
      </c>
      <c r="B16" s="35" t="s">
        <v>113</v>
      </c>
      <c r="C16" s="36" t="s">
        <v>112</v>
      </c>
      <c r="D16" s="36">
        <v>4</v>
      </c>
      <c r="E16" s="107"/>
      <c r="F16" s="113" t="s">
        <v>8</v>
      </c>
      <c r="G16" s="18"/>
      <c r="H16" s="18"/>
    </row>
    <row r="17" spans="1:8" ht="146.25" customHeight="1">
      <c r="A17" s="38">
        <v>14</v>
      </c>
      <c r="B17" s="35" t="s">
        <v>186</v>
      </c>
      <c r="C17" s="36" t="s">
        <v>112</v>
      </c>
      <c r="D17" s="36">
        <v>2</v>
      </c>
      <c r="F17" s="27" t="s">
        <v>8</v>
      </c>
      <c r="G17" s="18"/>
      <c r="H17" s="18"/>
    </row>
    <row r="18" spans="1:8" ht="204.75" customHeight="1">
      <c r="A18" s="38">
        <v>15</v>
      </c>
      <c r="B18" s="35" t="s">
        <v>111</v>
      </c>
      <c r="C18" s="36" t="s">
        <v>112</v>
      </c>
      <c r="D18" s="36">
        <v>2</v>
      </c>
      <c r="F18" s="27" t="s">
        <v>8</v>
      </c>
      <c r="G18" s="18"/>
      <c r="H18" s="18"/>
    </row>
    <row r="19" spans="1:8" ht="108" customHeight="1">
      <c r="A19" s="33">
        <v>16</v>
      </c>
      <c r="B19" s="35" t="s">
        <v>149</v>
      </c>
      <c r="C19" s="41" t="s">
        <v>150</v>
      </c>
      <c r="D19" s="36">
        <v>2</v>
      </c>
      <c r="E19" s="107"/>
      <c r="F19" s="113" t="s">
        <v>24</v>
      </c>
      <c r="G19" s="18"/>
      <c r="H19" s="18"/>
    </row>
    <row r="20" spans="1:8" ht="79.5" customHeight="1">
      <c r="A20" s="38">
        <v>17</v>
      </c>
      <c r="B20" s="35" t="s">
        <v>140</v>
      </c>
      <c r="C20" s="36" t="s">
        <v>112</v>
      </c>
      <c r="D20" s="36">
        <v>4</v>
      </c>
      <c r="E20" s="107"/>
      <c r="F20" s="113" t="s">
        <v>8</v>
      </c>
      <c r="G20" s="18"/>
      <c r="H20" s="18"/>
    </row>
    <row r="21" spans="1:8" ht="87.75" customHeight="1">
      <c r="A21" s="38">
        <v>18</v>
      </c>
      <c r="B21" s="35" t="s">
        <v>141</v>
      </c>
      <c r="C21" s="36" t="s">
        <v>112</v>
      </c>
      <c r="D21" s="36">
        <v>2</v>
      </c>
      <c r="E21" s="107"/>
      <c r="F21" s="113" t="s">
        <v>8</v>
      </c>
      <c r="G21" s="18"/>
      <c r="H21" s="18"/>
    </row>
    <row r="22" spans="1:8" ht="77.25" customHeight="1">
      <c r="A22" s="33">
        <v>19</v>
      </c>
      <c r="B22" s="35" t="s">
        <v>151</v>
      </c>
      <c r="C22" s="36" t="s">
        <v>112</v>
      </c>
      <c r="D22" s="36">
        <v>1</v>
      </c>
      <c r="E22" s="107"/>
      <c r="F22" s="113" t="s">
        <v>24</v>
      </c>
      <c r="G22" s="18"/>
      <c r="H22" s="18"/>
    </row>
    <row r="23" spans="1:8" ht="94.5" customHeight="1">
      <c r="A23" s="38">
        <v>20</v>
      </c>
      <c r="B23" s="42" t="s">
        <v>162</v>
      </c>
      <c r="C23" s="36" t="s">
        <v>112</v>
      </c>
      <c r="D23" s="36">
        <v>2</v>
      </c>
      <c r="F23" s="27" t="s">
        <v>24</v>
      </c>
      <c r="G23" s="18"/>
      <c r="H23" s="18"/>
    </row>
    <row r="24" spans="1:8" ht="94.5" customHeight="1">
      <c r="A24" s="38">
        <v>21</v>
      </c>
      <c r="B24" s="42" t="s">
        <v>163</v>
      </c>
      <c r="C24" s="36" t="s">
        <v>112</v>
      </c>
      <c r="D24" s="36">
        <v>2</v>
      </c>
      <c r="F24" s="27" t="s">
        <v>24</v>
      </c>
      <c r="G24" s="18"/>
      <c r="H24" s="18"/>
    </row>
    <row r="25" spans="1:8" ht="73.5" customHeight="1">
      <c r="A25" s="33">
        <v>22</v>
      </c>
      <c r="B25" s="43" t="s">
        <v>115</v>
      </c>
      <c r="C25" s="36" t="s">
        <v>112</v>
      </c>
      <c r="D25" s="36">
        <v>1</v>
      </c>
      <c r="E25" s="107"/>
      <c r="F25" s="113" t="s">
        <v>8</v>
      </c>
      <c r="G25" s="18"/>
      <c r="H25" s="18"/>
    </row>
    <row r="26" spans="1:8" ht="76.5" customHeight="1">
      <c r="A26" s="38">
        <v>23</v>
      </c>
      <c r="B26" s="35" t="s">
        <v>152</v>
      </c>
      <c r="C26" s="41" t="s">
        <v>31</v>
      </c>
      <c r="D26" s="36">
        <v>1</v>
      </c>
      <c r="E26" s="107"/>
      <c r="F26" s="113" t="s">
        <v>24</v>
      </c>
      <c r="G26" s="18"/>
      <c r="H26" s="18"/>
    </row>
    <row r="27" spans="1:8" ht="66" customHeight="1">
      <c r="A27" s="38">
        <v>24</v>
      </c>
      <c r="B27" s="10" t="s">
        <v>138</v>
      </c>
      <c r="C27" s="36" t="s">
        <v>136</v>
      </c>
      <c r="D27" s="36">
        <v>1</v>
      </c>
      <c r="E27" s="107"/>
      <c r="F27" s="113" t="s">
        <v>24</v>
      </c>
      <c r="G27" s="18"/>
      <c r="H27" s="18"/>
    </row>
    <row r="28" spans="1:8" ht="56.25" customHeight="1">
      <c r="A28" s="33">
        <v>25</v>
      </c>
      <c r="B28" s="44" t="s">
        <v>139</v>
      </c>
      <c r="C28" s="36" t="s">
        <v>136</v>
      </c>
      <c r="D28" s="36">
        <v>1</v>
      </c>
      <c r="E28" s="107"/>
      <c r="F28" s="113" t="s">
        <v>24</v>
      </c>
      <c r="G28" s="18"/>
      <c r="H28" s="18"/>
    </row>
    <row r="29" spans="1:8" ht="219" customHeight="1">
      <c r="A29" s="38">
        <v>26</v>
      </c>
      <c r="B29" s="117" t="s">
        <v>153</v>
      </c>
      <c r="C29" s="36" t="s">
        <v>136</v>
      </c>
      <c r="D29" s="118">
        <v>3</v>
      </c>
      <c r="E29" s="30"/>
      <c r="F29" s="31" t="s">
        <v>24</v>
      </c>
      <c r="G29" s="18"/>
      <c r="H29" s="18"/>
    </row>
    <row r="30" spans="1:8" ht="189" customHeight="1">
      <c r="A30" s="38">
        <v>27</v>
      </c>
      <c r="B30" s="25" t="s">
        <v>117</v>
      </c>
      <c r="C30" s="45" t="s">
        <v>112</v>
      </c>
      <c r="D30" s="36">
        <v>1</v>
      </c>
      <c r="E30" s="17"/>
      <c r="F30" s="26" t="s">
        <v>8</v>
      </c>
      <c r="G30" s="18"/>
      <c r="H30" s="18"/>
    </row>
    <row r="31" spans="1:8" ht="40.5" customHeight="1">
      <c r="A31" s="33">
        <v>28</v>
      </c>
      <c r="B31" s="25" t="s">
        <v>121</v>
      </c>
      <c r="C31" s="36" t="s">
        <v>112</v>
      </c>
      <c r="D31" s="36">
        <v>2</v>
      </c>
      <c r="E31" s="17"/>
      <c r="F31" s="26" t="s">
        <v>8</v>
      </c>
      <c r="G31" s="18"/>
      <c r="H31" s="18"/>
    </row>
    <row r="32" spans="1:8" ht="72.75" customHeight="1">
      <c r="A32" s="38">
        <v>29</v>
      </c>
      <c r="B32" s="25" t="s">
        <v>164</v>
      </c>
      <c r="C32" s="41" t="s">
        <v>78</v>
      </c>
      <c r="D32" s="36">
        <v>10</v>
      </c>
      <c r="E32" s="17"/>
      <c r="F32" s="26" t="s">
        <v>55</v>
      </c>
      <c r="G32" s="18"/>
      <c r="H32" s="18"/>
    </row>
    <row r="33" spans="1:8" ht="59.25" customHeight="1">
      <c r="A33" s="38">
        <v>30</v>
      </c>
      <c r="B33" s="25" t="s">
        <v>135</v>
      </c>
      <c r="C33" s="41" t="s">
        <v>136</v>
      </c>
      <c r="D33" s="36">
        <v>1</v>
      </c>
      <c r="E33" s="17"/>
      <c r="F33" s="26" t="s">
        <v>8</v>
      </c>
      <c r="G33" s="18"/>
      <c r="H33" s="18"/>
    </row>
    <row r="34" spans="1:8" ht="69.75" customHeight="1">
      <c r="A34" s="33">
        <v>31</v>
      </c>
      <c r="B34" s="25" t="s">
        <v>156</v>
      </c>
      <c r="C34" s="41" t="s">
        <v>136</v>
      </c>
      <c r="D34" s="36">
        <v>8</v>
      </c>
      <c r="E34" s="17"/>
      <c r="F34" s="26" t="s">
        <v>24</v>
      </c>
      <c r="G34" s="18"/>
      <c r="H34" s="18"/>
    </row>
    <row r="35" spans="1:8" ht="285" customHeight="1">
      <c r="A35" s="38">
        <v>32</v>
      </c>
      <c r="B35" s="49" t="s">
        <v>109</v>
      </c>
      <c r="C35" s="41" t="s">
        <v>110</v>
      </c>
      <c r="D35" s="36">
        <v>1</v>
      </c>
      <c r="E35" s="17"/>
      <c r="F35" s="26" t="s">
        <v>8</v>
      </c>
      <c r="G35" s="18"/>
      <c r="H35" s="18"/>
    </row>
    <row r="36" spans="1:8" ht="73.5" customHeight="1">
      <c r="A36" s="38">
        <v>33</v>
      </c>
      <c r="B36" s="2" t="s">
        <v>124</v>
      </c>
      <c r="C36" s="36" t="s">
        <v>110</v>
      </c>
      <c r="D36" s="36">
        <v>2</v>
      </c>
      <c r="E36" s="18"/>
      <c r="F36" s="27" t="s">
        <v>8</v>
      </c>
      <c r="G36" s="18"/>
      <c r="H36" s="18"/>
    </row>
    <row r="37" spans="1:8" ht="63" customHeight="1">
      <c r="A37" s="33">
        <v>34</v>
      </c>
      <c r="B37" s="2" t="s">
        <v>125</v>
      </c>
      <c r="C37" s="36" t="s">
        <v>110</v>
      </c>
      <c r="D37" s="36">
        <v>2</v>
      </c>
      <c r="E37" s="17"/>
      <c r="F37" s="20" t="s">
        <v>8</v>
      </c>
      <c r="G37" s="18"/>
      <c r="H37" s="18"/>
    </row>
    <row r="38" spans="1:8" ht="63" customHeight="1">
      <c r="A38" s="38">
        <v>35</v>
      </c>
      <c r="B38" s="2" t="s">
        <v>126</v>
      </c>
      <c r="C38" s="36" t="s">
        <v>110</v>
      </c>
      <c r="D38" s="36">
        <v>2</v>
      </c>
      <c r="E38" s="17"/>
      <c r="F38" s="20" t="s">
        <v>8</v>
      </c>
      <c r="G38" s="18"/>
      <c r="H38" s="18"/>
    </row>
    <row r="39" spans="1:8" ht="65.25" customHeight="1">
      <c r="A39" s="38">
        <v>36</v>
      </c>
      <c r="B39" s="2" t="s">
        <v>127</v>
      </c>
      <c r="C39" s="36" t="s">
        <v>110</v>
      </c>
      <c r="D39" s="36">
        <v>2</v>
      </c>
      <c r="E39" s="17"/>
      <c r="F39" s="20" t="s">
        <v>8</v>
      </c>
      <c r="G39" s="18"/>
      <c r="H39" s="18"/>
    </row>
    <row r="40" spans="1:8" ht="65.25" customHeight="1">
      <c r="A40" s="33">
        <v>37</v>
      </c>
      <c r="B40" s="2" t="s">
        <v>128</v>
      </c>
      <c r="C40" s="36" t="s">
        <v>110</v>
      </c>
      <c r="D40" s="36">
        <v>3</v>
      </c>
      <c r="E40" s="17"/>
      <c r="F40" s="20" t="s">
        <v>8</v>
      </c>
      <c r="G40" s="18"/>
      <c r="H40" s="18"/>
    </row>
    <row r="41" spans="1:8" ht="68.25" customHeight="1">
      <c r="A41" s="38">
        <v>38</v>
      </c>
      <c r="B41" s="2" t="s">
        <v>129</v>
      </c>
      <c r="C41" s="36" t="s">
        <v>110</v>
      </c>
      <c r="D41" s="36">
        <v>2</v>
      </c>
      <c r="E41" s="17"/>
      <c r="F41" s="20" t="s">
        <v>8</v>
      </c>
      <c r="G41" s="18"/>
      <c r="H41" s="18"/>
    </row>
    <row r="42" spans="1:8" ht="56.25" customHeight="1">
      <c r="A42" s="38">
        <v>39</v>
      </c>
      <c r="B42" s="2" t="s">
        <v>130</v>
      </c>
      <c r="C42" s="36" t="s">
        <v>110</v>
      </c>
      <c r="D42" s="36">
        <v>3</v>
      </c>
      <c r="E42" s="17"/>
      <c r="F42" s="20" t="s">
        <v>8</v>
      </c>
      <c r="G42" s="18"/>
      <c r="H42" s="18"/>
    </row>
    <row r="43" spans="1:8" ht="56.25" customHeight="1">
      <c r="A43" s="33">
        <v>40</v>
      </c>
      <c r="B43" s="2" t="s">
        <v>131</v>
      </c>
      <c r="C43" s="36" t="s">
        <v>110</v>
      </c>
      <c r="D43" s="36">
        <v>3</v>
      </c>
      <c r="E43" s="17"/>
      <c r="F43" s="20" t="s">
        <v>8</v>
      </c>
      <c r="G43" s="18"/>
      <c r="H43" s="18"/>
    </row>
    <row r="44" spans="1:8" ht="56.25" customHeight="1">
      <c r="A44" s="38">
        <v>41</v>
      </c>
      <c r="B44" s="2" t="s">
        <v>132</v>
      </c>
      <c r="C44" s="36" t="s">
        <v>110</v>
      </c>
      <c r="D44" s="36">
        <v>3</v>
      </c>
      <c r="E44" s="17"/>
      <c r="F44" s="20" t="s">
        <v>8</v>
      </c>
      <c r="G44" s="18"/>
      <c r="H44" s="18"/>
    </row>
    <row r="45" spans="1:8" ht="66" customHeight="1">
      <c r="A45" s="38">
        <v>42</v>
      </c>
      <c r="B45" s="25" t="s">
        <v>133</v>
      </c>
      <c r="C45" s="36" t="s">
        <v>110</v>
      </c>
      <c r="D45" s="36">
        <v>3</v>
      </c>
      <c r="E45" s="107"/>
      <c r="F45" s="20" t="s">
        <v>8</v>
      </c>
      <c r="G45" s="18"/>
      <c r="H45" s="18"/>
    </row>
    <row r="46" spans="1:8" ht="58.5" customHeight="1">
      <c r="A46" s="33">
        <v>43</v>
      </c>
      <c r="B46" s="25" t="s">
        <v>122</v>
      </c>
      <c r="C46" s="36" t="s">
        <v>110</v>
      </c>
      <c r="D46" s="36">
        <v>1</v>
      </c>
      <c r="F46" s="20" t="s">
        <v>8</v>
      </c>
      <c r="G46" s="18"/>
      <c r="H46" s="18"/>
    </row>
    <row r="47" spans="1:8" ht="66.75" customHeight="1">
      <c r="A47" s="38">
        <v>44</v>
      </c>
      <c r="B47" s="25" t="s">
        <v>160</v>
      </c>
      <c r="C47" s="36" t="s">
        <v>110</v>
      </c>
      <c r="D47" s="36">
        <v>2</v>
      </c>
      <c r="E47" s="17"/>
      <c r="F47" s="26" t="s">
        <v>24</v>
      </c>
      <c r="G47" s="18"/>
      <c r="H47" s="18"/>
    </row>
    <row r="48" spans="1:8" ht="48" customHeight="1">
      <c r="A48" s="38">
        <v>45</v>
      </c>
      <c r="B48" s="25" t="s">
        <v>161</v>
      </c>
      <c r="C48" s="36" t="s">
        <v>110</v>
      </c>
      <c r="D48" s="36">
        <v>2</v>
      </c>
      <c r="E48" s="17"/>
      <c r="F48" s="26" t="s">
        <v>24</v>
      </c>
      <c r="G48" s="18"/>
      <c r="H48" s="18"/>
    </row>
    <row r="49" spans="1:8" ht="58.5" customHeight="1">
      <c r="A49" s="33">
        <v>46</v>
      </c>
      <c r="B49" s="35" t="s">
        <v>159</v>
      </c>
      <c r="C49" s="33" t="s">
        <v>110</v>
      </c>
      <c r="D49" s="33">
        <v>4</v>
      </c>
      <c r="E49" s="107"/>
      <c r="F49" s="113" t="s">
        <v>24</v>
      </c>
      <c r="G49" s="18"/>
      <c r="H49" s="18"/>
    </row>
    <row r="50" spans="1:8" ht="66" customHeight="1">
      <c r="A50" s="38">
        <v>47</v>
      </c>
      <c r="B50" s="35" t="s">
        <v>165</v>
      </c>
      <c r="C50" s="33" t="s">
        <v>110</v>
      </c>
      <c r="D50" s="33">
        <v>60</v>
      </c>
      <c r="E50" s="107"/>
      <c r="F50" s="113" t="s">
        <v>55</v>
      </c>
      <c r="G50" s="18"/>
      <c r="H50" s="18"/>
    </row>
    <row r="51" spans="1:8" ht="62.25" customHeight="1">
      <c r="A51" s="38">
        <v>48</v>
      </c>
      <c r="B51" s="35" t="s">
        <v>166</v>
      </c>
      <c r="C51" s="33" t="s">
        <v>110</v>
      </c>
      <c r="D51" s="33">
        <v>20</v>
      </c>
      <c r="E51" s="107"/>
      <c r="F51" s="113" t="s">
        <v>55</v>
      </c>
      <c r="G51" s="18"/>
      <c r="H51" s="18"/>
    </row>
    <row r="52" spans="1:8" ht="60.75" customHeight="1">
      <c r="A52" s="33">
        <v>49</v>
      </c>
      <c r="B52" s="32" t="s">
        <v>167</v>
      </c>
      <c r="C52" s="34" t="s">
        <v>168</v>
      </c>
      <c r="D52" s="33">
        <v>2</v>
      </c>
      <c r="F52" s="27" t="s">
        <v>55</v>
      </c>
      <c r="G52" s="18"/>
      <c r="H52" s="18"/>
    </row>
    <row r="53" spans="1:8" ht="72" customHeight="1">
      <c r="A53" s="38">
        <v>50</v>
      </c>
      <c r="B53" s="35" t="s">
        <v>169</v>
      </c>
      <c r="C53" s="33" t="s">
        <v>85</v>
      </c>
      <c r="D53" s="33">
        <v>2</v>
      </c>
      <c r="E53" s="107"/>
      <c r="F53" s="113" t="s">
        <v>55</v>
      </c>
      <c r="G53" s="18"/>
      <c r="H53" s="18"/>
    </row>
    <row r="54" spans="1:8" ht="51.75" customHeight="1">
      <c r="A54" s="38">
        <v>51</v>
      </c>
      <c r="B54" s="35" t="s">
        <v>170</v>
      </c>
      <c r="C54" s="34" t="s">
        <v>171</v>
      </c>
      <c r="D54" s="33">
        <v>10</v>
      </c>
      <c r="F54" s="27" t="s">
        <v>55</v>
      </c>
      <c r="G54" s="18"/>
      <c r="H54" s="18"/>
    </row>
    <row r="55" spans="1:8" ht="51.75" customHeight="1">
      <c r="A55" s="33">
        <v>52</v>
      </c>
      <c r="B55" s="32" t="s">
        <v>158</v>
      </c>
      <c r="C55" s="34" t="s">
        <v>112</v>
      </c>
      <c r="D55" s="33">
        <v>20</v>
      </c>
      <c r="F55" s="27" t="s">
        <v>24</v>
      </c>
      <c r="G55" s="18"/>
      <c r="H55" s="18"/>
    </row>
    <row r="56" spans="1:8" ht="63" customHeight="1">
      <c r="A56" s="38">
        <v>53</v>
      </c>
      <c r="B56" s="35" t="s">
        <v>172</v>
      </c>
      <c r="C56" s="34" t="s">
        <v>173</v>
      </c>
      <c r="D56" s="33">
        <v>6</v>
      </c>
      <c r="F56" s="27" t="s">
        <v>55</v>
      </c>
      <c r="G56" s="18"/>
      <c r="H56" s="18"/>
    </row>
    <row r="57" spans="1:8" ht="33.75" customHeight="1">
      <c r="A57" s="38">
        <v>54</v>
      </c>
      <c r="B57" s="35" t="s">
        <v>188</v>
      </c>
      <c r="C57" s="34" t="s">
        <v>112</v>
      </c>
      <c r="D57" s="33">
        <v>1</v>
      </c>
      <c r="E57" s="363"/>
      <c r="F57" s="366" t="s">
        <v>8</v>
      </c>
      <c r="G57" s="18"/>
      <c r="H57" s="18"/>
    </row>
    <row r="58" spans="1:8" ht="33.75" customHeight="1">
      <c r="A58" s="33">
        <v>55</v>
      </c>
      <c r="B58" s="35" t="s">
        <v>189</v>
      </c>
      <c r="C58" s="34" t="s">
        <v>112</v>
      </c>
      <c r="D58" s="33">
        <v>1</v>
      </c>
      <c r="E58" s="364"/>
      <c r="F58" s="367"/>
      <c r="G58" s="18"/>
      <c r="H58" s="18"/>
    </row>
    <row r="59" spans="1:8" ht="36" customHeight="1">
      <c r="A59" s="38">
        <v>56</v>
      </c>
      <c r="B59" s="8" t="s">
        <v>190</v>
      </c>
      <c r="C59" s="34" t="s">
        <v>112</v>
      </c>
      <c r="D59" s="33">
        <v>1</v>
      </c>
      <c r="E59" s="364"/>
      <c r="F59" s="367"/>
      <c r="G59" s="18"/>
      <c r="H59" s="18"/>
    </row>
    <row r="60" spans="1:8" ht="36" customHeight="1">
      <c r="A60" s="38">
        <v>57</v>
      </c>
      <c r="B60" s="8" t="s">
        <v>191</v>
      </c>
      <c r="C60" s="34" t="s">
        <v>112</v>
      </c>
      <c r="D60" s="33">
        <v>1</v>
      </c>
      <c r="E60" s="364"/>
      <c r="F60" s="367"/>
      <c r="G60" s="18"/>
      <c r="H60" s="18"/>
    </row>
    <row r="61" spans="1:8" ht="36" customHeight="1">
      <c r="A61" s="33">
        <v>58</v>
      </c>
      <c r="B61" s="8" t="s">
        <v>192</v>
      </c>
      <c r="C61" s="34" t="s">
        <v>112</v>
      </c>
      <c r="D61" s="33">
        <v>1</v>
      </c>
      <c r="E61" s="364"/>
      <c r="F61" s="367"/>
      <c r="G61" s="18"/>
      <c r="H61" s="18"/>
    </row>
    <row r="62" spans="1:8" ht="36" customHeight="1">
      <c r="A62" s="38">
        <v>59</v>
      </c>
      <c r="B62" s="8" t="s">
        <v>193</v>
      </c>
      <c r="C62" s="34" t="s">
        <v>112</v>
      </c>
      <c r="D62" s="33">
        <v>2</v>
      </c>
      <c r="E62" s="364"/>
      <c r="F62" s="367"/>
      <c r="G62" s="18"/>
      <c r="H62" s="18"/>
    </row>
    <row r="63" spans="1:8" ht="36" customHeight="1">
      <c r="A63" s="38">
        <v>60</v>
      </c>
      <c r="B63" s="8" t="s">
        <v>194</v>
      </c>
      <c r="C63" s="34" t="s">
        <v>112</v>
      </c>
      <c r="D63" s="33">
        <v>1</v>
      </c>
      <c r="E63" s="364"/>
      <c r="F63" s="367"/>
      <c r="G63" s="18"/>
      <c r="H63" s="18"/>
    </row>
    <row r="64" spans="1:8" ht="36" customHeight="1">
      <c r="A64" s="33">
        <v>61</v>
      </c>
      <c r="B64" s="8" t="s">
        <v>195</v>
      </c>
      <c r="C64" s="34" t="s">
        <v>112</v>
      </c>
      <c r="D64" s="33">
        <v>2</v>
      </c>
      <c r="E64" s="364"/>
      <c r="F64" s="367"/>
      <c r="G64" s="18"/>
      <c r="H64" s="18"/>
    </row>
    <row r="65" spans="1:8" ht="36" customHeight="1">
      <c r="A65" s="38">
        <v>62</v>
      </c>
      <c r="B65" s="8" t="s">
        <v>196</v>
      </c>
      <c r="C65" s="34" t="s">
        <v>112</v>
      </c>
      <c r="D65" s="33">
        <v>2</v>
      </c>
      <c r="E65" s="364"/>
      <c r="F65" s="367"/>
      <c r="G65" s="18"/>
      <c r="H65" s="18"/>
    </row>
    <row r="66" spans="1:8" ht="36" customHeight="1">
      <c r="A66" s="38">
        <v>63</v>
      </c>
      <c r="B66" s="8" t="s">
        <v>197</v>
      </c>
      <c r="C66" s="34" t="s">
        <v>112</v>
      </c>
      <c r="D66" s="33">
        <v>3</v>
      </c>
      <c r="E66" s="364"/>
      <c r="F66" s="367"/>
      <c r="G66" s="18"/>
      <c r="H66" s="18"/>
    </row>
    <row r="67" spans="1:8" ht="36" customHeight="1">
      <c r="A67" s="33">
        <v>64</v>
      </c>
      <c r="B67" s="8" t="s">
        <v>198</v>
      </c>
      <c r="C67" s="34" t="s">
        <v>112</v>
      </c>
      <c r="D67" s="33">
        <v>1</v>
      </c>
      <c r="E67" s="364"/>
      <c r="F67" s="367"/>
      <c r="G67" s="18"/>
      <c r="H67" s="18"/>
    </row>
    <row r="68" spans="1:8" ht="36" customHeight="1">
      <c r="A68" s="38">
        <v>65</v>
      </c>
      <c r="B68" s="8" t="s">
        <v>199</v>
      </c>
      <c r="C68" s="34" t="s">
        <v>112</v>
      </c>
      <c r="D68" s="33">
        <v>2</v>
      </c>
      <c r="E68" s="365"/>
      <c r="F68" s="368"/>
      <c r="G68" s="18"/>
      <c r="H68" s="18"/>
    </row>
    <row r="69" spans="1:8" ht="92.25" customHeight="1">
      <c r="A69" s="38">
        <v>66</v>
      </c>
      <c r="B69" s="35" t="s">
        <v>157</v>
      </c>
      <c r="C69" s="34" t="s">
        <v>112</v>
      </c>
      <c r="D69" s="33">
        <v>1</v>
      </c>
      <c r="F69" s="27" t="s">
        <v>24</v>
      </c>
      <c r="G69" s="18"/>
      <c r="H69" s="18"/>
    </row>
    <row r="70" spans="1:8" ht="75.75" customHeight="1">
      <c r="A70" s="33">
        <v>67</v>
      </c>
      <c r="B70" s="8" t="s">
        <v>123</v>
      </c>
      <c r="C70" s="33" t="s">
        <v>112</v>
      </c>
      <c r="D70" s="33">
        <v>2</v>
      </c>
      <c r="E70" s="107"/>
      <c r="F70" s="113" t="s">
        <v>8</v>
      </c>
      <c r="G70" s="18"/>
      <c r="H70" s="18"/>
    </row>
    <row r="71" spans="1:8" ht="120.75" customHeight="1">
      <c r="A71" s="33">
        <v>68</v>
      </c>
      <c r="B71" s="35" t="s">
        <v>174</v>
      </c>
      <c r="C71" s="34" t="s">
        <v>175</v>
      </c>
      <c r="D71" s="33">
        <v>2</v>
      </c>
      <c r="E71" s="18"/>
      <c r="F71" s="27" t="s">
        <v>55</v>
      </c>
      <c r="G71" s="18"/>
      <c r="H71" s="18"/>
    </row>
    <row r="72" spans="1:8" ht="76.5" customHeight="1">
      <c r="A72" s="33">
        <v>69</v>
      </c>
      <c r="B72" s="35" t="s">
        <v>154</v>
      </c>
      <c r="C72" s="33" t="s">
        <v>6</v>
      </c>
      <c r="D72" s="33">
        <v>50</v>
      </c>
      <c r="E72" s="107"/>
      <c r="F72" s="113" t="s">
        <v>24</v>
      </c>
      <c r="G72" s="18"/>
      <c r="H72" s="18"/>
    </row>
    <row r="73" spans="1:8" ht="114" customHeight="1">
      <c r="A73" s="38">
        <v>70</v>
      </c>
      <c r="B73" s="35" t="s">
        <v>155</v>
      </c>
      <c r="C73" s="33" t="s">
        <v>6</v>
      </c>
      <c r="D73" s="33">
        <v>1</v>
      </c>
      <c r="E73" s="107"/>
      <c r="F73" s="113" t="s">
        <v>24</v>
      </c>
      <c r="G73" s="18"/>
      <c r="H73" s="18"/>
    </row>
    <row r="74" spans="1:8" ht="27.75" customHeight="1">
      <c r="A74" s="38"/>
      <c r="B74" s="35"/>
      <c r="C74" s="33"/>
      <c r="D74" s="33"/>
      <c r="E74" s="107"/>
      <c r="F74" s="107"/>
      <c r="G74" s="18"/>
      <c r="H74" s="18"/>
    </row>
    <row r="75" spans="1:8" ht="15.75" customHeight="1">
      <c r="A75" s="38"/>
      <c r="B75" s="42"/>
      <c r="C75" s="33"/>
      <c r="D75" s="33"/>
      <c r="E75" s="107"/>
      <c r="F75" s="107"/>
      <c r="G75" s="18"/>
      <c r="H75" s="18"/>
    </row>
    <row r="76" spans="1:8" ht="15.75" customHeight="1">
      <c r="A76" s="38"/>
      <c r="B76" s="43"/>
      <c r="C76" s="33"/>
      <c r="D76" s="33"/>
      <c r="E76" s="107"/>
      <c r="F76" s="107"/>
      <c r="G76" s="18"/>
      <c r="H76" s="18"/>
    </row>
    <row r="77" spans="1:8" ht="15.75" customHeight="1">
      <c r="A77" s="38"/>
      <c r="B77" s="43"/>
      <c r="C77" s="51"/>
      <c r="D77" s="51"/>
      <c r="E77" s="107"/>
      <c r="F77" s="107"/>
      <c r="G77" s="18"/>
      <c r="H77" s="18"/>
    </row>
    <row r="78" spans="1:8" ht="15.75" customHeight="1">
      <c r="A78" s="18"/>
      <c r="B78" s="18"/>
      <c r="C78" s="51"/>
      <c r="D78" s="51"/>
      <c r="E78" s="107"/>
      <c r="F78" s="107"/>
      <c r="G78" s="18"/>
      <c r="H78" s="18"/>
    </row>
    <row r="79" spans="1:8" ht="15.75" customHeight="1">
      <c r="A79" s="18"/>
      <c r="B79" s="18"/>
      <c r="C79" s="51"/>
      <c r="D79" s="51"/>
      <c r="E79" s="107"/>
      <c r="F79" s="107"/>
      <c r="G79" s="18"/>
      <c r="H79" s="18"/>
    </row>
    <row r="80" spans="1:8" ht="15.75" customHeight="1">
      <c r="A80" s="18"/>
      <c r="B80" s="18"/>
      <c r="C80" s="51"/>
      <c r="D80" s="51"/>
      <c r="E80" s="107"/>
      <c r="F80" s="107"/>
      <c r="G80" s="18"/>
      <c r="H80" s="18"/>
    </row>
    <row r="81" spans="1:8" ht="15.75" customHeight="1">
      <c r="A81" s="18"/>
      <c r="B81" s="18"/>
      <c r="C81" s="51"/>
      <c r="D81" s="51"/>
      <c r="E81" s="107"/>
      <c r="F81" s="107"/>
      <c r="G81" s="18"/>
      <c r="H81" s="18"/>
    </row>
    <row r="82" spans="1:8" ht="15.75" customHeight="1">
      <c r="A82" s="18"/>
      <c r="B82" s="18"/>
      <c r="C82" s="51"/>
      <c r="D82" s="51"/>
      <c r="E82" s="107"/>
      <c r="F82" s="107"/>
      <c r="G82" s="18"/>
      <c r="H82" s="18"/>
    </row>
    <row r="83" spans="1:8" ht="15.75" customHeight="1">
      <c r="A83" s="18"/>
      <c r="B83" s="18"/>
      <c r="C83" s="51"/>
      <c r="D83" s="51"/>
      <c r="E83" s="107"/>
      <c r="F83" s="107"/>
      <c r="G83" s="18"/>
      <c r="H83" s="18"/>
    </row>
    <row r="84" spans="1:8" ht="15.75" customHeight="1">
      <c r="A84" s="18"/>
      <c r="B84" s="18"/>
      <c r="C84" s="51"/>
      <c r="D84" s="51"/>
      <c r="E84" s="107"/>
      <c r="F84" s="107"/>
      <c r="G84" s="18"/>
      <c r="H84" s="18"/>
    </row>
    <row r="85" spans="1:8" ht="15.75" customHeight="1">
      <c r="A85" s="18"/>
      <c r="B85" s="18"/>
      <c r="C85" s="51"/>
      <c r="D85" s="51"/>
      <c r="E85" s="107"/>
      <c r="F85" s="107"/>
      <c r="G85" s="18"/>
      <c r="H85" s="18"/>
    </row>
    <row r="86" spans="1:8" ht="15.75" customHeight="1">
      <c r="A86" s="18"/>
      <c r="B86" s="18"/>
      <c r="C86" s="51"/>
      <c r="D86" s="51"/>
      <c r="E86" s="107"/>
      <c r="F86" s="107"/>
      <c r="G86" s="18"/>
      <c r="H86" s="18"/>
    </row>
    <row r="87" spans="1:8" ht="15.75" customHeight="1">
      <c r="A87" s="18"/>
      <c r="B87" s="18"/>
      <c r="C87" s="51"/>
      <c r="D87" s="51"/>
      <c r="E87" s="107"/>
      <c r="F87" s="107"/>
      <c r="G87" s="18"/>
      <c r="H87" s="18"/>
    </row>
    <row r="88" spans="1:8" ht="15.75" customHeight="1">
      <c r="A88" s="18"/>
      <c r="B88" s="18"/>
      <c r="C88" s="51"/>
      <c r="D88" s="51"/>
      <c r="E88" s="107"/>
      <c r="F88" s="107"/>
      <c r="G88" s="18"/>
      <c r="H88" s="18"/>
    </row>
    <row r="89" spans="1:8" ht="15.75" customHeight="1">
      <c r="A89" s="18"/>
      <c r="B89" s="18"/>
      <c r="C89" s="51"/>
      <c r="D89" s="51"/>
      <c r="E89" s="107"/>
      <c r="F89" s="107"/>
      <c r="G89" s="18"/>
      <c r="H89" s="18"/>
    </row>
    <row r="90" spans="1:8" ht="15.75" customHeight="1">
      <c r="A90" s="18"/>
      <c r="B90" s="18"/>
      <c r="C90" s="51"/>
      <c r="D90" s="51"/>
      <c r="E90" s="107"/>
      <c r="F90" s="107"/>
      <c r="G90" s="18"/>
      <c r="H90" s="18"/>
    </row>
    <row r="91" spans="1:8" ht="15.75" customHeight="1">
      <c r="A91" s="18"/>
      <c r="B91" s="18"/>
      <c r="C91" s="51"/>
      <c r="D91" s="51"/>
      <c r="E91" s="107"/>
      <c r="F91" s="107"/>
      <c r="G91" s="18"/>
      <c r="H91" s="18"/>
    </row>
    <row r="92" spans="1:8" ht="15.75" customHeight="1">
      <c r="A92" s="18"/>
      <c r="B92" s="18"/>
      <c r="C92" s="51"/>
      <c r="D92" s="51"/>
      <c r="E92" s="107"/>
      <c r="F92" s="107"/>
      <c r="G92" s="18"/>
      <c r="H92" s="18"/>
    </row>
    <row r="93" spans="1:8" ht="15.75" customHeight="1">
      <c r="A93" s="18"/>
      <c r="B93" s="18"/>
      <c r="C93" s="51"/>
      <c r="D93" s="51"/>
      <c r="E93" s="107"/>
      <c r="F93" s="107"/>
      <c r="G93" s="18"/>
      <c r="H93" s="18"/>
    </row>
    <row r="94" spans="1:8" ht="15.75" customHeight="1">
      <c r="A94" s="18"/>
      <c r="B94" s="18"/>
      <c r="C94" s="51"/>
      <c r="D94" s="51"/>
      <c r="E94" s="107"/>
      <c r="F94" s="107"/>
      <c r="G94" s="18"/>
      <c r="H94" s="18"/>
    </row>
    <row r="95" spans="1:8" ht="15.75" customHeight="1">
      <c r="A95" s="18"/>
      <c r="B95" s="18"/>
      <c r="C95" s="51"/>
      <c r="D95" s="51"/>
      <c r="E95" s="107"/>
      <c r="F95" s="107"/>
      <c r="G95" s="18"/>
      <c r="H95" s="18"/>
    </row>
    <row r="96" spans="1:8" ht="15.75" customHeight="1">
      <c r="A96" s="18"/>
      <c r="B96" s="18"/>
      <c r="C96" s="51"/>
      <c r="D96" s="51"/>
      <c r="E96" s="107"/>
      <c r="F96" s="107"/>
      <c r="G96" s="18"/>
      <c r="H96" s="18"/>
    </row>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D1"/>
    <mergeCell ref="E57:E68"/>
    <mergeCell ref="F57:F68"/>
  </mergeCells>
  <pageMargins left="0.11811023622047245" right="0" top="0.74803149606299213" bottom="0.74803149606299213" header="0" footer="0"/>
  <pageSetup scale="45"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9F6056F60215248BE7C1D47359BA184" ma:contentTypeVersion="11" ma:contentTypeDescription="Crear nuevo documento." ma:contentTypeScope="" ma:versionID="7fd09f1770c31c67e5cebc98284e0e33">
  <xsd:schema xmlns:xsd="http://www.w3.org/2001/XMLSchema" xmlns:xs="http://www.w3.org/2001/XMLSchema" xmlns:p="http://schemas.microsoft.com/office/2006/metadata/properties" xmlns:ns2="41464f9e-3673-4838-ac07-d65f2e40546a" xmlns:ns3="b76a81bf-9b91-4e11-ae01-c54b70546c5d" targetNamespace="http://schemas.microsoft.com/office/2006/metadata/properties" ma:root="true" ma:fieldsID="851c9bec278a710d46e20a42d92ba897" ns2:_="" ns3:_="">
    <xsd:import namespace="41464f9e-3673-4838-ac07-d65f2e40546a"/>
    <xsd:import namespace="b76a81bf-9b91-4e11-ae01-c54b70546c5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464f9e-3673-4838-ac07-d65f2e4054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76a81bf-9b91-4e11-ae01-c54b70546c5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dfa3abd-f2e1-4f76-a5dd-121d06c1c83b}" ma:internalName="TaxCatchAll" ma:showField="CatchAllData" ma:web="b76a81bf-9b91-4e11-ae01-c54b70546c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76a81bf-9b91-4e11-ae01-c54b70546c5d" xsi:nil="true"/>
    <lcf76f155ced4ddcb4097134ff3c332f xmlns="41464f9e-3673-4838-ac07-d65f2e40546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41FE438-5A70-4BFF-B2E5-B761BD381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464f9e-3673-4838-ac07-d65f2e40546a"/>
    <ds:schemaRef ds:uri="b76a81bf-9b91-4e11-ae01-c54b70546c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A3CFF1D-6C26-43B6-B2AC-CA4A8B4BB8A2}">
  <ds:schemaRefs>
    <ds:schemaRef ds:uri="http://schemas.microsoft.com/sharepoint/v3/contenttype/forms"/>
  </ds:schemaRefs>
</ds:datastoreItem>
</file>

<file path=customXml/itemProps3.xml><?xml version="1.0" encoding="utf-8"?>
<ds:datastoreItem xmlns:ds="http://schemas.openxmlformats.org/officeDocument/2006/customXml" ds:itemID="{98DE2953-EC17-41AB-B4BD-4C7E738B0487}">
  <ds:schemaRefs>
    <ds:schemaRef ds:uri="http://schemas.microsoft.com/office/2006/metadata/properties"/>
    <ds:schemaRef ds:uri="http://schemas.microsoft.com/office/infopath/2007/PartnerControls"/>
    <ds:schemaRef ds:uri="b76a81bf-9b91-4e11-ae01-c54b70546c5d"/>
    <ds:schemaRef ds:uri="41464f9e-3673-4838-ac07-d65f2e40546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5</vt:i4>
      </vt:variant>
    </vt:vector>
  </HeadingPairs>
  <TitlesOfParts>
    <vt:vector size="16" baseType="lpstr">
      <vt:lpstr>COTIZACION SUMINISTRO UMV 2026 </vt:lpstr>
      <vt:lpstr> ITEM EQUIPOS 2024</vt:lpstr>
      <vt:lpstr>ITEM ELEMENTOS 2024</vt:lpstr>
      <vt:lpstr>ITEM INSUMOS 2024</vt:lpstr>
      <vt:lpstr>ORIGINAL</vt:lpstr>
      <vt:lpstr>cuadro en ficha tecn 2020</vt:lpstr>
      <vt:lpstr>cantidades 2020 (23 sept 2020)</vt:lpstr>
      <vt:lpstr>2020 COTI Y CTO 2018 DEPU DEF</vt:lpstr>
      <vt:lpstr>2020 COTIZA Y CTO 2018 DEPURADO</vt:lpstr>
      <vt:lpstr>2020 COTIZACIO Y CTO 2018 INICI</vt:lpstr>
      <vt:lpstr>proceso 2020</vt:lpstr>
      <vt:lpstr>' ITEM EQUIPOS 2024'!Área_de_impresión</vt:lpstr>
      <vt:lpstr>'COTIZACION SUMINISTRO UMV 2026 '!Área_de_impresión</vt:lpstr>
      <vt:lpstr>'ITEM ELEMENTOS 2024'!Área_de_impresión</vt:lpstr>
      <vt:lpstr>'ITEM INSUMOS 2024'!Área_de_impresión</vt:lpstr>
      <vt:lpstr>ORIGINAL!Área_de_impresión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Willintong Contreras Camacho</dc:creator>
  <cp:keywords/>
  <dc:description/>
  <cp:lastModifiedBy>adriana y willi</cp:lastModifiedBy>
  <cp:revision/>
  <cp:lastPrinted>2026-07-28T18:50:42Z</cp:lastPrinted>
  <dcterms:created xsi:type="dcterms:W3CDTF">2019-08-28T19:17:48Z</dcterms:created>
  <dcterms:modified xsi:type="dcterms:W3CDTF">2026-09-18T17:47:18Z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0x010100F9F6056F60215248BE7C1D47359BA184</vt:lpwstr>
  </property>
  <property fmtid="{D5CDD505-2E9C-101B-9397-08002B2CF9AE}" pid="3" name="MediaServiceImageTags">
    <vt:lpwstr/>
  </property>
</Properties>
</file>