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D:\00 FISCALIA 2026\01 CONTRATOS 2026\11 ESCALERA LETICIA\00000 PUBLICAR\"/>
    </mc:Choice>
  </mc:AlternateContent>
  <xr:revisionPtr revIDLastSave="0" documentId="8_{8025DCD7-CA16-4E78-AB55-10CC30F82AD6}" xr6:coauthVersionLast="47" xr6:coauthVersionMax="47" xr10:uidLastSave="{00000000-0000-0000-0000-000000000000}"/>
  <bookViews>
    <workbookView xWindow="-120" yWindow="-120" windowWidth="29040" windowHeight="15720" xr2:uid="{00000000-000D-0000-FFFF-FFFF00000000}"/>
  </bookViews>
  <sheets>
    <sheet name="PRESUPUESTO OFICIAL" sheetId="10" r:id="rId1"/>
    <sheet name="OFERTA ECONÓMICA" sheetId="13" r:id="rId2"/>
    <sheet name="APU" sheetId="11" r:id="rId3"/>
    <sheet name="FORMATO" sheetId="3" state="hidden"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s>
  <definedNames>
    <definedName name="\0">#REF!</definedName>
    <definedName name="\00">#REF!</definedName>
    <definedName name="\a">#REF!</definedName>
    <definedName name="\AA">[1]LIQUIDACION!#REF!</definedName>
    <definedName name="\b">[2]STRSUMM0!#REF!</definedName>
    <definedName name="\bb">[2]STRSUMM0!#REF!</definedName>
    <definedName name="\c">#REF!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 localSheetId="1">#REF!</definedName>
    <definedName name="\X" localSheetId="0">#REF!</definedName>
    <definedName name="\X">[0]!ERR</definedName>
    <definedName name="\Z" localSheetId="1">#REF!</definedName>
    <definedName name="\Z" localSheetId="0">#REF!</definedName>
    <definedName name="\Z">[0]!ERR</definedName>
    <definedName name="_________________________________________________mo1" localSheetId="1">#REF!</definedName>
    <definedName name="_________________________________________________mo1" localSheetId="0">#REF!</definedName>
    <definedName name="_________________________________________________mo1">'[6]1'!#REF!</definedName>
    <definedName name="________________________________________________mo1" localSheetId="1">#REF!</definedName>
    <definedName name="________________________________________________mo1" localSheetId="0">#REF!</definedName>
    <definedName name="________________________________________________mo1">'[6]1'!#REF!</definedName>
    <definedName name="_______________________________________________mo1" localSheetId="1">#REF!</definedName>
    <definedName name="_______________________________________________mo1" localSheetId="0">#REF!</definedName>
    <definedName name="_______________________________________________mo1">'[6]1'!#REF!</definedName>
    <definedName name="______________________________________________mo1" localSheetId="1">#REF!</definedName>
    <definedName name="______________________________________________mo1" localSheetId="0">#REF!</definedName>
    <definedName name="______________________________________________mo1">'[6]1'!#REF!</definedName>
    <definedName name="_____________________________________________mo1" localSheetId="1">#REF!</definedName>
    <definedName name="_____________________________________________mo1" localSheetId="0">#REF!</definedName>
    <definedName name="_____________________________________________mo1">'[6]1'!#REF!</definedName>
    <definedName name="____________________________________________mo1" localSheetId="1">#REF!</definedName>
    <definedName name="____________________________________________mo1" localSheetId="0">#REF!</definedName>
    <definedName name="____________________________________________mo1">'[6]1'!#REF!</definedName>
    <definedName name="___________________________________________mo1" localSheetId="1">#REF!</definedName>
    <definedName name="___________________________________________mo1" localSheetId="0">#REF!</definedName>
    <definedName name="___________________________________________mo1">'[6]1'!#REF!</definedName>
    <definedName name="__________________________________________mo1" localSheetId="1">#REF!</definedName>
    <definedName name="__________________________________________mo1" localSheetId="0">#REF!</definedName>
    <definedName name="__________________________________________mo1">'[6]1'!#REF!</definedName>
    <definedName name="_________________________________________mo1" localSheetId="1">#REF!</definedName>
    <definedName name="_________________________________________mo1" localSheetId="0">#REF!</definedName>
    <definedName name="_________________________________________mo1">'[6]1'!#REF!</definedName>
    <definedName name="_______________________________________mo1" localSheetId="1">#REF!</definedName>
    <definedName name="_______________________________________mo1" localSheetId="0">#REF!</definedName>
    <definedName name="_______________________________________mo1">'[6]1'!#REF!</definedName>
    <definedName name="______________________________________mo1" localSheetId="1">#REF!</definedName>
    <definedName name="______________________________________mo1" localSheetId="0">#REF!</definedName>
    <definedName name="______________________________________mo1">'[6]1'!#REF!</definedName>
    <definedName name="____________________________________mo1" localSheetId="1">#REF!</definedName>
    <definedName name="____________________________________mo1" localSheetId="0">#REF!</definedName>
    <definedName name="____________________________________mo1">'[6]1'!#REF!</definedName>
    <definedName name="___________________________________mo1" localSheetId="1">#REF!</definedName>
    <definedName name="___________________________________mo1" localSheetId="0">#REF!</definedName>
    <definedName name="___________________________________mo1">'[6]1'!#REF!</definedName>
    <definedName name="__________________________________mo1" localSheetId="1">#REF!</definedName>
    <definedName name="__________________________________mo1" localSheetId="0">#REF!</definedName>
    <definedName name="__________________________________mo1">'[6]1'!#REF!</definedName>
    <definedName name="________________________________mo1" localSheetId="1">#REF!</definedName>
    <definedName name="________________________________mo1" localSheetId="0">#REF!</definedName>
    <definedName name="________________________________mo1">'[6]1'!#REF!</definedName>
    <definedName name="_______________________________mo1" localSheetId="1">#REF!</definedName>
    <definedName name="_______________________________mo1" localSheetId="0">#REF!</definedName>
    <definedName name="_______________________________mo1">'[6]1'!#REF!</definedName>
    <definedName name="______________________________mo1" localSheetId="1">#REF!</definedName>
    <definedName name="______________________________mo1" localSheetId="0">#REF!</definedName>
    <definedName name="______________________________mo1">'[6]1'!#REF!</definedName>
    <definedName name="____________________________mo1" localSheetId="1">#REF!</definedName>
    <definedName name="____________________________mo1" localSheetId="0">#REF!</definedName>
    <definedName name="____________________________mo1">'[6]1'!#REF!</definedName>
    <definedName name="__________________________mo1" localSheetId="1">#REF!</definedName>
    <definedName name="__________________________mo1" localSheetId="0">#REF!</definedName>
    <definedName name="__________________________mo1">'[6]1'!#REF!</definedName>
    <definedName name="_________________________mo1" localSheetId="1">#REF!</definedName>
    <definedName name="_________________________mo1" localSheetId="0">#REF!</definedName>
    <definedName name="_________________________mo1">'[6]1'!#REF!</definedName>
    <definedName name="________________________mo1" localSheetId="1">#REF!</definedName>
    <definedName name="________________________mo1" localSheetId="0">#REF!</definedName>
    <definedName name="________________________mo1">'[6]1'!#REF!</definedName>
    <definedName name="_______________________mo1" localSheetId="1">#REF!</definedName>
    <definedName name="_______________________mo1" localSheetId="0">#REF!</definedName>
    <definedName name="_______________________mo1">'[6]1'!#REF!</definedName>
    <definedName name="______________________mo1" localSheetId="1">#REF!</definedName>
    <definedName name="______________________mo1" localSheetId="0">#REF!</definedName>
    <definedName name="______________________mo1">'[6]1'!#REF!</definedName>
    <definedName name="_____________________mo1" localSheetId="1">#REF!</definedName>
    <definedName name="_____________________mo1" localSheetId="0">#REF!</definedName>
    <definedName name="_____________________mo1">'[6]1'!#REF!</definedName>
    <definedName name="____________________mo1" localSheetId="1">#REF!</definedName>
    <definedName name="____________________mo1" localSheetId="0">#REF!</definedName>
    <definedName name="____________________mo1">'[6]1'!#REF!</definedName>
    <definedName name="___________________mo1" localSheetId="1">#REF!</definedName>
    <definedName name="___________________mo1" localSheetId="0">#REF!</definedName>
    <definedName name="___________________mo1">'[6]1'!#REF!</definedName>
    <definedName name="_________________mo1" localSheetId="1">#REF!</definedName>
    <definedName name="_________________mo1" localSheetId="0">#REF!</definedName>
    <definedName name="_________________mo1">'[6]1'!#REF!</definedName>
    <definedName name="________________mo1" localSheetId="1">#REF!</definedName>
    <definedName name="________________mo1" localSheetId="0">#REF!</definedName>
    <definedName name="________________mo1">'[6]1'!#REF!</definedName>
    <definedName name="_______________mo1" localSheetId="1">#REF!</definedName>
    <definedName name="_______________mo1" localSheetId="0">#REF!</definedName>
    <definedName name="_______________mo1">'[6]1'!#REF!</definedName>
    <definedName name="______________mo1" localSheetId="1">#REF!</definedName>
    <definedName name="______________mo1" localSheetId="0">#REF!</definedName>
    <definedName name="______________mo1">'[6]1'!#REF!</definedName>
    <definedName name="____________mo1" localSheetId="1">#REF!</definedName>
    <definedName name="____________mo1" localSheetId="0">#REF!</definedName>
    <definedName name="____________mo1">'[6]1'!#REF!</definedName>
    <definedName name="__________mo1" localSheetId="1">#REF!</definedName>
    <definedName name="__________mo1" localSheetId="0">#REF!</definedName>
    <definedName name="__________mo1">'[6]1'!#REF!</definedName>
    <definedName name="_________AFC1">[7]INV!$A$25:$D$28</definedName>
    <definedName name="_________AFC3">[7]INV!$F$25:$I$28</definedName>
    <definedName name="_________AFC5">[7]INV!$K$25:$N$28</definedName>
    <definedName name="_________BGC1">[7]INV!$A$5:$D$8</definedName>
    <definedName name="_________BGC3">[7]INV!$F$5:$I$8</definedName>
    <definedName name="_________BGC5">[7]INV!$K$5:$N$8</definedName>
    <definedName name="_________CAC1">[7]INV!$A$19:$D$22</definedName>
    <definedName name="_________CAC3">[7]INV!$F$19:$I$22</definedName>
    <definedName name="_________CAC5">[7]INV!$K$19:$N$22</definedName>
    <definedName name="_________key2" hidden="1">[8]INST!#REF!</definedName>
    <definedName name="_________mo1" localSheetId="1">#REF!</definedName>
    <definedName name="_________mo1" localSheetId="0">#REF!</definedName>
    <definedName name="_________mo1">'[6]1'!#REF!</definedName>
    <definedName name="_________PJ50">#REF!</definedName>
    <definedName name="_________SBC1">[7]INV!$A$12:$D$15</definedName>
    <definedName name="_________SBC3">[7]INV!$F$12:$I$15</definedName>
    <definedName name="_________SBC5">[7]INV!$K$12:$N$15</definedName>
    <definedName name="________AFC1" localSheetId="1">#REF!</definedName>
    <definedName name="________AFC1" localSheetId="0">#REF!</definedName>
    <definedName name="________AFC1">[7]INV!$A$25:$D$28</definedName>
    <definedName name="________AFC3" localSheetId="1">#REF!</definedName>
    <definedName name="________AFC3" localSheetId="0">#REF!</definedName>
    <definedName name="________AFC3">[7]INV!$F$25:$I$28</definedName>
    <definedName name="________AFC5" localSheetId="1">#REF!</definedName>
    <definedName name="________AFC5" localSheetId="0">#REF!</definedName>
    <definedName name="________AFC5">[7]INV!$K$25:$N$28</definedName>
    <definedName name="________BGC1" localSheetId="1">#REF!</definedName>
    <definedName name="________BGC1" localSheetId="0">#REF!</definedName>
    <definedName name="________BGC1">[7]INV!$A$5:$D$8</definedName>
    <definedName name="________BGC3" localSheetId="1">#REF!</definedName>
    <definedName name="________BGC3" localSheetId="0">#REF!</definedName>
    <definedName name="________BGC3">[7]INV!$F$5:$I$8</definedName>
    <definedName name="________BGC5" localSheetId="1">#REF!</definedName>
    <definedName name="________BGC5" localSheetId="0">#REF!</definedName>
    <definedName name="________BGC5">[7]INV!$K$5:$N$8</definedName>
    <definedName name="________CAC1" localSheetId="1">#REF!</definedName>
    <definedName name="________CAC1" localSheetId="0">#REF!</definedName>
    <definedName name="________CAC1">[7]INV!$A$19:$D$22</definedName>
    <definedName name="________CAC3" localSheetId="1">#REF!</definedName>
    <definedName name="________CAC3" localSheetId="0">#REF!</definedName>
    <definedName name="________CAC3">[7]INV!$F$19:$I$22</definedName>
    <definedName name="________CAC5" localSheetId="1">#REF!</definedName>
    <definedName name="________CAC5" localSheetId="0">#REF!</definedName>
    <definedName name="________CAC5">[7]INV!$K$19:$N$22</definedName>
    <definedName name="________key2" hidden="1">[9]INST!#REF!</definedName>
    <definedName name="________key3" hidden="1">#REF!</definedName>
    <definedName name="________MA2">#REF!</definedName>
    <definedName name="________mo1" localSheetId="1">#REF!</definedName>
    <definedName name="________mo1" localSheetId="0">#REF!</definedName>
    <definedName name="________mo1">'[6]1'!#REF!</definedName>
    <definedName name="________PJ50">#REF!</definedName>
    <definedName name="________SBC1" localSheetId="1">#REF!</definedName>
    <definedName name="________SBC1" localSheetId="0">#REF!</definedName>
    <definedName name="________SBC1">[7]INV!$A$12:$D$15</definedName>
    <definedName name="________SBC3" localSheetId="1">#REF!</definedName>
    <definedName name="________SBC3" localSheetId="0">#REF!</definedName>
    <definedName name="________SBC3">[7]INV!$F$12:$I$15</definedName>
    <definedName name="________SBC5" localSheetId="1">#REF!</definedName>
    <definedName name="________SBC5" localSheetId="0">#REF!</definedName>
    <definedName name="________SBC5">[7]INV!$K$12:$N$15</definedName>
    <definedName name="_______AFC1" localSheetId="1">#REF!</definedName>
    <definedName name="_______AFC1" localSheetId="0">#REF!</definedName>
    <definedName name="_______AFC1">[10]INV!$A$25:$D$28</definedName>
    <definedName name="_______AFC3" localSheetId="1">#REF!</definedName>
    <definedName name="_______AFC3" localSheetId="0">#REF!</definedName>
    <definedName name="_______AFC3">[10]INV!$F$25:$I$28</definedName>
    <definedName name="_______AFC5" localSheetId="1">#REF!</definedName>
    <definedName name="_______AFC5" localSheetId="0">#REF!</definedName>
    <definedName name="_______AFC5">[10]INV!$K$25:$N$28</definedName>
    <definedName name="_______BGC1" localSheetId="1">#REF!</definedName>
    <definedName name="_______BGC1" localSheetId="0">#REF!</definedName>
    <definedName name="_______BGC1">[10]INV!$A$5:$D$8</definedName>
    <definedName name="_______BGC3" localSheetId="1">#REF!</definedName>
    <definedName name="_______BGC3" localSheetId="0">#REF!</definedName>
    <definedName name="_______BGC3">[10]INV!$F$5:$I$8</definedName>
    <definedName name="_______BGC5" localSheetId="1">#REF!</definedName>
    <definedName name="_______BGC5" localSheetId="0">#REF!</definedName>
    <definedName name="_______BGC5">[10]INV!$K$5:$N$8</definedName>
    <definedName name="_______CAC1" localSheetId="1">#REF!</definedName>
    <definedName name="_______CAC1" localSheetId="0">#REF!</definedName>
    <definedName name="_______CAC1">[10]INV!$A$19:$D$22</definedName>
    <definedName name="_______CAC3" localSheetId="1">#REF!</definedName>
    <definedName name="_______CAC3" localSheetId="0">#REF!</definedName>
    <definedName name="_______CAC3">[10]INV!$F$19:$I$22</definedName>
    <definedName name="_______CAC5" localSheetId="1">#REF!</definedName>
    <definedName name="_______CAC5" localSheetId="0">#REF!</definedName>
    <definedName name="_______CAC5">[10]INV!$K$19:$N$22</definedName>
    <definedName name="_______MA2">#REF!</definedName>
    <definedName name="_______PJ50">#REF!</definedName>
    <definedName name="_______SBC1" localSheetId="1">#REF!</definedName>
    <definedName name="_______SBC1" localSheetId="0">#REF!</definedName>
    <definedName name="_______SBC1">[10]INV!$A$12:$D$15</definedName>
    <definedName name="_______SBC3" localSheetId="1">#REF!</definedName>
    <definedName name="_______SBC3" localSheetId="0">#REF!</definedName>
    <definedName name="_______SBC3">[10]INV!$F$12:$I$15</definedName>
    <definedName name="_______SBC5" localSheetId="1">#REF!</definedName>
    <definedName name="_______SBC5" localSheetId="0">#REF!</definedName>
    <definedName name="_______SBC5">[10]INV!$K$12:$N$15</definedName>
    <definedName name="______AFC1" localSheetId="1">#REF!</definedName>
    <definedName name="______AFC1" localSheetId="0">#REF!</definedName>
    <definedName name="______AFC1">[10]INV!$A$25:$D$28</definedName>
    <definedName name="______AFC3" localSheetId="1">#REF!</definedName>
    <definedName name="______AFC3" localSheetId="0">#REF!</definedName>
    <definedName name="______AFC3">[10]INV!$F$25:$I$28</definedName>
    <definedName name="______AFC5" localSheetId="1">#REF!</definedName>
    <definedName name="______AFC5" localSheetId="0">#REF!</definedName>
    <definedName name="______AFC5">[10]INV!$K$25:$N$28</definedName>
    <definedName name="______BGC1" localSheetId="1">#REF!</definedName>
    <definedName name="______BGC1" localSheetId="0">#REF!</definedName>
    <definedName name="______BGC1">[10]INV!$A$5:$D$8</definedName>
    <definedName name="______BGC3" localSheetId="1">#REF!</definedName>
    <definedName name="______BGC3" localSheetId="0">#REF!</definedName>
    <definedName name="______BGC3">[10]INV!$F$5:$I$8</definedName>
    <definedName name="______BGC5" localSheetId="1">#REF!</definedName>
    <definedName name="______BGC5" localSheetId="0">#REF!</definedName>
    <definedName name="______BGC5">[10]INV!$K$5:$N$8</definedName>
    <definedName name="______CAC1" localSheetId="1">#REF!</definedName>
    <definedName name="______CAC1" localSheetId="0">#REF!</definedName>
    <definedName name="______CAC1">[10]INV!$A$19:$D$22</definedName>
    <definedName name="______CAC3" localSheetId="1">#REF!</definedName>
    <definedName name="______CAC3" localSheetId="0">#REF!</definedName>
    <definedName name="______CAC3">[10]INV!$F$19:$I$22</definedName>
    <definedName name="______CAC5" localSheetId="1">#REF!</definedName>
    <definedName name="______CAC5" localSheetId="0">#REF!</definedName>
    <definedName name="______CAC5">[10]INV!$K$19:$N$22</definedName>
    <definedName name="______MA2">#REF!</definedName>
    <definedName name="______mo1" localSheetId="1">#REF!</definedName>
    <definedName name="______mo1" localSheetId="0">#REF!</definedName>
    <definedName name="______mo1">'[6]1'!#REF!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 localSheetId="1">#REF!</definedName>
    <definedName name="______SBC1" localSheetId="0">#REF!</definedName>
    <definedName name="______SBC1">[10]INV!$A$12:$D$15</definedName>
    <definedName name="______SBC3" localSheetId="1">#REF!</definedName>
    <definedName name="______SBC3" localSheetId="0">#REF!</definedName>
    <definedName name="______SBC3">[10]INV!$F$12:$I$15</definedName>
    <definedName name="______SBC5" localSheetId="1">#REF!</definedName>
    <definedName name="______SBC5" localSheetId="0">#REF!</definedName>
    <definedName name="______SBC5">[10]INV!$K$12:$N$15</definedName>
    <definedName name="_____AFC1" localSheetId="1">#REF!</definedName>
    <definedName name="_____AFC1" localSheetId="0">#REF!</definedName>
    <definedName name="_____AFC1">[10]INV!$A$25:$D$28</definedName>
    <definedName name="_____AFC3" localSheetId="1">#REF!</definedName>
    <definedName name="_____AFC3" localSheetId="0">#REF!</definedName>
    <definedName name="_____AFC3">[10]INV!$F$25:$I$28</definedName>
    <definedName name="_____AFC5" localSheetId="1">#REF!</definedName>
    <definedName name="_____AFC5" localSheetId="0">#REF!</definedName>
    <definedName name="_____AFC5">[10]INV!$K$25:$N$28</definedName>
    <definedName name="_____ane7" localSheetId="1">[11]!_xlbgnm.ane7</definedName>
    <definedName name="_____ane7" localSheetId="0">[11]!_xlbgnm.ane7</definedName>
    <definedName name="_____ane7">[11]!_xlbgnm.ane7</definedName>
    <definedName name="_____ane8" localSheetId="1">[11]!_xlbgnm.ane8</definedName>
    <definedName name="_____ane8" localSheetId="0">[11]!_xlbgnm.ane8</definedName>
    <definedName name="_____ane8">[11]!_xlbgnm.ane8</definedName>
    <definedName name="_____Atp2">[12]EMPRESA!$F$22</definedName>
    <definedName name="_____BGC1" localSheetId="1">#REF!</definedName>
    <definedName name="_____BGC1" localSheetId="0">#REF!</definedName>
    <definedName name="_____BGC1">[10]INV!$A$5:$D$8</definedName>
    <definedName name="_____BGC3" localSheetId="1">#REF!</definedName>
    <definedName name="_____BGC3" localSheetId="0">#REF!</definedName>
    <definedName name="_____BGC3">[10]INV!$F$5:$I$8</definedName>
    <definedName name="_____BGC5" localSheetId="1">#REF!</definedName>
    <definedName name="_____BGC5" localSheetId="0">#REF!</definedName>
    <definedName name="_____BGC5">[10]INV!$K$5:$N$8</definedName>
    <definedName name="_____CAC1" localSheetId="1">#REF!</definedName>
    <definedName name="_____CAC1" localSheetId="0">#REF!</definedName>
    <definedName name="_____CAC1">[10]INV!$A$19:$D$22</definedName>
    <definedName name="_____CAC3" localSheetId="1">#REF!</definedName>
    <definedName name="_____CAC3" localSheetId="0">#REF!</definedName>
    <definedName name="_____CAC3">[10]INV!$F$19:$I$22</definedName>
    <definedName name="_____CAC5" localSheetId="1">#REF!</definedName>
    <definedName name="_____CAC5" localSheetId="0">#REF!</definedName>
    <definedName name="_____CAC5">[10]INV!$K$19:$N$22</definedName>
    <definedName name="_____COD906" localSheetId="1">#REF!</definedName>
    <definedName name="_____COD906" localSheetId="0">#REF!</definedName>
    <definedName name="_____COD906">[13]CONS!$E$29</definedName>
    <definedName name="_____DCI1">[14]Tablas!#REF!</definedName>
    <definedName name="_____DDS1">[14]Tablas!#REF!</definedName>
    <definedName name="_____DGO1">[14]Tablas!#REF!</definedName>
    <definedName name="_____DGP1">[14]Tablas!#REF!</definedName>
    <definedName name="_____DIJ1">[14]Tablas!#REF!</definedName>
    <definedName name="_____DPI1">[14]Tablas!#REF!</definedName>
    <definedName name="_____DPY1">[14]Tablas!#REF!</definedName>
    <definedName name="_____DRI1">[14]Tablas!#REF!</definedName>
    <definedName name="_____DRL1">[14]Tablas!#REF!</definedName>
    <definedName name="_____DSP1">[14]Tablas!#REF!</definedName>
    <definedName name="_____ECP1">[14]Tablas!#REF!</definedName>
    <definedName name="_____ICP1">[14]Tablas!#REF!</definedName>
    <definedName name="_____MA2">#REF!</definedName>
    <definedName name="_____mo1" localSheetId="1">#REF!</definedName>
    <definedName name="_____mo1" localSheetId="0">#REF!</definedName>
    <definedName name="_____mo1">'[6]1'!#REF!</definedName>
    <definedName name="_____MOR15" localSheetId="1">#REF!</definedName>
    <definedName name="_____MOR15" localSheetId="0">#REF!</definedName>
    <definedName name="_____MOR15">[13]CONS!$E$22</definedName>
    <definedName name="_____OCD1">[14]Tablas!#REF!</definedName>
    <definedName name="_____OCI1">[14]Tablas!#REF!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localSheetId="1">#REF!</definedName>
    <definedName name="_____r" localSheetId="0">#REF!</definedName>
    <definedName name="_____r">'[15]Constantes Generales'!$B$1</definedName>
    <definedName name="_____SBC1" localSheetId="1">#REF!</definedName>
    <definedName name="_____SBC1" localSheetId="0">#REF!</definedName>
    <definedName name="_____SBC1">[10]INV!$A$12:$D$15</definedName>
    <definedName name="_____SBC3" localSheetId="1">#REF!</definedName>
    <definedName name="_____SBC3" localSheetId="0">#REF!</definedName>
    <definedName name="_____SBC3">[10]INV!$F$12:$I$15</definedName>
    <definedName name="_____SBC5" localSheetId="1">#REF!</definedName>
    <definedName name="_____SBC5" localSheetId="0">#REF!</definedName>
    <definedName name="_____SBC5">[10]INV!$K$12:$N$15</definedName>
    <definedName name="_____TEE6" localSheetId="1">#REF!</definedName>
    <definedName name="_____TEE6" localSheetId="0">#REF!</definedName>
    <definedName name="_____TEE6">[13]CONS!$E$28</definedName>
    <definedName name="_____VEX1">[14]Tablas!#REF!</definedName>
    <definedName name="_____VFA1">[14]Tablas!#REF!</definedName>
    <definedName name="_____VIT1">[14]Tablas!#REF!</definedName>
    <definedName name="_____VPR1">[14]Tablas!#REF!</definedName>
    <definedName name="_____VPR2">[16]Tablas!#REF!</definedName>
    <definedName name="_____VRP1">[14]Tablas!#REF!</definedName>
    <definedName name="_____VSM1">[14]Tablas!#REF!</definedName>
    <definedName name="____AFC1" localSheetId="1">#REF!</definedName>
    <definedName name="____AFC1" localSheetId="0">#REF!</definedName>
    <definedName name="____AFC1">[10]INV!$A$25:$D$28</definedName>
    <definedName name="____AFC3" localSheetId="1">#REF!</definedName>
    <definedName name="____AFC3" localSheetId="0">#REF!</definedName>
    <definedName name="____AFC3">[10]INV!$F$25:$I$28</definedName>
    <definedName name="____AFC5" localSheetId="1">#REF!</definedName>
    <definedName name="____AFC5" localSheetId="0">#REF!</definedName>
    <definedName name="____AFC5">[10]INV!$K$25:$N$28</definedName>
    <definedName name="____ane7" localSheetId="1">[17]!_xlbgnm.ane7</definedName>
    <definedName name="____ane7" localSheetId="0">[17]!_xlbgnm.ane7</definedName>
    <definedName name="____ane7">[17]!_xlbgnm.ane7</definedName>
    <definedName name="____ane8" localSheetId="1">[17]!_xlbgnm.ane8</definedName>
    <definedName name="____ane8" localSheetId="0">[17]!_xlbgnm.ane8</definedName>
    <definedName name="____ane8">[17]!_xlbgnm.ane8</definedName>
    <definedName name="____Atp2">[18]EMPRESA!$F$22</definedName>
    <definedName name="____BGC1" localSheetId="1">#REF!</definedName>
    <definedName name="____BGC1" localSheetId="0">#REF!</definedName>
    <definedName name="____BGC1">[10]INV!$A$5:$D$8</definedName>
    <definedName name="____BGC3" localSheetId="1">#REF!</definedName>
    <definedName name="____BGC3" localSheetId="0">#REF!</definedName>
    <definedName name="____BGC3">[10]INV!$F$5:$I$8</definedName>
    <definedName name="____BGC5" localSheetId="1">#REF!</definedName>
    <definedName name="____BGC5" localSheetId="0">#REF!</definedName>
    <definedName name="____BGC5">[10]INV!$K$5:$N$8</definedName>
    <definedName name="____CAC1" localSheetId="1">#REF!</definedName>
    <definedName name="____CAC1" localSheetId="0">#REF!</definedName>
    <definedName name="____CAC1">[10]INV!$A$19:$D$22</definedName>
    <definedName name="____CAC3" localSheetId="1">#REF!</definedName>
    <definedName name="____CAC3" localSheetId="0">#REF!</definedName>
    <definedName name="____CAC3">[10]INV!$F$19:$I$22</definedName>
    <definedName name="____CAC5" localSheetId="1">#REF!</definedName>
    <definedName name="____CAC5" localSheetId="0">#REF!</definedName>
    <definedName name="____CAC5">[10]INV!$K$19:$N$22</definedName>
    <definedName name="____COD906" localSheetId="1">#REF!</definedName>
    <definedName name="____COD906" localSheetId="0">#REF!</definedName>
    <definedName name="____COD906">[13]CONS!$E$29</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[14]Tablas!#REF!</definedName>
    <definedName name="____DDS1">[14]Tablas!#REF!</definedName>
    <definedName name="____DGO1">[14]Tablas!#REF!</definedName>
    <definedName name="____DGP1">[14]Tablas!#REF!</definedName>
    <definedName name="____DIJ1">[14]Tablas!#REF!</definedName>
    <definedName name="____DPI1">[14]Tablas!#REF!</definedName>
    <definedName name="____DPY1">[14]Tablas!#REF!</definedName>
    <definedName name="____DRI1">[14]Tablas!#REF!</definedName>
    <definedName name="____DRL1">[14]Tablas!#REF!</definedName>
    <definedName name="____DSP1">[14]Tablas!#REF!</definedName>
    <definedName name="____ECP1">[14]Tablas!#REF!</definedName>
    <definedName name="____ICP1">[14]Tablas!#REF!</definedName>
    <definedName name="____LEY80">#REF!</definedName>
    <definedName name="____MA2">#REF!</definedName>
    <definedName name="____mo1" localSheetId="1">#REF!</definedName>
    <definedName name="____mo1" localSheetId="0">#REF!</definedName>
    <definedName name="____mo1">'[6]1'!#REF!</definedName>
    <definedName name="____MOR15" localSheetId="1">#REF!</definedName>
    <definedName name="____MOR15" localSheetId="0">#REF!</definedName>
    <definedName name="____MOR15">[13]CONS!$E$22</definedName>
    <definedName name="____OCD1">[14]Tablas!#REF!</definedName>
    <definedName name="____OCI1">[14]Tablas!#REF!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localSheetId="1">#REF!</definedName>
    <definedName name="____r" localSheetId="0">#REF!</definedName>
    <definedName name="____r">'[15]Constantes Generales'!$B$1</definedName>
    <definedName name="____SBC1" localSheetId="1">#REF!</definedName>
    <definedName name="____SBC1" localSheetId="0">#REF!</definedName>
    <definedName name="____SBC1">[10]INV!$A$12:$D$15</definedName>
    <definedName name="____SBC3" localSheetId="1">#REF!</definedName>
    <definedName name="____SBC3" localSheetId="0">#REF!</definedName>
    <definedName name="____SBC3">[10]INV!$F$12:$I$15</definedName>
    <definedName name="____SBC5" localSheetId="1">#REF!</definedName>
    <definedName name="____SBC5" localSheetId="0">#REF!</definedName>
    <definedName name="____SBC5">[10]INV!$K$12:$N$15</definedName>
    <definedName name="____TEE6" localSheetId="1">#REF!</definedName>
    <definedName name="____TEE6" localSheetId="0">#REF!</definedName>
    <definedName name="____TEE6">[13]CONS!$E$28</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[14]Tablas!#REF!</definedName>
    <definedName name="____VFA1">[14]Tablas!#REF!</definedName>
    <definedName name="____VIT1">[14]Tablas!#REF!</definedName>
    <definedName name="____VPR1">[14]Tablas!#REF!</definedName>
    <definedName name="____VPR2">#REF!</definedName>
    <definedName name="____VRP1">[14]Tablas!#REF!</definedName>
    <definedName name="____VSM1">[14]Tablas!#REF!</definedName>
    <definedName name="___AFC1" localSheetId="1">#REF!</definedName>
    <definedName name="___AFC1" localSheetId="0">#REF!</definedName>
    <definedName name="___AFC1">[19]INV!$A$25:$D$28</definedName>
    <definedName name="___AFC3" localSheetId="1">#REF!</definedName>
    <definedName name="___AFC3" localSheetId="0">#REF!</definedName>
    <definedName name="___AFC3">[19]INV!$F$25:$I$28</definedName>
    <definedName name="___AFC5" localSheetId="1">#REF!</definedName>
    <definedName name="___AFC5" localSheetId="0">#REF!</definedName>
    <definedName name="___AFC5">[19]INV!$K$25:$N$28</definedName>
    <definedName name="___ane7" localSheetId="1">[20]!_xlbgnm.ane7</definedName>
    <definedName name="___ane7" localSheetId="0">[20]!_xlbgnm.ane7</definedName>
    <definedName name="___ane7">[20]!_xlbgnm.ane7</definedName>
    <definedName name="___ane8" localSheetId="1">[20]!_xlbgnm.ane8</definedName>
    <definedName name="___ane8" localSheetId="0">[20]!_xlbgnm.ane8</definedName>
    <definedName name="___ane8">[20]!_xlbgnm.ane8</definedName>
    <definedName name="___Atp2">[21]EMPRESA!$F$22</definedName>
    <definedName name="___BGC1" localSheetId="1">#REF!</definedName>
    <definedName name="___BGC1" localSheetId="0">#REF!</definedName>
    <definedName name="___BGC1">[19]INV!$A$5:$D$8</definedName>
    <definedName name="___BGC3" localSheetId="1">#REF!</definedName>
    <definedName name="___BGC3" localSheetId="0">#REF!</definedName>
    <definedName name="___BGC3">[19]INV!$F$5:$I$8</definedName>
    <definedName name="___BGC5" localSheetId="1">#REF!</definedName>
    <definedName name="___BGC5" localSheetId="0">#REF!</definedName>
    <definedName name="___BGC5">[19]INV!$K$5:$N$8</definedName>
    <definedName name="___CAC1" localSheetId="1">#REF!</definedName>
    <definedName name="___CAC1" localSheetId="0">#REF!</definedName>
    <definedName name="___CAC1">[19]INV!$A$19:$D$22</definedName>
    <definedName name="___CAC3" localSheetId="1">#REF!</definedName>
    <definedName name="___CAC3" localSheetId="0">#REF!</definedName>
    <definedName name="___CAC3">[19]INV!$F$19:$I$22</definedName>
    <definedName name="___CAC5" localSheetId="1">#REF!</definedName>
    <definedName name="___CAC5" localSheetId="0">#REF!</definedName>
    <definedName name="___CAC5">[19]INV!$K$19:$N$22</definedName>
    <definedName name="___COD906" localSheetId="1">#REF!</definedName>
    <definedName name="___COD906" localSheetId="0">#REF!</definedName>
    <definedName name="___COD906">[13]CONS!$E$29</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[14]Tablas!#REF!</definedName>
    <definedName name="___DDS1">[14]Tablas!#REF!</definedName>
    <definedName name="___DGO1">[14]Tablas!#REF!</definedName>
    <definedName name="___DGP1">[14]Tablas!#REF!</definedName>
    <definedName name="___DIJ1">[14]Tablas!#REF!</definedName>
    <definedName name="___DPI1">[14]Tablas!#REF!</definedName>
    <definedName name="___DPY1">[14]Tablas!#REF!</definedName>
    <definedName name="___DRI1">[14]Tablas!#REF!</definedName>
    <definedName name="___DRL1">[14]Tablas!#REF!</definedName>
    <definedName name="___DSP1">[14]Tablas!#REF!</definedName>
    <definedName name="___ECP1">[14]Tablas!#REF!</definedName>
    <definedName name="___EST12">#REF!</definedName>
    <definedName name="___F" localSheetId="1">#REF!</definedName>
    <definedName name="___F" localSheetId="0">#REF!</definedName>
    <definedName name="___F">[22]!ERR</definedName>
    <definedName name="___FS01" localSheetId="1">#REF!</definedName>
    <definedName name="___FS01" localSheetId="0">#REF!</definedName>
    <definedName name="___FS01">[22]!ERR</definedName>
    <definedName name="___ICP1">[14]Tablas!#REF!</definedName>
    <definedName name="___key2" hidden="1">[9]INST!#REF!</definedName>
    <definedName name="___key3" hidden="1">#REF!</definedName>
    <definedName name="___key31" hidden="1">#REF!</definedName>
    <definedName name="___LEY80">#REF!</definedName>
    <definedName name="___MA2">#REF!</definedName>
    <definedName name="___MOR15" localSheetId="1">#REF!</definedName>
    <definedName name="___MOR15" localSheetId="0">#REF!</definedName>
    <definedName name="___MOR15">[13]CONS!$E$22</definedName>
    <definedName name="___mun2" localSheetId="1">#REF!</definedName>
    <definedName name="___mun2" localSheetId="0">#REF!</definedName>
    <definedName name="___mun2">[15]PESOS!#REF!</definedName>
    <definedName name="___num10">#REF!</definedName>
    <definedName name="___num2">#REF!</definedName>
    <definedName name="___num3">#REF!</definedName>
    <definedName name="___num4">#REF!</definedName>
    <definedName name="___num5">#REF!</definedName>
    <definedName name="___num6">#REF!</definedName>
    <definedName name="___num7">#REF!</definedName>
    <definedName name="___num8">#REF!</definedName>
    <definedName name="___num9">#REF!</definedName>
    <definedName name="___OCD1">[14]Tablas!#REF!</definedName>
    <definedName name="___OCI1">[14]Tablas!#REF!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localSheetId="1">#REF!</definedName>
    <definedName name="___r" localSheetId="0">#REF!</definedName>
    <definedName name="___r">'[15]Constantes Generales'!$B$1</definedName>
    <definedName name="___rc">#REF!</definedName>
    <definedName name="___ref4">#REF!</definedName>
    <definedName name="___SBC1" localSheetId="1">#REF!</definedName>
    <definedName name="___SBC1" localSheetId="0">#REF!</definedName>
    <definedName name="___SBC1">[19]INV!$A$12:$D$15</definedName>
    <definedName name="___SBC3" localSheetId="1">#REF!</definedName>
    <definedName name="___SBC3" localSheetId="0">#REF!</definedName>
    <definedName name="___SBC3">[19]INV!$F$12:$I$15</definedName>
    <definedName name="___SBC5" localSheetId="1">#REF!</definedName>
    <definedName name="___SBC5" localSheetId="0">#REF!</definedName>
    <definedName name="___SBC5">[19]INV!$K$12:$N$15</definedName>
    <definedName name="___TEE6" localSheetId="1">#REF!</definedName>
    <definedName name="___TEE6" localSheetId="0">#REF!</definedName>
    <definedName name="___TEE6">[13]CONS!$E$28</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[14]Tablas!#REF!</definedName>
    <definedName name="___VFA1">[14]Tablas!#REF!</definedName>
    <definedName name="___VIT1">[14]Tablas!#REF!</definedName>
    <definedName name="___VPR1">[14]Tablas!#REF!</definedName>
    <definedName name="___VPR2">#REF!</definedName>
    <definedName name="___VRP1">[14]Tablas!#REF!</definedName>
    <definedName name="___VSM1">[14]Tablas!#REF!</definedName>
    <definedName name="___xlfn.BAHTTEXT">#NAME?</definedName>
    <definedName name="__123Graph_A" hidden="1">#REF!</definedName>
    <definedName name="__123Graph_B" hidden="1">#REF!</definedName>
    <definedName name="__AFC1" localSheetId="1">#REF!</definedName>
    <definedName name="__AFC1" localSheetId="0">#REF!</definedName>
    <definedName name="__AFC1">[7]INV!$A$25:$D$28</definedName>
    <definedName name="__AFC3" localSheetId="1">#REF!</definedName>
    <definedName name="__AFC3" localSheetId="0">#REF!</definedName>
    <definedName name="__AFC3">[7]INV!$F$25:$I$28</definedName>
    <definedName name="__AFC5" localSheetId="1">#REF!</definedName>
    <definedName name="__AFC5" localSheetId="0">#REF!</definedName>
    <definedName name="__AFC5">[7]INV!$K$25:$N$28</definedName>
    <definedName name="__aiu2" localSheetId="1">#REF!</definedName>
    <definedName name="__aiu2" localSheetId="0">#REF!</definedName>
    <definedName name="__aiu2">[23]AIU!$J$105</definedName>
    <definedName name="__ane7" localSheetId="1">[17]!_xlbgnm.ane7</definedName>
    <definedName name="__ane7" localSheetId="0">[17]!_xlbgnm.ane7</definedName>
    <definedName name="__ane7">[17]!_xlbgnm.ane7</definedName>
    <definedName name="__ane8" localSheetId="1">[17]!_xlbgnm.ane8</definedName>
    <definedName name="__ane8" localSheetId="0">[17]!_xlbgnm.ane8</definedName>
    <definedName name="__ane8">[17]!_xlbgnm.ane8</definedName>
    <definedName name="__Atp2">[24]EMPRESA!$F$22</definedName>
    <definedName name="__BGC1" localSheetId="1">#REF!</definedName>
    <definedName name="__BGC1" localSheetId="0">#REF!</definedName>
    <definedName name="__BGC1">[7]INV!$A$5:$D$8</definedName>
    <definedName name="__BGC3" localSheetId="1">#REF!</definedName>
    <definedName name="__BGC3" localSheetId="0">#REF!</definedName>
    <definedName name="__BGC3">[7]INV!$F$5:$I$8</definedName>
    <definedName name="__BGC5" localSheetId="1">#REF!</definedName>
    <definedName name="__BGC5" localSheetId="0">#REF!</definedName>
    <definedName name="__BGC5">[7]INV!$K$5:$N$8</definedName>
    <definedName name="__CAC1" localSheetId="1">#REF!</definedName>
    <definedName name="__CAC1" localSheetId="0">#REF!</definedName>
    <definedName name="__CAC1">[7]INV!$A$19:$D$22</definedName>
    <definedName name="__CAC3" localSheetId="1">#REF!</definedName>
    <definedName name="__CAC3" localSheetId="0">#REF!</definedName>
    <definedName name="__CAC3">[7]INV!$F$19:$I$22</definedName>
    <definedName name="__CAC5" localSheetId="1">#REF!</definedName>
    <definedName name="__CAC5" localSheetId="0">#REF!</definedName>
    <definedName name="__CAC5">[7]INV!$K$19:$N$22</definedName>
    <definedName name="__Cod1">#REF!</definedName>
    <definedName name="__COD906" localSheetId="1">#REF!</definedName>
    <definedName name="__COD906" localSheetId="0">#REF!</definedName>
    <definedName name="__COD906">[13]CONS!$E$29</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[14]Tablas!#REF!</definedName>
    <definedName name="__DDS1">[14]Tablas!#REF!</definedName>
    <definedName name="__DGO1">[14]Tablas!#REF!</definedName>
    <definedName name="__DGP1">[14]Tablas!#REF!</definedName>
    <definedName name="__DIJ1">[14]Tablas!#REF!</definedName>
    <definedName name="__DPI1">[14]Tablas!#REF!</definedName>
    <definedName name="__DPY1">[14]Tablas!#REF!</definedName>
    <definedName name="__DRI1">[14]Tablas!#REF!</definedName>
    <definedName name="__DRL1">[14]Tablas!#REF!</definedName>
    <definedName name="__DSP1">[14]Tablas!#REF!</definedName>
    <definedName name="__ECP1">[14]Tablas!#REF!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1">#REF!</definedName>
    <definedName name="__F" localSheetId="0">#REF!</definedName>
    <definedName name="__F">[22]!ERR</definedName>
    <definedName name="__FS01" localSheetId="1">#REF!</definedName>
    <definedName name="__FS01" localSheetId="0">#REF!</definedName>
    <definedName name="__FS01">[22]!ERR</definedName>
    <definedName name="__ICP1">[14]Tablas!#REF!</definedName>
    <definedName name="__key2" hidden="1">[25]INST!#REF!</definedName>
    <definedName name="__key21" hidden="1">[9]INST!#REF!</definedName>
    <definedName name="__key3" hidden="1">#REF!</definedName>
    <definedName name="__key31" hidden="1">#REF!</definedName>
    <definedName name="__LEY80">#REF!</definedName>
    <definedName name="__MA2">#REF!</definedName>
    <definedName name="__mo1" localSheetId="1">#REF!</definedName>
    <definedName name="__mo1" localSheetId="0">#REF!</definedName>
    <definedName name="__mo1">'[6]1'!#REF!</definedName>
    <definedName name="__MOR15" localSheetId="1">#REF!</definedName>
    <definedName name="__MOR15" localSheetId="0">#REF!</definedName>
    <definedName name="__MOR15">[13]CONS!$E$22</definedName>
    <definedName name="__mun2" localSheetId="1">#REF!</definedName>
    <definedName name="__mun2" localSheetId="0">#REF!</definedName>
    <definedName name="__mun2">[15]PESOS!#REF!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[14]Tablas!#REF!</definedName>
    <definedName name="__OCI1">[14]Tablas!#REF!</definedName>
    <definedName name="__Pa1">'[26]Paral. 1'!$E$1:$E$65536</definedName>
    <definedName name="__Pa2">'[26]Paral. 2'!$E$1:$E$65536</definedName>
    <definedName name="__Pa3">'[26]Paral. 3'!$E$1:$E$65536</definedName>
    <definedName name="__Pa4">[26]Paral.4!$E$1:$E$65536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1">#REF!</definedName>
    <definedName name="__r" localSheetId="0">#REF!</definedName>
    <definedName name="__r">'[15]Constantes Generales'!$B$1</definedName>
    <definedName name="__rc">#REF!</definedName>
    <definedName name="__ref4">#REF!</definedName>
    <definedName name="__SBC1" localSheetId="1">#REF!</definedName>
    <definedName name="__SBC1" localSheetId="0">#REF!</definedName>
    <definedName name="__SBC1">[7]INV!$A$12:$D$15</definedName>
    <definedName name="__SBC3" localSheetId="1">#REF!</definedName>
    <definedName name="__SBC3" localSheetId="0">#REF!</definedName>
    <definedName name="__SBC3">[7]INV!$F$12:$I$15</definedName>
    <definedName name="__SBC5" localSheetId="1">#REF!</definedName>
    <definedName name="__SBC5" localSheetId="0">#REF!</definedName>
    <definedName name="__SBC5">[7]INV!$K$12:$N$15</definedName>
    <definedName name="__TEE6" localSheetId="1">#REF!</definedName>
    <definedName name="__TEE6" localSheetId="0">#REF!</definedName>
    <definedName name="__TEE6">[13]CONS!$E$28</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[14]Tablas!#REF!</definedName>
    <definedName name="__VFA1">[14]Tablas!#REF!</definedName>
    <definedName name="__VIT1">[14]Tablas!#REF!</definedName>
    <definedName name="__VPR1">[14]Tablas!#REF!</definedName>
    <definedName name="__VPR2">[16]Tablas!#REF!</definedName>
    <definedName name="__VRP1">[14]Tablas!#REF!</definedName>
    <definedName name="__VSM1">[14]Tablas!#REF!</definedName>
    <definedName name="__xlfn.BAHTTEXT">#NAME?</definedName>
    <definedName name="_1">#REF!</definedName>
    <definedName name="_1_25">[16]Tablas!#REF!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 localSheetId="1">#REF!</definedName>
    <definedName name="_AFC1" localSheetId="0">#REF!</definedName>
    <definedName name="_AFC1">[7]INV!$A$25:$D$28</definedName>
    <definedName name="_AFC3" localSheetId="1">#REF!</definedName>
    <definedName name="_AFC3" localSheetId="0">#REF!</definedName>
    <definedName name="_AFC3">[7]INV!$F$25:$I$28</definedName>
    <definedName name="_AFC5" localSheetId="1">#REF!</definedName>
    <definedName name="_AFC5" localSheetId="0">#REF!</definedName>
    <definedName name="_AFC5">[7]INV!$K$25:$N$28</definedName>
    <definedName name="_aiu2" localSheetId="1">#REF!</definedName>
    <definedName name="_aiu2" localSheetId="0">#REF!</definedName>
    <definedName name="_aiu2">[23]AIU!$J$105</definedName>
    <definedName name="_ALM1">#REF!</definedName>
    <definedName name="_AND1">#REF!</definedName>
    <definedName name="_ane7" localSheetId="1">[17]!_xlbgnm.ane7</definedName>
    <definedName name="_ane7" localSheetId="0">[17]!_xlbgnm.ane7</definedName>
    <definedName name="_ane7">[17]!_xlbgnm.ane7</definedName>
    <definedName name="_ane8" localSheetId="1">[17]!_xlbgnm.ane8</definedName>
    <definedName name="_ane8" localSheetId="0">[17]!_xlbgnm.ane8</definedName>
    <definedName name="_ane8">[17]!_xlbgnm.ane8</definedName>
    <definedName name="_APU221">#REF!</definedName>
    <definedName name="_APU465" localSheetId="1">#REF!</definedName>
    <definedName name="_APU465" localSheetId="0">#REF!</definedName>
    <definedName name="_APU465">[27]!absc</definedName>
    <definedName name="_Atp2">[24]EMPRESA!$F$22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 localSheetId="1">#REF!</definedName>
    <definedName name="_BGC1" localSheetId="0">#REF!</definedName>
    <definedName name="_BGC1">[7]INV!$A$5:$D$8</definedName>
    <definedName name="_BGC3" localSheetId="1">#REF!</definedName>
    <definedName name="_BGC3" localSheetId="0">#REF!</definedName>
    <definedName name="_BGC3">[7]INV!$F$5:$I$8</definedName>
    <definedName name="_BGC5" localSheetId="1">#REF!</definedName>
    <definedName name="_BGC5" localSheetId="0">#REF!</definedName>
    <definedName name="_BGC5">[7]INV!$K$5:$N$8</definedName>
    <definedName name="_CAC1" localSheetId="1">#REF!</definedName>
    <definedName name="_CAC1" localSheetId="0">#REF!</definedName>
    <definedName name="_CAC1">[7]INV!$A$19:$D$22</definedName>
    <definedName name="_CAC3" localSheetId="1">#REF!</definedName>
    <definedName name="_CAC3" localSheetId="0">#REF!</definedName>
    <definedName name="_CAC3">[7]INV!$F$19:$I$22</definedName>
    <definedName name="_CAC5" localSheetId="1">#REF!</definedName>
    <definedName name="_CAC5" localSheetId="0">#REF!</definedName>
    <definedName name="_CAC5">[7]INV!$K$19:$N$22</definedName>
    <definedName name="_Cod1">#REF!</definedName>
    <definedName name="_COD906" localSheetId="1">#REF!</definedName>
    <definedName name="_COD906" localSheetId="0">#REF!</definedName>
    <definedName name="_COD906">[28]CONS!$E$29</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[14]Tablas!#REF!</definedName>
    <definedName name="_DDS1">[14]Tablas!#REF!</definedName>
    <definedName name="_DGO1">[14]Tablas!#REF!</definedName>
    <definedName name="_DGP1">[14]Tablas!#REF!</definedName>
    <definedName name="_DIJ1">[14]Tablas!#REF!</definedName>
    <definedName name="_DPI1">[14]Tablas!#REF!</definedName>
    <definedName name="_DPY1">[14]Tablas!#REF!</definedName>
    <definedName name="_DRI1">[14]Tablas!#REF!</definedName>
    <definedName name="_DRL1">[14]Tablas!#REF!</definedName>
    <definedName name="_DSP1">[14]Tablas!#REF!</definedName>
    <definedName name="_ECP1">[14]Tablas!#REF!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1">#REF!</definedName>
    <definedName name="_F" localSheetId="0">#REF!</definedName>
    <definedName name="_F">[22]!ERR</definedName>
    <definedName name="_F10">#REF!</definedName>
    <definedName name="_FC">#REF!</definedName>
    <definedName name="_Fill">#REF!</definedName>
    <definedName name="_xlnm._FilterDatabase" localSheetId="1" hidden="1">'OFERTA ECONÓMICA'!$B$8:$F$73</definedName>
    <definedName name="_xlnm._FilterDatabase" localSheetId="0" hidden="1">'PRESUPUESTO OFICIAL'!$B$8:$F$73</definedName>
    <definedName name="_FS01" localSheetId="1">#REF!</definedName>
    <definedName name="_FS01" localSheetId="0">#REF!</definedName>
    <definedName name="_FS01">[22]!ERR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[14]Tablas!#REF!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#REF!</definedName>
    <definedName name="_Key11" hidden="1">[29]INST!#REF!</definedName>
    <definedName name="_key2">#REF!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1" localSheetId="1">#REF!</definedName>
    <definedName name="_mo1" localSheetId="0">#REF!</definedName>
    <definedName name="_mo1">'[6]1'!#REF!</definedName>
    <definedName name="_MOD1">#REF!</definedName>
    <definedName name="_MOR15" localSheetId="1">#REF!</definedName>
    <definedName name="_MOR15" localSheetId="0">#REF!</definedName>
    <definedName name="_MOR15">[28]CONS!$E$22</definedName>
    <definedName name="_mun2" localSheetId="1">#REF!</definedName>
    <definedName name="_mun2" localSheetId="0">#REF!</definedName>
    <definedName name="_mun2">[15]PESOS!#REF!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[14]Tablas!#REF!</definedName>
    <definedName name="_OCI1">[14]Tablas!#REF!</definedName>
    <definedName name="_Order1">255</definedName>
    <definedName name="_Order2">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'[26]Paral. 1'!$E$1:$E$65536</definedName>
    <definedName name="_Pa2">'[26]Paral. 2'!$E$1:$E$65536</definedName>
    <definedName name="_Pa3">'[26]Paral. 3'!$E$1:$E$65536</definedName>
    <definedName name="_Pa4">[26]Paral.4!$E$1:$E$65536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#REF!</definedName>
    <definedName name="_r4r" hidden="1">{"via1",#N/A,TRUE,"general";"via2",#N/A,TRUE,"general";"via3",#N/A,TRUE,"general"}</definedName>
    <definedName name="_rc">#REF!</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 localSheetId="1">#REF!</definedName>
    <definedName name="_SBC1" localSheetId="0">#REF!</definedName>
    <definedName name="_SBC1">[7]INV!$A$12:$D$15</definedName>
    <definedName name="_SBC3" localSheetId="1">#REF!</definedName>
    <definedName name="_SBC3" localSheetId="0">#REF!</definedName>
    <definedName name="_SBC3">[7]INV!$F$12:$I$15</definedName>
    <definedName name="_SBC5" localSheetId="1">#REF!</definedName>
    <definedName name="_SBC5" localSheetId="0">#REF!</definedName>
    <definedName name="_SBC5">[7]INV!$K$12:$N$15</definedName>
    <definedName name="_Sort">#REF!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EE6" localSheetId="1">#REF!</definedName>
    <definedName name="_TEE6" localSheetId="0">#REF!</definedName>
    <definedName name="_TEE6">[28]CONS!$E$28</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[9]INST!#REF!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[14]Tablas!#REF!</definedName>
    <definedName name="_VFA1">[14]Tablas!#REF!</definedName>
    <definedName name="_vfv4" hidden="1">{"via1",#N/A,TRUE,"general";"via2",#N/A,TRUE,"general";"via3",#N/A,TRUE,"general"}</definedName>
    <definedName name="_VIT1">[14]Tablas!#REF!</definedName>
    <definedName name="_VPR1">[14]Tablas!#REF!</definedName>
    <definedName name="_VPR2">[16]Tablas!#REF!</definedName>
    <definedName name="_VRP1">[14]Tablas!#REF!</definedName>
    <definedName name="_VSM1">[14]Tablas!#REF!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1">#REF!</definedName>
    <definedName name="A_IMPRESIÓN_IM">#REF!</definedName>
    <definedName name="A18A200">[30]ESPEC!#REF!</definedName>
    <definedName name="a2a" hidden="1">{"TAB1",#N/A,TRUE,"GENERAL";"TAB2",#N/A,TRUE,"GENERAL";"TAB3",#N/A,TRUE,"GENERAL";"TAB4",#N/A,TRUE,"GENERAL";"TAB5",#N/A,TRUE,"GENERAL"}</definedName>
    <definedName name="aa" localSheetId="1">#REF!</definedName>
    <definedName name="aa" localSheetId="0">#REF!</definedName>
    <definedName name="aa">[22]!ERR</definedName>
    <definedName name="AAA" localSheetId="1">#REF!</definedName>
    <definedName name="AAA" localSheetId="0">#REF!</definedName>
    <definedName name="AAA">[22]!ERR</definedName>
    <definedName name="AAAA" localSheetId="1">#REF!</definedName>
    <definedName name="AAAA" localSheetId="0">#REF!</definedName>
    <definedName name="AAAA">'[31]PU (2)'!$F$10</definedName>
    <definedName name="aaaaaa">[32]otros!$C$5</definedName>
    <definedName name="aaaaas" hidden="1">{"TAB1",#N/A,TRUE,"GENERAL";"TAB2",#N/A,TRUE,"GENERAL";"TAB3",#N/A,TRUE,"GENERAL";"TAB4",#N/A,TRUE,"GENERAL";"TAB5",#N/A,TRUE,"GENERAL"}</definedName>
    <definedName name="AAC" localSheetId="1">#REF!</definedName>
    <definedName name="AAC" localSheetId="0">#REF!</definedName>
    <definedName name="AAC">[7]AASHTO!$A$14:$F$17</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 localSheetId="0">#REF!</definedName>
    <definedName name="abc">[33]EQUIPO!$B$12:$B$48</definedName>
    <definedName name="ABCD" hidden="1">#REF!</definedName>
    <definedName name="ABCDE" hidden="1">#REF!</definedName>
    <definedName name="ABG" localSheetId="1">#REF!</definedName>
    <definedName name="ABG" localSheetId="0">#REF!</definedName>
    <definedName name="ABG">[7]AASHTO!$A$2:$F$5</definedName>
    <definedName name="absc">#REF!</definedName>
    <definedName name="absc1" localSheetId="1">[34]!absc</definedName>
    <definedName name="absc1" localSheetId="0">[34]!absc</definedName>
    <definedName name="absc1">[34]!absc</definedName>
    <definedName name="ac">#REF!</definedName>
    <definedName name="AccessDatabase">"A:\SAIN.mdb"</definedName>
    <definedName name="Acero">#REF!</definedName>
    <definedName name="ACOM">#REF!</definedName>
    <definedName name="ACPM" localSheetId="1">#REF!</definedName>
    <definedName name="ACPM" localSheetId="0">#REF!</definedName>
    <definedName name="ACPM">'[35]Datos Generales'!$B$12</definedName>
    <definedName name="acsr2" localSheetId="1">#REF!</definedName>
    <definedName name="acsr2" localSheetId="0">#REF!</definedName>
    <definedName name="acsr2">'[6]1'!#REF!</definedName>
    <definedName name="ACSR2222" localSheetId="1">#REF!</definedName>
    <definedName name="ACSR2222" localSheetId="0">#REF!</definedName>
    <definedName name="ACSR2222">'[6]1'!#REF!</definedName>
    <definedName name="ACSR3" localSheetId="1">#REF!</definedName>
    <definedName name="ACSR3" localSheetId="0">#REF!</definedName>
    <definedName name="ACSR3">'[6]1'!#REF!</definedName>
    <definedName name="ACT">#REF!</definedName>
    <definedName name="ACT_COMP">#REF!</definedName>
    <definedName name="ACT_COMP2">#REF!</definedName>
    <definedName name="ACT_CONT">#REF!</definedName>
    <definedName name="ACT_CONT2">#REF!</definedName>
    <definedName name="actividad">#REF!</definedName>
    <definedName name="Actividades">#REF!</definedName>
    <definedName name="ACTV">#REF!</definedName>
    <definedName name="acumulado">'[36]Reservas de Petróleo'!$A$2,'[36]Reservas de Petróleo'!$A$1,'[36]Reservas de Petróleo'!$D$4,'[36]Reservas de Petróleo'!$E$1:$E$65536</definedName>
    <definedName name="ad">#REF!</definedName>
    <definedName name="adasd">#REF!</definedName>
    <definedName name="ADFGSDB" hidden="1">{"via1",#N/A,TRUE,"general";"via2",#N/A,TRUE,"general";"via3",#N/A,TRUE,"general"}</definedName>
    <definedName name="ADM">[32]otros!$C$2</definedName>
    <definedName name="administrador">[37]Informacion!$B$15</definedName>
    <definedName name="ADMON">#REF!</definedName>
    <definedName name="ADMON1">#REF!</definedName>
    <definedName name="adoc1" localSheetId="1">[34]!absc</definedName>
    <definedName name="adoc1" localSheetId="0">[34]!absc</definedName>
    <definedName name="adoc1">[34]!absc</definedName>
    <definedName name="ADOC125" localSheetId="1">[38]!absc</definedName>
    <definedName name="ADOC125" localSheetId="0">[38]!absc</definedName>
    <definedName name="ADOC125">[38]!absc</definedName>
    <definedName name="adoq" localSheetId="1">#REF!</definedName>
    <definedName name="adoq" localSheetId="0">#REF!</definedName>
    <definedName name="adoq">[27]!absc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regados">#REF!</definedName>
    <definedName name="ah">#REF!</definedName>
    <definedName name="ahe">#REF!</definedName>
    <definedName name="AHI" localSheetId="1">#REF!</definedName>
    <definedName name="AHI" localSheetId="0">#REF!</definedName>
    <definedName name="AHI">'[35]Datos Generales'!$B$16</definedName>
    <definedName name="aida">#REF!</definedName>
    <definedName name="aida1">#REF!</definedName>
    <definedName name="aiu" localSheetId="1">#REF!</definedName>
    <definedName name="aiu" localSheetId="0">#REF!</definedName>
    <definedName name="aiu">[39]Presupuesto!$F$302</definedName>
    <definedName name="AIU_01">#REF!</definedName>
    <definedName name="AIU_1">#REF!</definedName>
    <definedName name="AIU_2">#REF!</definedName>
    <definedName name="aj">#REF!</definedName>
    <definedName name="AjustDelAIU">#REF!</definedName>
    <definedName name="alam">#REF!</definedName>
    <definedName name="alc" localSheetId="1">#REF!</definedName>
    <definedName name="alc" localSheetId="0">#REF!</definedName>
    <definedName name="alc">[40]!absc</definedName>
    <definedName name="AlcanceProyecto">#REF!</definedName>
    <definedName name="alcVE" localSheetId="1">#REF!</definedName>
    <definedName name="alcVE" localSheetId="0">#REF!</definedName>
    <definedName name="alcVE">[41]Alcantarillas!#REF!</definedName>
    <definedName name="AlcVN" localSheetId="1">#REF!</definedName>
    <definedName name="AlcVN" localSheetId="0">#REF!</definedName>
    <definedName name="AlcVN">[41]Alcantarillas!#REF!</definedName>
    <definedName name="alfa">#REF!</definedName>
    <definedName name="ALM">#REF!</definedName>
    <definedName name="ALTO">[42]Tabla!$A$1:$A$5</definedName>
    <definedName name="Ambiental" localSheetId="1">#REF!</definedName>
    <definedName name="Ambiental" localSheetId="0">#REF!</definedName>
    <definedName name="Ambiental">[43]Formulario!#REF!</definedName>
    <definedName name="AMO" localSheetId="1">#REF!</definedName>
    <definedName name="AMO" localSheetId="0">#REF!</definedName>
    <definedName name="AMO">'[35]Datos Generales'!$B$14</definedName>
    <definedName name="Amount">#REF!</definedName>
    <definedName name="ANCLAJE">'[44]MC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[45]COMPARATIVO!#REF!</definedName>
    <definedName name="anexo8">#REF!</definedName>
    <definedName name="anexo9">#REF!</definedName>
    <definedName name="anexů7">#REF!</definedName>
    <definedName name="anscount">1</definedName>
    <definedName name="ANTIC" localSheetId="1">#REF!</definedName>
    <definedName name="ANTIC" localSheetId="0">#REF!</definedName>
    <definedName name="ANTIC">'[46]1'!#REF!</definedName>
    <definedName name="ANTICIPO">[47]BASES!$B$33</definedName>
    <definedName name="AÑO">[32]PRESUPUESTO!$D$13</definedName>
    <definedName name="AñoBaseDatos">#REF!</definedName>
    <definedName name="AÑOWUIE" localSheetId="1">#REF!</definedName>
    <definedName name="AÑOWUIE" localSheetId="0">#REF!</definedName>
    <definedName name="AÑOWUIE">'[48]Res-Accide-10'!$R$2:$R$7</definedName>
    <definedName name="ao">#REF!</definedName>
    <definedName name="apaiy">#REF!</definedName>
    <definedName name="Apar.Sanitarios">#REF!</definedName>
    <definedName name="APELLIDOS">#REF!</definedName>
    <definedName name="API">#REF!</definedName>
    <definedName name="APU" localSheetId="1">#REF!</definedName>
    <definedName name="APU" localSheetId="0">#REF!</definedName>
    <definedName name="APU">[27]!absc</definedName>
    <definedName name="APU_directos">#REF!</definedName>
    <definedName name="APU221.1">#REF!</definedName>
    <definedName name="APU221.2">#REF!</definedName>
    <definedName name="aq" localSheetId="1">#REF!</definedName>
    <definedName name="aq" localSheetId="0">#REF!</definedName>
    <definedName name="aq">[22]!ERR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'OFERTA ECONÓMICA'!$A$1:$O$90</definedName>
    <definedName name="_xlnm.Print_Area" localSheetId="0">'PRESUPUESTO OFICIAL'!$A$1:$O$90</definedName>
    <definedName name="_xlnm.Print_Area">#REF!</definedName>
    <definedName name="AreaLimpiar">'[49]Info-Portaf'!$N$4,'[49]Info-Portaf'!$C$10:$AE$24,'[49]Info-Portaf'!$C$26:$AE$28,'[49]Info-Portaf'!$C$31:$AE$40,'[49]Info-Portaf'!$C$41:$H$41,'[49]Info-Portaf'!$C$42:$AE$51,'[49]Info-Portaf'!$C$53:$AE$54,'[49]Info-Portaf'!$C$57:$AE$57,'[49]Info-Portaf'!$C$59:$AE$59,'[49]Info-Portaf'!$B$10:$B$61</definedName>
    <definedName name="Areatotal">#REF!</definedName>
    <definedName name="Aref">#REF!</definedName>
    <definedName name="armuve" localSheetId="1">#REF!</definedName>
    <definedName name="armuve" localSheetId="0">#REF!</definedName>
    <definedName name="armuve">[22]!ERR</definedName>
    <definedName name="ARP">#REF!</definedName>
    <definedName name="ARS">#REF!</definedName>
    <definedName name="as" localSheetId="1">#REF!</definedName>
    <definedName name="as" localSheetId="0">#REF!</definedName>
    <definedName name="as">[22]!ERR</definedName>
    <definedName name="ASadDASFASFAS" localSheetId="1">#REF!</definedName>
    <definedName name="ASadDASFASFAS" localSheetId="0">#REF!</definedName>
    <definedName name="ASadDASFASFAS">'[6]1'!#REF!</definedName>
    <definedName name="ASB" localSheetId="1">#REF!</definedName>
    <definedName name="ASB" localSheetId="0">#REF!</definedName>
    <definedName name="ASB">[7]AASHTO!$A$8:$F$11</definedName>
    <definedName name="ASD" localSheetId="1">#REF!</definedName>
    <definedName name="ASD" localSheetId="0">#REF!</definedName>
    <definedName name="ASD">'[6]1'!#REF!</definedName>
    <definedName name="ASDA" hidden="1">{"via1",#N/A,TRUE,"general";"via2",#N/A,TRUE,"general";"via3",#N/A,TRUE,"general"}</definedName>
    <definedName name="asdasd" hidden="1">{"TAB1",#N/A,TRUE,"GENERAL";"TAB2",#N/A,TRUE,"GENERAL";"TAB3",#N/A,TRUE,"GENERAL";"TAB4",#N/A,TRUE,"GENERAL";"TAB5",#N/A,TRUE,"GENERAL"}</definedName>
    <definedName name="asddre" localSheetId="1">#REF!</definedName>
    <definedName name="asddre" localSheetId="0">#REF!</definedName>
    <definedName name="asddre">'[6]1'!#REF!</definedName>
    <definedName name="ASDF">#REF!</definedName>
    <definedName name="asdfa" hidden="1">{"via1",#N/A,TRUE,"general";"via2",#N/A,TRUE,"general";"via3",#N/A,TRUE,"general"}</definedName>
    <definedName name="ASDFG" localSheetId="1">#REF!</definedName>
    <definedName name="ASDFG" localSheetId="0">#REF!</definedName>
    <definedName name="ASDFG">'[6]1'!#REF!</definedName>
    <definedName name="ASDFGHJKLÑ" localSheetId="1">#REF!</definedName>
    <definedName name="ASDFGHJKLÑ" localSheetId="0">#REF!</definedName>
    <definedName name="ASDFGHJKLÑ">[22]!ERR</definedName>
    <definedName name="asdfñk" localSheetId="1">#REF!</definedName>
    <definedName name="asdfñk" localSheetId="0">#REF!</definedName>
    <definedName name="asdfñk">[50]!absc</definedName>
    <definedName name="ASDSDF" localSheetId="1">#REF!</definedName>
    <definedName name="ASDSDF" localSheetId="0">#REF!</definedName>
    <definedName name="ASDSDF">'[6]1'!#REF!</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WER" localSheetId="1">#REF!</definedName>
    <definedName name="ASWER" localSheetId="0">#REF!</definedName>
    <definedName name="ASWER">'[6]1'!#REF!</definedName>
    <definedName name="Atp">[12]EMPRESA!$F$20</definedName>
    <definedName name="ATR" localSheetId="1">#REF!</definedName>
    <definedName name="ATR" localSheetId="0">#REF!</definedName>
    <definedName name="ATR">'[35]Datos Generales'!$B$15</definedName>
    <definedName name="au">#REF!</definedName>
    <definedName name="aur">#REF!</definedName>
    <definedName name="_xlnm.Auto_Open" localSheetId="1">MODULO10.auto_abrir</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'[12]DATOS CONTRATO'!$E$18</definedName>
    <definedName name="auxalimentacion">[51]CONTRATO!$E$18</definedName>
    <definedName name="AuxCom">'[12]DATOS CONTRATO'!$I$16</definedName>
    <definedName name="auxcomisariato">[51]CONTRATO!$I$16</definedName>
    <definedName name="AuxDot">'[12]DATOS CONTRATO'!$I$17</definedName>
    <definedName name="auxdotacion">[51]CONTRATO!$I$17</definedName>
    <definedName name="AuxHab">'[12]DATOS CONTRATO'!$E$17</definedName>
    <definedName name="auxhabi">[52]CONTRATO!$E$17</definedName>
    <definedName name="auxhabitacion">[51]CONTRATO!$E$17</definedName>
    <definedName name="auxtransporte">[51]CONTRATO!$E$16</definedName>
    <definedName name="av">#REF!</definedName>
    <definedName name="Avance_por_item">#REF!,#REF!,#REF!,#REF!,#REF!,#REF!,#REF!,#REF!,#REF!,#REF!,#REF!,#REF!,#REF!,#REF!,#REF!,#REF!,#REF!,#REF!</definedName>
    <definedName name="Avances_Totales">#REF!,#REF!,#REF!,#REF!,#REF!,#REF!,#REF!,#REF!,#REF!,#REF!,#REF!,#REF!,#REF!,#REF!,#REF!,#REF!,#REF!,#REF!</definedName>
    <definedName name="AW">#REF!</definedName>
    <definedName name="ax">#REF!</definedName>
    <definedName name="AY" localSheetId="1">#REF!</definedName>
    <definedName name="AY" localSheetId="0">#REF!</definedName>
    <definedName name="AY">'[35]Datos Generales'!$B$4</definedName>
    <definedName name="azaz" hidden="1">{"TAB1",#N/A,TRUE,"GENERAL";"TAB2",#N/A,TRUE,"GENERAL";"TAB3",#N/A,TRUE,"GENERAL";"TAB4",#N/A,TRUE,"GENERAL";"TAB5",#N/A,TRUE,"GENERAL"}</definedName>
    <definedName name="b">#REF!</definedName>
    <definedName name="BAJA">#REF!</definedName>
    <definedName name="Bajo_L">[42]Tabla!$A$1:$A$5</definedName>
    <definedName name="base" localSheetId="1">#REF!</definedName>
    <definedName name="base" localSheetId="0">#REF!</definedName>
    <definedName name="base">[53]BaseDatos!$A$2:$F$505</definedName>
    <definedName name="BASE_BU">#REF!</definedName>
    <definedName name="Base_datos_IM">#REF!</definedName>
    <definedName name="BASE_RU" localSheetId="1">#REF!</definedName>
    <definedName name="BASE_RU" localSheetId="0">#REF!</definedName>
    <definedName name="BASE_RU">[54]BASE_RU!$C$15:$K$385</definedName>
    <definedName name="BASE_SC" localSheetId="1">#REF!</definedName>
    <definedName name="BASE_SC" localSheetId="0">#REF!</definedName>
    <definedName name="BASE_SC">[55]BASE_SC!$C$15:$K$91</definedName>
    <definedName name="base1">#REF!</definedName>
    <definedName name="base2">#REF!</definedName>
    <definedName name="basedatos">[56]Hoja1!$A$4:$BZ$55</definedName>
    <definedName name="_xlnm.Database">#REF!</definedName>
    <definedName name="BaseDeDatos1">#REF!</definedName>
    <definedName name="BaseOtros">#REF!</definedName>
    <definedName name="basep">[57]PRESUPUESTAL!$A$4:$P$190</definedName>
    <definedName name="Basica_Centro_costo_2001">#REF!</definedName>
    <definedName name="Basica_Facturacion_2001">#REF!</definedName>
    <definedName name="Basica_Reserva_2001">#REF!</definedName>
    <definedName name="Básico">#REF!</definedName>
    <definedName name="BB" localSheetId="1">#REF!</definedName>
    <definedName name="BB" localSheetId="0">#REF!</definedName>
    <definedName name="BB">[22]!ERR</definedName>
    <definedName name="BBBB">#REF!</definedName>
    <definedName name="bbbbbb" hidden="1">{"via1",#N/A,TRUE,"general";"via2",#N/A,TRUE,"general";"via3",#N/A,TRUE,"general"}</definedName>
    <definedName name="BBBBBBBBBBBBBBBBBBBBBBBBBBBBBBBB" localSheetId="1">#REF!</definedName>
    <definedName name="BBBBBBBBBBBBBBBBBBBBBBBBBBBBBBBB" localSheetId="0">#REF!</definedName>
    <definedName name="BBBBBBBBBBBBBBBBBBBBBBBBBBBBBBBB">'[6]1'!#REF!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 localSheetId="1">#REF!</definedName>
    <definedName name="Bd" localSheetId="0">#REF!</definedName>
    <definedName name="Bd">[58]FACTORES!$B$8:$B$33</definedName>
    <definedName name="BD_COD">#REF!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eneficios" localSheetId="1">#REF!</definedName>
    <definedName name="beneficios" localSheetId="0">#REF!</definedName>
    <definedName name="beneficios">[59]Listado!$AH$2:$AH$3</definedName>
    <definedName name="beneficios_24" localSheetId="1">#REF!</definedName>
    <definedName name="beneficios_24" localSheetId="0">#REF!</definedName>
    <definedName name="beneficios_24">[59]Listado!$AH$2:$AH$3</definedName>
    <definedName name="beneficios_26" localSheetId="1">#REF!</definedName>
    <definedName name="beneficios_26" localSheetId="0">#REF!</definedName>
    <definedName name="beneficios_26">[59]Listado!$AH$2:$AH$3</definedName>
    <definedName name="beneficios_27" localSheetId="1">#REF!</definedName>
    <definedName name="beneficios_27" localSheetId="0">#REF!</definedName>
    <definedName name="beneficios_27">[59]Listado!$AH$2:$AH$3</definedName>
    <definedName name="beneficios_5" localSheetId="1">#REF!</definedName>
    <definedName name="beneficios_5" localSheetId="0">#REF!</definedName>
    <definedName name="beneficios_5">[59]Listado!$AH$2:$AH$3</definedName>
    <definedName name="beneficios_6" localSheetId="1">#REF!</definedName>
    <definedName name="beneficios_6" localSheetId="0">#REF!</definedName>
    <definedName name="beneficios_6">[59]Listado!$AH$2:$AH$3</definedName>
    <definedName name="beneficios_7" localSheetId="1">#REF!</definedName>
    <definedName name="beneficios_7" localSheetId="0">#REF!</definedName>
    <definedName name="beneficios_7">[59]Listado!$AH$2:$AH$3</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T">#REF!</definedName>
    <definedName name="bgvfcdx" hidden="1">{"via1",#N/A,TRUE,"general";"via2",#N/A,TRUE,"general";"via3",#N/A,TRUE,"general"}</definedName>
    <definedName name="BHT">#REF!</definedName>
    <definedName name="BHT_F">#REF!</definedName>
    <definedName name="bi">#REF!</definedName>
    <definedName name="bimestre" localSheetId="1">#REF!</definedName>
    <definedName name="bimestre" localSheetId="0">#REF!</definedName>
    <definedName name="bimestre">'[60]ESTADO RED'!$E$8</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'[61]Ejecutado%'!#REF!</definedName>
    <definedName name="blEjecutadoPorcen">'[61]Ejecutado$'!$D$1:$CE$45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'[61]Programado$'!$I$1:$CK$45</definedName>
    <definedName name="blReferenciaInforme">#REF!</definedName>
    <definedName name="BMJKLOGSADADA" localSheetId="1">#REF!</definedName>
    <definedName name="BMJKLOGSADADA" localSheetId="0">#REF!</definedName>
    <definedName name="BMJKLOGSADADA">'[6]1'!#REF!</definedName>
    <definedName name="bn">#REF!</definedName>
    <definedName name="bnm">#REF!</definedName>
    <definedName name="BOMBAS">#REF!</definedName>
    <definedName name="BONO">#REF!</definedName>
    <definedName name="BORDER1">[62]steel!#REF!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[63]medelo!$D$37</definedName>
    <definedName name="bt" hidden="1">{"via1",#N/A,TRUE,"general";"via2",#N/A,TRUE,"general";"via3",#N/A,TRUE,"general"}</definedName>
    <definedName name="BTYJHTR" hidden="1">{"TAB1",#N/A,TRUE,"GENERAL";"TAB2",#N/A,TRUE,"GENERAL";"TAB3",#N/A,TRUE,"GENERAL";"TAB4",#N/A,TRUE,"GENERAL";"TAB5",#N/A,TRUE,"GENERAL"}</definedName>
    <definedName name="BuiltIn_Print_Area" localSheetId="1">#REF!</definedName>
    <definedName name="BuiltIn_Print_Area" localSheetId="0">#REF!</definedName>
    <definedName name="BuiltIn_Print_Area">'[64]Form5 _Pág_ 1'!#REF!</definedName>
    <definedName name="BuiltIn_Print_Area___0" localSheetId="1">#REF!</definedName>
    <definedName name="BuiltIn_Print_Area___0" localSheetId="0">#REF!</definedName>
    <definedName name="BuiltIn_Print_Area___0">'[64]Form5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C.">#REF!</definedName>
    <definedName name="C_">#REF!</definedName>
    <definedName name="CA" localSheetId="1">#REF!</definedName>
    <definedName name="CA" localSheetId="0">#REF!</definedName>
    <definedName name="CA">'[35]Datos Generales'!$B$7</definedName>
    <definedName name="CAB">#REF!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idad" localSheetId="1">#REF!</definedName>
    <definedName name="calidad" localSheetId="0">#REF!</definedName>
    <definedName name="calidad">[65]calidad!$C$3</definedName>
    <definedName name="CAMILO" localSheetId="1">#REF!</definedName>
    <definedName name="CAMILO" localSheetId="0">#REF!</definedName>
    <definedName name="CAMILO">'[6]1'!#REF!</definedName>
    <definedName name="Campament" localSheetId="1">#REF!</definedName>
    <definedName name="Campament" localSheetId="0">#REF!</definedName>
    <definedName name="Campament">[43]Formulario!#REF!</definedName>
    <definedName name="Campamento">#REF!</definedName>
    <definedName name="CAMPO">#REF!</definedName>
    <definedName name="candiles">#REF!</definedName>
    <definedName name="CANT">#REF!</definedName>
    <definedName name="Cantidad">#REF!</definedName>
    <definedName name="CAP">#REF!</definedName>
    <definedName name="CAPAC._HSE">#REF!</definedName>
    <definedName name="CapFinanciera1" localSheetId="1">#REF!</definedName>
    <definedName name="CapFinanciera1" localSheetId="0">#REF!</definedName>
    <definedName name="CapFinanciera1">[66]Puntajes!$C$12</definedName>
    <definedName name="CapFinanciera2" localSheetId="1">#REF!</definedName>
    <definedName name="CapFinanciera2" localSheetId="0">#REF!</definedName>
    <definedName name="CapFinanciera2">[66]Puntajes!$C$13</definedName>
    <definedName name="CapFinanciera3" localSheetId="1">#REF!</definedName>
    <definedName name="CapFinanciera3" localSheetId="0">#REF!</definedName>
    <definedName name="CapFinanciera3">[66]Puntajes!$C$14</definedName>
    <definedName name="CapFinanciera4" localSheetId="1">#REF!</definedName>
    <definedName name="CapFinanciera4" localSheetId="0">#REF!</definedName>
    <definedName name="CapFinanciera4">[66]Puntajes!$C$15</definedName>
    <definedName name="CapituloHidraulico" localSheetId="1">#REF!</definedName>
    <definedName name="CapituloHidraulico" localSheetId="0">#REF!</definedName>
    <definedName name="CapituloHidraulico">[43]Formulario!#REF!</definedName>
    <definedName name="CapTecnica1" localSheetId="1">#REF!</definedName>
    <definedName name="CapTecnica1" localSheetId="0">#REF!</definedName>
    <definedName name="CapTecnica1">[66]Puntajes!$G$4</definedName>
    <definedName name="CapTecnica2" localSheetId="1">#REF!</definedName>
    <definedName name="CapTecnica2" localSheetId="0">#REF!</definedName>
    <definedName name="CapTecnica2">[66]Puntajes!$G$5</definedName>
    <definedName name="CARGA">#REF!</definedName>
    <definedName name="CargaPrestacional">#REF!</definedName>
    <definedName name="CARGOS">#REF!</definedName>
    <definedName name="carlos" localSheetId="1">MODULO10.auto_abrir</definedName>
    <definedName name="carlos" localSheetId="0">MODULO10.auto_abrir</definedName>
    <definedName name="carlos">MODULO10.auto_abrir</definedName>
    <definedName name="Carp.Aluminio">#REF!</definedName>
    <definedName name="Carp.Metalica">#REF!</definedName>
    <definedName name="CASCASCAA" localSheetId="1">#REF!</definedName>
    <definedName name="CASCASCAA" localSheetId="0">#REF!</definedName>
    <definedName name="CASCASCAA">'[6]1'!#REF!</definedName>
    <definedName name="CASCASCACAA" localSheetId="1">#REF!</definedName>
    <definedName name="CASCASCACAA" localSheetId="0">#REF!</definedName>
    <definedName name="CASCASCACAA">'[6]1'!#REF!</definedName>
    <definedName name="Categoria">#REF!</definedName>
    <definedName name="causa">#REF!</definedName>
    <definedName name="CB" localSheetId="1">#REF!</definedName>
    <definedName name="CB" localSheetId="0">#REF!</definedName>
    <definedName name="CB">'[35]Datos Generales'!$B$8</definedName>
    <definedName name="CBLES">#REF!</definedName>
    <definedName name="CBLES1">#REF!</definedName>
    <definedName name="CBRDISEÑO">[67]SECTORIZACIÓN!$A$12:$G$20</definedName>
    <definedName name="CBWorkbookPriority" hidden="1">-1602700874</definedName>
    <definedName name="CC" localSheetId="1">#REF!</definedName>
    <definedName name="CC" localSheetId="0">#REF!</definedName>
    <definedName name="CC">'[35]Datos Generales'!$B$9</definedName>
    <definedName name="ccccc" hidden="1">{"TAB1",#N/A,TRUE,"GENERAL";"TAB2",#N/A,TRUE,"GENERAL";"TAB3",#N/A,TRUE,"GENERAL";"TAB4",#N/A,TRUE,"GENERAL";"TAB5",#N/A,TRUE,"GENERAL"}</definedName>
    <definedName name="CCCCCC" localSheetId="1">#REF!</definedName>
    <definedName name="CCCCCC" localSheetId="0">#REF!</definedName>
    <definedName name="CCCCCC">'[68]A. P. U.'!#REF!</definedName>
    <definedName name="CCT">#REF!</definedName>
    <definedName name="ccto210">#REF!</definedName>
    <definedName name="CD" localSheetId="1">#REF!</definedName>
    <definedName name="CD" localSheetId="0">#REF!</definedName>
    <definedName name="CD">'[35]Datos Generales'!$B$10</definedName>
    <definedName name="cdcdc" hidden="1">{"via1",#N/A,TRUE,"general";"via2",#N/A,TRUE,"general";"via3",#N/A,TRUE,"general"}</definedName>
    <definedName name="CDctrl">[69]CDItem!$G$8</definedName>
    <definedName name="CDE">#REF!</definedName>
    <definedName name="cder">#REF!</definedName>
    <definedName name="cdfgrtfd" hidden="1">#REF!</definedName>
    <definedName name="ceerf" hidden="1">{"TAB1",#N/A,TRUE,"GENERAL";"TAB2",#N/A,TRUE,"GENERAL";"TAB3",#N/A,TRUE,"GENERAL";"TAB4",#N/A,TRUE,"GENERAL";"TAB5",#N/A,TRUE,"GENERAL"}</definedName>
    <definedName name="CEMENTO">[70]Insum!$A$3:$H$63</definedName>
    <definedName name="Cerrajeria">#REF!</definedName>
    <definedName name="CGDI01">[14]Tablas!#REF!</definedName>
    <definedName name="CGDI02">[14]Tablas!#REF!</definedName>
    <definedName name="CGDI03">[14]Tablas!#REF!</definedName>
    <definedName name="CGDI04">[14]Tablas!#REF!</definedName>
    <definedName name="CGDI05">[14]Tablas!#REF!</definedName>
    <definedName name="CGDI06">[14]Tablas!#REF!</definedName>
    <definedName name="CGDI07">[14]Tablas!#REF!</definedName>
    <definedName name="CGDI08">[14]Tablas!#REF!</definedName>
    <definedName name="CGEX01">[14]Tablas!#REF!</definedName>
    <definedName name="CGEX02">[14]Tablas!#REF!</definedName>
    <definedName name="CGEX031">[14]Tablas!#REF!</definedName>
    <definedName name="CGEX04">[14]Tablas!#REF!</definedName>
    <definedName name="CGFI011">[14]Tablas!#REF!</definedName>
    <definedName name="CGFI012">[14]Tablas!#REF!</definedName>
    <definedName name="CGFI021">[14]Tablas!#REF!</definedName>
    <definedName name="CGFI022">[14]Tablas!#REF!</definedName>
    <definedName name="CGFI023">[14]Tablas!#REF!</definedName>
    <definedName name="CGFI024">[14]Tablas!#REF!</definedName>
    <definedName name="CGFI031">[14]Tablas!#REF!</definedName>
    <definedName name="CGFI032">[14]Tablas!#REF!</definedName>
    <definedName name="CGFI0331">[14]Tablas!#REF!</definedName>
    <definedName name="CGFI0332">[14]Tablas!#REF!</definedName>
    <definedName name="CGFI0333">[14]Tablas!#REF!</definedName>
    <definedName name="CGFI0334">[14]Tablas!#REF!</definedName>
    <definedName name="CGFI0335">[14]Tablas!#REF!</definedName>
    <definedName name="CGFI0341">[14]Tablas!#REF!</definedName>
    <definedName name="CGFI0343">[14]Tablas!#REF!</definedName>
    <definedName name="CGFI0344">[14]Tablas!#REF!</definedName>
    <definedName name="CGPR01">[14]Tablas!#REF!</definedName>
    <definedName name="CGPR021">[14]Tablas!#REF!</definedName>
    <definedName name="CGPR022">[14]Tablas!#REF!</definedName>
    <definedName name="CGPR023">[14]Tablas!#REF!</definedName>
    <definedName name="CGPR024">[14]Tablas!#REF!</definedName>
    <definedName name="CGPR031">[14]Tablas!#REF!</definedName>
    <definedName name="CGPR032">[14]Tablas!#REF!</definedName>
    <definedName name="CGPR0331">[14]Tablas!#REF!</definedName>
    <definedName name="CGPR0332">[14]Tablas!#REF!</definedName>
    <definedName name="CGPR0333">[14]Tablas!#REF!</definedName>
    <definedName name="CGPR041">[14]Tablas!#REF!</definedName>
    <definedName name="CGPR042">[14]Tablas!#REF!</definedName>
    <definedName name="CGPR043">[14]Tablas!#REF!</definedName>
    <definedName name="CGPR051">[14]Tablas!#REF!</definedName>
    <definedName name="CGPR052">[14]Tablas!#REF!</definedName>
    <definedName name="CGPR0531">[14]Tablas!#REF!</definedName>
    <definedName name="CGPR0532">[14]Tablas!#REF!</definedName>
    <definedName name="CGPR0533">[14]Tablas!#REF!</definedName>
    <definedName name="CGPR0534">[14]Tablas!#REF!</definedName>
    <definedName name="CGPR0541">[14]Tablas!#REF!</definedName>
    <definedName name="CGPR0542">[14]Tablas!#REF!</definedName>
    <definedName name="CGPR0543">[14]Tablas!#REF!</definedName>
    <definedName name="CGPR061">[14]Tablas!#REF!</definedName>
    <definedName name="CGPR062">[14]Tablas!#REF!</definedName>
    <definedName name="CGPR0621">[14]Tablas!#REF!</definedName>
    <definedName name="CGPR0622">[14]Tablas!#REF!</definedName>
    <definedName name="CGPR0631">[14]Tablas!#REF!</definedName>
    <definedName name="CGPR0632">[14]Tablas!#REF!</definedName>
    <definedName name="CGPR0633">[14]Tablas!#REF!</definedName>
    <definedName name="CGPR0641">[14]Tablas!#REF!</definedName>
    <definedName name="CGPR0642">[14]Tablas!#REF!</definedName>
    <definedName name="CGPR0643">[14]Tablas!#REF!</definedName>
    <definedName name="CGRF01">[14]Tablas!#REF!</definedName>
    <definedName name="CGRF02">[14]Tablas!#REF!</definedName>
    <definedName name="CGRF031">[14]Tablas!#REF!</definedName>
    <definedName name="CGRF032">[14]Tablas!#REF!</definedName>
    <definedName name="CGRF0331">[14]Tablas!#REF!</definedName>
    <definedName name="CGRF0332">[14]Tablas!#REF!</definedName>
    <definedName name="CGRF0333">[14]Tablas!#REF!</definedName>
    <definedName name="CGRF0334">[14]Tablas!#REF!</definedName>
    <definedName name="CGRF0335">[14]Tablas!#REF!</definedName>
    <definedName name="CGRF0336">[14]Tablas!#REF!</definedName>
    <definedName name="CGRF0337">[14]Tablas!#REF!</definedName>
    <definedName name="CGRF0338">[14]Tablas!#REF!</definedName>
    <definedName name="CGRF0341">[14]Tablas!#REF!</definedName>
    <definedName name="CGRF0342">[14]Tablas!#REF!</definedName>
    <definedName name="CGRF0343">[14]Tablas!#REF!</definedName>
    <definedName name="CGRF041">[14]Tablas!#REF!</definedName>
    <definedName name="CGRF042">[14]Tablas!#REF!</definedName>
    <definedName name="CGRF0431">[14]Tablas!#REF!</definedName>
    <definedName name="CGRF0432">[14]Tablas!#REF!</definedName>
    <definedName name="CGRF0433">[14]Tablas!#REF!</definedName>
    <definedName name="CGRF0441">[14]Tablas!#REF!</definedName>
    <definedName name="CGRF0442">[14]Tablas!#REF!</definedName>
    <definedName name="CGRF0443">[14]Tablas!#REF!</definedName>
    <definedName name="CGSM01">[14]Tablas!#REF!</definedName>
    <definedName name="CGSM02">[14]Tablas!#REF!</definedName>
    <definedName name="CGSM03">[14]Tablas!#REF!</definedName>
    <definedName name="CGSM04">[14]Tablas!#REF!</definedName>
    <definedName name="CGSM05">[14]Tablas!#REF!</definedName>
    <definedName name="CGSO011">[14]Tablas!#REF!</definedName>
    <definedName name="CGSO012">[14]Tablas!#REF!</definedName>
    <definedName name="CGSO013">[14]Tablas!#REF!</definedName>
    <definedName name="CGSO014">[14]Tablas!#REF!</definedName>
    <definedName name="CGSO02">[14]Tablas!#REF!</definedName>
    <definedName name="CGSO031">[14]Tablas!#REF!</definedName>
    <definedName name="CGSO032">[14]Tablas!#REF!</definedName>
    <definedName name="CGSO033">[14]Tablas!#REF!</definedName>
    <definedName name="CGSO034">[14]Tablas!#REF!</definedName>
    <definedName name="CGSO041">[14]Tablas!#REF!</definedName>
    <definedName name="CGSO042">[14]Tablas!#REF!</definedName>
    <definedName name="CGSO043">[14]Tablas!#REF!</definedName>
    <definedName name="CGSO044">[14]Tablas!#REF!</definedName>
    <definedName name="CGSO051">[14]Tablas!#REF!</definedName>
    <definedName name="CGSO052">[14]Tablas!#REF!</definedName>
    <definedName name="CGSO053">[14]Tablas!#REF!</definedName>
    <definedName name="CGSO054">[14]Tablas!#REF!</definedName>
    <definedName name="CGSO055">[14]Tablas!#REF!</definedName>
    <definedName name="CGSO061">[14]Tablas!#REF!</definedName>
    <definedName name="CGSO062">[14]Tablas!#REF!</definedName>
    <definedName name="CGSO063">[14]Tablas!#REF!</definedName>
    <definedName name="CGSO064">[14]Tablas!#REF!</definedName>
    <definedName name="CGTR011">[14]Tablas!#REF!</definedName>
    <definedName name="CGTR012">[14]Tablas!#REF!</definedName>
    <definedName name="CGTR021">[14]Tablas!#REF!</definedName>
    <definedName name="CGTR022">[14]Tablas!#REF!</definedName>
    <definedName name="CGTR023">[14]Tablas!#REF!</definedName>
    <definedName name="CGTR031">[14]Tablas!#REF!</definedName>
    <definedName name="CGTR032">[14]Tablas!#REF!</definedName>
    <definedName name="CGTR033">[14]Tablas!#REF!</definedName>
    <definedName name="CGTR034">[14]Tablas!#REF!</definedName>
    <definedName name="CGTR035">[14]Tablas!#REF!</definedName>
    <definedName name="CGTR036">[14]Tablas!#REF!</definedName>
    <definedName name="CGTR037">[14]Tablas!#REF!</definedName>
    <definedName name="CGTR038">[14]Tablas!#REF!</definedName>
    <definedName name="CGTR039">[14]Tablas!#REF!</definedName>
    <definedName name="CGTR041">[14]Tablas!#REF!</definedName>
    <definedName name="CGTR042">[14]Tablas!#REF!</definedName>
    <definedName name="CGTR043">[14]Tablas!#REF!</definedName>
    <definedName name="CGTR044">[14]Tablas!#REF!</definedName>
    <definedName name="CGTR051">[14]Tablas!#REF!</definedName>
    <definedName name="Ch">#REF!</definedName>
    <definedName name="CHK_PU">'[3]7422CW00'!#REF!</definedName>
    <definedName name="CHP">#REF!</definedName>
    <definedName name="CISNEROS">#REF!</definedName>
    <definedName name="Ciudades">#REF!</definedName>
    <definedName name="cjsa" hidden="1">#REF!</definedName>
    <definedName name="CL">#REF!</definedName>
    <definedName name="clase">#REF!</definedName>
    <definedName name="cmf">[71]Hoja1!$C$27</definedName>
    <definedName name="CMIBLE">#REF!</definedName>
    <definedName name="CMIBLE1">#REF!</definedName>
    <definedName name="CO" localSheetId="1">#REF!</definedName>
    <definedName name="CO" localSheetId="0">#REF!</definedName>
    <definedName name="CO">'[35]Datos Generales'!$B$3</definedName>
    <definedName name="Cod">#REF!</definedName>
    <definedName name="CodActEco">[12]EMPRESA!$F$10</definedName>
    <definedName name="codigo" localSheetId="1">MAX(#REF!)+1</definedName>
    <definedName name="codigo" localSheetId="0">MAX(#REF!)+1</definedName>
    <definedName name="codigo">MAX([72]factor!#REF!)+1</definedName>
    <definedName name="codigo_actividad" localSheetId="1">+IF(LEN(#REF!)=9,#REF!,IF(LEN(#REF!)=9,"",#REF!))</definedName>
    <definedName name="codigo_actividad" localSheetId="0">+IF(LEN(#REF!)=9,#REF!,IF(LEN(#REF!)=9,"",#REF!))</definedName>
    <definedName name="codigo_actividad">+IF(LEN([73]apu!#REF!)=9,[73]apu!#REF!,IF(LEN([73]apu!B1)=9,"",[73]apu!#REF!))</definedName>
    <definedName name="CodigoCio">#REF!</definedName>
    <definedName name="CodigoInversion">#REF!</definedName>
    <definedName name="CodigoProyecto">#REF!</definedName>
    <definedName name="Codigos">#REF!</definedName>
    <definedName name="CODOS">#REF!</definedName>
    <definedName name="cogvsiruj">[45]COMPARATIVO!#REF!</definedName>
    <definedName name="COLON">#REF!</definedName>
    <definedName name="ColTap">'[26]Coloc. e Interc. Tapones'!$E$1:$E$65536</definedName>
    <definedName name="Com">'[51]LIQUIDA-NOMINA'!$AL$4</definedName>
    <definedName name="Combustible">#REF!</definedName>
    <definedName name="COMIDA">#REF!</definedName>
    <definedName name="Compresores">#REF!</definedName>
    <definedName name="Concretos">#REF!</definedName>
    <definedName name="ConseqCat">0</definedName>
    <definedName name="ConseqForMitRisk">3</definedName>
    <definedName name="consolida">#REF!</definedName>
    <definedName name="CONT">'[74]DATOS CONTRATO'!$G$13</definedName>
    <definedName name="Contratante">'[12]DATOS CONTRATO'!$E$6</definedName>
    <definedName name="CONTRATO">[51]CONTRATO!$E$8</definedName>
    <definedName name="COPIA" localSheetId="1">#REF!</definedName>
    <definedName name="COPIA" localSheetId="0">#REF!</definedName>
    <definedName name="COPIA">[22]!ERR</definedName>
    <definedName name="COPIA1">#REF!</definedName>
    <definedName name="COPIA2">#REF!</definedName>
    <definedName name="copiao4" localSheetId="1">#REF!</definedName>
    <definedName name="copiao4" localSheetId="0">#REF!</definedName>
    <definedName name="copiao4">[22]!ERR</definedName>
    <definedName name="corri" localSheetId="1">#REF!</definedName>
    <definedName name="corri" localSheetId="0">#REF!</definedName>
    <definedName name="corri">[22]!ERR</definedName>
    <definedName name="COSTO_FRENTE">[75]BITACORA!$E$1:$E$65536</definedName>
    <definedName name="Costo_Personañ">#REF!</definedName>
    <definedName name="costo2" hidden="1">#REF!</definedName>
    <definedName name="COSTODIRECTO">#REF!</definedName>
    <definedName name="COSTOS" localSheetId="1">#REF!</definedName>
    <definedName name="COSTOS" localSheetId="0">#REF!</definedName>
    <definedName name="COSTOS">[76]TARIFAS!$A$1:$F$52</definedName>
    <definedName name="cp">#REF!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[77]civ_roma!$C$803:$G$804</definedName>
    <definedName name="Criterios_IM">'[3]7422CW00'!#REF!</definedName>
    <definedName name="Criticidad">[78]Tabla!$A$1:$A$5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drillas">#REF!</definedName>
    <definedName name="CUAL" localSheetId="1">#REF!</definedName>
    <definedName name="CUAL" localSheetId="0">#REF!</definedName>
    <definedName name="CUAL">[22]!ERR</definedName>
    <definedName name="Cubierta">#REF!</definedName>
    <definedName name="CUBS">#REF!</definedName>
    <definedName name="CUNET" hidden="1">{"via1",#N/A,TRUE,"general";"via2",#N/A,TRUE,"general";"via3",#N/A,TRUE,"general"}</definedName>
    <definedName name="cunVE">#REF!</definedName>
    <definedName name="cunVN">#REF!</definedName>
    <definedName name="Customize" localSheetId="1">[79]!Customize</definedName>
    <definedName name="Customize" localSheetId="0">[79]!Customize</definedName>
    <definedName name="Customize">[79]!Customize</definedName>
    <definedName name="cv">#REF!</definedName>
    <definedName name="CVa">'[26]Cambio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localSheetId="1">#REF!</definedName>
    <definedName name="d" localSheetId="0">#REF!</definedName>
    <definedName name="d">'[6]1'!#REF!</definedName>
    <definedName name="D_1">#REF!</definedName>
    <definedName name="D_INT" localSheetId="1">#REF!</definedName>
    <definedName name="D_INT" localSheetId="0">#REF!</definedName>
    <definedName name="D_INT">[58]FACTORES!$A$8:$A$33</definedName>
    <definedName name="D1S" localSheetId="1">#REF!</definedName>
    <definedName name="D1S" localSheetId="0">#REF!</definedName>
    <definedName name="D1S">[58]FACTORES!$D$8:$D$33</definedName>
    <definedName name="D2S" localSheetId="1">#REF!</definedName>
    <definedName name="D2S" localSheetId="0">#REF!</definedName>
    <definedName name="D2S">[58]FACTORES!$N$8:$N$33</definedName>
    <definedName name="D81S" localSheetId="1">#REF!</definedName>
    <definedName name="D81S" localSheetId="0">#REF!</definedName>
    <definedName name="D81S">[58]FACTORES!$F$8:$F$33</definedName>
    <definedName name="D82S" localSheetId="1">#REF!</definedName>
    <definedName name="D82S" localSheetId="0">#REF!</definedName>
    <definedName name="D82S">[58]FACTORES!$P$8:$P$33</definedName>
    <definedName name="D8R" localSheetId="1">#REF!</definedName>
    <definedName name="D8R" localSheetId="0">#REF!</definedName>
    <definedName name="D8R">[58]FACTORES!$Z$8:$Z$33</definedName>
    <definedName name="DADA" localSheetId="1">#REF!</definedName>
    <definedName name="DADA" localSheetId="0">#REF!</definedName>
    <definedName name="DADA">'[80]1'!#REF!</definedName>
    <definedName name="dadaassd" localSheetId="1">#REF!</definedName>
    <definedName name="dadaassd" localSheetId="0">#REF!</definedName>
    <definedName name="dadaassd">'[80]1'!#REF!</definedName>
    <definedName name="dads" localSheetId="1">#REF!</definedName>
    <definedName name="dads" localSheetId="0">#REF!</definedName>
    <definedName name="dads">'[80]1'!#REF!</definedName>
    <definedName name="DAFT">#REF!</definedName>
    <definedName name="DANODO">#REF!</definedName>
    <definedName name="DANODOF">#REF!</definedName>
    <definedName name="DANODOFT">#REF!</definedName>
    <definedName name="dario">'[81]GPI 526'!#REF!</definedName>
    <definedName name="DASD" hidden="1">{"TAB1",#N/A,TRUE,"GENERAL";"TAB2",#N/A,TRUE,"GENERAL";"TAB3",#N/A,TRUE,"GENERAL";"TAB4",#N/A,TRUE,"GENERAL";"TAB5",#N/A,TRUE,"GENERAL"}</definedName>
    <definedName name="dasdasasfa" localSheetId="1">#REF!</definedName>
    <definedName name="dasdasasfa" localSheetId="0">#REF!</definedName>
    <definedName name="dasdasasfa">'[6]1'!#REF!</definedName>
    <definedName name="dasdDSdfsdds" localSheetId="1">#REF!</definedName>
    <definedName name="dasdDSdfsdds" localSheetId="0">#REF!</definedName>
    <definedName name="dasdDSdfsdds">'[6]1'!#REF!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[77]civ_roma!$C$9:$G$799</definedName>
    <definedName name="DATO1">'[82]46'!$D$3:$CK$429</definedName>
    <definedName name="datos">#REF!</definedName>
    <definedName name="dawdd" localSheetId="1">#REF!</definedName>
    <definedName name="dawdd" localSheetId="0">#REF!</definedName>
    <definedName name="dawdd">'[6]1'!#REF!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I">[16]Tablas!#REF!</definedName>
    <definedName name="DCI1_1">[16]Tablas!#REF!</definedName>
    <definedName name="DCI1_1_1">[16]Tablas!#REF!</definedName>
    <definedName name="DCI1_1_2">[16]Tablas!#REF!</definedName>
    <definedName name="DCI1_1_3">[16]Tablas!#REF!</definedName>
    <definedName name="DCI1_1_4">[16]Tablas!#REF!</definedName>
    <definedName name="DCI1_2">[16]Tablas!#REF!</definedName>
    <definedName name="DCI1_3">[16]Tablas!#REF!</definedName>
    <definedName name="DCI1_4">[16]Tablas!#REF!</definedName>
    <definedName name="DCorriente">#REF!</definedName>
    <definedName name="Dcorriente1">'[83]Pta a tierra'!#REF!</definedName>
    <definedName name="DCSDCTV" hidden="1">{"via1",#N/A,TRUE,"general";"via2",#N/A,TRUE,"general";"via3",#N/A,TRUE,"general"}</definedName>
    <definedName name="DD">#REF!</definedName>
    <definedName name="dDaADA" localSheetId="1">#REF!</definedName>
    <definedName name="dDaADA" localSheetId="0">#REF!</definedName>
    <definedName name="dDaADA">'[6]1'!#REF!</definedName>
    <definedName name="ddd" hidden="1">{"via1",#N/A,TRUE,"general";"via2",#N/A,TRUE,"general";"via3",#N/A,TRUE,"general"}</definedName>
    <definedName name="DDDD" hidden="1">{#N/A,#N/A,FALSE,"Estatico";#N/A,#N/A,FALSE,"Tuberia";#N/A,#N/A,FALSE,"Instrumentación";#N/A,#N/A,FALSE,"Mecanica";#N/A,#N/A,FALSE,"Electrico";#N/A,#N/A,FALSE,"Ofic.Civiles"}</definedName>
    <definedName name="ddddd">#REF!</definedName>
    <definedName name="DDDDDDD" hidden="1">{#N/A,#N/A,FALSE,"orthoflow";#N/A,#N/A,FALSE,"Miscelaneos";#N/A,#N/A,FALSE,"Instrumentacio";#N/A,#N/A,FALSE,"Electrico";#N/A,#N/A,FALSE,"Valv. Seguridad"}</definedName>
    <definedName name="ddddt" hidden="1">{"via1",#N/A,TRUE,"general";"via2",#N/A,TRUE,"general";"via3",#N/A,TRUE,"general"}</definedName>
    <definedName name="dddv" localSheetId="1">#REF!</definedName>
    <definedName name="dddv" localSheetId="0">#REF!</definedName>
    <definedName name="dddv">'[80]1'!#REF!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[16]Tablas!#REF!</definedName>
    <definedName name="DDS1_1">[16]Tablas!#REF!</definedName>
    <definedName name="DDS1_1_1">[16]Tablas!#REF!</definedName>
    <definedName name="DDVDFBFDBFD" localSheetId="1">#REF!</definedName>
    <definedName name="DDVDFBFDBFD" localSheetId="0">#REF!</definedName>
    <definedName name="DDVDFBFDBFD">'[6]1'!#REF!</definedName>
    <definedName name="de" localSheetId="1">#REF!</definedName>
    <definedName name="de" localSheetId="0">#REF!</definedName>
    <definedName name="de">'[6]1'!#REF!</definedName>
    <definedName name="deded" hidden="1">{"TAB1",#N/A,TRUE,"GENERAL";"TAB2",#N/A,TRUE,"GENERAL";"TAB3",#N/A,TRUE,"GENERAL";"TAB4",#N/A,TRUE,"GENERAL";"TAB5",#N/A,TRUE,"GENERAL"}</definedName>
    <definedName name="defd" hidden="1">{"via1",#N/A,TRUE,"general";"via2",#N/A,TRUE,"general";"via3",#N/A,TRUE,"general"}</definedName>
    <definedName name="DEMANDA" localSheetId="1">#REF!</definedName>
    <definedName name="DEMANDA" localSheetId="0">#REF!</definedName>
    <definedName name="DEMANDA">[84]Hoja1!$C$25:$AB$31</definedName>
    <definedName name="demanto">#REF!</definedName>
    <definedName name="DEMOLICIÓN">'[85]BASE-LISTAS'!$B$24:$B$29</definedName>
    <definedName name="DEP_VPR_GRM">#REF!</definedName>
    <definedName name="DEP_VPR_GRN">#REF!</definedName>
    <definedName name="DEP_VPR_GRS">#REF!</definedName>
    <definedName name="DEP_VPR_GTP">#REF!</definedName>
    <definedName name="DEP_VPR_NA">#REF!</definedName>
    <definedName name="DEPEND">[78]Tabla!$B$1:$B$397</definedName>
    <definedName name="DEPENDENCIA">[78]Tabla!$B$1:$B$397</definedName>
    <definedName name="DEPENDENCIAS">[78]Tabla!$B$1:$B$397</definedName>
    <definedName name="DERFE">#REF!</definedName>
    <definedName name="desarrolladas">'[36]Reservas de Petróleo'!$A$2,'[36]Reservas de Petróleo'!$A$1,'[36]Reservas de Petróleo'!$D$4,'[36]Reservas de Petróleo'!$F$1:$F$65536</definedName>
    <definedName name="Descripcion">#REF!</definedName>
    <definedName name="DESCUNMI">#REF!</definedName>
    <definedName name="desm">#REF!</definedName>
    <definedName name="dESMONTE" localSheetId="1">#REF!</definedName>
    <definedName name="dESMONTE" localSheetId="0">#REF!</definedName>
    <definedName name="dESMONTE">[22]!ERR</definedName>
    <definedName name="DEST_ART">[62]steel!#REF!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DV" localSheetId="1">#REF!</definedName>
    <definedName name="DFDDV" localSheetId="0">#REF!</definedName>
    <definedName name="DFDDV">'[6]1'!#REF!</definedName>
    <definedName name="DFDF">#REF!</definedName>
    <definedName name="DFDFDFGFD" localSheetId="1">#REF!</definedName>
    <definedName name="DFDFDFGFD" localSheetId="0">#REF!</definedName>
    <definedName name="DFDFDFGFD">'[6]1'!#REF!</definedName>
    <definedName name="dfds" hidden="1">{"TAB1",#N/A,TRUE,"GENERAL";"TAB2",#N/A,TRUE,"GENERAL";"TAB3",#N/A,TRUE,"GENERAL";"TAB4",#N/A,TRUE,"GENERAL";"TAB5",#N/A,TRUE,"GENERAL"}</definedName>
    <definedName name="dfdsfi" hidden="1">{"via1",#N/A,TRUE,"general";"via2",#N/A,TRUE,"general";"via3",#N/A,TRUE,"general"}</definedName>
    <definedName name="DFFEFQGG" localSheetId="1">#REF!</definedName>
    <definedName name="DFFEFQGG" localSheetId="0">#REF!</definedName>
    <definedName name="DFFEFQGG">'[6]1'!#REF!</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[79]Personalizar!$E$22</definedName>
    <definedName name="dflt2">[79]Personalizar!$E$23</definedName>
    <definedName name="dflt3">[79]Personalizar!$D$24</definedName>
    <definedName name="dflt4">[79]Personalizar!$E$26</definedName>
    <definedName name="dflt5">[79]Personalizar!$E$27</definedName>
    <definedName name="dflt6">[79]Personalizar!$D$28</definedName>
    <definedName name="dflt7">[79]Personalizar!$G$27</definedName>
    <definedName name="DFRFRF" hidden="1">{"via1",#N/A,TRUE,"general";"via2",#N/A,TRUE,"general";"via3",#N/A,TRUE,"general"}</definedName>
    <definedName name="dfrt" localSheetId="1">#REF!</definedName>
    <definedName name="dfrt" localSheetId="0">#REF!</definedName>
    <definedName name="dfrt">'[6]1'!#REF!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[16]Tablas!#REF!</definedName>
    <definedName name="DGO1_1">[16]Tablas!#REF!</definedName>
    <definedName name="DGO1_1_1">[16]Tablas!#REF!</definedName>
    <definedName name="DGP">[16]Tablas!#REF!</definedName>
    <definedName name="DGP1_1">[16]Tablas!#REF!</definedName>
    <definedName name="DGP1_1_1">[16]Tablas!#REF!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[32]PRESUPUESTO!$B$13</definedName>
    <definedName name="dia16ex">#REF!</definedName>
    <definedName name="dia24ex">#REF!</definedName>
    <definedName name="dia24nue">#REF!</definedName>
    <definedName name="dia25ex">#REF!</definedName>
    <definedName name="dia26ex">#REF!</definedName>
    <definedName name="dia36ex">#REF!</definedName>
    <definedName name="dia36nue">#REF!</definedName>
    <definedName name="dia37ex">#REF!</definedName>
    <definedName name="Diámetro">#REF!</definedName>
    <definedName name="diámetroft">#REF!</definedName>
    <definedName name="diametros">#REF!</definedName>
    <definedName name="diego">#REF!</definedName>
    <definedName name="diego1">#REF!</definedName>
    <definedName name="diferencia">'[86]MEDIA GEOMETRICA'!$J$8,'[86]MEDIA GEOMETRICA'!$N$8,'[86]MEDIA GEOMETRICA'!$R$8,'[86]MEDIA GEOMETRICA'!$V$8,'[86]MEDIA GEOMETRICA'!$Z$8,'[86]MEDIA GEOMETRICA'!$AD$8,'[86]MEDIA GEOMETRICA'!$AH$8,'[86]MEDIA GEOMETRICA'!$AL$8,'[86]MEDIA GEOMETRICA'!#REF!,'[86]MEDIA GEOMETRICA'!#REF!</definedName>
    <definedName name="DIJ">[16]Tablas!#REF!</definedName>
    <definedName name="DIJ1_1">[16]Tablas!#REF!</definedName>
    <definedName name="DIJ1_1_1">[16]Tablas!#REF!</definedName>
    <definedName name="DIJ1_1_2">[16]Tablas!#REF!</definedName>
    <definedName name="DIJ1_1_3">[16]Tablas!#REF!</definedName>
    <definedName name="DIJ1_1_4">[16]Tablas!#REF!</definedName>
    <definedName name="DIJ1_1_5">[16]Tablas!#REF!</definedName>
    <definedName name="DIJ1_2">[16]Tablas!#REF!</definedName>
    <definedName name="DIJ1_3">[16]Tablas!#REF!</definedName>
    <definedName name="DIJ1_4">[16]Tablas!#REF!</definedName>
    <definedName name="DIJ1_5">[16]Tablas!#REF!</definedName>
    <definedName name="Direccion">[51]EMPRESA!$F$14</definedName>
    <definedName name="DIRECTOS" localSheetId="1">#REF!</definedName>
    <definedName name="DIRECTOS" localSheetId="0">#REF!</definedName>
    <definedName name="DIRECTOS">'[87]PPTO REDUCIDO'!$N$206</definedName>
    <definedName name="Diseños" localSheetId="1">#REF!</definedName>
    <definedName name="Diseños" localSheetId="0">#REF!</definedName>
    <definedName name="Diseños">[43]Formulario!#REF!</definedName>
    <definedName name="display_area_2">#REF!</definedName>
    <definedName name="dj">#REF!</definedName>
    <definedName name="djdytj" hidden="1">{"TAB1",#N/A,TRUE,"GENERAL";"TAB2",#N/A,TRUE,"GENERAL";"TAB3",#N/A,TRUE,"GENERAL";"TAB4",#N/A,TRUE,"GENERAL";"TAB5",#N/A,TRUE,"GENERAL"}</definedName>
    <definedName name="dl">#REF!</definedName>
    <definedName name="dm">#REF!</definedName>
    <definedName name="DMxUS">#REF!</definedName>
    <definedName name="do">#REF!</definedName>
    <definedName name="DO5Q">#REF!</definedName>
    <definedName name="dolar">#REF!</definedName>
    <definedName name="DOLLAR">[88]CÁLCULOS!$H$34</definedName>
    <definedName name="DOR">#REF!</definedName>
    <definedName name="DOTACIÓN">#REF!</definedName>
    <definedName name="DPI">[16]Tablas!#REF!</definedName>
    <definedName name="DPI1_1">[16]Tablas!#REF!</definedName>
    <definedName name="DPI1_1_1">[16]Tablas!#REF!</definedName>
    <definedName name="DPY">[16]Tablas!#REF!</definedName>
    <definedName name="DPY1_1">[16]Tablas!#REF!</definedName>
    <definedName name="DPY1_1_1">[16]Tablas!#REF!</definedName>
    <definedName name="dqwdqwdw" localSheetId="1">#REF!</definedName>
    <definedName name="dqwdqwdw" localSheetId="0">#REF!</definedName>
    <definedName name="dqwdqwdw">'[80]1'!#REF!</definedName>
    <definedName name="DR" localSheetId="1">#REF!</definedName>
    <definedName name="DR" localSheetId="0">#REF!</definedName>
    <definedName name="DR">[58]FACTORES!$X$8:$X$33</definedName>
    <definedName name="drf">#REF!</definedName>
    <definedName name="DRI">[16]Tablas!#REF!</definedName>
    <definedName name="DRI1_1">[16]Tablas!#REF!</definedName>
    <definedName name="DRI1_1_1">[16]Tablas!#REF!</definedName>
    <definedName name="DRI1_1_2">[16]Tablas!#REF!</definedName>
    <definedName name="DRI1_1_3">[16]Tablas!#REF!</definedName>
    <definedName name="DRI1_1_4">[16]Tablas!#REF!</definedName>
    <definedName name="DRI1_2">[16]Tablas!#REF!</definedName>
    <definedName name="DRI1_3">[16]Tablas!#REF!</definedName>
    <definedName name="DRI1_4">[16]Tablas!#REF!</definedName>
    <definedName name="DRL">[16]Tablas!#REF!</definedName>
    <definedName name="DRL1_1">[16]Tablas!#REF!</definedName>
    <definedName name="DRL1_1_1">[16]Tablas!#REF!</definedName>
    <definedName name="DRL1_1_2">[16]Tablas!#REF!</definedName>
    <definedName name="DRL1_1_3">[16]Tablas!#REF!</definedName>
    <definedName name="DRL1_1_4">[16]Tablas!#REF!</definedName>
    <definedName name="DRL1_2">[16]Tablas!#REF!</definedName>
    <definedName name="DRL1_3">[16]Tablas!#REF!</definedName>
    <definedName name="DRL1_4">[16]Tablas!#REF!</definedName>
    <definedName name="dry" hidden="1">{"via1",#N/A,TRUE,"general";"via2",#N/A,TRUE,"general";"via3",#N/A,TRUE,"general"}</definedName>
    <definedName name="Drywall">#REF!</definedName>
    <definedName name="DS">[89]Cronograma!#REF!</definedName>
    <definedName name="DSA">#REF!</definedName>
    <definedName name="dsaass" localSheetId="1">#REF!</definedName>
    <definedName name="dsaass" localSheetId="0">#REF!</definedName>
    <definedName name="dsaass">'[6]1'!#REF!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dssds" localSheetId="1">#REF!</definedName>
    <definedName name="dscdssds" localSheetId="0">#REF!</definedName>
    <definedName name="dscdssds">'[80]1'!#REF!</definedName>
    <definedName name="DsctoFondo">[90]EMPRESA!$I$25</definedName>
    <definedName name="DsctoPension">[90]EMPRESA!$I$23</definedName>
    <definedName name="DsctoSalud">[90]EMPRESA!$I$24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ADS" localSheetId="1">#REF!</definedName>
    <definedName name="DSFADS" localSheetId="0">#REF!</definedName>
    <definedName name="DSFADS">[91]Hoja1!$B$236</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[16]Tablas!#REF!</definedName>
    <definedName name="DSP1_1">[16]Tablas!#REF!</definedName>
    <definedName name="DSP1_1_1">[16]Tablas!#REF!</definedName>
    <definedName name="dssad" localSheetId="1">#REF!</definedName>
    <definedName name="dssad" localSheetId="0">#REF!</definedName>
    <definedName name="dssad">'[6]1'!#REF!</definedName>
    <definedName name="dsvdfvfvdf" localSheetId="1">#REF!</definedName>
    <definedName name="dsvdfvfvdf" localSheetId="0">#REF!</definedName>
    <definedName name="dsvdfvfvdf">'[80]1'!#REF!</definedName>
    <definedName name="dsvdsssv" localSheetId="1">#REF!</definedName>
    <definedName name="dsvdsssv" localSheetId="0">#REF!</definedName>
    <definedName name="dsvdsssv">'[80]1'!#REF!</definedName>
    <definedName name="dt">#REF!</definedName>
    <definedName name="dtrhj" hidden="1">{"via1",#N/A,TRUE,"general";"via2",#N/A,TRUE,"general";"via3",#N/A,TRUE,"general"}</definedName>
    <definedName name="DTS">#REF!</definedName>
    <definedName name="dvdsvds" localSheetId="1">#REF!</definedName>
    <definedName name="dvdsvds" localSheetId="0">#REF!</definedName>
    <definedName name="dvdsvds">'[80]1'!#REF!</definedName>
    <definedName name="dvdvsdvsd" localSheetId="1">#REF!</definedName>
    <definedName name="dvdvsdvsd" localSheetId="0">#REF!</definedName>
    <definedName name="dvdvsdvsd">'[80]1'!#REF!</definedName>
    <definedName name="dwadd" localSheetId="1">#REF!</definedName>
    <definedName name="dwadd" localSheetId="0">#REF!</definedName>
    <definedName name="dwadd">'[80]1'!#REF!</definedName>
    <definedName name="dwddddddwdwqdqwdqwqwd" localSheetId="1">#REF!</definedName>
    <definedName name="dwddddddwdwqdqwdqwqwd" localSheetId="0">#REF!</definedName>
    <definedName name="dwddddddwdwqdqwdqwqwd">'[80]1'!#REF!</definedName>
    <definedName name="dwddfwqfdw" localSheetId="1">#REF!</definedName>
    <definedName name="dwddfwqfdw" localSheetId="0">#REF!</definedName>
    <definedName name="dwddfwqfdw">'[80]1'!#REF!</definedName>
    <definedName name="dwddW" localSheetId="1">#REF!</definedName>
    <definedName name="dwddW" localSheetId="0">#REF!</definedName>
    <definedName name="dwddW">'[80]1'!#REF!</definedName>
    <definedName name="dwdwawd" localSheetId="1">#REF!</definedName>
    <definedName name="dwdwawd" localSheetId="0">#REF!</definedName>
    <definedName name="dwdwawd">'[6]1'!#REF!</definedName>
    <definedName name="DWF" localSheetId="1">#REF!</definedName>
    <definedName name="DWF" localSheetId="0">#REF!</definedName>
    <definedName name="DWF">'[6]1'!#REF!</definedName>
    <definedName name="DWQ">#REF!</definedName>
    <definedName name="dxfgg" hidden="1">{"via1",#N/A,TRUE,"general";"via2",#N/A,TRUE,"general";"via3",#N/A,TRUE,"general"}</definedName>
    <definedName name="e">#REF!</definedName>
    <definedName name="e3e33" hidden="1">{"via1",#N/A,TRUE,"general";"via2",#N/A,TRUE,"general";"via3",#N/A,TRUE,"general"}</definedName>
    <definedName name="ECP">[16]Tablas!#REF!</definedName>
    <definedName name="ECP1_1">[16]Tablas!#REF!</definedName>
    <definedName name="ECP1_1_1">[16]Tablas!#REF!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 localSheetId="1">#REF!</definedName>
    <definedName name="EE" localSheetId="0">#REF!</definedName>
    <definedName name="EE">[22]!ERR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FEWFWE" localSheetId="1">#REF!</definedName>
    <definedName name="EFEWFWE" localSheetId="0">#REF!</definedName>
    <definedName name="EFEWFWE">'[6]1'!#REF!</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[32]PRESUPUESTO!$E$7</definedName>
    <definedName name="Ejecutivo">'[92]Info Ejec'!$A$1:$AV$153</definedName>
    <definedName name="el">#REF!</definedName>
    <definedName name="Electric" localSheetId="1">#REF!</definedName>
    <definedName name="Electric" localSheetId="0">#REF!</definedName>
    <definedName name="Electric">[43]Formulario!#REF!</definedName>
    <definedName name="Electrics" localSheetId="1">#REF!</definedName>
    <definedName name="Electrics" localSheetId="0">#REF!</definedName>
    <definedName name="Electrics">[43]Formulario!#REF!</definedName>
    <definedName name="ELIMINACIONPROYC">#REF!</definedName>
    <definedName name="emanto">#REF!</definedName>
    <definedName name="eme" localSheetId="1">#REF!</definedName>
    <definedName name="eme" localSheetId="0">#REF!</definedName>
    <definedName name="eme">[22]!ERR</definedName>
    <definedName name="EMPLEADO">#REF!</definedName>
    <definedName name="Empresa">[51]EMPRESA!$F$6</definedName>
    <definedName name="EMULSION">#REF!</definedName>
    <definedName name="Enchap" localSheetId="1">#REF!</definedName>
    <definedName name="Enchap" localSheetId="0">#REF!</definedName>
    <definedName name="Enchap">[43]Formulario!#REF!</definedName>
    <definedName name="End_Bal">#REF!</definedName>
    <definedName name="ene">#REF!</definedName>
    <definedName name="Ensayos">#REF!</definedName>
    <definedName name="ENTRADASP">#REF!</definedName>
    <definedName name="EPECIALIDAD_SIDOE">[16]Tablas!#REF!</definedName>
    <definedName name="EQ" localSheetId="1">#REF!</definedName>
    <definedName name="EQ" localSheetId="0">#REF!</definedName>
    <definedName name="EQ">[93]INS!$B$169:$D$197</definedName>
    <definedName name="EQEQEQW" localSheetId="1">#REF!</definedName>
    <definedName name="EQEQEQW" localSheetId="0">#REF!</definedName>
    <definedName name="EQEQEQW">'[6]1'!#REF!</definedName>
    <definedName name="EQEQEQW2" localSheetId="1">#REF!</definedName>
    <definedName name="EQEQEQW2" localSheetId="0">#REF!</definedName>
    <definedName name="EQEQEQW2">'[6]1'!#REF!</definedName>
    <definedName name="EQU">#REF!</definedName>
    <definedName name="EQUI" localSheetId="1">#REF!</definedName>
    <definedName name="EQUI" localSheetId="0">#REF!</definedName>
    <definedName name="EQUI">[94]EQUIPO!$B$2:$B$36</definedName>
    <definedName name="equipo" localSheetId="1">#REF!</definedName>
    <definedName name="equipo" localSheetId="0">#REF!</definedName>
    <definedName name="equipo">[95]Equipo!$A$7:$A$65536</definedName>
    <definedName name="EQUIPO_1" localSheetId="1">#REF!</definedName>
    <definedName name="EQUIPO_1" localSheetId="0">#REF!</definedName>
    <definedName name="EQUIPO_1">[94]EQUIPO!$B$2:$D$36</definedName>
    <definedName name="EQUIPO_2" localSheetId="1">#REF!</definedName>
    <definedName name="EQUIPO_2" localSheetId="0">#REF!</definedName>
    <definedName name="EQUIPO_2">[96]Equipo!$A$7:$A$65536</definedName>
    <definedName name="EQUIPO_APU" localSheetId="1">#REF!</definedName>
    <definedName name="EQUIPO_APU" localSheetId="0">#REF!</definedName>
    <definedName name="EQUIPO_APU">[97]EQUPO!$B$6:$E$56</definedName>
    <definedName name="EQUIPO1">#REF!</definedName>
    <definedName name="Equipos">#REF!</definedName>
    <definedName name="EQUIPOS1">#REF!</definedName>
    <definedName name="EquiposEspeciales">#REF!</definedName>
    <definedName name="eqw" hidden="1">{"via1",#N/A,TRUE,"general";"via2",#N/A,TRUE,"general";"via3",#N/A,TRUE,"general"}</definedName>
    <definedName name="er">#REF!</definedName>
    <definedName name="ERE_ART">[62]steel!$B$8:$B$47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 localSheetId="1">#REF!</definedName>
    <definedName name="ES" localSheetId="0">#REF!</definedName>
    <definedName name="ES">[22]!ERR</definedName>
    <definedName name="ESA">#REF!</definedName>
    <definedName name="ESE">#REF!</definedName>
    <definedName name="ESP1S" localSheetId="1">#REF!</definedName>
    <definedName name="ESP1S" localSheetId="0">#REF!</definedName>
    <definedName name="ESP1S">[58]FACTORES!$C$8:$C$33</definedName>
    <definedName name="ESP2S" localSheetId="1">#REF!</definedName>
    <definedName name="ESP2S" localSheetId="0">#REF!</definedName>
    <definedName name="ESP2S">[58]FACTORES!$M$8:$M$33</definedName>
    <definedName name="ESPE">#REF!</definedName>
    <definedName name="Especialidad">#REF!</definedName>
    <definedName name="ESPECIFICACION">#REF!</definedName>
    <definedName name="Especificación">#REF!</definedName>
    <definedName name="ESPR" localSheetId="1">#REF!</definedName>
    <definedName name="ESPR" localSheetId="0">#REF!</definedName>
    <definedName name="ESPR">[58]FACTORES!$W$8:$W$33</definedName>
    <definedName name="ESTA">#REF!</definedName>
    <definedName name="ESTACION">#REF!</definedName>
    <definedName name="Estados">#REF!</definedName>
    <definedName name="Estimate_Factor">1</definedName>
    <definedName name="ESTRAE">'[3]7422CW00'!#REF!</definedName>
    <definedName name="ESTRU">[98]Estructura!$C$7:$E$2570</definedName>
    <definedName name="ESTRUCTURA" hidden="1">{#N/A,#N/A,TRUE,"INGENIERIA";#N/A,#N/A,TRUE,"COMPRAS";#N/A,#N/A,TRUE,"DIRECCION";#N/A,#N/A,TRUE,"RESUMEN"}</definedName>
    <definedName name="Estructuras" localSheetId="1">#REF!</definedName>
    <definedName name="Estructuras" localSheetId="0">#REF!</definedName>
    <definedName name="Estructuras">[43]Formulario!#REF!</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1">#REF!</definedName>
    <definedName name="EW" localSheetId="0">#REF!</definedName>
    <definedName name="EW">'[6]1'!#REF!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avac">#REF!</definedName>
    <definedName name="exCEL">#REF!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0">[81]SKJ452!#REF!</definedName>
    <definedName name="Excel_BuiltIn_Print_Titles_11">[81]ITA878!#REF!</definedName>
    <definedName name="Excel_BuiltIn_Print_Titles_12">'[81]AEA-944'!#REF!</definedName>
    <definedName name="Excel_BuiltIn_Print_Titles_13">'[81]DUB-823'!#REF!</definedName>
    <definedName name="Excel_BuiltIn_Print_Titles_14">'[81]GPI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[81]XXJ617!#REF!</definedName>
    <definedName name="Excel_BuiltIn_Print_Titles_20">#REF!</definedName>
    <definedName name="Excel_BuiltIn_Print_Titles_21">[81]SNG_855!#REF!</definedName>
    <definedName name="Excel_BuiltIn_Print_Titles_23">#REF!</definedName>
    <definedName name="Excel_BuiltIn_Print_Titles_3" localSheetId="1">#REF!</definedName>
    <definedName name="Excel_BuiltIn_Print_Titles_3" localSheetId="0">#REF!</definedName>
    <definedName name="Excel_BuiltIn_Print_Titles_3">'[99]COSTOS OFICINA'!#REF!</definedName>
    <definedName name="Excel_BuiltIn_Print_Titles_4" localSheetId="1">#REF!</definedName>
    <definedName name="Excel_BuiltIn_Print_Titles_4" localSheetId="0">#REF!</definedName>
    <definedName name="Excel_BuiltIn_Print_Titles_4">'[99]COSTOS CAMPAMENTO'!#REF!</definedName>
    <definedName name="Excel_BuiltIn_Print_Titles_5">'[81]VEA 374'!#REF!</definedName>
    <definedName name="Excel_BuiltIn_Print_Titles_5_XX">'[81]VEA 374'!#REF!</definedName>
    <definedName name="Excel_BuiltIn_Print_Titles_6">#REF!</definedName>
    <definedName name="Excel_BuiltIn_Print_Titles_7">[81]HFB024!#REF!</definedName>
    <definedName name="Excel_BuiltIn_Print_Titles_8">#REF!</definedName>
    <definedName name="Excel_BuiltIn_Print_Titles_9">[81]PAJ825!#REF!</definedName>
    <definedName name="EXCROC" localSheetId="1">#REF!</definedName>
    <definedName name="EXCROC" localSheetId="0">#REF!</definedName>
    <definedName name="EXCROC">'[100]Análisis de precios'!$H$52</definedName>
    <definedName name="Experiencia1" localSheetId="1">#REF!</definedName>
    <definedName name="Experiencia1" localSheetId="0">#REF!</definedName>
    <definedName name="Experiencia1">[66]Puntajes!$C$4</definedName>
    <definedName name="Experiencia2" localSheetId="1">#REF!</definedName>
    <definedName name="Experiencia2" localSheetId="0">#REF!</definedName>
    <definedName name="Experiencia2">[66]Puntajes!$C$5</definedName>
    <definedName name="Experiencia3" localSheetId="1">#REF!</definedName>
    <definedName name="Experiencia3" localSheetId="0">#REF!</definedName>
    <definedName name="Experiencia3">[66]Puntajes!$C$6</definedName>
    <definedName name="ExtensionCoordinador">#REF!</definedName>
    <definedName name="Exteriores">#REF!</definedName>
    <definedName name="Extra_Pay">#REF!</definedName>
    <definedName name="Extracción_IM">#REF!</definedName>
    <definedName name="Extras">'[51]LIQUIDA-NOMINA'!$AH$4</definedName>
    <definedName name="F._INGRESO">#REF!</definedName>
    <definedName name="F._RETIRO">#REF!</definedName>
    <definedName name="F.L">#REF!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AN" localSheetId="1">#REF!</definedName>
    <definedName name="FABIAN" localSheetId="0">#REF!</definedName>
    <definedName name="FABIAN">'[6]1'!#REF!</definedName>
    <definedName name="Facilidades">#REF!</definedName>
    <definedName name="FACTOR" localSheetId="1">#REF!</definedName>
    <definedName name="FACTOR" localSheetId="0">#REF!</definedName>
    <definedName name="FACTOR">'[87]PPTO REDUCIDO'!$J$2</definedName>
    <definedName name="FACTORE" localSheetId="1">#REF!</definedName>
    <definedName name="FACTORE" localSheetId="0">#REF!</definedName>
    <definedName name="FACTORE">'[87]PPTO REDUCIDO'!$H$2</definedName>
    <definedName name="FACTORH" localSheetId="1">#REF!</definedName>
    <definedName name="FACTORH" localSheetId="0">#REF!</definedName>
    <definedName name="FACTORH">'[87]PPTO REDUCIDO'!$G$2</definedName>
    <definedName name="FactorProyeccion">#REF!</definedName>
    <definedName name="FACTURADO">'[101]Itemes Renovación'!#REF!</definedName>
    <definedName name="FAPR" localSheetId="1">#REF!</definedName>
    <definedName name="FAPR" localSheetId="0">#REF!</definedName>
    <definedName name="FAPR">'[35]Datos Generales'!$B$1</definedName>
    <definedName name="FareWellStmnt" localSheetId="1">[79]!FareWellStmnt</definedName>
    <definedName name="FareWellStmnt" localSheetId="0">[79]!FareWellStmnt</definedName>
    <definedName name="FareWellStmnt">[79]!FareWellStmnt</definedName>
    <definedName name="FaseProyecto">#REF!</definedName>
    <definedName name="fb">#REF!</definedName>
    <definedName name="fd" localSheetId="1">#REF!</definedName>
    <definedName name="fd" localSheetId="0">#REF!</definedName>
    <definedName name="fd">'[68]A. P. U.'!#REF!</definedName>
    <definedName name="fda">#REF!</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localSheetId="1">#REF!</definedName>
    <definedName name="FDG" localSheetId="0">#REF!</definedName>
    <definedName name="FDG">[91]Hoja1!$B$236</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VDFGFHDFFD" localSheetId="1">#REF!</definedName>
    <definedName name="FDVDFGFHDFFD" localSheetId="0">#REF!</definedName>
    <definedName name="FDVDFGFHDFFD">'[6]1'!#REF!</definedName>
    <definedName name="fdwssf">#REF!</definedName>
    <definedName name="FE">1.32</definedName>
    <definedName name="Fecha">[102]Tablas!$B$1:$B$65536</definedName>
    <definedName name="FechaInicio">[51]CONTRATO!$E$10</definedName>
    <definedName name="FechaTermina">[51]CONTRATO!$E$11</definedName>
    <definedName name="FechaTerminacion">#REF!</definedName>
    <definedName name="FEFSFSE" localSheetId="1">#REF!</definedName>
    <definedName name="FEFSFSE" localSheetId="0">#REF!</definedName>
    <definedName name="FEFSFSE">'[6]1'!#REF!</definedName>
    <definedName name="fer">'[103]Res-Accide-10'!#REF!</definedName>
    <definedName name="ferfer" hidden="1">{"via1",#N/A,TRUE,"general";"via2",#N/A,TRUE,"general";"via3",#N/A,TRUE,"general"}</definedName>
    <definedName name="Ferreteria">#REF!</definedName>
    <definedName name="Festivos" localSheetId="1">#REF!</definedName>
    <definedName name="Festivos" localSheetId="0">#REF!</definedName>
    <definedName name="Festivos">'[104]días habiles 2015'!$D$2:$D$21</definedName>
    <definedName name="FEWFEWFEWWEFW" localSheetId="1">#REF!</definedName>
    <definedName name="FEWFEWFEWWEFW" localSheetId="0">#REF!</definedName>
    <definedName name="FEWFEWFEWWEFW">'[6]1'!#REF!</definedName>
    <definedName name="ff" localSheetId="1">#REF!</definedName>
    <definedName name="ff" localSheetId="0">#REF!</definedName>
    <definedName name="ff">[22]!ERR</definedName>
    <definedName name="ffefrgrwr" localSheetId="1">#REF!</definedName>
    <definedName name="ffefrgrwr" localSheetId="0">#REF!</definedName>
    <definedName name="ffefrgrwr">'[80]1'!#REF!</definedName>
    <definedName name="fff" hidden="1">{"via1",#N/A,TRUE,"general";"via2",#N/A,TRUE,"general";"via3",#N/A,TRUE,"general"}</definedName>
    <definedName name="ffff" localSheetId="1">[22]!ERR</definedName>
    <definedName name="ffff" localSheetId="0">[22]!ERR</definedName>
    <definedName name="ffff">[22]!ERR</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fvvsv" localSheetId="1">#REF!</definedName>
    <definedName name="ffvvsv" localSheetId="0">#REF!</definedName>
    <definedName name="ffvvsv">'[80]1'!#REF!</definedName>
    <definedName name="fg" localSheetId="1">#REF!</definedName>
    <definedName name="fg" localSheetId="0">#REF!</definedName>
    <definedName name="fg">[22]!ERR</definedName>
    <definedName name="FGARG" localSheetId="1">#REF!</definedName>
    <definedName name="FGARG" localSheetId="0">#REF!</definedName>
    <definedName name="FGARG">[91]Hoja1!$B$236</definedName>
    <definedName name="FGDFBDFBDFBDF" localSheetId="1">#REF!</definedName>
    <definedName name="FGDFBDFBDFBDF" localSheetId="0">#REF!</definedName>
    <definedName name="FGDFBDFBDFBDF">'[6]1'!#REF!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'[105]7422CW00'!#REF!</definedName>
    <definedName name="FGHFBC" hidden="1">{"via1",#N/A,TRUE,"general";"via2",#N/A,TRUE,"general";"via3",#N/A,TRUE,"general"}</definedName>
    <definedName name="FGHFG">#REF!</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 localSheetId="1">#REF!</definedName>
    <definedName name="FIL" localSheetId="0">#REF!</definedName>
    <definedName name="FIL">'[35]Datos Generales'!#REF!</definedName>
    <definedName name="Fil_Fechas">#REF!</definedName>
    <definedName name="FILB1" localSheetId="1">#REF!</definedName>
    <definedName name="FILB1" localSheetId="0">#REF!</definedName>
    <definedName name="FILB1">'[35]Datos Generales'!$B$18</definedName>
    <definedName name="FILB2" localSheetId="1">#REF!</definedName>
    <definedName name="FILB2" localSheetId="0">#REF!</definedName>
    <definedName name="FILB2">'[35]Datos Generales'!$B$19</definedName>
    <definedName name="FILB3" localSheetId="1">#REF!</definedName>
    <definedName name="FILB3" localSheetId="0">#REF!</definedName>
    <definedName name="FILB3">'[35]Datos Generales'!$B$20</definedName>
    <definedName name="FILC1" localSheetId="1">#REF!</definedName>
    <definedName name="FILC1" localSheetId="0">#REF!</definedName>
    <definedName name="FILC1">'[35]Datos Generales'!$B$23</definedName>
    <definedName name="FILC2" localSheetId="1">#REF!</definedName>
    <definedName name="FILC2" localSheetId="0">#REF!</definedName>
    <definedName name="FILC2">'[35]Datos Generales'!$B$24</definedName>
    <definedName name="FILCAR" localSheetId="1">#REF!</definedName>
    <definedName name="FILCAR" localSheetId="0">#REF!</definedName>
    <definedName name="FILCAR">'[35]Datos Generales'!$B$26</definedName>
    <definedName name="FILCO" localSheetId="1">#REF!</definedName>
    <definedName name="FILCO" localSheetId="0">#REF!</definedName>
    <definedName name="FILCO">'[35]Datos Generales'!$B$28</definedName>
    <definedName name="FILEX" localSheetId="1">#REF!</definedName>
    <definedName name="FILEX" localSheetId="0">#REF!</definedName>
    <definedName name="FILEX">'[35]Datos Generales'!$B$22</definedName>
    <definedName name="fill1" hidden="1">#REF!</definedName>
    <definedName name="FILMO" localSheetId="1">#REF!</definedName>
    <definedName name="FILMO" localSheetId="0">#REF!</definedName>
    <definedName name="FILMO">'[35]Datos Generales'!$B$21</definedName>
    <definedName name="FILSOL" localSheetId="1">#REF!</definedName>
    <definedName name="FILSOL" localSheetId="0">#REF!</definedName>
    <definedName name="FILSOL">'[35]Datos Generales'!$B$29</definedName>
    <definedName name="FILTROS">#REF!</definedName>
    <definedName name="FILV" localSheetId="1">#REF!</definedName>
    <definedName name="FILV" localSheetId="0">#REF!</definedName>
    <definedName name="FILV">'[35]Datos Generales'!$B$25</definedName>
    <definedName name="FILVOL" localSheetId="1">#REF!</definedName>
    <definedName name="FILVOL" localSheetId="0">#REF!</definedName>
    <definedName name="FILVOL">'[35]Datos Generales'!$B$27</definedName>
    <definedName name="Fin_de_semana" localSheetId="1">#REF!</definedName>
    <definedName name="Fin_de_semana" localSheetId="0">#REF!</definedName>
    <definedName name="Fin_de_semana">'[104]días habiles 2015'!$M$1:$M$2</definedName>
    <definedName name="FINANCIACION" localSheetId="1">#REF!</definedName>
    <definedName name="FINANCIACION" localSheetId="0">#REF!</definedName>
    <definedName name="FINANCIACION">[22]!ERR</definedName>
    <definedName name="FinePrint" localSheetId="1">[79]!FinePrint</definedName>
    <definedName name="FinePrint" localSheetId="0">[79]!FinePrint</definedName>
    <definedName name="FinePrint">[79]!FinePrint</definedName>
    <definedName name="fk">#REF!</definedName>
    <definedName name="flq">#REF!</definedName>
    <definedName name="FM">1.18</definedName>
    <definedName name="fnic">[71]Hoja1!$C$13</definedName>
    <definedName name="FO">1.32</definedName>
    <definedName name="FORDESCR">'[3]7422CW00'!#REF!</definedName>
    <definedName name="FORM_C3">[106]Hoja1!$A$33:$N$51</definedName>
    <definedName name="Formaletas">#REF!</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esd">#REF!</definedName>
    <definedName name="frfa" hidden="1">{"via1",#N/A,TRUE,"general";"via2",#N/A,TRUE,"general";"via3",#N/A,TRUE,"general"}</definedName>
    <definedName name="frfr" hidden="1">{"TAB1",#N/A,TRUE,"GENERAL";"TAB2",#N/A,TRUE,"GENERAL";"TAB3",#N/A,TRUE,"GENERAL";"TAB4",#N/A,TRUE,"GENERAL";"TAB5",#N/A,TRUE,"GENERAL"}</definedName>
    <definedName name="FS">1.32</definedName>
    <definedName name="fsffsfffdfgkliol" localSheetId="1">#REF!</definedName>
    <definedName name="fsffsfffdfgkliol" localSheetId="0">#REF!</definedName>
    <definedName name="fsffsfffdfgkliol">'[6]1'!#REF!</definedName>
    <definedName name="fu" localSheetId="1">#REF!</definedName>
    <definedName name="fu" localSheetId="0">#REF!</definedName>
    <definedName name="fu">[22]!ERR</definedName>
    <definedName name="Full_Print">#REF!</definedName>
    <definedName name="fv">#REF!</definedName>
    <definedName name="fvjkog" localSheetId="1">#REF!</definedName>
    <definedName name="fvjkog" localSheetId="0">#REF!</definedName>
    <definedName name="fvjkog">'[6]1'!#REF!</definedName>
    <definedName name="FW" localSheetId="1">#REF!</definedName>
    <definedName name="FW" localSheetId="0">#REF!</definedName>
    <definedName name="FW">'[6]1'!#REF!</definedName>
    <definedName name="fwefsf" localSheetId="1">#REF!</definedName>
    <definedName name="fwefsf" localSheetId="0">#REF!</definedName>
    <definedName name="fwefsf">'[80]1'!#REF!</definedName>
    <definedName name="fwff" hidden="1">{"via1",#N/A,TRUE,"general";"via2",#N/A,TRUE,"general";"via3",#N/A,TRUE,"general"}</definedName>
    <definedName name="FWFFFSFSGS" localSheetId="1">#REF!</definedName>
    <definedName name="FWFFFSFSGS" localSheetId="0">#REF!</definedName>
    <definedName name="FWFFFSFSGS">'[6]1'!#REF!</definedName>
    <definedName name="fwwe" hidden="1">{"via1",#N/A,TRUE,"general";"via2",#N/A,TRUE,"general";"via3",#N/A,TRUE,"general"}</definedName>
    <definedName name="fy">#REF!</definedName>
    <definedName name="G">#REF!</definedName>
    <definedName name="G.Eg">#REF!</definedName>
    <definedName name="G.Em">#REF!</definedName>
    <definedName name="G.Eo">#REF!</definedName>
    <definedName name="G.Ew">#REF!</definedName>
    <definedName name="G_C1">[16]Tablas!#REF!</definedName>
    <definedName name="G_C10">[16]Tablas!#REF!</definedName>
    <definedName name="G_C11">[16]Tablas!#REF!</definedName>
    <definedName name="G_C12">[16]Tablas!#REF!</definedName>
    <definedName name="G_C13">[16]Tablas!#REF!</definedName>
    <definedName name="G_C14">[16]Tablas!#REF!</definedName>
    <definedName name="G_C15">[16]Tablas!#REF!</definedName>
    <definedName name="G_C16">[16]Tablas!#REF!</definedName>
    <definedName name="G_C17">[16]Tablas!#REF!</definedName>
    <definedName name="G_C18">[16]Tablas!#REF!</definedName>
    <definedName name="G_C19">[16]Tablas!#REF!</definedName>
    <definedName name="G_C2">[16]Tablas!#REF!</definedName>
    <definedName name="G_C20">[16]Tablas!#REF!</definedName>
    <definedName name="G_C21">[16]Tablas!#REF!</definedName>
    <definedName name="G_C22">[16]Tablas!#REF!</definedName>
    <definedName name="G_C3">[16]Tablas!#REF!</definedName>
    <definedName name="G_C4">[16]Tablas!#REF!</definedName>
    <definedName name="G_C5">[16]Tablas!#REF!</definedName>
    <definedName name="G_C6">[16]Tablas!#REF!</definedName>
    <definedName name="G_C7">[16]Tablas!#REF!</definedName>
    <definedName name="G_C8">[16]Tablas!#REF!</definedName>
    <definedName name="G_C9">[16]Tablas!#REF!</definedName>
    <definedName name="G1_">#REF!</definedName>
    <definedName name="ga">#REF!</definedName>
    <definedName name="GAJ">#REF!</definedName>
    <definedName name="GAS" localSheetId="1">#REF!</definedName>
    <definedName name="GAS" localSheetId="0">#REF!</definedName>
    <definedName name="GAS">'[35]Datos Generales'!$B$13</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#REF!</definedName>
    <definedName name="GCB">[14]Tablas!#REF!</definedName>
    <definedName name="GCI">[16]Tablas!#REF!</definedName>
    <definedName name="GCN">[16]Tablas!#REF!</definedName>
    <definedName name="GCP">[16]Tablas!#REF!</definedName>
    <definedName name="gd">#REF!</definedName>
    <definedName name="GDFGDFGFG" localSheetId="1">#REF!</definedName>
    <definedName name="GDFGDFGFG" localSheetId="0">#REF!</definedName>
    <definedName name="GDFGDFGFG">'[6]1'!#REF!</definedName>
    <definedName name="gdj">#REF!</definedName>
    <definedName name="GDN">[16]Tablas!#REF!</definedName>
    <definedName name="GDR">[16]Tablas!#REF!</definedName>
    <definedName name="gdt" hidden="1">{"TAB1",#N/A,TRUE,"GENERAL";"TAB2",#N/A,TRUE,"GENERAL";"TAB3",#N/A,TRUE,"GENERAL";"TAB4",#N/A,TRUE,"GENERAL";"TAB5",#N/A,TRUE,"GENERAL"}</definedName>
    <definedName name="GEA">[16]Tablas!#REF!</definedName>
    <definedName name="GEA1_1">[16]Tablas!#REF!</definedName>
    <definedName name="GEA1_1_1">[16]Tablas!#REF!</definedName>
    <definedName name="GEA1_1_10">[16]Tablas!#REF!</definedName>
    <definedName name="GEA1_1_2">[16]Tablas!#REF!</definedName>
    <definedName name="GEA1_1_3">[16]Tablas!#REF!</definedName>
    <definedName name="GEA1_1_4">[16]Tablas!#REF!</definedName>
    <definedName name="GEA1_1_5">[16]Tablas!#REF!</definedName>
    <definedName name="GEA1_1_6">[16]Tablas!#REF!</definedName>
    <definedName name="GEA1_1_7">[16]Tablas!#REF!</definedName>
    <definedName name="GEA1_1_8">[16]Tablas!#REF!</definedName>
    <definedName name="GEA1_1_9">[16]Tablas!#REF!</definedName>
    <definedName name="GEA1_2">[16]Tablas!#REF!</definedName>
    <definedName name="GEA1_3">[16]Tablas!#REF!</definedName>
    <definedName name="GEA1_4">[16]Tablas!#REF!</definedName>
    <definedName name="GEC">[16]Tablas!#REF!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sinteticos">#REF!</definedName>
    <definedName name="Geotex">#REF!</definedName>
    <definedName name="GERENCIA">#REF!</definedName>
    <definedName name="GERENCIA1">#REF!</definedName>
    <definedName name="GERENCIA2">#REF!</definedName>
    <definedName name="Gerente">[51]EMPRESA!$F$12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[16]Tablas!#REF!</definedName>
    <definedName name="gft">#REF!</definedName>
    <definedName name="gfutyj6" hidden="1">{"via1",#N/A,TRUE,"general";"via2",#N/A,TRUE,"general";"via3",#N/A,TRUE,"general"}</definedName>
    <definedName name="gg">#REF!</definedName>
    <definedName name="ggdr" hidden="1">{"via1",#N/A,TRUE,"general";"via2",#N/A,TRUE,"general";"via3",#N/A,TRUE,"general"}</definedName>
    <definedName name="ggerg" hidden="1">{"TAB1",#N/A,TRUE,"GENERAL";"TAB2",#N/A,TRUE,"GENERAL";"TAB3",#N/A,TRUE,"GENERAL";"TAB4",#N/A,TRUE,"GENERAL";"TAB5",#N/A,TRUE,"GENERAL"}</definedName>
    <definedName name="GGG" localSheetId="1">#REF!</definedName>
    <definedName name="GGG" localSheetId="0">#REF!</definedName>
    <definedName name="GGG">[22]!ERR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'[105]7422CW00'!#REF!</definedName>
    <definedName name="ghfg" hidden="1">{"via1",#N/A,TRUE,"general";"via2",#N/A,TRUE,"general";"via3",#N/A,TRUE,"general"}</definedName>
    <definedName name="GHGHJBJH" localSheetId="1">#REF!</definedName>
    <definedName name="GHGHJBJH" localSheetId="0">#REF!</definedName>
    <definedName name="GHGHJBJH">'[6]1'!#REF!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u">#REF!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MM_ON_ASO">[16]Tablas!#REF!</definedName>
    <definedName name="GMM_ON_DMARES">#REF!</definedName>
    <definedName name="GMM_ON_DRIO">#REF!</definedName>
    <definedName name="gmt">#REF!</definedName>
    <definedName name="gn">#REF!</definedName>
    <definedName name="gnm">#REF!</definedName>
    <definedName name="gñ">#REF!</definedName>
    <definedName name="gob">#REF!</definedName>
    <definedName name="GOR">#REF!</definedName>
    <definedName name="GOT">[16]Tablas!#REF!</definedName>
    <definedName name="gp">#REF!</definedName>
    <definedName name="GPO">[16]Tablas!#REF!</definedName>
    <definedName name="GPR">[16]Tablas!#REF!</definedName>
    <definedName name="GRA" localSheetId="1">#REF!</definedName>
    <definedName name="GRA" localSheetId="0">#REF!</definedName>
    <definedName name="GRA">'[35]Datos Generales'!$B$17</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[16]Tablas!#REF!</definedName>
    <definedName name="GRC_ON_ASO">[16]Tablas!#REF!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hrgtht" localSheetId="1">#REF!</definedName>
    <definedName name="grhrgtht" localSheetId="0">#REF!</definedName>
    <definedName name="grhrgtht">'[80]1'!#REF!</definedName>
    <definedName name="grl">#REF!</definedName>
    <definedName name="GRM">[16]Tablas!#REF!</definedName>
    <definedName name="GRM_ON_DMARES">#REF!</definedName>
    <definedName name="GRM_ON_DRIO">#REF!</definedName>
    <definedName name="GRN">[16]Tablas!#REF!</definedName>
    <definedName name="GRN_ON_ASO">[16]Tablas!#REF!</definedName>
    <definedName name="GRN_ON_DIREC">#REF!</definedName>
    <definedName name="GRS">[16]Tablas!#REF!</definedName>
    <definedName name="GRS_ON_ASO">[16]Tablas!#REF!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[71]Hoja1!$F$6</definedName>
    <definedName name="grupo4">[71]Hoja1!$F$7</definedName>
    <definedName name="grupo5">[71]Hoja1!$F$10</definedName>
    <definedName name="grupo6">[71]Hoja1!$F$11</definedName>
    <definedName name="grupo7">[71]Hoja1!$F$12</definedName>
    <definedName name="grupo8">[71]Hoja1!$F$13</definedName>
    <definedName name="grupo9">[71]Hoja1!$F$14</definedName>
    <definedName name="GSDG" hidden="1">{"TAB1",#N/A,TRUE,"GENERAL";"TAB2",#N/A,TRUE,"GENERAL";"TAB3",#N/A,TRUE,"GENERAL";"TAB4",#N/A,TRUE,"GENERAL";"TAB5",#N/A,TRUE,"GENERAL"}</definedName>
    <definedName name="gsfsf" hidden="1">{"via1",#N/A,TRUE,"general";"via2",#N/A,TRUE,"general";"via3",#N/A,TRUE,"general"}</definedName>
    <definedName name="GT">[107]BASE!$C$4:$H$255</definedName>
    <definedName name="GTC">[16]Tablas!#REF!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[16]Tablas!#REF!</definedName>
    <definedName name="GTRE">#REF!</definedName>
    <definedName name="gy">#REF!</definedName>
    <definedName name="h">#REF!</definedName>
    <definedName name="H_pump">#REF!</definedName>
    <definedName name="h9h" hidden="1">{"via1",#N/A,TRUE,"general";"via2",#N/A,TRUE,"general";"via3",#N/A,TRUE,"general"}</definedName>
    <definedName name="ha">#REF!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[71]Datos!$D$8</definedName>
    <definedName name="hen">[71]Datos!$D$9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 localSheetId="1">#REF!</definedName>
    <definedName name="hh" localSheetId="0">#REF!</definedName>
    <definedName name="hh">[22]!ERR</definedName>
    <definedName name="hhg" hidden="1">{#N/A,#N/A,TRUE,"1842CWN0"}</definedName>
    <definedName name="hhh" hidden="1">{"TAB1",#N/A,TRUE,"GENERAL";"TAB2",#N/A,TRUE,"GENERAL";"TAB3",#N/A,TRUE,"GENERAL";"TAB4",#N/A,TRUE,"GENERAL";"TAB5",#N/A,TRUE,"GENERAL"}</definedName>
    <definedName name="HHHH">#REF!</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HTHS">#REF!</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'[26]Interc de Hidr.'!$E$1:$E$65536</definedName>
    <definedName name="HIDE1">[62]steel!$F$7:$J$7</definedName>
    <definedName name="Historicos" hidden="1">#REF!</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 localSheetId="1">#REF!</definedName>
    <definedName name="HK" localSheetId="0">#REF!</definedName>
    <definedName name="HK">[22]!ERR</definedName>
    <definedName name="hl">#REF!</definedName>
    <definedName name="HM">#REF!</definedName>
    <definedName name="hn" hidden="1">{"TAB1",#N/A,TRUE,"GENERAL";"TAB2",#N/A,TRUE,"GENERAL";"TAB3",#N/A,TRUE,"GENERAL";"TAB4",#N/A,TRUE,"GENERAL";"TAB5",#N/A,TRUE,"GENERAL"}</definedName>
    <definedName name="hnt">#REF!</definedName>
    <definedName name="HOJA1">#REF!</definedName>
    <definedName name="horat">'[26]Itemes Renovación'!#REF!</definedName>
    <definedName name="Hornos">#REF!</definedName>
    <definedName name="hp">#REF!</definedName>
    <definedName name="HP_stg_Hz">#REF!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[71]Datos!$D$7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#REF!</definedName>
    <definedName name="HTAS">#REF!</definedName>
    <definedName name="HTAS1">#REF!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hyjh" localSheetId="1">#REF!</definedName>
    <definedName name="hythyjh" localSheetId="0">#REF!</definedName>
    <definedName name="hythyjh">'[80]1'!#REF!</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[71]Hoja1!$C$17</definedName>
    <definedName name="icbf">[71]Hoja1!$C$15</definedName>
    <definedName name="Icct">#REF!</definedName>
    <definedName name="ICP">[16]Tablas!#REF!</definedName>
    <definedName name="ICP1_1">[16]Tablas!#REF!</definedName>
    <definedName name="ICP1_1_1">[16]Tablas!#REF!</definedName>
    <definedName name="ICP1_1_2">[16]Tablas!#REF!</definedName>
    <definedName name="ICP1_1_3">[16]Tablas!#REF!</definedName>
    <definedName name="ICP1_1_4">[16]Tablas!#REF!</definedName>
    <definedName name="ICP1_2">[16]Tablas!#REF!</definedName>
    <definedName name="ICP1_3">[16]Tablas!#REF!</definedName>
    <definedName name="ICP1_4">[16]Tablas!#REF!</definedName>
    <definedName name="ID" localSheetId="1">#REF!</definedName>
    <definedName name="ID" localSheetId="0">#REF!</definedName>
    <definedName name="ID">[22]!ERR</definedName>
    <definedName name="IF" localSheetId="1">#REF!</definedName>
    <definedName name="IF" localSheetId="0">#REF!</definedName>
    <definedName name="IF">'[68]A. P. U.'!#REF!</definedName>
    <definedName name="ig">#REF!</definedName>
    <definedName name="ii">#REF!</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L">#REF!</definedName>
    <definedName name="im">'[108]1'!$N$41</definedName>
    <definedName name="IMP">[32]otros!$C$3</definedName>
    <definedName name="Impermeabiliz" localSheetId="1">#REF!</definedName>
    <definedName name="Impermeabiliz" localSheetId="0">#REF!</definedName>
    <definedName name="Impermeabiliz">[43]Formulario!#REF!</definedName>
    <definedName name="Impermeabilizantes">#REF!</definedName>
    <definedName name="IMPRESSION">#REF!</definedName>
    <definedName name="imprimir">#REF!</definedName>
    <definedName name="IMPTOS">#REF!</definedName>
    <definedName name="IMPTOS1">#REF!</definedName>
    <definedName name="IMPUESTOS">#REF!</definedName>
    <definedName name="INC">#REF!</definedName>
    <definedName name="INCR._PRODC.">#REF!</definedName>
    <definedName name="INDICE">#REF!</definedName>
    <definedName name="inf">#REF!</definedName>
    <definedName name="INFG">#REF!</definedName>
    <definedName name="INFORME">[109]TABLAS!$A$1:$A$65536</definedName>
    <definedName name="Informe_semanal">#REF!</definedName>
    <definedName name="INGENIERIA1" hidden="1">#REF!</definedName>
    <definedName name="INGENIERIA11" hidden="1">#REF!</definedName>
    <definedName name="iniciales">'[36]Reservas de Petróleo'!$A$2,'[36]Reservas de Petróleo'!$A$1,'[36]Reservas de Petróleo'!$D$4,'[36]Reservas de Petróleo'!$D$1:$D$65536</definedName>
    <definedName name="Inicio">[69]BASES!$E$26</definedName>
    <definedName name="INPU">#REF!</definedName>
    <definedName name="INPUT">'[3]7422CW00'!#REF!</definedName>
    <definedName name="ins" localSheetId="1">#REF!</definedName>
    <definedName name="ins" localSheetId="0">#REF!</definedName>
    <definedName name="ins">[93]INS!$B$4:$G$214</definedName>
    <definedName name="inseq" localSheetId="1">#REF!</definedName>
    <definedName name="inseq" localSheetId="0">#REF!</definedName>
    <definedName name="inseq">[93]INS!$B$169:$B$197</definedName>
    <definedName name="insmat" localSheetId="1">#REF!</definedName>
    <definedName name="insmat" localSheetId="0">#REF!</definedName>
    <definedName name="insmat">[93]INS!$B$30:$B$147</definedName>
    <definedName name="insmo" localSheetId="1">#REF!</definedName>
    <definedName name="insmo" localSheetId="0">#REF!</definedName>
    <definedName name="insmo">[93]INS!$B$4:$B$27</definedName>
    <definedName name="Inst.Electricas">#REF!</definedName>
    <definedName name="Inst.Hidrosanitarias">#REF!</definedName>
    <definedName name="instran" localSheetId="1">#REF!</definedName>
    <definedName name="instran" localSheetId="0">#REF!</definedName>
    <definedName name="instran">[93]INS!$B$200:$B$214</definedName>
    <definedName name="INSU">[110]INSUMOS!$A$1:$E$65536</definedName>
    <definedName name="INSUMOS" localSheetId="1">#REF!</definedName>
    <definedName name="INSUMOS" localSheetId="0">#REF!</definedName>
    <definedName name="INSUMOS">[111]Insumos!$A$1:$A$859</definedName>
    <definedName name="Insumos_auxiliares">[112]Insumos!#REF!</definedName>
    <definedName name="Insumos_basicos">#REF!</definedName>
    <definedName name="Int">#REF!</definedName>
    <definedName name="InTap">[26]Interc.tapones!$E$1:$E$65536</definedName>
    <definedName name="INTER">[113]Hoja3!$F$7:$F$9</definedName>
    <definedName name="Intercambiadores">#REF!</definedName>
    <definedName name="Interest_Rate">#REF!</definedName>
    <definedName name="INTERMEDIA_I">#REF!</definedName>
    <definedName name="Interventor">[51]CONTRATO!$E$12</definedName>
    <definedName name="IntVal">'[26]Interc.válv.'!$E$1:$E$65536</definedName>
    <definedName name="INV_11" localSheetId="1">#REF!</definedName>
    <definedName name="INV_11" localSheetId="0">#REF!</definedName>
    <definedName name="INV_11">'[114]PR 1'!$A$2:$N$655</definedName>
    <definedName name="INV_Payments" localSheetId="1">[79]!INV_Payments</definedName>
    <definedName name="INV_Payments" localSheetId="0">[79]!INV_Payments</definedName>
    <definedName name="INV_Payments">[79]!INV_Payments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U">#REF!</definedName>
    <definedName name="IOUHH" localSheetId="1">#REF!</definedName>
    <definedName name="IOUHH" localSheetId="0">#REF!</definedName>
    <definedName name="IOUHH">[22]!ERR</definedName>
    <definedName name="IP">#REF!</definedName>
    <definedName name="ir">#REF!</definedName>
    <definedName name="irng" hidden="1">#REF!</definedName>
    <definedName name="Iss">'[51]LIQUIDA-NOMINA'!$AT$4</definedName>
    <definedName name="issafp">[71]Hoja1!$C$19</definedName>
    <definedName name="isscs">[71]Hoja1!$C$21</definedName>
    <definedName name="isseps">[71]Hoja1!$C$20</definedName>
    <definedName name="it.">#REF!</definedName>
    <definedName name="ITEM" localSheetId="1">#REF!</definedName>
    <definedName name="ITEM" localSheetId="0">#REF!</definedName>
    <definedName name="ITEM">[115]BASE!$C$4:$H$270</definedName>
    <definedName name="ITEM." localSheetId="1">#REF!</definedName>
    <definedName name="ITEM." localSheetId="0">#REF!</definedName>
    <definedName name="ITEM.">[116]PRES!$A$7:$F$484</definedName>
    <definedName name="ITEM_APU" localSheetId="1">#REF!</definedName>
    <definedName name="ITEM_APU" localSheetId="0">#REF!</definedName>
    <definedName name="ITEM_APU">'[97]PRESUPUESTO INICIAL'!$B$21:$G$52</definedName>
    <definedName name="ITEM_APU_" localSheetId="1">#REF!</definedName>
    <definedName name="ITEM_APU_" localSheetId="0">#REF!</definedName>
    <definedName name="ITEM_APU_">'[97]PRESUPUESTO INICIAL'!$B$21:$G$52</definedName>
    <definedName name="ITEM1">#REF!</definedName>
    <definedName name="ITEM15">#REF!</definedName>
    <definedName name="ITEM2">#REF!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 localSheetId="1">#REF!</definedName>
    <definedName name="ITEM222" localSheetId="0">#REF!</definedName>
    <definedName name="ITEM222">'[46]1'!#REF!</definedName>
    <definedName name="ITEM230">#REF!</definedName>
    <definedName name="item230.1">#REF!</definedName>
    <definedName name="ITEM3">#REF!</definedName>
    <definedName name="item310">#REF!</definedName>
    <definedName name="item320">#REF!</definedName>
    <definedName name="item320.2">#REF!</definedName>
    <definedName name="ITEM330">#REF!</definedName>
    <definedName name="item330.1">#REF!</definedName>
    <definedName name="ITEM410">#REF!</definedName>
    <definedName name="ITEM420">#REF!</definedName>
    <definedName name="ITEM450">#REF!</definedName>
    <definedName name="item450.2P">#REF!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685" localSheetId="1">#REF!</definedName>
    <definedName name="ITEM6685" localSheetId="0">#REF!</definedName>
    <definedName name="ITEM6685">'[117]66'!#REF!</definedName>
    <definedName name="ITEM6686" localSheetId="1">#REF!</definedName>
    <definedName name="ITEM6686" localSheetId="0">#REF!</definedName>
    <definedName name="ITEM6686">'[117]66'!#REF!</definedName>
    <definedName name="ITEM671">#REF!</definedName>
    <definedName name="item673.1">#REF!</definedName>
    <definedName name="item673.3">#REF!</definedName>
    <definedName name="ITEM681">#REF!</definedName>
    <definedName name="ITEM7.1">#REF!</definedName>
    <definedName name="ITEM7.2">#REF!</definedName>
    <definedName name="ITEM7.3">#REF!</definedName>
    <definedName name="ITEM7.5">#REF!</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Codos">#REF!</definedName>
    <definedName name="ITEMS">#REF!</definedName>
    <definedName name="ITEN320">#REF!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SUtl" localSheetId="1">#REF!</definedName>
    <definedName name="IvaSUtl" localSheetId="0">#REF!</definedName>
    <definedName name="IvaSUtl">[118]PRESUPUESTO!#REF!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ACK" localSheetId="1">#REF!</definedName>
    <definedName name="JACK" localSheetId="0">#REF!</definedName>
    <definedName name="JACK">'[6]1'!#REF!</definedName>
    <definedName name="JACKSO" localSheetId="1">#REF!</definedName>
    <definedName name="JACKSO" localSheetId="0">#REF!</definedName>
    <definedName name="JACKSO">'[6]1'!#REF!</definedName>
    <definedName name="JACKSONM" localSheetId="1">#REF!</definedName>
    <definedName name="JACKSONM" localSheetId="0">#REF!</definedName>
    <definedName name="JACKSONM">'[6]1'!#REF!</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io" localSheetId="1">#REF!</definedName>
    <definedName name="jio" localSheetId="0">#REF!</definedName>
    <definedName name="jio">'[6]1'!#REF!</definedName>
    <definedName name="jj" localSheetId="1">#REF!</definedName>
    <definedName name="jj" localSheetId="0">#REF!</definedName>
    <definedName name="jj">[22]!ERR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JJJJJ">#REF!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#REF!</definedName>
    <definedName name="jn">#REF!</definedName>
    <definedName name="jñ">#REF!</definedName>
    <definedName name="jo">#REF!</definedName>
    <definedName name="JOHNNY" localSheetId="1">#REF!</definedName>
    <definedName name="JOHNNY" localSheetId="0">#REF!</definedName>
    <definedName name="JOHNNY">[22]!ERR</definedName>
    <definedName name="JOIJOIJ" localSheetId="1">#REF!</definedName>
    <definedName name="JOIJOIJ" localSheetId="0">#REF!</definedName>
    <definedName name="JOIJOIJ">'[6]1'!#REF!</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#REF!</definedName>
    <definedName name="KJH">#REF!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KPPKJL" localSheetId="1">#REF!</definedName>
    <definedName name="KKPPKJL" localSheetId="0">#REF!</definedName>
    <definedName name="KKPPKJL">'[6]1'!#REF!</definedName>
    <definedName name="kl" localSheetId="1">#REF!</definedName>
    <definedName name="kl" localSheetId="0">#REF!</definedName>
    <definedName name="kl">[22]!ERR</definedName>
    <definedName name="klklk">#REF!</definedName>
    <definedName name="km">#REF!</definedName>
    <definedName name="kñy">#REF!</definedName>
    <definedName name="ko" localSheetId="1">#REF!</definedName>
    <definedName name="ko" localSheetId="0">#REF!</definedName>
    <definedName name="ko">[119]items!$C$4:$J$247</definedName>
    <definedName name="krtrk" hidden="1">{"via1",#N/A,TRUE,"general";"via2",#N/A,TRUE,"general";"via3",#N/A,TRUE,"general"}</definedName>
    <definedName name="ks">#REF!</definedName>
    <definedName name="ksogtk">#REF!</definedName>
    <definedName name="KTES_AL">#REF!</definedName>
    <definedName name="kuh">#REF!</definedName>
    <definedName name="kuy">#REF!</definedName>
    <definedName name="kuyhgbe">#REF!</definedName>
    <definedName name="kyr" hidden="1">{"TAB1",#N/A,TRUE,"GENERAL";"TAB2",#N/A,TRUE,"GENERAL";"TAB3",#N/A,TRUE,"GENERAL";"TAB4",#N/A,TRUE,"GENERAL";"TAB5",#N/A,TRUE,"GENERAL"}</definedName>
    <definedName name="l">#REF!</definedName>
    <definedName name="la">#REF!</definedName>
    <definedName name="LAD" localSheetId="1">#REF!</definedName>
    <definedName name="LAD" localSheetId="0">#REF!</definedName>
    <definedName name="LAD">[28]CONS!$E$30</definedName>
    <definedName name="Ladrillos">#REF!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eo">#REF!</definedName>
    <definedName name="Libro1_Hoja1_Lista">[120]LISTADO!#REF!</definedName>
    <definedName name="LICITACION">#REF!</definedName>
    <definedName name="LINEA" localSheetId="1">#REF!</definedName>
    <definedName name="LINEA" localSheetId="0">#REF!</definedName>
    <definedName name="LINEA">[121]CONT_ADI!#REF!</definedName>
    <definedName name="LISTA" localSheetId="1">#REF!</definedName>
    <definedName name="LISTA" localSheetId="0">#REF!</definedName>
    <definedName name="LISTA">'[122]Lista obra'!$A$10:$F$349</definedName>
    <definedName name="Lista_Profesionales">#REF!</definedName>
    <definedName name="ListaCantidad">#REF!</definedName>
    <definedName name="Listado">#REF!</definedName>
    <definedName name="Listado1">#REF!</definedName>
    <definedName name="ListadoProfesionales">#REF!</definedName>
    <definedName name="ListaItem">#REF!</definedName>
    <definedName name="ListaUni">[123]TOTALES!$D$7:$D$654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m">#REF!</definedName>
    <definedName name="LLL">[124]tub!$C$1:$J$39</definedName>
    <definedName name="lllllh" hidden="1">{"via1",#N/A,TRUE,"general";"via2",#N/A,TRUE,"general";"via3",#N/A,TRUE,"general"}</definedName>
    <definedName name="LLLLLLLLLLL">#REF!</definedName>
    <definedName name="lllllllo" hidden="1">{"via1",#N/A,TRUE,"general";"via2",#N/A,TRUE,"general";"via3",#N/A,TRUE,"general"}</definedName>
    <definedName name="LÑP">#REF!</definedName>
    <definedName name="Loan_Amount">#REF!</definedName>
    <definedName name="Loan_Start">#REF!</definedName>
    <definedName name="Loan_Years">#REF!</definedName>
    <definedName name="LOCA" localSheetId="1">#REF!</definedName>
    <definedName name="LOCA" localSheetId="0">#REF!</definedName>
    <definedName name="LOCA">[27]!absc</definedName>
    <definedName name="LOCA1" localSheetId="1">#REF!</definedName>
    <definedName name="LOCA1" localSheetId="0">#REF!</definedName>
    <definedName name="LOCA1">[27]!absc</definedName>
    <definedName name="LOCALIZACION_Y_REPLANTEO">#REF!</definedName>
    <definedName name="LOGO" localSheetId="1">#REF!</definedName>
    <definedName name="LOGO" localSheetId="0">#REF!</definedName>
    <definedName name="LOGO">[22]!ERR</definedName>
    <definedName name="LOI">#REF!</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'[103]Res-Accide-10'!#REF!</definedName>
    <definedName name="lv">#REF!</definedName>
    <definedName name="m">#REF!</definedName>
    <definedName name="MA">'[103]Res-Accide-10'!#REF!</definedName>
    <definedName name="mac">#REF!</definedName>
    <definedName name="MACR">#REF!</definedName>
    <definedName name="MACRDEL">'[3]7422CW00'!#REF!</definedName>
    <definedName name="Macroactividad">#REF!</definedName>
    <definedName name="Maderas">#REF!</definedName>
    <definedName name="mafdsf" hidden="1">{"via1",#N/A,TRUE,"general";"via2",#N/A,TRUE,"general";"via3",#N/A,TRUE,"general"}</definedName>
    <definedName name="MAL" localSheetId="1">#REF!&lt;2.5</definedName>
    <definedName name="MAL" localSheetId="0">#REF!&lt;2.5</definedName>
    <definedName name="MAL">'[125]Estado Resumen'!#REF!&lt;2.5</definedName>
    <definedName name="MALO" localSheetId="1">#REF!&lt;2.5</definedName>
    <definedName name="MALO" localSheetId="0">#REF!&lt;2.5</definedName>
    <definedName name="MALO">'[126]ESTADO VÍA-CRIT.TECNICO'!#REF!&lt;2.5</definedName>
    <definedName name="Mamposteria" localSheetId="1">#REF!</definedName>
    <definedName name="Mamposteria" localSheetId="0">#REF!</definedName>
    <definedName name="Mamposteria">[43]Formulario!#REF!</definedName>
    <definedName name="MAN">#REF!</definedName>
    <definedName name="MANB1" localSheetId="1">#REF!</definedName>
    <definedName name="MANB1" localSheetId="0">#REF!</definedName>
    <definedName name="MANB1">'[35]Datos Generales'!$B$30</definedName>
    <definedName name="MANB2" localSheetId="1">#REF!</definedName>
    <definedName name="MANB2" localSheetId="0">#REF!</definedName>
    <definedName name="MANB2">'[35]Datos Generales'!$B$31</definedName>
    <definedName name="MANB3" localSheetId="1">#REF!</definedName>
    <definedName name="MANB3" localSheetId="0">#REF!</definedName>
    <definedName name="MANB3">'[35]Datos Generales'!$B$32</definedName>
    <definedName name="MANC1" localSheetId="1">#REF!</definedName>
    <definedName name="MANC1" localSheetId="0">#REF!</definedName>
    <definedName name="MANC1">'[35]Datos Generales'!$B$35</definedName>
    <definedName name="MANC2" localSheetId="1">#REF!</definedName>
    <definedName name="MANC2" localSheetId="0">#REF!</definedName>
    <definedName name="MANC2">'[35]Datos Generales'!$B$36</definedName>
    <definedName name="MANCAR" localSheetId="1">#REF!</definedName>
    <definedName name="MANCAR" localSheetId="0">#REF!</definedName>
    <definedName name="MANCAR">'[35]Datos Generales'!$B$38</definedName>
    <definedName name="MANCO" localSheetId="1">#REF!</definedName>
    <definedName name="MANCO" localSheetId="0">#REF!</definedName>
    <definedName name="MANCO">'[35]Datos Generales'!$B$40</definedName>
    <definedName name="MANEX" localSheetId="1">#REF!</definedName>
    <definedName name="MANEX" localSheetId="0">#REF!</definedName>
    <definedName name="MANEX">'[35]Datos Generales'!$B$34</definedName>
    <definedName name="MANMO" localSheetId="1">#REF!</definedName>
    <definedName name="MANMO" localSheetId="0">#REF!</definedName>
    <definedName name="MANMO">'[35]Datos Generales'!$B$33</definedName>
    <definedName name="MANO_DE_OBRA">#REF!</definedName>
    <definedName name="MANO_OBRA_APU" localSheetId="1">#REF!</definedName>
    <definedName name="MANO_OBRA_APU" localSheetId="0">#REF!</definedName>
    <definedName name="MANO_OBRA_APU">[97]CUADRILLAS!$B$6:$E$37</definedName>
    <definedName name="MANSOL" localSheetId="1">#REF!</definedName>
    <definedName name="MANSOL" localSheetId="0">#REF!</definedName>
    <definedName name="MANSOL">'[35]Datos Generales'!$B$41</definedName>
    <definedName name="MANUAL">#REF!</definedName>
    <definedName name="MANV" localSheetId="1">#REF!</definedName>
    <definedName name="MANV" localSheetId="0">#REF!</definedName>
    <definedName name="MANV">'[35]Datos Generales'!$B$37</definedName>
    <definedName name="MANVOL" localSheetId="1">#REF!</definedName>
    <definedName name="MANVOL" localSheetId="0">#REF!</definedName>
    <definedName name="MANVOL">'[35]Datos Generales'!$B$39</definedName>
    <definedName name="mao" hidden="1">{"TAB1",#N/A,TRUE,"GENERAL";"TAB2",#N/A,TRUE,"GENERAL";"TAB3",#N/A,TRUE,"GENERAL";"TAB4",#N/A,TRUE,"GENERAL";"TAB5",#N/A,TRUE,"GENERAL"}</definedName>
    <definedName name="maow" hidden="1">{"via1",#N/A,TRUE,"general";"via2",#N/A,TRUE,"general";"via3",#N/A,TRUE,"general"}</definedName>
    <definedName name="MAP" localSheetId="1">#REF!</definedName>
    <definedName name="MAP" localSheetId="0">#REF!</definedName>
    <definedName name="MAP">'[127]PU (2)'!#REF!</definedName>
    <definedName name="MAQUINAR">[70]Insum!$A$68:$H$98</definedName>
    <definedName name="mar">'[103]Res-Accide-10'!#REF!</definedName>
    <definedName name="MARCO_H">#REF!</definedName>
    <definedName name="marina">'[128]Informe Semanal 1'!#REF!</definedName>
    <definedName name="MARIO">#REF!</definedName>
    <definedName name="masor" hidden="1">{"via1",#N/A,TRUE,"general";"via2",#N/A,TRUE,"general";"via3",#N/A,TRUE,"general"}</definedName>
    <definedName name="MAT">#REF!</definedName>
    <definedName name="MAT_APU" localSheetId="1">#REF!</definedName>
    <definedName name="MAT_APU" localSheetId="0">#REF!</definedName>
    <definedName name="MAT_APU">[97]INSUMOS!$B$6:$E$944</definedName>
    <definedName name="MATER" localSheetId="1">#REF!</definedName>
    <definedName name="MATER" localSheetId="0">#REF!</definedName>
    <definedName name="MATER">[94]MATERIAL!$B$3:$B$580</definedName>
    <definedName name="MATERIAL">'[129]TABLA MATERIALES'!$A$3:$D$654</definedName>
    <definedName name="MATERIALES">#REF!</definedName>
    <definedName name="MATERIALES_2" localSheetId="1">#REF!</definedName>
    <definedName name="MATERIALES_2" localSheetId="0">#REF!</definedName>
    <definedName name="MATERIALES_2">[96]materiales!$A$7:$A$1317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DEO" localSheetId="1">#REF!</definedName>
    <definedName name="MDEO" localSheetId="0">#REF!</definedName>
    <definedName name="MDEO">'[130]MANO DE OBRA'!$B$11:$B$27</definedName>
    <definedName name="mediah_reposo_comida">'[131]CCP,LEYES,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[32]PRESUPUESTO!$C$13</definedName>
    <definedName name="MesCotiz">'[12]LIQ-NOM'!$H$3</definedName>
    <definedName name="MesCotizacion">'[51]LIQUIDA-NOMINA'!$H$3</definedName>
    <definedName name="MESES">#REF!</definedName>
    <definedName name="MesesMora">'[12]LIQ-NOM'!$I$3</definedName>
    <definedName name="Meta1">#REF!</definedName>
    <definedName name="Meta2">#REF!</definedName>
    <definedName name="Meta3">#REF!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LKMLK" localSheetId="1">#REF!</definedName>
    <definedName name="MLKMLK" localSheetId="0">#REF!</definedName>
    <definedName name="MLKMLK">'[6]1'!#REF!</definedName>
    <definedName name="mm">#REF!</definedName>
    <definedName name="mmjmjh" hidden="1">{"TAB1",#N/A,TRUE,"GENERAL";"TAB2",#N/A,TRUE,"GENERAL";"TAB3",#N/A,TRUE,"GENERAL";"TAB4",#N/A,TRUE,"GENERAL";"TAB5",#N/A,TRUE,"GENERAL"}</definedName>
    <definedName name="mmm">#REF!</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MMMMMMMMMMMMMMMMMMMMMMMOOOOOOOOOOOOOOOOOOOOOOOOOOOOOOOOOOOOOOOOOOOOOOOOOOOOOOEEEEEEEEEEEEEEEEEEEEEEEEEEEEEEEEEEEEEEEEEEEELLLLLLLLLLLLLLLLLLLLLLLLLLLLLLLLLLLLLLLL" localSheetId="1">#REF!</definedName>
    <definedName name="MMMMMMMMMMMMMMMMMMMMMMMMOOOOOOOOOOOOOOOOOOOOOOOOOOOOOOOOOOOOOOOOOOOOOOOOOOOOOOEEEEEEEEEEEEEEEEEEEEEEEEEEEEEEEEEEEEEEEEEEEELLLLLLLLLLLLLLLLLLLLLLLLLLLLLLLLLLLLLLLL" localSheetId="0">#REF!</definedName>
    <definedName name="MMMMMMMMMMMMMMMMMMMMMMMMOOOOOOOOOOOOOOOOOOOOOOOOOOOOOOOOOOOOOOOOOOOOOOOOOOOOOOEEEEEEEEEEEEEEEEEEEEEEEEEEEEEEEEEEEEEEEEEEEELLLLLLLLLLLLLLLLLLLLLLLLLLLLLLLLLLLLLLLL">'[6]1'!#REF!</definedName>
    <definedName name="MN" hidden="1">{"via1",#N/A,TRUE,"general";"via2",#N/A,TRUE,"general";"via3",#N/A,TRUE,"general"}</definedName>
    <definedName name="MO" localSheetId="1">#REF!</definedName>
    <definedName name="MO" localSheetId="0">#REF!</definedName>
    <definedName name="MO">[93]INS!$B$3:$G$27</definedName>
    <definedName name="MOA" hidden="1">{#N/A,#N/A,FALSE,"Hoja1";#N/A,#N/A,FALSE,"Hoja2"}</definedName>
    <definedName name="Mobiliario">#REF!</definedName>
    <definedName name="MOD">#REF!</definedName>
    <definedName name="MODIVejec" hidden="1">{#N/A,#N/A,FALSE,"Hoja1";#N/A,#N/A,FALSE,"Hoja2"}</definedName>
    <definedName name="Módulo3.anexo1" localSheetId="1">[11]!Módulo3.anexo1</definedName>
    <definedName name="Módulo3.anexo1" localSheetId="0">[11]!Módulo3.anexo1</definedName>
    <definedName name="Módulo3.anexo1">[11]!Módulo3.anexo1</definedName>
    <definedName name="Módulo3.anexo10" localSheetId="1">[11]!Módulo3.anexo10</definedName>
    <definedName name="Módulo3.anexo10" localSheetId="0">[11]!Módulo3.anexo10</definedName>
    <definedName name="Módulo3.anexo10">[11]!Módulo3.anexo10</definedName>
    <definedName name="Módulo3.anexo11" localSheetId="1">[11]!Módulo3.anexo11</definedName>
    <definedName name="Módulo3.anexo11" localSheetId="0">[11]!Módulo3.anexo11</definedName>
    <definedName name="Módulo3.anexo11">[11]!Módulo3.anexo11</definedName>
    <definedName name="Módulo3.anexo12" localSheetId="1">[11]!Módulo3.anexo12</definedName>
    <definedName name="Módulo3.anexo12" localSheetId="0">[11]!Módulo3.anexo12</definedName>
    <definedName name="Módulo3.anexo12">[11]!Módulo3.anexo12</definedName>
    <definedName name="Módulo3.anexo3" localSheetId="1">[11]!Módulo3.anexo3</definedName>
    <definedName name="Módulo3.anexo3" localSheetId="0">[11]!Módulo3.anexo3</definedName>
    <definedName name="Módulo3.anexo3">[11]!Módulo3.anexo3</definedName>
    <definedName name="Módulo3.anexo4" localSheetId="1">[11]!Módulo3.anexo4</definedName>
    <definedName name="Módulo3.anexo4" localSheetId="0">[11]!Módulo3.anexo4</definedName>
    <definedName name="Módulo3.anexo4">[11]!Módulo3.anexo4</definedName>
    <definedName name="Módulo3.anexo5" localSheetId="1">[11]!Módulo3.anexo5</definedName>
    <definedName name="Módulo3.anexo5" localSheetId="0">[11]!Módulo3.anexo5</definedName>
    <definedName name="Módulo3.anexo5">[11]!Módulo3.anexo5</definedName>
    <definedName name="Módulo3.anexo6" localSheetId="1">[11]!Módulo3.anexo6</definedName>
    <definedName name="Módulo3.anexo6" localSheetId="0">[11]!Módulo3.anexo6</definedName>
    <definedName name="Módulo3.anexo6">[11]!Módulo3.anexo6</definedName>
    <definedName name="Módulo8.anexo16" localSheetId="1">[11]!Módulo8.anexo16</definedName>
    <definedName name="Módulo8.anexo16" localSheetId="0">[11]!Módulo8.anexo16</definedName>
    <definedName name="Módulo8.anexo16">[11]!Módulo8.anexo16</definedName>
    <definedName name="MOE" hidden="1">{#N/A,#N/A,FALSE,"Hoja1";#N/A,#N/A,FALSE,"Hoja2"}</definedName>
    <definedName name="moelect" localSheetId="1">#REF!</definedName>
    <definedName name="moelect" localSheetId="0">#REF!</definedName>
    <definedName name="moelect">'[6]1'!#REF!</definedName>
    <definedName name="moelect2" localSheetId="1">#REF!</definedName>
    <definedName name="moelect2" localSheetId="0">#REF!</definedName>
    <definedName name="moelect2">'[6]1'!#REF!</definedName>
    <definedName name="MOELECT222" localSheetId="1">#REF!</definedName>
    <definedName name="MOELECT222" localSheetId="0">#REF!</definedName>
    <definedName name="MOELECT222">'[6]1'!#REF!</definedName>
    <definedName name="MOELECT222QW" localSheetId="1">#REF!</definedName>
    <definedName name="MOELECT222QW" localSheetId="0">#REF!</definedName>
    <definedName name="MOELECT222QW">'[6]1'!#REF!</definedName>
    <definedName name="MOELECT234567" localSheetId="1">#REF!</definedName>
    <definedName name="MOELECT234567" localSheetId="0">#REF!</definedName>
    <definedName name="MOELECT234567">'[6]1'!#REF!</definedName>
    <definedName name="MOMSMKSJDLAKJDAKLSJD" localSheetId="1">#REF!</definedName>
    <definedName name="MOMSMKSJDLAKJDAKLSJD" localSheetId="0">#REF!</definedName>
    <definedName name="MOMSMKSJDLAKJDAKLSJD">'[6]1'!#REF!</definedName>
    <definedName name="MONEDA">[132]Tablas!$AO$6:$AO$7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[12]EMPRESA!$I$29</definedName>
    <definedName name="MORON">#REF!</definedName>
    <definedName name="mr">#REF!</definedName>
    <definedName name="MRLART">[2]STRSUMM0!#REF!</definedName>
    <definedName name="MRSUPDET">[62]steel!#REF!</definedName>
    <definedName name="Mtz_Avance">#REF!</definedName>
    <definedName name="Muebles_Wc" localSheetId="1">#REF!</definedName>
    <definedName name="Muebles_Wc" localSheetId="0">#REF!</definedName>
    <definedName name="Muebles_Wc">'[133]Ambientes '!$B$453:$B$461</definedName>
    <definedName name="Mv">#REF!</definedName>
    <definedName name="n" hidden="1">{"via1",#N/A,TRUE,"general";"via2",#N/A,TRUE,"general";"via3",#N/A,TRUE,"general"}</definedName>
    <definedName name="Nada" localSheetId="1">[79]!Nada</definedName>
    <definedName name="Nada" localSheetId="0">[79]!Nada</definedName>
    <definedName name="Nada">[79]!Nada</definedName>
    <definedName name="Nafta_2">'[134] ASR+Nafta'!$K$19:$AS$19</definedName>
    <definedName name="Nafta2">'[134] ASR+Nafta'!$K$19:$AS$19</definedName>
    <definedName name="Nafta3">'[134]Todos+Nafta'!$K$19:$AS$19</definedName>
    <definedName name="NANA">#REF!</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[51]EMPRESA!$F$8</definedName>
    <definedName name="NJH">#REF!</definedName>
    <definedName name="NM">#REF!</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1">#REF!</definedName>
    <definedName name="NNN" localSheetId="0">#REF!</definedName>
    <definedName name="NNN">[27]!absc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 localSheetId="1">#REF!</definedName>
    <definedName name="no" localSheetId="0">#REF!</definedName>
    <definedName name="no">'[6]1'!#REF!</definedName>
    <definedName name="No_desarrolladas">'[36]Reservas de Petróleo'!$A$2,'[36]Reservas de Petróleo'!$A$1,'[36]Reservas de Petróleo'!$D$4,'[36]Reservas de Petróleo'!$G$1:$G$65536</definedName>
    <definedName name="NOMBRE">#REF!</definedName>
    <definedName name="NOMBRE_1" localSheetId="1">#REF!</definedName>
    <definedName name="NOMBRE_1" localSheetId="0">#REF!</definedName>
    <definedName name="NOMBRE_1">[91]Hoja1!$B$236</definedName>
    <definedName name="NOMBRE_2" localSheetId="1">#REF!</definedName>
    <definedName name="NOMBRE_2" localSheetId="0">#REF!</definedName>
    <definedName name="NOMBRE_2">[91]Hoja1!$B$237</definedName>
    <definedName name="NOMBRE_3" localSheetId="1">#REF!</definedName>
    <definedName name="NOMBRE_3" localSheetId="0">#REF!</definedName>
    <definedName name="NOMBRE_3">[91]Hoja1!$B$238</definedName>
    <definedName name="NOMBRE_4" localSheetId="1">#REF!</definedName>
    <definedName name="NOMBRE_4" localSheetId="0">#REF!</definedName>
    <definedName name="NOMBRE_4">[91]Hoja1!$B$239</definedName>
    <definedName name="NombreCoordinador">#REF!</definedName>
    <definedName name="NombreDependencia">#REF!</definedName>
    <definedName name="NombreProyecto">#REF!</definedName>
    <definedName name="NombreVicepresidencia">#REF!</definedName>
    <definedName name="NOOOOOOOOOOOOOOOOOOOOOOOOOOOOOOJOOOOOOOOOOOOOOOOOOOOOOOOOOOOOOOOOODAAAAAAAAAAAAAAAAAAAAAAAAAAAAAAAAAAAAAAAAAAAAAAAAAAAAAAAAAAAAAAA" localSheetId="1">#REF!</definedName>
    <definedName name="NOOOOOOOOOOOOOOOOOOOOOOOOOOOOOOJOOOOOOOOOOOOOOOOOOOOOOOOOOOOOOOOOODAAAAAAAAAAAAAAAAAAAAAAAAAAAAAAAAAAAAAAAAAAAAAAAAAAAAAAAAAAAAAAA" localSheetId="0">#REF!</definedName>
    <definedName name="NOOOOOOOOOOOOOOOOOOOOOOOOOOOOOOJOOOOOOOOOOOOOOOOOOOOOOOOOOOOOOOOOODAAAAAAAAAAAAAAAAAAAAAAAAAAAAAAAAAAAAAAAAAAAAAAAAAAAAAAAAAAAAAAA">'[6]1'!#REF!</definedName>
    <definedName name="Norte">#REF!</definedName>
    <definedName name="NOTAS">#REF!</definedName>
    <definedName name="NPAGE">[2]STRSUMM0!#REF!</definedName>
    <definedName name="nr">#REF!</definedName>
    <definedName name="nt">#REF!</definedName>
    <definedName name="NUEVO">#REF!</definedName>
    <definedName name="Num_Pmt_Per_Year">#REF!</definedName>
    <definedName name="Number_of_Payments">MATCH(0.01,End_Bal,-1)+1</definedName>
    <definedName name="nxn" hidden="1">{"via1",#N/A,TRUE,"general";"via2",#N/A,TRUE,"general";"via3",#N/A,TRUE,"general"}</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 localSheetId="1">#REF!</definedName>
    <definedName name="o" localSheetId="0">#REF!</definedName>
    <definedName name="o">[43]Formulario!#REF!</definedName>
    <definedName name="º1">#REF!</definedName>
    <definedName name="o9o9" hidden="1">{"via1",#N/A,TRUE,"general";"via2",#N/A,TRUE,"general";"via3",#N/A,TRUE,"general"}</definedName>
    <definedName name="OBJ">[32]PRESUPUESTO!$C$10</definedName>
    <definedName name="ObjetivoProyecto">#REF!</definedName>
    <definedName name="Obra">#REF!</definedName>
    <definedName name="obras" hidden="1">#REF!</definedName>
    <definedName name="obras1" localSheetId="1">DATE(YEAR([135]!Loan_Start),MONTH([135]!Loan_Start)+Payment_Number,DAY([135]!Loan_Start))</definedName>
    <definedName name="obras1" localSheetId="0">DATE(YEAR([135]!Loan_Start),MONTH([135]!Loan_Start)+Payment_Number,DAY([135]!Loan_Start))</definedName>
    <definedName name="obras1">DATE(YEAR([135]!Loan_Start),MONTH([135]!Loan_Start)+Payment_Number,DAY([135]!Loan_Start))</definedName>
    <definedName name="obras11" hidden="1">#REF!</definedName>
    <definedName name="obras111" localSheetId="1">DATE(YEAR([136]!Loan_Start),MONTH([136]!Loan_Start)+Payment_Number,DAY([136]!Loan_Start))</definedName>
    <definedName name="obras111" localSheetId="0">DATE(YEAR([136]!Loan_Start),MONTH([136]!Loan_Start)+Payment_Number,DAY([136]!Loan_Start))</definedName>
    <definedName name="obras111">DATE(YEAR([136]!Loan_Start),MONTH([136]!Loan_Start)+Payment_Number,DAY([136]!Loan_Start))</definedName>
    <definedName name="OCD">[16]Tablas!#REF!</definedName>
    <definedName name="OCD1_1">[16]Tablas!#REF!</definedName>
    <definedName name="OCD1_1_1">[16]Tablas!#REF!</definedName>
    <definedName name="OCI">[16]Tablas!#REF!</definedName>
    <definedName name="OCI1_1">[16]Tablas!#REF!</definedName>
    <definedName name="OCI1_1_1">[16]Tablas!#REF!</definedName>
    <definedName name="OCTUBRE" hidden="1">{#N/A,#N/A,FALSE,"orthoflow";#N/A,#N/A,FALSE,"Miscelaneos";#N/A,#N/A,FALSE,"Instrumentacio";#N/A,#N/A,FALSE,"Electrico";#N/A,#N/A,FALSE,"Valv. Seguridad"}</definedName>
    <definedName name="OD">#REF!</definedName>
    <definedName name="OF" localSheetId="1">#REF!</definedName>
    <definedName name="OF" localSheetId="0">#REF!</definedName>
    <definedName name="OF">[22]!ERR</definedName>
    <definedName name="OHMIOS" localSheetId="1">#REF!</definedName>
    <definedName name="OHMIOS" localSheetId="0">#REF!</definedName>
    <definedName name="OHMIOS">[84]Hoja1!$D$15:$R$20</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#REF!</definedName>
    <definedName name="OOO" localSheetId="1">#REF!</definedName>
    <definedName name="OOO" localSheetId="0">#REF!</definedName>
    <definedName name="OOO">'[6]1'!#REF!</definedName>
    <definedName name="ooooiii" hidden="1">{"TAB1",#N/A,TRUE,"GENERAL";"TAB2",#N/A,TRUE,"GENERAL";"TAB3",#N/A,TRUE,"GENERAL";"TAB4",#N/A,TRUE,"GENERAL";"TAB5",#N/A,TRUE,"GENERAL"}</definedName>
    <definedName name="oooos" hidden="1">{"via1",#N/A,TRUE,"general";"via2",#N/A,TRUE,"general";"via3",#N/A,TRUE,"general"}</definedName>
    <definedName name="OP" localSheetId="1">#REF!</definedName>
    <definedName name="OP" localSheetId="0">#REF!</definedName>
    <definedName name="OP">'[35]Datos Generales'!$B$2</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[8]INST!#REF!</definedName>
    <definedName name="os">#REF!</definedName>
    <definedName name="OSIRWOIEROWIRJIWOEJR" localSheetId="1">#REF!</definedName>
    <definedName name="OSIRWOIEROWIRJIWOEJR" localSheetId="0">#REF!</definedName>
    <definedName name="OSIRWOIEROWIRJIWOEJR">'[6]1'!#REF!</definedName>
    <definedName name="otros" localSheetId="1">#REF!</definedName>
    <definedName name="otros" localSheetId="0">#REF!</definedName>
    <definedName name="otros">[95]otros!$A$6:$A$1235</definedName>
    <definedName name="OTROS_2" localSheetId="1">#REF!</definedName>
    <definedName name="OTROS_2" localSheetId="0">#REF!</definedName>
    <definedName name="OTROS_2">[96]otros!$A$6:$A$1235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#REF!</definedName>
    <definedName name="Page____1____of____2">#REF!</definedName>
    <definedName name="PAGINA_1_DE_1">#REF!</definedName>
    <definedName name="Pañete" localSheetId="1">#REF!</definedName>
    <definedName name="Pañete" localSheetId="0">#REF!</definedName>
    <definedName name="Pañete">[43]Formulario!#REF!</definedName>
    <definedName name="Parametro_Peso">[75]Tablas!$A$1:$A$65536</definedName>
    <definedName name="PARAMETROS">#REF!</definedName>
    <definedName name="Pay_Date">#REF!</definedName>
    <definedName name="Pay_Num">#REF!</definedName>
    <definedName name="Payment_Date" localSheetId="1">DATE(YEAR([0]!Loan_Start),MONTH([0]!Loan_Start)+Payment_Number,DAY([0]!Loan_Start))</definedName>
    <definedName name="Payment_Date" localSheetId="0">DATE(YEAR([0]!Loan_Start),MONTH([0]!Loan_Start)+Payment_Number,DAY([0]!Loan_Start))</definedName>
    <definedName name="Payment_Date">DATE(YEAR(Loan_Start),MONTH(Loan_Start)+Payment_Number,DAY(Loan_Start))</definedName>
    <definedName name="Payment_Date1" localSheetId="1">DATE(YEAR([136]!Loan_Start),MONTH([136]!Loan_Start)+Payment_Number,DAY([136]!Loan_Start))</definedName>
    <definedName name="Payment_Date1" localSheetId="0">DATE(YEAR([136]!Loan_Start),MONTH([136]!Loan_Start)+Payment_Number,DAY([136]!Loan_Start))</definedName>
    <definedName name="Payment_Date1">DATE(YEAR([136]!Loan_Start),MONTH([136]!Loan_Start)+Payment_Number,DAY([136]!Loan_Start))</definedName>
    <definedName name="Payment_Needed">"Pago necesario"</definedName>
    <definedName name="Pb">#REF!</definedName>
    <definedName name="Pd">#REF!</definedName>
    <definedName name="PEPE" localSheetId="1">#REF!</definedName>
    <definedName name="PEPE" localSheetId="0">#REF!</definedName>
    <definedName name="PEPE">[22]!ERR</definedName>
    <definedName name="Periodo">[56]Hoja1!$C$1</definedName>
    <definedName name="PeriodoPago">'[51]LIQUIDA-NOMINA'!$C$4</definedName>
    <definedName name="PeriodoRepago">#REF!</definedName>
    <definedName name="PeriodoRepagoCCP">#REF!</definedName>
    <definedName name="Personal_Estudios">#REF!</definedName>
    <definedName name="Personal_Obra">#REF!</definedName>
    <definedName name="phed">[71]Hoja1!$C$4</definedName>
    <definedName name="phen">[71]Hoja1!$C$5</definedName>
    <definedName name="Pindis">#REF!</definedName>
    <definedName name="pint">'[105]7422CW00'!#REF!</definedName>
    <definedName name="Pintura" localSheetId="1">#REF!</definedName>
    <definedName name="Pintura" localSheetId="0">#REF!</definedName>
    <definedName name="Pintura">[43]Formulario!#REF!</definedName>
    <definedName name="Pinturas">#REF!</definedName>
    <definedName name="pintyura">[137]STRSUMM0!#REF!</definedName>
    <definedName name="PIP">#REF!</definedName>
    <definedName name="Piscinas">#REF!</definedName>
    <definedName name="PisosEnchape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[69]BASES!$E$27</definedName>
    <definedName name="PlazoAIU">#REF!</definedName>
    <definedName name="PLPLUNN" hidden="1">{"TAB1",#N/A,TRUE,"GENERAL";"TAB2",#N/A,TRUE,"GENERAL";"TAB3",#N/A,TRUE,"GENERAL";"TAB4",#N/A,TRUE,"GENERAL";"TAB5",#N/A,TRUE,"GENERAL"}</definedName>
    <definedName name="PMP">#REF!</definedName>
    <definedName name="pñ">#REF!</definedName>
    <definedName name="po">#REF!</definedName>
    <definedName name="POCETAS">#REF!</definedName>
    <definedName name="poi">#REF!</definedName>
    <definedName name="POIUP" hidden="1">{"via1",#N/A,TRUE,"general";"via2",#N/A,TRUE,"general";"via3",#N/A,TRUE,"general"}</definedName>
    <definedName name="Polizas">#REF!</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[47]BASES!$E$26</definedName>
    <definedName name="Porcentaje">#REF!</definedName>
    <definedName name="PORCENTAJE1">#REF!</definedName>
    <definedName name="porfavor" localSheetId="1">#REF!</definedName>
    <definedName name="porfavor" localSheetId="0">#REF!</definedName>
    <definedName name="porfavor">'[80]1'!#REF!</definedName>
    <definedName name="PORTADA2">'[138]Hoja 1 '!#REF!</definedName>
    <definedName name="POSICION_PRESUP">[14]Tablas!#REF!</definedName>
    <definedName name="POSICIONES">#REF!</definedName>
    <definedName name="pouig" hidden="1">{"via1",#N/A,TRUE,"general";"via2",#N/A,TRUE,"general";"via3",#N/A,TRUE,"general"}</definedName>
    <definedName name="POZO">[75]Tablas!$C$1:$C$65536</definedName>
    <definedName name="pp">#REF!</definedName>
    <definedName name="PPFINAL">#REF!</definedName>
    <definedName name="PPPP" localSheetId="1">#REF!</definedName>
    <definedName name="PPPP" localSheetId="0">#REF!</definedName>
    <definedName name="PPPP">[139]PU!#REF!</definedName>
    <definedName name="ppppp9" hidden="1">{"via1",#N/A,TRUE,"general";"via2",#N/A,TRUE,"general";"via3",#N/A,TRUE,"general"}</definedName>
    <definedName name="pppppd" hidden="1">{"TAB1",#N/A,TRUE,"GENERAL";"TAB2",#N/A,TRUE,"GENERAL";"TAB3",#N/A,TRUE,"GENERAL";"TAB4",#N/A,TRUE,"GENERAL";"TAB5",#N/A,TRUE,"GENERAL"}</definedName>
    <definedName name="PPPPPPPPPPPPPPPPPPPPPPPPPPPPP" localSheetId="1">#REF!</definedName>
    <definedName name="PPPPPPPPPPPPPPPPPPPPPPPPPPPPP" localSheetId="0">#REF!</definedName>
    <definedName name="PPPPPPPPPPPPPPPPPPPPPPPPPPPPP">'[6]1'!#REF!</definedName>
    <definedName name="PPTO">#REF!</definedName>
    <definedName name="PPtoNorte">#REF!</definedName>
    <definedName name="pqroj" hidden="1">{"via1",#N/A,TRUE,"general";"via2",#N/A,TRUE,"general";"via3",#N/A,TRUE,"general"}</definedName>
    <definedName name="Pr">[63]medelo!$D$46</definedName>
    <definedName name="PRE">#REF!</definedName>
    <definedName name="PRECIO" localSheetId="1">#REF!</definedName>
    <definedName name="PRECIO" localSheetId="0">#REF!</definedName>
    <definedName name="PRECIO">[115]PRECIOS!$A$5:$M$162</definedName>
    <definedName name="precio2">#REF!</definedName>
    <definedName name="PRECIOS" localSheetId="1">#REF!</definedName>
    <definedName name="PRECIOS" localSheetId="0">#REF!</definedName>
    <definedName name="PRECIOS">[140]PRECIOS!$A:$IV</definedName>
    <definedName name="Prefabricados">#REF!</definedName>
    <definedName name="Preliminares">#REF!</definedName>
    <definedName name="PREST">#REF!</definedName>
    <definedName name="PRESUPUESTO" localSheetId="1">#REF!</definedName>
    <definedName name="PRESUPUESTO" localSheetId="0">#REF!</definedName>
    <definedName name="PRESUPUESTO">[141]PRESUPUESTO!$B$13:$G$96</definedName>
    <definedName name="PRIMER" hidden="1">{"via1",#N/A,TRUE,"general";"via2",#N/A,TRUE,"general";"via3",#N/A,TRUE,"general"}</definedName>
    <definedName name="PRIMERO">'[128]Informe Semanal 1'!$V$43:$W$43</definedName>
    <definedName name="PRIMET" hidden="1">{"TAB1",#N/A,TRUE,"GENERAL";"TAB2",#N/A,TRUE,"GENERAL";"TAB3",#N/A,TRUE,"GENERAL";"TAB4",#N/A,TRUE,"GENERAL";"TAB5",#N/A,TRUE,"GENERAL"}</definedName>
    <definedName name="Princ">#REF!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[71]Hoja1!$C$3</definedName>
    <definedName name="prnf">[71]Hoja1!$C$6</definedName>
    <definedName name="ProbRange">0</definedName>
    <definedName name="ProbRangeMit">0</definedName>
    <definedName name="PROC">#REF!</definedName>
    <definedName name="PROCEDIM_SELECC">#REF!</definedName>
    <definedName name="PROCESO">#REF!</definedName>
    <definedName name="PRODUCTO">#REF!</definedName>
    <definedName name="Profesionales">#REF!</definedName>
    <definedName name="PrOfic">[69]BASES!$B$31</definedName>
    <definedName name="PROGDES">#REF!</definedName>
    <definedName name="Programa">#REF!</definedName>
    <definedName name="programainv" localSheetId="1">#REF!</definedName>
    <definedName name="programainv" localSheetId="0">#REF!</definedName>
    <definedName name="programainv">[22]!ERR</definedName>
    <definedName name="Proponente">#REF!</definedName>
    <definedName name="Proy_01" localSheetId="1">#REF!</definedName>
    <definedName name="Proy_01" localSheetId="0">#REF!</definedName>
    <definedName name="Proy_01">[43]Formulario!#REF!</definedName>
    <definedName name="Proy_02" localSheetId="1">#REF!</definedName>
    <definedName name="Proy_02" localSheetId="0">#REF!</definedName>
    <definedName name="Proy_02">[43]Formulario!#REF!</definedName>
    <definedName name="Proy_03" localSheetId="1">#REF!</definedName>
    <definedName name="Proy_03" localSheetId="0">#REF!</definedName>
    <definedName name="Proy_03">[43]Formulario!#REF!</definedName>
    <definedName name="Proy_04" localSheetId="1">#REF!</definedName>
    <definedName name="Proy_04" localSheetId="0">#REF!</definedName>
    <definedName name="Proy_04">[43]Formulario!#REF!</definedName>
    <definedName name="Proy_05" localSheetId="1">#REF!</definedName>
    <definedName name="Proy_05" localSheetId="0">#REF!</definedName>
    <definedName name="Proy_05">[43]Formulario!#REF!</definedName>
    <definedName name="Proy_06" localSheetId="1">#REF!</definedName>
    <definedName name="Proy_06" localSheetId="0">#REF!</definedName>
    <definedName name="Proy_06">[43]Formulario!#REF!</definedName>
    <definedName name="Proy_07" localSheetId="1">#REF!</definedName>
    <definedName name="Proy_07" localSheetId="0">#REF!</definedName>
    <definedName name="Proy_07">[43]Formulario!#REF!</definedName>
    <definedName name="Proy_08" localSheetId="1">#REF!</definedName>
    <definedName name="Proy_08" localSheetId="0">#REF!</definedName>
    <definedName name="Proy_08">[43]Formulario!#REF!</definedName>
    <definedName name="Proy_09" localSheetId="1">#REF!</definedName>
    <definedName name="Proy_09" localSheetId="0">#REF!</definedName>
    <definedName name="Proy_09">[43]Formulario!#REF!</definedName>
    <definedName name="Proy_10" localSheetId="1">#REF!</definedName>
    <definedName name="Proy_10" localSheetId="0">#REF!</definedName>
    <definedName name="Proy_10">[43]Formulario!#REF!</definedName>
    <definedName name="Proy_11" localSheetId="1">#REF!</definedName>
    <definedName name="Proy_11" localSheetId="0">#REF!</definedName>
    <definedName name="Proy_11">[43]Formulario!#REF!</definedName>
    <definedName name="Proy_12" localSheetId="1">#REF!</definedName>
    <definedName name="Proy_12" localSheetId="0">#REF!</definedName>
    <definedName name="Proy_12">[43]Formulario!#REF!</definedName>
    <definedName name="Proy_13" localSheetId="1">#REF!</definedName>
    <definedName name="Proy_13" localSheetId="0">#REF!</definedName>
    <definedName name="Proy_13">[43]Formulario!#REF!</definedName>
    <definedName name="Proy_14" localSheetId="1">#REF!</definedName>
    <definedName name="Proy_14" localSheetId="0">#REF!</definedName>
    <definedName name="Proy_14">[43]Formulario!#REF!</definedName>
    <definedName name="Proy_15" localSheetId="1">#REF!</definedName>
    <definedName name="Proy_15" localSheetId="0">#REF!</definedName>
    <definedName name="Proy_15">[43]Formulario!#REF!</definedName>
    <definedName name="Proy_16" localSheetId="1">#REF!</definedName>
    <definedName name="Proy_16" localSheetId="0">#REF!</definedName>
    <definedName name="Proy_16">[43]Formulario!#REF!</definedName>
    <definedName name="Proy_17" localSheetId="1">#REF!</definedName>
    <definedName name="Proy_17" localSheetId="0">#REF!</definedName>
    <definedName name="Proy_17">[43]Formulario!#REF!</definedName>
    <definedName name="Proy_18" localSheetId="1">#REF!</definedName>
    <definedName name="Proy_18" localSheetId="0">#REF!</definedName>
    <definedName name="Proy_18">[43]Formulario!#REF!</definedName>
    <definedName name="Proy_19" localSheetId="1">#REF!</definedName>
    <definedName name="Proy_19" localSheetId="0">#REF!</definedName>
    <definedName name="Proy_19">[43]Formulario!#REF!</definedName>
    <definedName name="Proy_20" localSheetId="1">#REF!</definedName>
    <definedName name="Proy_20" localSheetId="0">#REF!</definedName>
    <definedName name="Proy_20">[43]Formulario!#REF!</definedName>
    <definedName name="Proy_21" localSheetId="1">#REF!</definedName>
    <definedName name="Proy_21" localSheetId="0">#REF!</definedName>
    <definedName name="Proy_21">[43]Formulario!#REF!</definedName>
    <definedName name="Proy_22" localSheetId="1">#REF!</definedName>
    <definedName name="Proy_22" localSheetId="0">#REF!</definedName>
    <definedName name="Proy_22">[43]Formulario!#REF!</definedName>
    <definedName name="Proy_23" localSheetId="1">#REF!</definedName>
    <definedName name="Proy_23" localSheetId="0">#REF!</definedName>
    <definedName name="Proy_23">[43]Formulario!#REF!</definedName>
    <definedName name="Proy_24" localSheetId="1">#REF!</definedName>
    <definedName name="Proy_24" localSheetId="0">#REF!</definedName>
    <definedName name="Proy_24">[43]Formulario!#REF!</definedName>
    <definedName name="Proy_25" localSheetId="1">#REF!</definedName>
    <definedName name="Proy_25" localSheetId="0">#REF!</definedName>
    <definedName name="Proy_25">[43]Formulario!#REF!</definedName>
    <definedName name="Proy_26" localSheetId="1">#REF!</definedName>
    <definedName name="Proy_26" localSheetId="0">#REF!</definedName>
    <definedName name="Proy_26">[43]Formulario!#REF!</definedName>
    <definedName name="Proy_27" localSheetId="1">#REF!</definedName>
    <definedName name="Proy_27" localSheetId="0">#REF!</definedName>
    <definedName name="Proy_27">[43]Formulario!#REF!</definedName>
    <definedName name="Proy_28" localSheetId="1">#REF!</definedName>
    <definedName name="Proy_28" localSheetId="0">#REF!</definedName>
    <definedName name="Proy_28">[43]Formulario!#REF!</definedName>
    <definedName name="Proy_29" localSheetId="1">#REF!</definedName>
    <definedName name="Proy_29" localSheetId="0">#REF!</definedName>
    <definedName name="Proy_29">[43]Formulario!#REF!</definedName>
    <definedName name="Proy_30" localSheetId="1">#REF!</definedName>
    <definedName name="Proy_30" localSheetId="0">#REF!</definedName>
    <definedName name="Proy_30">[43]Formulario!#REF!</definedName>
    <definedName name="Proy_31" localSheetId="1">#REF!</definedName>
    <definedName name="Proy_31" localSheetId="0">#REF!</definedName>
    <definedName name="Proy_31">[43]Formulario!#REF!</definedName>
    <definedName name="Proy_32" localSheetId="1">#REF!</definedName>
    <definedName name="Proy_32" localSheetId="0">#REF!</definedName>
    <definedName name="Proy_32">[43]Formulario!#REF!</definedName>
    <definedName name="Proy_33" localSheetId="1">#REF!</definedName>
    <definedName name="Proy_33" localSheetId="0">#REF!</definedName>
    <definedName name="Proy_33">[43]Formulario!#REF!</definedName>
    <definedName name="Proy_34" localSheetId="1">#REF!</definedName>
    <definedName name="Proy_34" localSheetId="0">#REF!</definedName>
    <definedName name="Proy_34">[43]Formulario!#REF!</definedName>
    <definedName name="Proy_35" localSheetId="1">#REF!</definedName>
    <definedName name="Proy_35" localSheetId="0">#REF!</definedName>
    <definedName name="Proy_35">[43]Formulario!#REF!</definedName>
    <definedName name="Proy_36" localSheetId="1">#REF!</definedName>
    <definedName name="Proy_36" localSheetId="0">#REF!</definedName>
    <definedName name="Proy_36">[43]Formulario!#REF!</definedName>
    <definedName name="Proy_37" localSheetId="1">#REF!</definedName>
    <definedName name="Proy_37" localSheetId="0">#REF!</definedName>
    <definedName name="Proy_37">[43]Formulario!#REF!</definedName>
    <definedName name="Proy_38" localSheetId="1">#REF!</definedName>
    <definedName name="Proy_38" localSheetId="0">#REF!</definedName>
    <definedName name="Proy_38">[43]Formulario!#REF!</definedName>
    <definedName name="Proy_39" localSheetId="1">#REF!</definedName>
    <definedName name="Proy_39" localSheetId="0">#REF!</definedName>
    <definedName name="Proy_39">[43]Formulario!#REF!</definedName>
    <definedName name="Proy_40" localSheetId="1">#REF!</definedName>
    <definedName name="Proy_40" localSheetId="0">#REF!</definedName>
    <definedName name="Proy_40">[43]Formulario!#REF!</definedName>
    <definedName name="Proy_41" localSheetId="1">#REF!</definedName>
    <definedName name="Proy_41" localSheetId="0">#REF!</definedName>
    <definedName name="Proy_41">[43]Formulario!#REF!</definedName>
    <definedName name="Proy_42" localSheetId="1">#REF!</definedName>
    <definedName name="Proy_42" localSheetId="0">#REF!</definedName>
    <definedName name="Proy_42">[43]Formulario!#REF!</definedName>
    <definedName name="Proy_43" localSheetId="1">#REF!</definedName>
    <definedName name="Proy_43" localSheetId="0">#REF!</definedName>
    <definedName name="Proy_43">[43]Formulario!#REF!</definedName>
    <definedName name="Proy_44" localSheetId="1">#REF!</definedName>
    <definedName name="Proy_44" localSheetId="0">#REF!</definedName>
    <definedName name="Proy_44">[43]Formulario!#REF!</definedName>
    <definedName name="Proy_45" localSheetId="1">#REF!</definedName>
    <definedName name="Proy_45" localSheetId="0">#REF!</definedName>
    <definedName name="Proy_45">[43]Formulario!#REF!</definedName>
    <definedName name="Proy_46" localSheetId="1">#REF!</definedName>
    <definedName name="Proy_46" localSheetId="0">#REF!</definedName>
    <definedName name="Proy_46">[43]Formulario!#REF!</definedName>
    <definedName name="Proy_47" localSheetId="1">#REF!</definedName>
    <definedName name="Proy_47" localSheetId="0">#REF!</definedName>
    <definedName name="Proy_47">[43]Formulario!#REF!</definedName>
    <definedName name="Proy_48" localSheetId="1">#REF!</definedName>
    <definedName name="Proy_48" localSheetId="0">#REF!</definedName>
    <definedName name="Proy_48">[43]Formulario!#REF!</definedName>
    <definedName name="Proy_49" localSheetId="1">#REF!</definedName>
    <definedName name="Proy_49" localSheetId="0">#REF!</definedName>
    <definedName name="Proy_49">[43]Formulario!#REF!</definedName>
    <definedName name="Proy_50" localSheetId="1">#REF!</definedName>
    <definedName name="Proy_50" localSheetId="0">#REF!</definedName>
    <definedName name="Proy_50">[43]Formulario!#REF!</definedName>
    <definedName name="PROYECCION">#REF!</definedName>
    <definedName name="prueba">#REF!</definedName>
    <definedName name="prueba1" localSheetId="1">[142]!absc</definedName>
    <definedName name="prueba1" localSheetId="0">[142]!absc</definedName>
    <definedName name="prueba1">[142]!absc</definedName>
    <definedName name="PRUEBA2">#REF!</definedName>
    <definedName name="ps" localSheetId="1">#REF!</definedName>
    <definedName name="ps" localSheetId="0">#REF!</definedName>
    <definedName name="ps">'[143]Prestaciones Sociales'!$E$2</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'[144]ORITO 02 '!$A$12</definedName>
    <definedName name="Pwf_actual">'[144]ORITO 02 '!$E$6</definedName>
    <definedName name="Pwf_i">[63]medelo!$A$66:$A$83</definedName>
    <definedName name="Pwf_min">'[144]ORITO 02 '!$E$8</definedName>
    <definedName name="Pwfd">#REF!</definedName>
    <definedName name="Q" localSheetId="1">#REF!</definedName>
    <definedName name="Q" localSheetId="0">#REF!</definedName>
    <definedName name="Q">'[6]1'!#REF!</definedName>
    <definedName name="Q_actual">'[144]ORITO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QEWEQWEQ" localSheetId="1">#REF!</definedName>
    <definedName name="QEQEWEQWEQ" localSheetId="0">#REF!</definedName>
    <definedName name="QEQEWEQWEQ">'[6]1'!#REF!</definedName>
    <definedName name="qewj" hidden="1">{"via1",#N/A,TRUE,"general";"via2",#N/A,TRUE,"general";"via3",#N/A,TRUE,"general"}</definedName>
    <definedName name="Qmax">[63]medelo!$B$63</definedName>
    <definedName name="QQ" localSheetId="1">#REF!</definedName>
    <definedName name="QQ" localSheetId="0">#REF!</definedName>
    <definedName name="QQ">[145]glvc!#REF!</definedName>
    <definedName name="QQER" localSheetId="1">#REF!</definedName>
    <definedName name="QQER" localSheetId="0">#REF!</definedName>
    <definedName name="QQER">'[6]1'!#REF!</definedName>
    <definedName name="QQERAS" localSheetId="1">#REF!</definedName>
    <definedName name="QQERAS" localSheetId="0">#REF!</definedName>
    <definedName name="QQERAS">'[6]1'!#REF!</definedName>
    <definedName name="qqqqqw" hidden="1">{"via1",#N/A,TRUE,"general";"via2",#N/A,TRUE,"general";"via3",#N/A,TRUE,"general"}</definedName>
    <definedName name="QS">#REF!</definedName>
    <definedName name="Qt">'[144]ORITO 02 '!$E$9</definedName>
    <definedName name="QTIES">#REF!</definedName>
    <definedName name="QTY">#REF!</definedName>
    <definedName name="qw">#REF!</definedName>
    <definedName name="qwdas2" hidden="1">{"via1",#N/A,TRUE,"general";"via2",#N/A,TRUE,"general";"via3",#N/A,TRUE,"general"}</definedName>
    <definedName name="QWE" localSheetId="1">#REF!</definedName>
    <definedName name="QWE" localSheetId="0">#REF!</definedName>
    <definedName name="QWE">[41]Alcantarillas!#REF!</definedName>
    <definedName name="qweqe" hidden="1">{"TAB1",#N/A,TRUE,"GENERAL";"TAB2",#N/A,TRUE,"GENERAL";"TAB3",#N/A,TRUE,"GENERAL";"TAB4",#N/A,TRUE,"GENERAL";"TAB5",#N/A,TRUE,"GENERAL"}</definedName>
    <definedName name="QWEQWE" localSheetId="1">#REF!</definedName>
    <definedName name="QWEQWE" localSheetId="0">#REF!</definedName>
    <definedName name="QWEQWE">'[6]1'!#REF!</definedName>
    <definedName name="QWEQWE2" localSheetId="1">#REF!</definedName>
    <definedName name="QWEQWE2" localSheetId="0">#REF!</definedName>
    <definedName name="QWEQWE2">'[6]1'!#REF!</definedName>
    <definedName name="QWEQWE21" localSheetId="1">#REF!</definedName>
    <definedName name="QWEQWE21" localSheetId="0">#REF!</definedName>
    <definedName name="QWEQWE21">'[6]1'!#REF!</definedName>
    <definedName name="QWER" localSheetId="1">#REF!</definedName>
    <definedName name="QWER" localSheetId="0">#REF!</definedName>
    <definedName name="QWER">'[6]1'!#REF!</definedName>
    <definedName name="QWERT" localSheetId="1">#REF!</definedName>
    <definedName name="QWERT" localSheetId="0">#REF!</definedName>
    <definedName name="QWERT">'[6]1'!#REF!</definedName>
    <definedName name="QWERTY" localSheetId="1">#REF!</definedName>
    <definedName name="QWERTY" localSheetId="0">#REF!</definedName>
    <definedName name="QWERTY">[22]!ERR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ds">#REF!</definedName>
    <definedName name="Reactores">#REF!</definedName>
    <definedName name="Recall_2">'[134] ASR+Nafta'!$E$9:$E$21</definedName>
    <definedName name="Recall_3">'[134]Todos+Nafta'!$E$9:$E$21</definedName>
    <definedName name="recursos">[146]RECURSOS!$A$8:$A$204</definedName>
    <definedName name="red">#REF!</definedName>
    <definedName name="Reembolsables">#REF!</definedName>
    <definedName name="REG" localSheetId="1">#REF!&gt;2.5</definedName>
    <definedName name="REG" localSheetId="0">#REF!&gt;2.5</definedName>
    <definedName name="REG">'[125]Estado Resumen'!#REF!&gt;2.5</definedName>
    <definedName name="REGBT">#REF!</definedName>
    <definedName name="rege" hidden="1">{"TAB1",#N/A,TRUE,"GENERAL";"TAB2",#N/A,TRUE,"GENERAL";"TAB3",#N/A,TRUE,"GENERAL";"TAB4",#N/A,TRUE,"GENERAL";"TAB5",#N/A,TRUE,"GENERAL"}</definedName>
    <definedName name="REGIMEN_CONTRAT">[132]Tablas!$M$6:$M$8</definedName>
    <definedName name="regional" localSheetId="1">#REF!</definedName>
    <definedName name="regional" localSheetId="0">#REF!</definedName>
    <definedName name="regional">[60]CARRETERAS!$A$2</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 localSheetId="1">#REF!&gt;2.5</definedName>
    <definedName name="REGULAR" localSheetId="0">#REF!&gt;2.5</definedName>
    <definedName name="REGULAR">'[126]ESTADO VÍA-CRIT.TECNICO'!#REF!&gt;2.5</definedName>
    <definedName name="REICIO" localSheetId="1">#REF!</definedName>
    <definedName name="REICIO" localSheetId="0">#REF!</definedName>
    <definedName name="REICIO">[22]!ERR</definedName>
    <definedName name="Reimbursement">"Reembolso"</definedName>
    <definedName name="reinicio" localSheetId="1">#REF!</definedName>
    <definedName name="reinicio" localSheetId="0">#REF!</definedName>
    <definedName name="reinicio">[22]!ERR</definedName>
    <definedName name="REJHE" hidden="1">{"via1",#N/A,TRUE,"general";"via2",#N/A,TRUE,"general";"via3",#N/A,TRUE,"general"}</definedName>
    <definedName name="rell">#REF!</definedName>
    <definedName name="RELLG">#REF!</definedName>
    <definedName name="remanentes">'[36]Reservas de Petróleo'!$A$2,'[36]Reservas de Petróleo'!$A$1,'[36]Reservas de Petróleo'!$D$4,'[36]Reservas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 localSheetId="1">#REF!</definedName>
    <definedName name="residente" localSheetId="0">#REF!</definedName>
    <definedName name="residente">'[60]GENERALIDADES '!$E$9</definedName>
    <definedName name="Resistividad">#REF!</definedName>
    <definedName name="RESU">#REF!</definedName>
    <definedName name="resu8" localSheetId="1">[11]!resu8</definedName>
    <definedName name="resu8" localSheetId="0">[11]!resu8</definedName>
    <definedName name="resu8">[11]!resu8</definedName>
    <definedName name="resufi">#REF!</definedName>
    <definedName name="resufi1">#REF!</definedName>
    <definedName name="RESUM" localSheetId="1">#REF!</definedName>
    <definedName name="RESUM" localSheetId="0">#REF!</definedName>
    <definedName name="RESUM">'[46]1'!#REF!</definedName>
    <definedName name="resum2" localSheetId="1">#REF!</definedName>
    <definedName name="resum2" localSheetId="0">#REF!</definedName>
    <definedName name="resum2">'[31]PU (2)'!#REF!</definedName>
    <definedName name="RESUMEN">#REF!</definedName>
    <definedName name="resumen_final">#REF!</definedName>
    <definedName name="resumen_final1">#REF!</definedName>
    <definedName name="Retenc">[69]BASES!$E$31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[147]Ingenieria!#REF!</definedName>
    <definedName name="RIGIDO">#REF!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nf">[71]Datos!$D$12</definedName>
    <definedName name="rñ">#REF!</definedName>
    <definedName name="Ro">#REF!,#REF!,#REF!</definedName>
    <definedName name="rojastello" localSheetId="1">#REF!</definedName>
    <definedName name="rojastello" localSheetId="0">#REF!</definedName>
    <definedName name="rojastello">'[80]1'!#REF!</definedName>
    <definedName name="rr" localSheetId="1">#REF!</definedName>
    <definedName name="rr" localSheetId="0">#REF!</definedName>
    <definedName name="rr">[22]!ERR</definedName>
    <definedName name="rrr" hidden="1">{"via1",#N/A,TRUE,"general";"via2",#N/A,TRUE,"general";"via3",#N/A,TRUE,"general"}</definedName>
    <definedName name="rrrr">'[64]Form5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#REF!</definedName>
    <definedName name="rte">#REF!</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 localSheetId="1">#REF!</definedName>
    <definedName name="RW" localSheetId="0">#REF!</definedName>
    <definedName name="RW">[148]items!$C$4:$J$248</definedName>
    <definedName name="rwt" hidden="1">{"via1",#N/A,TRUE,"general";"via2",#N/A,TRUE,"general";"via3",#N/A,TRUE,"general"}</definedName>
    <definedName name="ry">#REF!</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A">#REF!</definedName>
    <definedName name="saa" hidden="1">{"via1",#N/A,TRUE,"general";"via2",#N/A,TRUE,"general";"via3",#N/A,TRUE,"general"}</definedName>
    <definedName name="sabana">#REF!</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MinimoVigente">#REF!</definedName>
    <definedName name="salarios" localSheetId="1">#REF!</definedName>
    <definedName name="salarios" localSheetId="0">#REF!</definedName>
    <definedName name="salarios">[22]!ERR</definedName>
    <definedName name="SalConv">'[12]DATOS CONTRATO'!$G$14</definedName>
    <definedName name="SALID1">#REF!</definedName>
    <definedName name="SalMinimo">[69]BASES!$E$41</definedName>
    <definedName name="sbe">#REF!</definedName>
    <definedName name="SBG" localSheetId="1">#REF!</definedName>
    <definedName name="SBG" localSheetId="0">#REF!</definedName>
    <definedName name="SBG">'[6]1'!#REF!</definedName>
    <definedName name="sbgfbgdr" hidden="1">{"via1",#N/A,TRUE,"general";"via2",#N/A,TRUE,"general";"via3",#N/A,TRUE,"general"}</definedName>
    <definedName name="SBS">#REF!</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1">#REF!</definedName>
    <definedName name="SD" localSheetId="0">#REF!</definedName>
    <definedName name="SD">'[6]1'!#REF!</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E">#REF!</definedName>
    <definedName name="sdert" localSheetId="1">#REF!</definedName>
    <definedName name="sdert" localSheetId="0">#REF!</definedName>
    <definedName name="sdert">'[6]1'!#REF!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FSEFS" localSheetId="1">#REF!</definedName>
    <definedName name="SDFSFSEFS" localSheetId="0">#REF!</definedName>
    <definedName name="SDFSFSEFS">'[6]1'!#REF!</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RT" localSheetId="1">#REF!</definedName>
    <definedName name="SDRT" localSheetId="0">#REF!</definedName>
    <definedName name="SDRT">'[6]1'!#REF!</definedName>
    <definedName name="sdsddfgddh" localSheetId="1">#REF!</definedName>
    <definedName name="sdsddfgddh" localSheetId="0">#REF!</definedName>
    <definedName name="sdsddfgddh">'[80]1'!#REF!</definedName>
    <definedName name="sdsdfh" hidden="1">{"via1",#N/A,TRUE,"general";"via2",#N/A,TRUE,"general";"via3",#N/A,TRUE,"general"}</definedName>
    <definedName name="sdsdfsdff" hidden="1">{#N/A,#N/A,TRUE,"1842CWN0"}</definedName>
    <definedName name="SECTOR">#REF!</definedName>
    <definedName name="SEMANA_C3">#REF!</definedName>
    <definedName name="sena">[71]Hoja1!$C$14</definedName>
    <definedName name="SEÑALIZACION">#REF!</definedName>
    <definedName name="SERO" localSheetId="1">#REF!</definedName>
    <definedName name="SERO" localSheetId="0">#REF!</definedName>
    <definedName name="SERO">[22]!ERR</definedName>
    <definedName name="setrj" hidden="1">{"via1",#N/A,TRUE,"general";"via2",#N/A,TRUE,"general";"via3",#N/A,TRUE,"general"}</definedName>
    <definedName name="sett" hidden="1">{"via1",#N/A,TRUE,"general";"via2",#N/A,TRUE,"general";"via3",#N/A,TRUE,"general"}</definedName>
    <definedName name="sf">[71]Hoja1!$C$12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0">#REF!</definedName>
    <definedName name="SHARED_FORMULA_1">#REF!</definedName>
    <definedName name="SHEE_INT">[62]steel!#REF!</definedName>
    <definedName name="SHEET">'[3]7422CW00'!#REF!</definedName>
    <definedName name="SHEET_KP">[62]steel!$C$7:$L$47</definedName>
    <definedName name="SHEET_MR">[62]steel!$C$7:$J$47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#REF!</definedName>
    <definedName name="SI" localSheetId="0">#REF!</definedName>
    <definedName name="SI">[22]!ERR</definedName>
    <definedName name="SINGOLO">'[3]7422CW00'!#REF!</definedName>
    <definedName name="Sinnombre">#REF!</definedName>
    <definedName name="SISISIS" localSheetId="1">#REF!</definedName>
    <definedName name="SISISIS" localSheetId="0">#REF!</definedName>
    <definedName name="SISISIS">[22]!ERR</definedName>
    <definedName name="sk">#REF!</definedName>
    <definedName name="sm">#REF!</definedName>
    <definedName name="Smlv">'[12]DATOS CONTRATO'!$I$9</definedName>
    <definedName name="smlv01">[51]CONTRATO!$I$9</definedName>
    <definedName name="smlv2001">[51]CONTRATO!$H$9</definedName>
    <definedName name="SMML">'[86]ASPECTOS TECNICOS'!$O$12:$P$32</definedName>
    <definedName name="sn">#REF!</definedName>
    <definedName name="snw">#REF!</definedName>
    <definedName name="sñ">#REF!</definedName>
    <definedName name="so">#REF!</definedName>
    <definedName name="SOLD._4_">#REF!</definedName>
    <definedName name="SOLD._6_">#REF!</definedName>
    <definedName name="SOLD._8_">#REF!</definedName>
    <definedName name="sr">#REF!</definedName>
    <definedName name="srwrwr" hidden="1">{"TAB1",#N/A,TRUE,"GENERAL";"TAB2",#N/A,TRUE,"GENERAL";"TAB3",#N/A,TRUE,"GENERAL";"TAB4",#N/A,TRUE,"GENERAL";"TAB5",#N/A,TRUE,"GENERAL"}</definedName>
    <definedName name="SS" localSheetId="1">#REF!</definedName>
    <definedName name="SS" localSheetId="0">#REF!</definedName>
    <definedName name="SS">[22]!ERR</definedName>
    <definedName name="SS_AVG_SIZE">#REF!</definedName>
    <definedName name="SS_WELDING">#REF!</definedName>
    <definedName name="ssa">[71]Hoja1!$C$25</definedName>
    <definedName name="ssdd" localSheetId="1">#REF!</definedName>
    <definedName name="ssdd" localSheetId="0">#REF!</definedName>
    <definedName name="ssdd">'[80]1'!#REF!</definedName>
    <definedName name="ssdedbsbbsbs" localSheetId="1">#REF!</definedName>
    <definedName name="ssdedbsbbsbs" localSheetId="0">#REF!</definedName>
    <definedName name="ssdedbsbbsbs">'[80]1'!#REF!</definedName>
    <definedName name="ssh">[71]Hoja1!$C$24</definedName>
    <definedName name="SSS" localSheetId="1">#REF!</definedName>
    <definedName name="SSS" localSheetId="0">#REF!</definedName>
    <definedName name="SSS">'[46]1'!#REF!</definedName>
    <definedName name="SSSS" localSheetId="1">#REF!</definedName>
    <definedName name="SSSS" localSheetId="0">#REF!</definedName>
    <definedName name="SSSS">[22]!ERR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'[149]PxQ Cantidades'!#REF!</definedName>
    <definedName name="STONU">'[3]7422CW00'!#REF!</definedName>
    <definedName name="STRESS_RELIEVIN">#REF!</definedName>
    <definedName name="STSUMM">'[3]7422CW00'!#REF!</definedName>
    <definedName name="stt" hidden="1">{"via1",#N/A,TRUE,"general";"via2",#N/A,TRUE,"general";"via3",#N/A,TRUE,"general"}</definedName>
    <definedName name="SUBA" localSheetId="1">#REF!</definedName>
    <definedName name="SUBA" localSheetId="0">#REF!</definedName>
    <definedName name="SUBA">'[150]SUB APU'!$A$1:$D$65536</definedName>
    <definedName name="SUBSUELO">#REF!</definedName>
    <definedName name="Subtotal">#REF!</definedName>
    <definedName name="SUELDO">#REF!</definedName>
    <definedName name="suma">[151]Hoja1!$F$60</definedName>
    <definedName name="Summary">#REF!</definedName>
    <definedName name="SUP_ART">[62]steel!#REF!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[16]Tablas!#REF!</definedName>
    <definedName name="SUP_VPR_NA">#REF!</definedName>
    <definedName name="SUPER">[75]Tablas!$H$1:$H$65536</definedName>
    <definedName name="SUPERFICIE">#REF!</definedName>
    <definedName name="sw" localSheetId="1">#REF!</definedName>
    <definedName name="sw" localSheetId="0">#REF!</definedName>
    <definedName name="sw">[22]!ERR</definedName>
    <definedName name="swq">#REF!</definedName>
    <definedName name="swsw" hidden="1">{"via1",#N/A,TRUE,"general";"via2",#N/A,TRUE,"general";"via3",#N/A,TRUE,"general"}</definedName>
    <definedName name="swsw3" hidden="1">{"TAB1",#N/A,TRUE,"GENERAL";"TAB2",#N/A,TRUE,"GENERAL";"TAB3",#N/A,TRUE,"GENERAL";"TAB4",#N/A,TRUE,"GENERAL";"TAB5",#N/A,TRUE,"GENERAL"}</definedName>
    <definedName name="t" localSheetId="1">#REF!</definedName>
    <definedName name="t" localSheetId="0">#REF!</definedName>
    <definedName name="t">[27]!absc</definedName>
    <definedName name="t_1" localSheetId="1">Scheduled_Payment+Extra_Payment</definedName>
    <definedName name="t_1" localSheetId="0">Scheduled_Payment+Extra_Payment</definedName>
    <definedName name="t_1">Scheduled_Payment+Extra_Payment</definedName>
    <definedName name="T11SF15" localSheetId="1">#REF!</definedName>
    <definedName name="T11SF15" localSheetId="0">#REF!</definedName>
    <definedName name="T11SF15">[58]FACTORES!$I$8:$I$33</definedName>
    <definedName name="T11SF19" localSheetId="1">#REF!</definedName>
    <definedName name="T11SF19" localSheetId="0">#REF!</definedName>
    <definedName name="T11SF19">[58]FACTORES!$K$8:$K$33</definedName>
    <definedName name="T12SF15" localSheetId="1">#REF!</definedName>
    <definedName name="T12SF15" localSheetId="0">#REF!</definedName>
    <definedName name="T12SF15">[58]FACTORES!$S$8:$S$33</definedName>
    <definedName name="T12SF19" localSheetId="1">#REF!</definedName>
    <definedName name="T12SF19" localSheetId="0">#REF!</definedName>
    <definedName name="T12SF19">[58]FACTORES!$U$8:$U$33</definedName>
    <definedName name="T1RF15" localSheetId="1">#REF!</definedName>
    <definedName name="T1RF15" localSheetId="0">#REF!</definedName>
    <definedName name="T1RF15">[58]FACTORES!$AC$8:$AC$33</definedName>
    <definedName name="T1RF19" localSheetId="1">#REF!</definedName>
    <definedName name="T1RF19" localSheetId="0">#REF!</definedName>
    <definedName name="T1RF19">[58]FACTORES!$AE$8:$AE$33</definedName>
    <definedName name="T21SF15" localSheetId="1">#REF!</definedName>
    <definedName name="T21SF15" localSheetId="0">#REF!</definedName>
    <definedName name="T21SF15">[58]FACTORES!$J$8:$J$33</definedName>
    <definedName name="T21SF19" localSheetId="1">#REF!</definedName>
    <definedName name="T21SF19" localSheetId="0">#REF!</definedName>
    <definedName name="T21SF19">[58]FACTORES!$L$8:$L$33</definedName>
    <definedName name="T22SF15" localSheetId="1">#REF!</definedName>
    <definedName name="T22SF15" localSheetId="0">#REF!</definedName>
    <definedName name="T22SF15">[58]FACTORES!$T$8:$T$33</definedName>
    <definedName name="T22SF19" localSheetId="1">#REF!</definedName>
    <definedName name="T22SF19" localSheetId="0">#REF!</definedName>
    <definedName name="T22SF19">[58]FACTORES!$V$8:$V$33</definedName>
    <definedName name="T2RF15" localSheetId="1">#REF!</definedName>
    <definedName name="T2RF15" localSheetId="0">#REF!</definedName>
    <definedName name="T2RF15">[58]FACTORES!$AD$8:$AD$33</definedName>
    <definedName name="T2RF19" localSheetId="1">#REF!</definedName>
    <definedName name="T2RF19" localSheetId="0">#REF!</definedName>
    <definedName name="T2RF19">[58]FACTORES!$AF$8:$AF$33</definedName>
    <definedName name="t5t5" hidden="1">{"TAB1",#N/A,TRUE,"GENERAL";"TAB2",#N/A,TRUE,"GENERAL";"TAB3",#N/A,TRUE,"GENERAL";"TAB4",#N/A,TRUE,"GENERAL";"TAB5",#N/A,TRUE,"GENERAL"}</definedName>
    <definedName name="TAB_FECHA">[75]Tablas!$B$1:$B$65536</definedName>
    <definedName name="TABLA">#REF!</definedName>
    <definedName name="tabla1">[152]Hoja3!$B$4:$F$28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[51]EMPRESA!$F$24</definedName>
    <definedName name="TARIFAS" localSheetId="1">#REF!</definedName>
    <definedName name="TARIFAS" localSheetId="0">#REF!</definedName>
    <definedName name="TARIFAS">[153]TARIFAS!$A$1:$F$52</definedName>
    <definedName name="TarifaSalud">[51]EMPRESA!$F$26</definedName>
    <definedName name="Tasa">#REF!</definedName>
    <definedName name="TASA_DE_CAMBIO">#REF!</definedName>
    <definedName name="Tasa1">'[154]Bases 2A'!$C$20</definedName>
    <definedName name="TasaCCP">#REF!</definedName>
    <definedName name="Tax">#REF!</definedName>
    <definedName name="tb">#REF!</definedName>
    <definedName name="TB_EVENTOS_OTS_ANUAL">#REF!</definedName>
    <definedName name="tc">#REF!</definedName>
    <definedName name="tdy" hidden="1">{"TAB1",#N/A,TRUE,"GENERAL";"TAB2",#N/A,TRUE,"GENERAL";"TAB3",#N/A,TRUE,"GENERAL";"TAB4",#N/A,TRUE,"GENERAL";"TAB5",#N/A,TRUE,"GENERAL"}</definedName>
    <definedName name="telefono">[51]EMPRESA!$F$16</definedName>
    <definedName name="tello" localSheetId="1">#REF!</definedName>
    <definedName name="tello" localSheetId="0">#REF!</definedName>
    <definedName name="tello">'[80]1'!#REF!</definedName>
    <definedName name="telooos" localSheetId="1">#REF!</definedName>
    <definedName name="telooos" localSheetId="0">#REF!</definedName>
    <definedName name="telooos">'[80]1'!#REF!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#REF!</definedName>
    <definedName name="TER" localSheetId="0">#REF!</definedName>
    <definedName name="TER">[22]!ERR</definedName>
    <definedName name="TERM" localSheetId="1">#REF!</definedName>
    <definedName name="TERM" localSheetId="0">#REF!</definedName>
    <definedName name="TERM">[22]!ERR</definedName>
    <definedName name="TÉRMINOS" localSheetId="1">#REF!</definedName>
    <definedName name="TÉRMINOS" localSheetId="0">#REF!</definedName>
    <definedName name="TÉRMINOS">[22]!ERR</definedName>
    <definedName name="TERR">[32]PRESUPUESTO!$I$7</definedName>
    <definedName name="terro" localSheetId="1">#REF!</definedName>
    <definedName name="terro" localSheetId="0">#REF!</definedName>
    <definedName name="terro">'[80]1'!#REF!</definedName>
    <definedName name="TEST1">#REF!</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[47]BASES!$E$27</definedName>
    <definedName name="TIPO" localSheetId="1">#REF!</definedName>
    <definedName name="TIPO" localSheetId="0">#REF!</definedName>
    <definedName name="TIPO">[84]Hoja1!$C$34:$D$38</definedName>
    <definedName name="Tipo_Ensayo">#REF!</definedName>
    <definedName name="Tipo_Equipo">#REF!</definedName>
    <definedName name="TIPO_GRUPO">#REF!</definedName>
    <definedName name="Tipo_Impuesto">#REF!</definedName>
    <definedName name="TipoGC">[132]Tablas!$U$6:$U$15</definedName>
    <definedName name="TipoNeces">[132]Tablas!$Q$6:$Q$8</definedName>
    <definedName name="TipoPro">#REF!</definedName>
    <definedName name="Tipoproceso">#REF!</definedName>
    <definedName name="tipov">#REF!</definedName>
    <definedName name="TIR">#REF!</definedName>
    <definedName name="TIT">#REF!</definedName>
    <definedName name="TITLE">#REF!</definedName>
    <definedName name="titu">#REF!</definedName>
    <definedName name="titu2">#REF!</definedName>
    <definedName name="TITULO">#REF!</definedName>
    <definedName name="_xlnm.Print_Titles">#N/A</definedName>
    <definedName name="Títulos_a_imprimir_IM">#REF!</definedName>
    <definedName name="tj">#REF!</definedName>
    <definedName name="tk">'[12]DATOS CONTRATO'!$E$18</definedName>
    <definedName name="TK_1" hidden="1">[29]INST!#REF!</definedName>
    <definedName name="TKSLCI07">[12]EMPRESA!$F$22</definedName>
    <definedName name="tl">#REF!</definedName>
    <definedName name="tld">[71]Datos!$D$14</definedName>
    <definedName name="tn">#REF!</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1">Scheduled_Payment+Extra_Payment</definedName>
    <definedName name="Total_Payment" localSheetId="0">Scheduled_Payment+Extra_Payment</definedName>
    <definedName name="Total_Payment">Scheduled_Payment+Extra_Payment</definedName>
    <definedName name="Total_Payment1" localSheetId="1">Scheduled_Payment+Extra_Payment</definedName>
    <definedName name="Total_Payment1" localSheetId="0">Scheduled_Payment+Extra_Payment</definedName>
    <definedName name="Total_Payment1">Scheduled_Payment+Extra_Payment</definedName>
    <definedName name="total1">#REF!</definedName>
    <definedName name="TotalCesantias">'[51]NOMINA 1'!$N$38</definedName>
    <definedName name="TOTALHH">#REF!</definedName>
    <definedName name="TOTALHH1">#REF!</definedName>
    <definedName name="TotalVacaciones">'[51]NOMINA 1'!$N$37</definedName>
    <definedName name="TotAuxAlim">'[12]NOMINA-1'!$E$37</definedName>
    <definedName name="TotAuxAlimentacion">'[51]NOMINA 1'!$E$38</definedName>
    <definedName name="TotAuxCom">'[12]NOMINA-1'!$E$39</definedName>
    <definedName name="TotAuxComi">'[51]NOMINA 1'!$E$40</definedName>
    <definedName name="TotAuxDotacion">'[51]NOMINA 1'!$E$41</definedName>
    <definedName name="TotAuxHab">'[51]NOMINA 1'!$E$37</definedName>
    <definedName name="TotAuxTransporte">'[51]NOMINA 1'!$E$39</definedName>
    <definedName name="TotBasico">'[51]NOMINA 1'!$E$35</definedName>
    <definedName name="TotCom">'[12]NOMINA-1'!$E$41</definedName>
    <definedName name="TotComision">'[51]NOMINA 1'!$E$42</definedName>
    <definedName name="totdir31" localSheetId="1">#REF!</definedName>
    <definedName name="totdir31" localSheetId="0">#REF!</definedName>
    <definedName name="totdir31">'[28]31'!$G$35</definedName>
    <definedName name="TotExtras">'[51]NOMINA 1'!$E$36</definedName>
    <definedName name="TotIntercesantias">'[51]NOMINA 1'!$N$39</definedName>
    <definedName name="TotPrimaServicios">'[51]NOMINA 1'!$N$36</definedName>
    <definedName name="TotPrimaServicos">'[51]NOMINA 1'!$N$36</definedName>
    <definedName name="TotPrimaVacaciones">'[51]NOMINA 1'!$N$41</definedName>
    <definedName name="TotPrimConv">'[12]NOMINA-1'!$N$39</definedName>
    <definedName name="TotPrimConvencional">'[51]NOMINA 1'!$N$40</definedName>
    <definedName name="TotPrimVac">'[12]NOMINA-1'!$N$40</definedName>
    <definedName name="totroca">#REF!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'[12]NOMINA-1'!$N$36</definedName>
    <definedName name="tr" hidden="1">{"TAB1",#N/A,TRUE,"GENERAL";"TAB2",#N/A,TRUE,"GENERAL";"TAB3",#N/A,TRUE,"GENERAL";"TAB4",#N/A,TRUE,"GENERAL";"TAB5",#N/A,TRUE,"GENERAL"}</definedName>
    <definedName name="TRA">#REF!</definedName>
    <definedName name="TRAFO">#REF!</definedName>
    <definedName name="TrainSpec">#REF!</definedName>
    <definedName name="TRANS_APU" localSheetId="1">#REF!</definedName>
    <definedName name="TRANS_APU" localSheetId="0">#REF!</definedName>
    <definedName name="TRANS_APU">[91]TRANSPORTE!$A$6:$G$36</definedName>
    <definedName name="Transmisores">#REF!</definedName>
    <definedName name="TRANSP_APU" localSheetId="1">#REF!</definedName>
    <definedName name="TRANSP_APU" localSheetId="0">#REF!</definedName>
    <definedName name="TRANSP_APU">[97]TRANSPORTE!$B$6:$E$35</definedName>
    <definedName name="TRANSPORTE">#REF!</definedName>
    <definedName name="TRAT" localSheetId="1">#REF!</definedName>
    <definedName name="TRAT" localSheetId="0">#REF!</definedName>
    <definedName name="TRAT">[155]desmonte!$E$48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[156]Tablas!$B$2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lCD" localSheetId="1">#REF!</definedName>
    <definedName name="TtlCD" localSheetId="0">#REF!</definedName>
    <definedName name="TtlCD">[118]PRESUPUESTO!$G$541</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 localSheetId="1">#REF!</definedName>
    <definedName name="TTTTTT" localSheetId="0">#REF!</definedName>
    <definedName name="TTTTTT">[145]glvc!#REF!</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'[131]CCP,LEYES,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#REF!</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#REF!</definedName>
    <definedName name="UIC">[16]Tablas!#REF!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dades" localSheetId="1">#REF!</definedName>
    <definedName name="Unidades" localSheetId="0">#REF!</definedName>
    <definedName name="Unidades">[157]Presup_Cancha!$J$14:$J$18</definedName>
    <definedName name="UNIT">'[158]Lista APU'!$A$3:$D$479</definedName>
    <definedName name="UNITARIO">[159]Unitarios!$A$3:$D$13</definedName>
    <definedName name="Unitarios">#REF!</definedName>
    <definedName name="unj" hidden="1">[25]INST!#REF!</definedName>
    <definedName name="uno" localSheetId="1">#REF!</definedName>
    <definedName name="uno" localSheetId="0">#REF!</definedName>
    <definedName name="uno">[22]!ERR</definedName>
    <definedName name="UOUIV" hidden="1">{"TAB1",#N/A,TRUE,"GENERAL";"TAB2",#N/A,TRUE,"GENERAL";"TAB3",#N/A,TRUE,"GENERAL";"TAB4",#N/A,TRUE,"GENERAL";"TAB5",#N/A,TRUE,"GENERAL"}</definedName>
    <definedName name="uriel" localSheetId="1">#REF!</definedName>
    <definedName name="uriel" localSheetId="0">#REF!</definedName>
    <definedName name="uriel">[22]!ERR</definedName>
    <definedName name="uryur" hidden="1">{"TAB1",#N/A,TRUE,"GENERAL";"TAB2",#N/A,TRUE,"GENERAL";"TAB3",#N/A,TRUE,"GENERAL";"TAB4",#N/A,TRUE,"GENERAL";"TAB5",#N/A,TRUE,"GENERAL"}</definedName>
    <definedName name="USxCOL">#REF!</definedName>
    <definedName name="ut">#REF!</definedName>
    <definedName name="UTL">[32]otros!$C$4</definedName>
    <definedName name="uu">#REF!</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localSheetId="1">#REF!</definedName>
    <definedName name="V" localSheetId="0">#REF!</definedName>
    <definedName name="V">[160]APU!#REF!</definedName>
    <definedName name="V.U">#REF!</definedName>
    <definedName name="V_U_Actual" localSheetId="1">#REF!</definedName>
    <definedName name="V_U_Actual" localSheetId="0">#REF!</definedName>
    <definedName name="V_U_Actual">[43]Formulario!#REF!</definedName>
    <definedName name="VALDES">#REF!</definedName>
    <definedName name="valor1">#REF!</definedName>
    <definedName name="valor2">#REF!</definedName>
    <definedName name="VALOR3">#REF!</definedName>
    <definedName name="ValorCto">[161]CONTRATO!$E$9</definedName>
    <definedName name="ValorEjecutado">#REF!</definedName>
    <definedName name="ValorProyecto">#REF!</definedName>
    <definedName name="ValorRecursosComprometidos">#REF!</definedName>
    <definedName name="ValorUnitActual">#REF!</definedName>
    <definedName name="Values_Entered">IF(Loan_Amount*Interest_Rate*Loan_Years*Loan_Start&gt;0,1,0)</definedName>
    <definedName name="Válvulas">#REF!</definedName>
    <definedName name="Var">[26]Varios.!$E$1:$E$65536</definedName>
    <definedName name="VARIACION1">#REF!</definedName>
    <definedName name="Varios">#REF!</definedName>
    <definedName name="VariosAnalisis">#REF!</definedName>
    <definedName name="vb">#REF!</definedName>
    <definedName name="vbvbvbvb" hidden="1">{"TAB1",#N/A,TRUE,"GENERAL";"TAB2",#N/A,TRUE,"GENERAL";"TAB3",#N/A,TRUE,"GENERAL";"TAB4",#N/A,TRUE,"GENERAL";"TAB5",#N/A,TRUE,"GENERAL"}</definedName>
    <definedName name="vbx" localSheetId="1">#REF!</definedName>
    <definedName name="vbx" localSheetId="0">#REF!</definedName>
    <definedName name="vbx">[10]!ERR</definedName>
    <definedName name="vc">#REF!</definedName>
    <definedName name="vck">#REF!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hidden="1">{"via1",#N/A,TRUE,"general";"via2",#N/A,TRUE,"general";"via3",#N/A,TRUE,"general"}</definedName>
    <definedName name="vdsvdfvfbfd" localSheetId="1">#REF!</definedName>
    <definedName name="vdsvdfvfbfd" localSheetId="0">#REF!</definedName>
    <definedName name="vdsvdfvfbfd">'[80]1'!#REF!</definedName>
    <definedName name="vdsvnj" hidden="1">{"via1",#N/A,TRUE,"general";"via2",#N/A,TRUE,"general";"via3",#N/A,TRUE,"general"}</definedName>
    <definedName name="vdvdvfv">#REF!</definedName>
    <definedName name="VentaAiu">#REF!</definedName>
    <definedName name="ventas">#REF!</definedName>
    <definedName name="VEX">[16]Tablas!#REF!</definedName>
    <definedName name="VEX_ON">#REF!</definedName>
    <definedName name="VEX1_1">[16]Tablas!#REF!</definedName>
    <definedName name="VEX1_1_1">[16]Tablas!#REF!</definedName>
    <definedName name="VEX1_1_2">[16]Tablas!#REF!</definedName>
    <definedName name="VEX1_1_3">[16]Tablas!#REF!</definedName>
    <definedName name="VEX1_1_4">[16]Tablas!#REF!</definedName>
    <definedName name="VEX1_2">[16]Tablas!#REF!</definedName>
    <definedName name="VEX1_3">[16]Tablas!#REF!</definedName>
    <definedName name="VFA">[16]Tablas!#REF!</definedName>
    <definedName name="VFA1_1">[16]Tablas!#REF!</definedName>
    <definedName name="VFA1_1_1">[16]Tablas!#REF!</definedName>
    <definedName name="VFA1_1_2">[16]Tablas!#REF!</definedName>
    <definedName name="VFA1_1_3">[16]Tablas!#REF!</definedName>
    <definedName name="VFA1_1_4">[16]Tablas!#REF!</definedName>
    <definedName name="VFA1_1_5">[16]Tablas!#REF!</definedName>
    <definedName name="VFA1_1_6">[16]Tablas!#REF!</definedName>
    <definedName name="VFA1_2">[16]Tablas!#REF!</definedName>
    <definedName name="VFA1_3">[16]Tablas!#REF!</definedName>
    <definedName name="vfbgnhyt" hidden="1">{"via1",#N/A,TRUE,"general";"via2",#N/A,TRUE,"general";"via3",#N/A,TRUE,"general"}</definedName>
    <definedName name="vfh">'[105]7422CW00'!#REF!</definedName>
    <definedName name="vfn">#REF!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 localSheetId="1">#REF!</definedName>
    <definedName name="via" localSheetId="0">#REF!</definedName>
    <definedName name="via">[41]Alcantarillas!#REF!</definedName>
    <definedName name="VICEP_DIRECC">[132]Tablas!$A$6:$A$26</definedName>
    <definedName name="VigenciaDolares">#REF!</definedName>
    <definedName name="VigenciaPesos">#REF!</definedName>
    <definedName name="VIGFUTURA">[132]Tablas!$J$6:$J$8</definedName>
    <definedName name="VIT">[16]Tablas!#REF!</definedName>
    <definedName name="VIT1_1">[16]Tablas!#REF!</definedName>
    <definedName name="VIT1_1_1">[16]Tablas!#REF!</definedName>
    <definedName name="VIT1_1_10">[16]Tablas!#REF!</definedName>
    <definedName name="VIT1_1_11">[16]Tablas!#REF!</definedName>
    <definedName name="VIT1_1_12">[16]Tablas!#REF!</definedName>
    <definedName name="VIT1_1_13">[16]Tablas!#REF!</definedName>
    <definedName name="VIT1_1_14">[16]Tablas!#REF!</definedName>
    <definedName name="VIT1_1_15">[16]Tablas!#REF!</definedName>
    <definedName name="VIT1_1_16">[16]Tablas!#REF!</definedName>
    <definedName name="VIt1_1_17">[16]Tablas!#REF!</definedName>
    <definedName name="VIT1_1_18">[16]Tablas!#REF!</definedName>
    <definedName name="VIt1_1_19">[16]Tablas!#REF!</definedName>
    <definedName name="VIT1_1_2">[16]Tablas!#REF!</definedName>
    <definedName name="VIT1_1_20">[16]Tablas!#REF!</definedName>
    <definedName name="VIT1_1_3">[16]Tablas!#REF!</definedName>
    <definedName name="VIT1_1_4">[16]Tablas!#REF!</definedName>
    <definedName name="VIT1_1_5">[16]Tablas!#REF!</definedName>
    <definedName name="VIT1_1_6">[16]Tablas!#REF!</definedName>
    <definedName name="VIT1_1_7">[16]Tablas!#REF!</definedName>
    <definedName name="VIT1_1_8">[16]Tablas!#REF!</definedName>
    <definedName name="VIT1_1_9">[16]Tablas!#REF!</definedName>
    <definedName name="VIT1_2">[16]Tablas!#REF!</definedName>
    <definedName name="VIT1_3">[16]Tablas!#REF!</definedName>
    <definedName name="VIT1_4">[16]Tablas!#REF!</definedName>
    <definedName name="VIT1_5">[16]Tablas!#REF!</definedName>
    <definedName name="VIT1_6">[16]Tablas!#REF!</definedName>
    <definedName name="vital5">[79]Personalizar!$E$15</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[16]Tablas!#REF!</definedName>
    <definedName name="VPR1_1_1">[16]Tablas!#REF!</definedName>
    <definedName name="VPR1_1_10">[16]Tablas!#REF!</definedName>
    <definedName name="VPR1_1_11">[16]Tablas!#REF!</definedName>
    <definedName name="VPR1_1_12">[16]Tablas!#REF!</definedName>
    <definedName name="VPR1_1_13">[16]Tablas!#REF!</definedName>
    <definedName name="VPR1_1_14">[16]Tablas!#REF!</definedName>
    <definedName name="VPR1_1_15">[16]Tablas!#REF!</definedName>
    <definedName name="VPR1_1_16">[16]Tablas!#REF!</definedName>
    <definedName name="VPR1_1_17">[16]Tablas!#REF!</definedName>
    <definedName name="VPR1_1_18">[16]Tablas!#REF!</definedName>
    <definedName name="VPR1_1_19">[16]Tablas!#REF!</definedName>
    <definedName name="VPR1_1_2">[16]Tablas!#REF!</definedName>
    <definedName name="VPR1_1_20">[16]Tablas!#REF!</definedName>
    <definedName name="VPR1_1_21">[16]Tablas!#REF!</definedName>
    <definedName name="VPR1_1_22">[16]Tablas!#REF!</definedName>
    <definedName name="VPR1_1_23">[16]Tablas!#REF!</definedName>
    <definedName name="VPR1_1_24">[16]Tablas!#REF!</definedName>
    <definedName name="VPR1_1_25">[16]Tablas!#REF!</definedName>
    <definedName name="VPR1_1_26">[16]Tablas!#REF!</definedName>
    <definedName name="VPR1_1_27">[16]Tablas!#REF!</definedName>
    <definedName name="VPR1_1_28">[16]Tablas!#REF!</definedName>
    <definedName name="VPR1_1_29">[16]Tablas!#REF!</definedName>
    <definedName name="VPR1_1_3">[16]Tablas!#REF!</definedName>
    <definedName name="VPR1_1_30">[16]Tablas!#REF!</definedName>
    <definedName name="VPR1_1_31">[16]Tablas!#REF!</definedName>
    <definedName name="VPR1_1_32">[16]Tablas!#REF!</definedName>
    <definedName name="VPR1_1_4">[16]Tablas!#REF!</definedName>
    <definedName name="VPR1_1_5">[16]Tablas!#REF!</definedName>
    <definedName name="VPR1_1_6">[16]Tablas!#REF!</definedName>
    <definedName name="VPR1_1_7">[16]Tablas!#REF!</definedName>
    <definedName name="VPR1_1_8">[16]Tablas!#REF!</definedName>
    <definedName name="VPR1_1_9">[16]Tablas!#REF!</definedName>
    <definedName name="VPR1_2">[16]Tablas!#REF!</definedName>
    <definedName name="VPR1_3">[16]Tablas!#REF!</definedName>
    <definedName name="VPR1_4">[16]Tablas!#REF!</definedName>
    <definedName name="VPR1_5">[16]Tablas!#REF!</definedName>
    <definedName name="VPR1_6">[16]Tablas!#REF!</definedName>
    <definedName name="vpt">#REF!</definedName>
    <definedName name="VRP">[16]Tablas!#REF!</definedName>
    <definedName name="VRP_PETROQ">#REF!</definedName>
    <definedName name="VRP1_1">[16]Tablas!#REF!</definedName>
    <definedName name="VRP1_1_1">[16]Tablas!#REF!</definedName>
    <definedName name="VRP1_1_10">[16]Tablas!#REF!</definedName>
    <definedName name="VRP1_1_11">[16]Tablas!#REF!</definedName>
    <definedName name="VRP1_1_12">[16]Tablas!#REF!</definedName>
    <definedName name="VRP1_1_13">[16]Tablas!#REF!</definedName>
    <definedName name="VRP1_1_14">[16]Tablas!#REF!</definedName>
    <definedName name="VRP1_1_15">[16]Tablas!#REF!</definedName>
    <definedName name="VRP1_1_16">[16]Tablas!#REF!</definedName>
    <definedName name="VRP1_1_17">[16]Tablas!#REF!</definedName>
    <definedName name="VRP1_1_18">[16]Tablas!#REF!</definedName>
    <definedName name="VRP1_1_19">[16]Tablas!#REF!</definedName>
    <definedName name="VRP1_1_2">[16]Tablas!#REF!</definedName>
    <definedName name="VRP1_1_20">[16]Tablas!#REF!</definedName>
    <definedName name="VRP1_1_21">[16]Tablas!#REF!</definedName>
    <definedName name="VRP1_1_22">[16]Tablas!#REF!</definedName>
    <definedName name="VRP1_1_23">[16]Tablas!#REF!</definedName>
    <definedName name="VRP1_1_3">[16]Tablas!#REF!</definedName>
    <definedName name="VRP1_1_4">[16]Tablas!#REF!</definedName>
    <definedName name="VRP1_1_5">[16]Tablas!#REF!</definedName>
    <definedName name="VRP1_1_6">[16]Tablas!#REF!</definedName>
    <definedName name="VRP1_1_7">[16]Tablas!#REF!</definedName>
    <definedName name="VRP1_1_8">[16]Tablas!#REF!</definedName>
    <definedName name="VRP1_1_9">[16]Tablas!#REF!</definedName>
    <definedName name="VRP1_2">[16]Tablas!#REF!</definedName>
    <definedName name="VRP1_3">[16]Tablas!#REF!</definedName>
    <definedName name="VRP1_4">[16]Tablas!#REF!</definedName>
    <definedName name="vsdfj" hidden="1">{"via1",#N/A,TRUE,"general";"via2",#N/A,TRUE,"general";"via3",#N/A,TRUE,"general"}</definedName>
    <definedName name="vsdvdsvdvds" localSheetId="1">#REF!</definedName>
    <definedName name="vsdvdsvdvds" localSheetId="0">#REF!</definedName>
    <definedName name="vsdvdsvdvds">'[80]1'!#REF!</definedName>
    <definedName name="VSM">[16]Tablas!#REF!</definedName>
    <definedName name="VSM1_1">[16]Tablas!#REF!</definedName>
    <definedName name="VSM1_1_1">[16]Tablas!#REF!</definedName>
    <definedName name="VSM1_1_2">[16]Tablas!#REF!</definedName>
    <definedName name="VSM1_1_3">[16]Tablas!#REF!</definedName>
    <definedName name="VSM1_1_4">[16]Tablas!#REF!</definedName>
    <definedName name="VSM1_1_5">[16]Tablas!#REF!</definedName>
    <definedName name="VSM1_2">[16]Tablas!#REF!</definedName>
    <definedName name="VSM1_3">[16]Tablas!#REF!</definedName>
    <definedName name="VSM1_4">[16]Tablas!#REF!</definedName>
    <definedName name="VSM1_5">[16]Tablas!#REF!</definedName>
    <definedName name="vsp">#REF!</definedName>
    <definedName name="vt" hidden="1">{"via1",#N/A,TRUE,"general";"via2",#N/A,TRUE,"general";"via3",#N/A,TRUE,"general"}</definedName>
    <definedName name="vutil">#REF!</definedName>
    <definedName name="vv" localSheetId="1">#REF!</definedName>
    <definedName name="vv" localSheetId="0">#REF!</definedName>
    <definedName name="vv">[41]Alcantarillas!#REF!</definedName>
    <definedName name="VVBHHJ" localSheetId="1">#REF!</definedName>
    <definedName name="VVBHHJ" localSheetId="0">#REF!</definedName>
    <definedName name="VVBHHJ">'[6]1'!#REF!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#REF!</definedName>
    <definedName name="w2w2w" hidden="1">{"via1",#N/A,TRUE,"general";"via2",#N/A,TRUE,"general";"via3",#N/A,TRUE,"general"}</definedName>
    <definedName name="WAGE_RATE">#REF!</definedName>
    <definedName name="Wage0100">#REF!</definedName>
    <definedName name="Wage0200">#REF!</definedName>
    <definedName name="WBS">'[162]2004'!#REF!</definedName>
    <definedName name="Wcut">#REF!</definedName>
    <definedName name="WD">#REF!</definedName>
    <definedName name="WDD" hidden="1">{#N/A,#N/A,FALSE,"orthoflow";#N/A,#N/A,FALSE,"Miscelaneos";#N/A,#N/A,FALSE,"Instrumentacio";#N/A,#N/A,FALSE,"Electrico";#N/A,#N/A,FALSE,"Valv. Seguridad"}</definedName>
    <definedName name="WDFSDF">'[103]Res-Accide-10'!#REF!</definedName>
    <definedName name="we">#REF!</definedName>
    <definedName name="wedw">#REF!</definedName>
    <definedName name="wee" localSheetId="1">#REF!</definedName>
    <definedName name="wee" localSheetId="0">#REF!</definedName>
    <definedName name="wee">'[80]1'!#REF!</definedName>
    <definedName name="WEFWE">'[103]Res-Accide-10'!#REF!</definedName>
    <definedName name="WER" localSheetId="1">#REF!</definedName>
    <definedName name="WER" localSheetId="0">#REF!</definedName>
    <definedName name="WER">'[48]Res-Accide-10'!$S$2:$S$7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1">#REF!</definedName>
    <definedName name="WILSON" localSheetId="0">#REF!</definedName>
    <definedName name="WILSON">'[48]Res-Accide-10'!#REF!</definedName>
    <definedName name="wj">#REF!</definedName>
    <definedName name="wl">#REF!</definedName>
    <definedName name="WQ">#REF!</definedName>
    <definedName name="wqdqwdqwdqw">#REF!</definedName>
    <definedName name="WQDWDF" localSheetId="1">#REF!</definedName>
    <definedName name="WQDWDF" localSheetId="0">#REF!</definedName>
    <definedName name="WQDWDF">'[6]1'!#REF!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#REF!</definedName>
    <definedName name="WSERWEER" localSheetId="1">#REF!</definedName>
    <definedName name="WSERWEER" localSheetId="0">#REF!</definedName>
    <definedName name="WSERWEER">'[99]COSTOS OFICINA'!#REF!</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we" hidden="1">{"TAB1",#N/A,TRUE,"GENERAL";"TAB2",#N/A,TRUE,"GENERAL";"TAB3",#N/A,TRUE,"GENERAL";"TAB4",#N/A,TRUE,"GENERAL";"TAB5",#N/A,TRUE,"GENERAL"}</definedName>
    <definedName name="wwwwwww" localSheetId="1">#REF!</definedName>
    <definedName name="wwwwwww" localSheetId="0">#REF!</definedName>
    <definedName name="wwwwwww">'[80]1'!#REF!</definedName>
    <definedName name="wwwwwwwww" localSheetId="1">#REF!</definedName>
    <definedName name="wwwwwwwww" localSheetId="0">#REF!</definedName>
    <definedName name="wwwwwwwww">'[80]1'!#REF!</definedName>
    <definedName name="wyty" hidden="1">{"via1",#N/A,TRUE,"general";"via2",#N/A,TRUE,"general";"via3",#N/A,TRUE,"general"}</definedName>
    <definedName name="x" localSheetId="1">#REF!</definedName>
    <definedName name="x" localSheetId="0">#REF!</definedName>
    <definedName name="x">[41]Alcantarillas!#REF!</definedName>
    <definedName name="xb">#REF!</definedName>
    <definedName name="xcbvbs" hidden="1">{"TAB1",#N/A,TRUE,"GENERAL";"TAB2",#N/A,TRUE,"GENERAL";"TAB3",#N/A,TRUE,"GENERAL";"TAB4",#N/A,TRUE,"GENERAL";"TAB5",#N/A,TRUE,"GENERAL"}</definedName>
    <definedName name="XD">#REF!</definedName>
    <definedName name="xo">#REF!</definedName>
    <definedName name="XSW" hidden="1">{#N/A,#N/A,TRUE,"1842CWN0"}</definedName>
    <definedName name="xsxs" hidden="1">{"TAB1",#N/A,TRUE,"GENERAL";"TAB2",#N/A,TRUE,"GENERAL";"TAB3",#N/A,TRUE,"GENERAL";"TAB4",#N/A,TRUE,"GENERAL";"TAB5",#N/A,TRUE,"GENERAL"}</definedName>
    <definedName name="XX" localSheetId="1">#REF!</definedName>
    <definedName name="XX" localSheetId="0">#REF!</definedName>
    <definedName name="XX">[22]!ERR</definedName>
    <definedName name="xxfg" hidden="1">{"via1",#N/A,TRUE,"general";"via2",#N/A,TRUE,"general";"via3",#N/A,TRUE,"general"}</definedName>
    <definedName name="XXXX">#REF!</definedName>
    <definedName name="xxxxx" localSheetId="1">[163]!absc</definedName>
    <definedName name="xxxxx" localSheetId="0">[163]!absc</definedName>
    <definedName name="xxxxx">[163]!absc</definedName>
    <definedName name="xxxxxds" hidden="1">{"via1",#N/A,TRUE,"general";"via2",#N/A,TRUE,"general";"via3",#N/A,TRUE,"general"}</definedName>
    <definedName name="xxxxxx">#REF!</definedName>
    <definedName name="xxxxxxxxx">#REF!</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1">[34]!absc</definedName>
    <definedName name="Y" localSheetId="0">[34]!absc</definedName>
    <definedName name="Y">[34]!absc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n">#REF!</definedName>
    <definedName name="YOYO">'[164]AISLAMIENTO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#REF!</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#REF!</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AQ" hidden="1">{#N/A,#N/A,TRUE,"INGENIERIA";#N/A,#N/A,TRUE,"COMPRAS";#N/A,#N/A,TRUE,"DIRECCION";#N/A,#N/A,TRUE,"RESUMEN"}</definedName>
    <definedName name="zc">#REF!</definedName>
    <definedName name="zd">#REF!</definedName>
    <definedName name="zdervr" hidden="1">{"via1",#N/A,TRUE,"general";"via2",#N/A,TRUE,"general";"via3",#N/A,TRUE,"general"}</definedName>
    <definedName name="ZDF">#REF!</definedName>
    <definedName name="zdr">#REF!</definedName>
    <definedName name="ZONA1">#REF!</definedName>
    <definedName name="ZONA3">#REF!</definedName>
    <definedName name="ZONA4">#REF!</definedName>
    <definedName name="zx" localSheetId="1">#REF!</definedName>
    <definedName name="zx" localSheetId="0">#REF!</definedName>
    <definedName name="zx">[22]!ERR</definedName>
    <definedName name="zxc" localSheetId="1">#REF!</definedName>
    <definedName name="zxc" localSheetId="0">#REF!</definedName>
    <definedName name="zxc">[33]EQUIPO!$B$12:$B$48</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sa">#REF!</definedName>
    <definedName name="zzz" localSheetId="1">#REF!</definedName>
    <definedName name="zzz" localSheetId="0">#REF!</definedName>
    <definedName name="zzz">'[13]Form5 _Pág_ 1'!#REF!</definedName>
    <definedName name="ZZZZZZZZZZZ" localSheetId="1">#REF!</definedName>
    <definedName name="ZZZZZZZZZZZ" localSheetId="0">#REF!</definedName>
    <definedName name="ZZZZZZZZZZZ">'[68]A.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87" roundtripDataChecksum="JbvFdUeZ4B/mBUJL/ZWi+b5ja23U3fibye5sGUr6EsI="/>
    </ext>
  </extLst>
</workbook>
</file>

<file path=xl/calcChain.xml><?xml version="1.0" encoding="utf-8"?>
<calcChain xmlns="http://schemas.openxmlformats.org/spreadsheetml/2006/main">
  <c r="F75" i="10" l="1"/>
  <c r="K75" i="10"/>
  <c r="J75" i="10"/>
  <c r="J77" i="10"/>
  <c r="M73" i="10"/>
  <c r="D11" i="10"/>
  <c r="B44" i="10"/>
  <c r="D65" i="10"/>
  <c r="D67" i="10"/>
  <c r="H83" i="13"/>
  <c r="L81" i="13"/>
  <c r="J71" i="13"/>
  <c r="K71" i="13" s="1"/>
  <c r="I71" i="13"/>
  <c r="H71" i="13"/>
  <c r="J69" i="13"/>
  <c r="K69" i="13" s="1"/>
  <c r="I69" i="13"/>
  <c r="H69" i="13"/>
  <c r="J67" i="13"/>
  <c r="K67" i="13" s="1"/>
  <c r="I67" i="13"/>
  <c r="H67" i="13"/>
  <c r="L67" i="13" s="1"/>
  <c r="M67" i="13" s="1"/>
  <c r="D67" i="13"/>
  <c r="J65" i="13"/>
  <c r="K65" i="13" s="1"/>
  <c r="I65" i="13"/>
  <c r="H65" i="13"/>
  <c r="L65" i="13" s="1"/>
  <c r="M65" i="13" s="1"/>
  <c r="D65" i="13"/>
  <c r="J63" i="13"/>
  <c r="K63" i="13" s="1"/>
  <c r="I63" i="13"/>
  <c r="H63" i="13"/>
  <c r="J61" i="13"/>
  <c r="K61" i="13" s="1"/>
  <c r="I61" i="13"/>
  <c r="H61" i="13"/>
  <c r="J58" i="13"/>
  <c r="K58" i="13" s="1"/>
  <c r="I58" i="13"/>
  <c r="H58" i="13"/>
  <c r="J57" i="13"/>
  <c r="K57" i="13" s="1"/>
  <c r="I57" i="13"/>
  <c r="H57" i="13"/>
  <c r="K54" i="13"/>
  <c r="J54" i="13"/>
  <c r="I54" i="13"/>
  <c r="H54" i="13"/>
  <c r="L54" i="13" s="1"/>
  <c r="M54" i="13" s="1"/>
  <c r="J53" i="13"/>
  <c r="K53" i="13" s="1"/>
  <c r="I53" i="13"/>
  <c r="H53" i="13"/>
  <c r="J52" i="13"/>
  <c r="K52" i="13" s="1"/>
  <c r="I52" i="13"/>
  <c r="H52" i="13"/>
  <c r="J51" i="13"/>
  <c r="K51" i="13" s="1"/>
  <c r="I51" i="13"/>
  <c r="H51" i="13"/>
  <c r="J46" i="13"/>
  <c r="K46" i="13" s="1"/>
  <c r="I46" i="13"/>
  <c r="H46" i="13"/>
  <c r="J44" i="13"/>
  <c r="K44" i="13" s="1"/>
  <c r="I44" i="13"/>
  <c r="H44" i="13"/>
  <c r="L44" i="13" s="1"/>
  <c r="M44" i="13" s="1"/>
  <c r="B44" i="13"/>
  <c r="J41" i="13"/>
  <c r="K41" i="13" s="1"/>
  <c r="I41" i="13"/>
  <c r="H41" i="13"/>
  <c r="L41" i="13" s="1"/>
  <c r="M41" i="13" s="1"/>
  <c r="J40" i="13"/>
  <c r="K40" i="13" s="1"/>
  <c r="I40" i="13"/>
  <c r="H40" i="13"/>
  <c r="L40" i="13" s="1"/>
  <c r="M40" i="13" s="1"/>
  <c r="J37" i="13"/>
  <c r="K37" i="13" s="1"/>
  <c r="I37" i="13"/>
  <c r="H37" i="13"/>
  <c r="J36" i="13"/>
  <c r="K36" i="13" s="1"/>
  <c r="I36" i="13"/>
  <c r="H36" i="13"/>
  <c r="J35" i="13"/>
  <c r="K35" i="13" s="1"/>
  <c r="I35" i="13"/>
  <c r="H35" i="13"/>
  <c r="L35" i="13" s="1"/>
  <c r="M35" i="13" s="1"/>
  <c r="J34" i="13"/>
  <c r="K34" i="13" s="1"/>
  <c r="I34" i="13"/>
  <c r="H34" i="13"/>
  <c r="L34" i="13" s="1"/>
  <c r="M34" i="13" s="1"/>
  <c r="J29" i="13"/>
  <c r="K29" i="13" s="1"/>
  <c r="I29" i="13"/>
  <c r="H29" i="13"/>
  <c r="J27" i="13"/>
  <c r="K27" i="13" s="1"/>
  <c r="I27" i="13"/>
  <c r="H27" i="13"/>
  <c r="M25" i="13"/>
  <c r="J24" i="13"/>
  <c r="K24" i="13" s="1"/>
  <c r="I24" i="13"/>
  <c r="H24" i="13"/>
  <c r="J23" i="13"/>
  <c r="K23" i="13" s="1"/>
  <c r="I23" i="13"/>
  <c r="H23" i="13"/>
  <c r="J20" i="13"/>
  <c r="K20" i="13" s="1"/>
  <c r="I20" i="13"/>
  <c r="H20" i="13"/>
  <c r="L20" i="13" s="1"/>
  <c r="M20" i="13" s="1"/>
  <c r="J19" i="13"/>
  <c r="K19" i="13" s="1"/>
  <c r="I19" i="13"/>
  <c r="H19" i="13"/>
  <c r="J18" i="13"/>
  <c r="K18" i="13" s="1"/>
  <c r="I18" i="13"/>
  <c r="H18" i="13"/>
  <c r="K17" i="13"/>
  <c r="J17" i="13"/>
  <c r="I17" i="13"/>
  <c r="H17" i="13"/>
  <c r="J16" i="13"/>
  <c r="K16" i="13" s="1"/>
  <c r="I16" i="13"/>
  <c r="H16" i="13"/>
  <c r="J11" i="13"/>
  <c r="K11" i="13" s="1"/>
  <c r="I11" i="13"/>
  <c r="H11" i="13"/>
  <c r="D11" i="13"/>
  <c r="H83" i="10"/>
  <c r="L81" i="10"/>
  <c r="J71" i="10"/>
  <c r="K71" i="10" s="1"/>
  <c r="I71" i="10"/>
  <c r="H71" i="10"/>
  <c r="J69" i="10"/>
  <c r="K69" i="10" s="1"/>
  <c r="I69" i="10"/>
  <c r="H69" i="10"/>
  <c r="J67" i="10"/>
  <c r="K67" i="10" s="1"/>
  <c r="I67" i="10"/>
  <c r="H67" i="10"/>
  <c r="J65" i="10"/>
  <c r="K65" i="10" s="1"/>
  <c r="I65" i="10"/>
  <c r="H65" i="10"/>
  <c r="J63" i="10"/>
  <c r="K63" i="10" s="1"/>
  <c r="I63" i="10"/>
  <c r="H63" i="10"/>
  <c r="J61" i="10"/>
  <c r="K61" i="10" s="1"/>
  <c r="I61" i="10"/>
  <c r="H61" i="10"/>
  <c r="J58" i="10"/>
  <c r="K58" i="10" s="1"/>
  <c r="I58" i="10"/>
  <c r="H58" i="10"/>
  <c r="J57" i="10"/>
  <c r="K57" i="10" s="1"/>
  <c r="I57" i="10"/>
  <c r="H57" i="10"/>
  <c r="L57" i="10" s="1"/>
  <c r="M57" i="10" s="1"/>
  <c r="J54" i="10"/>
  <c r="K54" i="10" s="1"/>
  <c r="I54" i="10"/>
  <c r="H54" i="10"/>
  <c r="J53" i="10"/>
  <c r="K53" i="10" s="1"/>
  <c r="I53" i="10"/>
  <c r="H53" i="10"/>
  <c r="L53" i="10" s="1"/>
  <c r="M53" i="10" s="1"/>
  <c r="J52" i="10"/>
  <c r="K52" i="10" s="1"/>
  <c r="I52" i="10"/>
  <c r="H52" i="10"/>
  <c r="J51" i="10"/>
  <c r="K51" i="10" s="1"/>
  <c r="I51" i="10"/>
  <c r="H51" i="10"/>
  <c r="J46" i="10"/>
  <c r="K46" i="10" s="1"/>
  <c r="I46" i="10"/>
  <c r="H46" i="10"/>
  <c r="L46" i="10" s="1"/>
  <c r="M46" i="10" s="1"/>
  <c r="J44" i="10"/>
  <c r="K44" i="10" s="1"/>
  <c r="I44" i="10"/>
  <c r="H44" i="10"/>
  <c r="L44" i="10" s="1"/>
  <c r="M44" i="10" s="1"/>
  <c r="J41" i="10"/>
  <c r="K41" i="10" s="1"/>
  <c r="I41" i="10"/>
  <c r="H41" i="10"/>
  <c r="J40" i="10"/>
  <c r="K40" i="10" s="1"/>
  <c r="I40" i="10"/>
  <c r="H40" i="10"/>
  <c r="L40" i="10" s="1"/>
  <c r="M40" i="10" s="1"/>
  <c r="J37" i="10"/>
  <c r="K37" i="10" s="1"/>
  <c r="I37" i="10"/>
  <c r="H37" i="10"/>
  <c r="J36" i="10"/>
  <c r="K36" i="10" s="1"/>
  <c r="I36" i="10"/>
  <c r="H36" i="10"/>
  <c r="J35" i="10"/>
  <c r="K35" i="10" s="1"/>
  <c r="I35" i="10"/>
  <c r="H35" i="10"/>
  <c r="J34" i="10"/>
  <c r="K34" i="10" s="1"/>
  <c r="I34" i="10"/>
  <c r="H34" i="10"/>
  <c r="L34" i="10" s="1"/>
  <c r="M34" i="10" s="1"/>
  <c r="J29" i="10"/>
  <c r="K29" i="10" s="1"/>
  <c r="I29" i="10"/>
  <c r="H29" i="10"/>
  <c r="J27" i="10"/>
  <c r="I27" i="10"/>
  <c r="H27" i="10"/>
  <c r="M25" i="10"/>
  <c r="J24" i="10"/>
  <c r="K24" i="10" s="1"/>
  <c r="I24" i="10"/>
  <c r="H24" i="10"/>
  <c r="J23" i="10"/>
  <c r="K23" i="10" s="1"/>
  <c r="I23" i="10"/>
  <c r="H23" i="10"/>
  <c r="J20" i="10"/>
  <c r="K20" i="10" s="1"/>
  <c r="I20" i="10"/>
  <c r="H20" i="10"/>
  <c r="J19" i="10"/>
  <c r="K19" i="10" s="1"/>
  <c r="I19" i="10"/>
  <c r="H19" i="10"/>
  <c r="L19" i="10" s="1"/>
  <c r="M19" i="10" s="1"/>
  <c r="J18" i="10"/>
  <c r="K18" i="10" s="1"/>
  <c r="I18" i="10"/>
  <c r="H18" i="10"/>
  <c r="J17" i="10"/>
  <c r="K17" i="10" s="1"/>
  <c r="I17" i="10"/>
  <c r="H17" i="10"/>
  <c r="J16" i="10"/>
  <c r="K16" i="10" s="1"/>
  <c r="L16" i="10" s="1"/>
  <c r="M16" i="10" s="1"/>
  <c r="I16" i="10"/>
  <c r="H16" i="10"/>
  <c r="J11" i="10"/>
  <c r="K11" i="10" s="1"/>
  <c r="I11" i="10"/>
  <c r="H11" i="10"/>
  <c r="L69" i="13" l="1"/>
  <c r="M69" i="13" s="1"/>
  <c r="L63" i="13"/>
  <c r="M63" i="13" s="1"/>
  <c r="L61" i="13"/>
  <c r="M61" i="13" s="1"/>
  <c r="L58" i="13"/>
  <c r="M58" i="13" s="1"/>
  <c r="L57" i="13"/>
  <c r="M57" i="13" s="1"/>
  <c r="L52" i="13"/>
  <c r="M52" i="13" s="1"/>
  <c r="L46" i="13"/>
  <c r="M46" i="13" s="1"/>
  <c r="L23" i="13"/>
  <c r="M23" i="13" s="1"/>
  <c r="L19" i="13"/>
  <c r="M19" i="13" s="1"/>
  <c r="L18" i="13"/>
  <c r="M18" i="13" s="1"/>
  <c r="L17" i="13"/>
  <c r="M17" i="13" s="1"/>
  <c r="L11" i="13"/>
  <c r="M11" i="13" s="1"/>
  <c r="L16" i="13"/>
  <c r="M16" i="13" s="1"/>
  <c r="L29" i="13"/>
  <c r="M29" i="13" s="1"/>
  <c r="L37" i="13"/>
  <c r="M37" i="13" s="1"/>
  <c r="L53" i="13"/>
  <c r="M53" i="13" s="1"/>
  <c r="L24" i="13"/>
  <c r="M24" i="13" s="1"/>
  <c r="L27" i="13"/>
  <c r="M27" i="13" s="1"/>
  <c r="L36" i="13"/>
  <c r="M36" i="13" s="1"/>
  <c r="L51" i="13"/>
  <c r="M51" i="13" s="1"/>
  <c r="L71" i="13"/>
  <c r="M71" i="13" s="1"/>
  <c r="L54" i="10"/>
  <c r="M54" i="10" s="1"/>
  <c r="L71" i="10"/>
  <c r="M71" i="10" s="1"/>
  <c r="L41" i="10"/>
  <c r="M41" i="10" s="1"/>
  <c r="L11" i="10"/>
  <c r="M11" i="10" s="1"/>
  <c r="L20" i="10"/>
  <c r="M20" i="10" s="1"/>
  <c r="L23" i="10"/>
  <c r="M23" i="10" s="1"/>
  <c r="L35" i="10"/>
  <c r="M35" i="10" s="1"/>
  <c r="L58" i="10"/>
  <c r="M58" i="10" s="1"/>
  <c r="L61" i="10"/>
  <c r="M61" i="10" s="1"/>
  <c r="L67" i="10"/>
  <c r="M67" i="10" s="1"/>
  <c r="L29" i="10"/>
  <c r="M29" i="10" s="1"/>
  <c r="L18" i="10"/>
  <c r="M18" i="10" s="1"/>
  <c r="L17" i="10"/>
  <c r="M17" i="10" s="1"/>
  <c r="L24" i="10"/>
  <c r="M24" i="10" s="1"/>
  <c r="L37" i="10"/>
  <c r="M37" i="10" s="1"/>
  <c r="L52" i="10"/>
  <c r="M52" i="10" s="1"/>
  <c r="L36" i="10"/>
  <c r="M36" i="10" s="1"/>
  <c r="L51" i="10"/>
  <c r="M51" i="10" s="1"/>
  <c r="L63" i="10"/>
  <c r="M63" i="10" s="1"/>
  <c r="L65" i="10"/>
  <c r="M65" i="10" s="1"/>
  <c r="L69" i="10"/>
  <c r="M69" i="10" s="1"/>
  <c r="K27" i="10"/>
  <c r="L27" i="10" s="1"/>
  <c r="M27" i="10" s="1"/>
  <c r="M73" i="13" l="1"/>
  <c r="M75" i="13" s="1"/>
  <c r="F75" i="13" s="1"/>
  <c r="H75" i="13" s="1"/>
  <c r="M75" i="10"/>
  <c r="H332" i="3"/>
  <c r="G331" i="3"/>
  <c r="H331" i="3" s="1"/>
  <c r="H330" i="3"/>
  <c r="E329" i="3"/>
  <c r="H329" i="3" s="1"/>
  <c r="H328" i="3"/>
  <c r="G327" i="3"/>
  <c r="H327" i="3" s="1"/>
  <c r="H326" i="3"/>
  <c r="E325" i="3"/>
  <c r="H325" i="3" s="1"/>
  <c r="G324" i="3"/>
  <c r="H324" i="3" s="1"/>
  <c r="G323" i="3"/>
  <c r="H323" i="3" s="1"/>
  <c r="G322" i="3"/>
  <c r="H322" i="3" s="1"/>
  <c r="G321" i="3"/>
  <c r="H321" i="3" s="1"/>
  <c r="G320" i="3"/>
  <c r="H320" i="3" s="1"/>
  <c r="G319" i="3"/>
  <c r="H319" i="3" s="1"/>
  <c r="G318" i="3"/>
  <c r="H318" i="3" s="1"/>
  <c r="G317" i="3"/>
  <c r="H317" i="3" s="1"/>
  <c r="H316" i="3"/>
  <c r="H315" i="3"/>
  <c r="E315" i="3"/>
  <c r="H314" i="3"/>
  <c r="G313" i="3"/>
  <c r="H313" i="3" s="1"/>
  <c r="G312" i="3"/>
  <c r="H312" i="3" s="1"/>
  <c r="G311" i="3"/>
  <c r="H311" i="3" s="1"/>
  <c r="G310" i="3"/>
  <c r="H310" i="3" s="1"/>
  <c r="G309" i="3"/>
  <c r="H309" i="3" s="1"/>
  <c r="G308" i="3"/>
  <c r="H308" i="3" s="1"/>
  <c r="G307" i="3"/>
  <c r="H307" i="3" s="1"/>
  <c r="G306" i="3"/>
  <c r="H306" i="3" s="1"/>
  <c r="G305" i="3"/>
  <c r="H305" i="3" s="1"/>
  <c r="G304" i="3"/>
  <c r="H304" i="3" s="1"/>
  <c r="G303" i="3"/>
  <c r="H303" i="3" s="1"/>
  <c r="G302" i="3"/>
  <c r="H302" i="3" s="1"/>
  <c r="G301" i="3"/>
  <c r="H301" i="3" s="1"/>
  <c r="G300" i="3"/>
  <c r="H300" i="3" s="1"/>
  <c r="G299" i="3"/>
  <c r="H299" i="3" s="1"/>
  <c r="G298" i="3"/>
  <c r="H298" i="3" s="1"/>
  <c r="G297" i="3"/>
  <c r="H297" i="3" s="1"/>
  <c r="G296" i="3"/>
  <c r="H296" i="3" s="1"/>
  <c r="G295" i="3"/>
  <c r="H295" i="3" s="1"/>
  <c r="G294" i="3"/>
  <c r="H294" i="3" s="1"/>
  <c r="G293" i="3"/>
  <c r="H293" i="3" s="1"/>
  <c r="G292" i="3"/>
  <c r="H292" i="3" s="1"/>
  <c r="G291" i="3"/>
  <c r="H291" i="3" s="1"/>
  <c r="G290" i="3"/>
  <c r="H290" i="3" s="1"/>
  <c r="H289" i="3"/>
  <c r="H288" i="3"/>
  <c r="E288" i="3"/>
  <c r="H287" i="3"/>
  <c r="G286" i="3"/>
  <c r="H286" i="3" s="1"/>
  <c r="G285" i="3"/>
  <c r="H285" i="3" s="1"/>
  <c r="G284" i="3"/>
  <c r="H284" i="3" s="1"/>
  <c r="G283" i="3"/>
  <c r="H283" i="3" s="1"/>
  <c r="G282" i="3"/>
  <c r="H282" i="3" s="1"/>
  <c r="G281" i="3"/>
  <c r="H281" i="3" s="1"/>
  <c r="H280" i="3"/>
  <c r="E279" i="3"/>
  <c r="H279" i="3" s="1"/>
  <c r="H278" i="3"/>
  <c r="G277" i="3"/>
  <c r="H277" i="3" s="1"/>
  <c r="G276" i="3"/>
  <c r="H276" i="3" s="1"/>
  <c r="G275" i="3"/>
  <c r="H275" i="3" s="1"/>
  <c r="G274" i="3"/>
  <c r="H274" i="3" s="1"/>
  <c r="G273" i="3"/>
  <c r="H273" i="3" s="1"/>
  <c r="G272" i="3"/>
  <c r="H272" i="3" s="1"/>
  <c r="G271" i="3"/>
  <c r="H271" i="3" s="1"/>
  <c r="G270" i="3"/>
  <c r="H270" i="3" s="1"/>
  <c r="G269" i="3"/>
  <c r="H269" i="3" s="1"/>
  <c r="G268" i="3"/>
  <c r="H268" i="3" s="1"/>
  <c r="G267" i="3"/>
  <c r="H267" i="3" s="1"/>
  <c r="H266" i="3"/>
  <c r="G265" i="3"/>
  <c r="H265" i="3" s="1"/>
  <c r="H264" i="3"/>
  <c r="E263" i="3"/>
  <c r="H263" i="3" s="1"/>
  <c r="H262" i="3"/>
  <c r="G261" i="3"/>
  <c r="H261" i="3" s="1"/>
  <c r="G260" i="3"/>
  <c r="H260" i="3" s="1"/>
  <c r="E259" i="3"/>
  <c r="H259" i="3" s="1"/>
  <c r="H258" i="3"/>
  <c r="G257" i="3"/>
  <c r="H257" i="3" s="1"/>
  <c r="G256" i="3"/>
  <c r="H256" i="3" s="1"/>
  <c r="G255" i="3"/>
  <c r="H255" i="3" s="1"/>
  <c r="G254" i="3"/>
  <c r="H254" i="3" s="1"/>
  <c r="G253" i="3"/>
  <c r="H253" i="3" s="1"/>
  <c r="G252" i="3"/>
  <c r="H252" i="3" s="1"/>
  <c r="G251" i="3"/>
  <c r="H251" i="3" s="1"/>
  <c r="G250" i="3"/>
  <c r="H250" i="3" s="1"/>
  <c r="G249" i="3"/>
  <c r="H249" i="3" s="1"/>
  <c r="G248" i="3"/>
  <c r="H248" i="3" s="1"/>
  <c r="E247" i="3"/>
  <c r="H247" i="3" s="1"/>
  <c r="H246" i="3"/>
  <c r="G217" i="3"/>
  <c r="H217" i="3" s="1"/>
  <c r="H216" i="3"/>
  <c r="H215" i="3"/>
  <c r="G199" i="3"/>
  <c r="H199" i="3" s="1"/>
  <c r="H198" i="3"/>
  <c r="G197" i="3"/>
  <c r="H197" i="3" s="1"/>
  <c r="G196" i="3"/>
  <c r="H196" i="3" s="1"/>
  <c r="G195" i="3"/>
  <c r="H195" i="3" s="1"/>
  <c r="G194" i="3"/>
  <c r="H194" i="3" s="1"/>
  <c r="H193" i="3"/>
  <c r="E192" i="3"/>
  <c r="H192" i="3" s="1"/>
  <c r="G191" i="3"/>
  <c r="H191" i="3" s="1"/>
  <c r="G190" i="3"/>
  <c r="H190" i="3" s="1"/>
  <c r="G189" i="3"/>
  <c r="H189" i="3" s="1"/>
  <c r="G188" i="3"/>
  <c r="H188" i="3" s="1"/>
  <c r="G187" i="3"/>
  <c r="H187" i="3" s="1"/>
  <c r="G186" i="3"/>
  <c r="H186" i="3" s="1"/>
  <c r="G185" i="3"/>
  <c r="H185" i="3" s="1"/>
  <c r="H184" i="3"/>
  <c r="H183" i="3"/>
  <c r="E182" i="3"/>
  <c r="H182" i="3" s="1"/>
  <c r="G181" i="3"/>
  <c r="H181" i="3" s="1"/>
  <c r="G180" i="3"/>
  <c r="H180" i="3" s="1"/>
  <c r="G179" i="3"/>
  <c r="H179" i="3" s="1"/>
  <c r="G178" i="3"/>
  <c r="H178" i="3" s="1"/>
  <c r="G177" i="3"/>
  <c r="H177" i="3" s="1"/>
  <c r="G176" i="3"/>
  <c r="H176" i="3" s="1"/>
  <c r="H175" i="3"/>
  <c r="H174" i="3"/>
  <c r="E173" i="3"/>
  <c r="H173" i="3" s="1"/>
  <c r="G172" i="3"/>
  <c r="H172" i="3" s="1"/>
  <c r="G171" i="3"/>
  <c r="H171" i="3" s="1"/>
  <c r="G170" i="3"/>
  <c r="H170" i="3" s="1"/>
  <c r="G169" i="3"/>
  <c r="H169" i="3" s="1"/>
  <c r="H168" i="3"/>
  <c r="H167" i="3"/>
  <c r="E166" i="3"/>
  <c r="H166" i="3" s="1"/>
  <c r="G165" i="3"/>
  <c r="H165" i="3" s="1"/>
  <c r="G141" i="3"/>
  <c r="H141" i="3" s="1"/>
  <c r="E140" i="3"/>
  <c r="H140" i="3" s="1"/>
  <c r="H139" i="3"/>
  <c r="G138" i="3"/>
  <c r="H138" i="3" s="1"/>
  <c r="G137" i="3"/>
  <c r="H137" i="3" s="1"/>
  <c r="G136" i="3"/>
  <c r="H136" i="3" s="1"/>
  <c r="G135" i="3"/>
  <c r="H135" i="3" s="1"/>
  <c r="G134" i="3"/>
  <c r="H134" i="3" s="1"/>
  <c r="G133" i="3"/>
  <c r="H133" i="3" s="1"/>
  <c r="G132" i="3"/>
  <c r="H132" i="3" s="1"/>
  <c r="G131" i="3"/>
  <c r="H131" i="3" s="1"/>
  <c r="G130" i="3"/>
  <c r="H130" i="3" s="1"/>
  <c r="G129" i="3"/>
  <c r="H129" i="3" s="1"/>
  <c r="G128" i="3"/>
  <c r="H128" i="3" s="1"/>
  <c r="G127" i="3"/>
  <c r="H127" i="3" s="1"/>
  <c r="G126" i="3"/>
  <c r="H126" i="3" s="1"/>
  <c r="G125" i="3"/>
  <c r="H125" i="3" s="1"/>
  <c r="G124" i="3"/>
  <c r="H124" i="3" s="1"/>
  <c r="G123" i="3"/>
  <c r="H123" i="3" s="1"/>
  <c r="G122" i="3"/>
  <c r="H122" i="3" s="1"/>
  <c r="G121" i="3"/>
  <c r="H121" i="3" s="1"/>
  <c r="H120" i="3"/>
  <c r="E119" i="3"/>
  <c r="H119" i="3" s="1"/>
  <c r="H118" i="3"/>
  <c r="G117" i="3"/>
  <c r="H117" i="3" s="1"/>
  <c r="G116" i="3"/>
  <c r="H116" i="3" s="1"/>
  <c r="G115" i="3"/>
  <c r="H115" i="3" s="1"/>
  <c r="G114" i="3"/>
  <c r="H114" i="3" s="1"/>
  <c r="G113" i="3"/>
  <c r="H113" i="3" s="1"/>
  <c r="G112" i="3"/>
  <c r="H112" i="3" s="1"/>
  <c r="G111" i="3"/>
  <c r="H111" i="3" s="1"/>
  <c r="G110" i="3"/>
  <c r="H110" i="3" s="1"/>
  <c r="G109" i="3"/>
  <c r="H109" i="3" s="1"/>
  <c r="G108" i="3"/>
  <c r="H108" i="3" s="1"/>
  <c r="G107" i="3"/>
  <c r="H107" i="3" s="1"/>
  <c r="G106" i="3"/>
  <c r="H106" i="3" s="1"/>
  <c r="G105" i="3"/>
  <c r="H105" i="3" s="1"/>
  <c r="G104" i="3"/>
  <c r="H104" i="3" s="1"/>
  <c r="G103" i="3"/>
  <c r="H103" i="3" s="1"/>
  <c r="G102" i="3"/>
  <c r="H102" i="3" s="1"/>
  <c r="G101" i="3"/>
  <c r="H101" i="3" s="1"/>
  <c r="G100" i="3"/>
  <c r="H100" i="3" s="1"/>
  <c r="G99" i="3"/>
  <c r="H99" i="3" s="1"/>
  <c r="G98" i="3"/>
  <c r="H98" i="3" s="1"/>
  <c r="G97" i="3"/>
  <c r="H97" i="3" s="1"/>
  <c r="G96" i="3"/>
  <c r="H96" i="3" s="1"/>
  <c r="H95" i="3"/>
  <c r="E94" i="3"/>
  <c r="H94" i="3" s="1"/>
  <c r="H93" i="3"/>
  <c r="G92" i="3"/>
  <c r="H92" i="3" s="1"/>
  <c r="G91" i="3"/>
  <c r="H91" i="3" s="1"/>
  <c r="G90" i="3"/>
  <c r="H90" i="3" s="1"/>
  <c r="G89" i="3"/>
  <c r="H89" i="3" s="1"/>
  <c r="G88" i="3"/>
  <c r="H88" i="3" s="1"/>
  <c r="G87" i="3"/>
  <c r="H87" i="3" s="1"/>
  <c r="G86" i="3"/>
  <c r="H86" i="3" s="1"/>
  <c r="G85" i="3"/>
  <c r="H85" i="3" s="1"/>
  <c r="G84" i="3"/>
  <c r="H84" i="3" s="1"/>
  <c r="G83" i="3"/>
  <c r="H83" i="3" s="1"/>
  <c r="G82" i="3"/>
  <c r="H82" i="3" s="1"/>
  <c r="G81" i="3"/>
  <c r="H81" i="3" s="1"/>
  <c r="G80" i="3"/>
  <c r="H80" i="3" s="1"/>
  <c r="H79" i="3"/>
  <c r="E78" i="3"/>
  <c r="H78" i="3" s="1"/>
  <c r="H77" i="3"/>
  <c r="G76" i="3"/>
  <c r="H76" i="3" s="1"/>
  <c r="H75" i="3"/>
  <c r="E74" i="3"/>
  <c r="H74" i="3" s="1"/>
  <c r="H73" i="3"/>
  <c r="G72" i="3"/>
  <c r="H72" i="3" s="1"/>
  <c r="G71" i="3"/>
  <c r="H71" i="3" s="1"/>
  <c r="G70" i="3"/>
  <c r="H70" i="3" s="1"/>
  <c r="G69" i="3"/>
  <c r="H69" i="3" s="1"/>
  <c r="G68" i="3"/>
  <c r="H68" i="3" s="1"/>
  <c r="G67" i="3"/>
  <c r="H67" i="3" s="1"/>
  <c r="G66" i="3"/>
  <c r="H66" i="3" s="1"/>
  <c r="G65" i="3"/>
  <c r="H65" i="3" s="1"/>
  <c r="G64" i="3"/>
  <c r="H64" i="3" s="1"/>
  <c r="G63" i="3"/>
  <c r="H63" i="3" s="1"/>
  <c r="G62" i="3"/>
  <c r="H62" i="3" s="1"/>
  <c r="G61" i="3"/>
  <c r="H61" i="3" s="1"/>
  <c r="H60" i="3"/>
  <c r="E59" i="3"/>
  <c r="H59" i="3" s="1"/>
  <c r="H58" i="3"/>
  <c r="G57" i="3"/>
  <c r="H57" i="3" s="1"/>
  <c r="G56" i="3"/>
  <c r="H56" i="3" s="1"/>
  <c r="G55" i="3"/>
  <c r="H55" i="3" s="1"/>
  <c r="G54" i="3"/>
  <c r="H54" i="3" s="1"/>
  <c r="G53" i="3"/>
  <c r="H53" i="3" s="1"/>
  <c r="G52" i="3"/>
  <c r="H52" i="3" s="1"/>
  <c r="G51" i="3"/>
  <c r="H51" i="3" s="1"/>
  <c r="G50" i="3"/>
  <c r="H50" i="3" s="1"/>
  <c r="G49" i="3"/>
  <c r="H49" i="3" s="1"/>
  <c r="G48" i="3"/>
  <c r="H48" i="3" s="1"/>
  <c r="G47" i="3"/>
  <c r="H47" i="3" s="1"/>
  <c r="G46" i="3"/>
  <c r="H46" i="3" s="1"/>
  <c r="G45" i="3"/>
  <c r="H45" i="3" s="1"/>
  <c r="G44" i="3"/>
  <c r="H44" i="3" s="1"/>
  <c r="G43" i="3"/>
  <c r="H43" i="3" s="1"/>
  <c r="G42" i="3"/>
  <c r="H42" i="3" s="1"/>
  <c r="G41" i="3"/>
  <c r="H41" i="3" s="1"/>
  <c r="G40" i="3"/>
  <c r="H40" i="3" s="1"/>
  <c r="G39" i="3"/>
  <c r="H39" i="3" s="1"/>
  <c r="G38" i="3"/>
  <c r="H38" i="3" s="1"/>
  <c r="G37" i="3"/>
  <c r="H37" i="3" s="1"/>
  <c r="G36" i="3"/>
  <c r="H36" i="3" s="1"/>
  <c r="G35" i="3"/>
  <c r="H35" i="3" s="1"/>
  <c r="G34" i="3"/>
  <c r="H34" i="3" s="1"/>
  <c r="G33" i="3"/>
  <c r="H33" i="3" s="1"/>
  <c r="G32" i="3"/>
  <c r="H32" i="3" s="1"/>
  <c r="G31" i="3"/>
  <c r="H31" i="3" s="1"/>
  <c r="G30" i="3"/>
  <c r="H30" i="3" s="1"/>
  <c r="G29" i="3"/>
  <c r="H29" i="3" s="1"/>
  <c r="G28" i="3"/>
  <c r="H28" i="3" s="1"/>
  <c r="G27" i="3"/>
  <c r="H27" i="3" s="1"/>
  <c r="G26" i="3"/>
  <c r="H26" i="3" s="1"/>
  <c r="G25" i="3"/>
  <c r="H25" i="3" s="1"/>
  <c r="G24" i="3"/>
  <c r="H24" i="3" s="1"/>
  <c r="G23" i="3"/>
  <c r="H23" i="3" s="1"/>
  <c r="G22" i="3"/>
  <c r="H22" i="3" s="1"/>
  <c r="G21" i="3"/>
  <c r="H21" i="3" s="1"/>
  <c r="G20" i="3"/>
  <c r="H20" i="3" s="1"/>
  <c r="G19" i="3"/>
  <c r="H19" i="3" s="1"/>
  <c r="G18" i="3"/>
  <c r="H18" i="3" s="1"/>
  <c r="G17" i="3"/>
  <c r="H17" i="3" s="1"/>
  <c r="G16" i="3"/>
  <c r="H16" i="3" s="1"/>
  <c r="G15" i="3"/>
  <c r="H15" i="3" s="1"/>
  <c r="G14" i="3"/>
  <c r="H14" i="3" s="1"/>
  <c r="G13" i="3"/>
  <c r="H13" i="3" s="1"/>
  <c r="G12" i="3"/>
  <c r="H12" i="3" s="1"/>
  <c r="E10" i="3"/>
  <c r="I75" i="13" l="1"/>
  <c r="J75" i="13"/>
  <c r="K75" i="13" s="1"/>
  <c r="H75" i="10"/>
  <c r="I75" i="10"/>
  <c r="E333" i="3"/>
  <c r="E336" i="3" s="1"/>
  <c r="J77" i="13" l="1"/>
  <c r="M77" i="13" s="1"/>
  <c r="M77" i="10"/>
  <c r="E337" i="3"/>
  <c r="E338" i="3" s="1"/>
  <c r="H333" i="3"/>
  <c r="E335" i="3"/>
  <c r="E340" i="3"/>
  <c r="E342"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66" authorId="0" shapeId="0" xr:uid="{00000000-0006-0000-0400-000001000000}">
      <text>
        <r>
          <rPr>
            <sz val="10"/>
            <color rgb="FF000000"/>
            <rFont val="Arial"/>
            <family val="2"/>
            <scheme val="minor"/>
          </rPr>
          <t>======
ID#AAABcquCFCk
Usuario    (2025-01-23 13:35:09)
no va con frescasa ni estuco</t>
        </r>
      </text>
    </comment>
  </commentList>
  <extLst>
    <ext xmlns:r="http://schemas.openxmlformats.org/officeDocument/2006/relationships" uri="GoogleSheetsCustomDataVersion2">
      <go:sheetsCustomData xmlns:go="http://customooxmlschemas.google.com/" r:id="rId1" roundtripDataSignature="AMtx7mhfxelrtDRP+EelNC3h1xd9+IqPxw=="/>
    </ext>
  </extLst>
</comments>
</file>

<file path=xl/sharedStrings.xml><?xml version="1.0" encoding="utf-8"?>
<sst xmlns="http://schemas.openxmlformats.org/spreadsheetml/2006/main" count="1158" uniqueCount="669">
  <si>
    <t>PROYECTO: LA FISCALIA GENERAL DE LA NACION A TRAVÉS DE LA SUBDIRECCIÒN REGIONAL DE APOYO CENTRAL, REQUIERE CONTRATAR EL MANTENIMIENTO DE LA SEDE UBICADA EN KR 7 21 25/27/31 GIRARDOT - CUNDINAMARCA, CON PRECIOS UNITARIOS FIJOS.</t>
  </si>
  <si>
    <t>DESCRIPCIÓN</t>
  </si>
  <si>
    <t>UNIDAD</t>
  </si>
  <si>
    <t>PRELIMINARES</t>
  </si>
  <si>
    <t>1,1</t>
  </si>
  <si>
    <t>1,2</t>
  </si>
  <si>
    <t>1,3</t>
  </si>
  <si>
    <t>1,4</t>
  </si>
  <si>
    <t>1,5</t>
  </si>
  <si>
    <t>1,6</t>
  </si>
  <si>
    <t>1,7</t>
  </si>
  <si>
    <t>1,8</t>
  </si>
  <si>
    <t>1,10</t>
  </si>
  <si>
    <t>1,11</t>
  </si>
  <si>
    <t>1,13</t>
  </si>
  <si>
    <t>1,14</t>
  </si>
  <si>
    <t>1,15</t>
  </si>
  <si>
    <t>1,20</t>
  </si>
  <si>
    <t>1,21</t>
  </si>
  <si>
    <t>1,22</t>
  </si>
  <si>
    <t>1,23</t>
  </si>
  <si>
    <t>1,24</t>
  </si>
  <si>
    <t>1,25</t>
  </si>
  <si>
    <t>1,30</t>
  </si>
  <si>
    <t>1,31</t>
  </si>
  <si>
    <t>1,32</t>
  </si>
  <si>
    <t>1,34</t>
  </si>
  <si>
    <t>1,35</t>
  </si>
  <si>
    <t>1,36</t>
  </si>
  <si>
    <t>1,37</t>
  </si>
  <si>
    <t>1,39</t>
  </si>
  <si>
    <t>1,41</t>
  </si>
  <si>
    <t>1,44</t>
  </si>
  <si>
    <t>1,45</t>
  </si>
  <si>
    <t>1,46</t>
  </si>
  <si>
    <t>II</t>
  </si>
  <si>
    <t>2,1</t>
  </si>
  <si>
    <t>2,2</t>
  </si>
  <si>
    <t>2,5</t>
  </si>
  <si>
    <t>2,6</t>
  </si>
  <si>
    <t>2,7</t>
  </si>
  <si>
    <t>2,8</t>
  </si>
  <si>
    <t>2,9</t>
  </si>
  <si>
    <t>2,10</t>
  </si>
  <si>
    <t>IV</t>
  </si>
  <si>
    <t>4,1</t>
  </si>
  <si>
    <t>4,3</t>
  </si>
  <si>
    <t>4,4</t>
  </si>
  <si>
    <t>4,7</t>
  </si>
  <si>
    <t>4,8</t>
  </si>
  <si>
    <t>4,9</t>
  </si>
  <si>
    <t>4,10</t>
  </si>
  <si>
    <t>4,12</t>
  </si>
  <si>
    <t>4,13</t>
  </si>
  <si>
    <t>V</t>
  </si>
  <si>
    <t>5,2</t>
  </si>
  <si>
    <t>5,3</t>
  </si>
  <si>
    <t>5,5</t>
  </si>
  <si>
    <t>5,8</t>
  </si>
  <si>
    <t>5,9</t>
  </si>
  <si>
    <t>5,11</t>
  </si>
  <si>
    <t>5,12</t>
  </si>
  <si>
    <t>5,17</t>
  </si>
  <si>
    <t>VI</t>
  </si>
  <si>
    <t>6,1</t>
  </si>
  <si>
    <t>6,2</t>
  </si>
  <si>
    <t>6,3</t>
  </si>
  <si>
    <t>6,4</t>
  </si>
  <si>
    <t>6,7</t>
  </si>
  <si>
    <t>6,8</t>
  </si>
  <si>
    <t>6,9</t>
  </si>
  <si>
    <t>6,16</t>
  </si>
  <si>
    <t>6,17</t>
  </si>
  <si>
    <t>VIII</t>
  </si>
  <si>
    <t>TENDIDO DE TUBERÍA CONDUIT PVC</t>
  </si>
  <si>
    <t>8,1,1</t>
  </si>
  <si>
    <t xml:space="preserve">  De  Ø  1/2"</t>
  </si>
  <si>
    <t>ML</t>
  </si>
  <si>
    <t>8,1,2</t>
  </si>
  <si>
    <t xml:space="preserve">  De  Ø 3/4"</t>
  </si>
  <si>
    <t>8,1,3</t>
  </si>
  <si>
    <t xml:space="preserve">  De  Ø  1"</t>
  </si>
  <si>
    <t>X</t>
  </si>
  <si>
    <t>10,1,1</t>
  </si>
  <si>
    <t>10,1,4</t>
  </si>
  <si>
    <t>10,1,6</t>
  </si>
  <si>
    <t>XI</t>
  </si>
  <si>
    <t>11,1,1</t>
  </si>
  <si>
    <t>XII</t>
  </si>
  <si>
    <t>12,2</t>
  </si>
  <si>
    <t>12,3</t>
  </si>
  <si>
    <t>12,5</t>
  </si>
  <si>
    <t>12,7</t>
  </si>
  <si>
    <t>XIV</t>
  </si>
  <si>
    <t>14,1</t>
  </si>
  <si>
    <t>14,2</t>
  </si>
  <si>
    <t>14,2,1</t>
  </si>
  <si>
    <t>14,2,2</t>
  </si>
  <si>
    <t>14,3</t>
  </si>
  <si>
    <t>14,4</t>
  </si>
  <si>
    <t>14,5</t>
  </si>
  <si>
    <t>14,6</t>
  </si>
  <si>
    <t>14,7</t>
  </si>
  <si>
    <t>14,9</t>
  </si>
  <si>
    <t>XV</t>
  </si>
  <si>
    <t>15,1</t>
  </si>
  <si>
    <t>15,2</t>
  </si>
  <si>
    <t>15,3</t>
  </si>
  <si>
    <t>XVI</t>
  </si>
  <si>
    <t>16,1</t>
  </si>
  <si>
    <t>16,2</t>
  </si>
  <si>
    <t>16,4</t>
  </si>
  <si>
    <t>16,5</t>
  </si>
  <si>
    <t>16,6</t>
  </si>
  <si>
    <t>16,7</t>
  </si>
  <si>
    <t>16,9</t>
  </si>
  <si>
    <t>16,10</t>
  </si>
  <si>
    <t>16,11</t>
  </si>
  <si>
    <t>16,12</t>
  </si>
  <si>
    <t>16,14</t>
  </si>
  <si>
    <t>16,15</t>
  </si>
  <si>
    <t>16,17</t>
  </si>
  <si>
    <t>16,18</t>
  </si>
  <si>
    <t>16,19</t>
  </si>
  <si>
    <t>16,20</t>
  </si>
  <si>
    <t>XVII</t>
  </si>
  <si>
    <t>17,1</t>
  </si>
  <si>
    <t>17,2</t>
  </si>
  <si>
    <t>17,5</t>
  </si>
  <si>
    <t>17,7</t>
  </si>
  <si>
    <t>17,8</t>
  </si>
  <si>
    <t>XIX</t>
  </si>
  <si>
    <t>19,1</t>
  </si>
  <si>
    <t>M2</t>
  </si>
  <si>
    <t>TOTAL COSTO DIRECTO</t>
  </si>
  <si>
    <t>Administración</t>
  </si>
  <si>
    <t xml:space="preserve">Imprevistos </t>
  </si>
  <si>
    <t>Utilidad</t>
  </si>
  <si>
    <t>IVA Sobre Utilidad</t>
  </si>
  <si>
    <t>FISCALÍA GENERAL DE LA NACIÓN</t>
  </si>
  <si>
    <t>SUBDIRECCIÓN REGIONAL DE APOYO CENTRAL</t>
  </si>
  <si>
    <t>ÍTEM</t>
  </si>
  <si>
    <t>VALOR UNITARIO</t>
  </si>
  <si>
    <t>UN</t>
  </si>
  <si>
    <t xml:space="preserve">Desmonte de marcos y puertas </t>
  </si>
  <si>
    <t>Regata instalación sanitaria</t>
  </si>
  <si>
    <t>Sellamiento punto sanitario</t>
  </si>
  <si>
    <t>Desmonte de baranda en acero</t>
  </si>
  <si>
    <t>Desmonte de puesto de trabajo</t>
  </si>
  <si>
    <t xml:space="preserve">Desmonte de divisiones de oficina abierta </t>
  </si>
  <si>
    <t>Desmonte de unidades de archivo rodante</t>
  </si>
  <si>
    <t>Montaje de unidades de archivo rodante</t>
  </si>
  <si>
    <t>Desmonte de Sanitario</t>
  </si>
  <si>
    <t>Desmonte de lavamanos</t>
  </si>
  <si>
    <t>Desmonte de orinal</t>
  </si>
  <si>
    <t>Desmonte de divisiones de baño</t>
  </si>
  <si>
    <t>Desmonte de parlantes</t>
  </si>
  <si>
    <t>Desmonte de detectores de humo</t>
  </si>
  <si>
    <t>Desmonte de salidas de voz y datos</t>
  </si>
  <si>
    <t>Desmonte de salidas normales y reguladas</t>
  </si>
  <si>
    <t>Desmonte de ventaneria en aluminio</t>
  </si>
  <si>
    <t>Desmonte de puertas en vidrio y fijos en vidrio templado</t>
  </si>
  <si>
    <t>Desmonte de secador de manos</t>
  </si>
  <si>
    <t>Retiro de tapete existente</t>
  </si>
  <si>
    <t>Desmonte de bandeja portacable</t>
  </si>
  <si>
    <t>Dintel en concreto</t>
  </si>
  <si>
    <t>Resane de piso con granito pulido similar el existente</t>
  </si>
  <si>
    <t>Pulida de piso en granito</t>
  </si>
  <si>
    <t>Cinta antideslizante y reflectiva</t>
  </si>
  <si>
    <t>Media Caña en granito pulido 0.30 m batería sanitaría bunker (incluye wing en bronce)</t>
  </si>
  <si>
    <t>Suministro e Instalación Piso Laminado revestido en PVC.</t>
  </si>
  <si>
    <t>Mueble alto en madera y formica</t>
  </si>
  <si>
    <t>Mueble bajo en madera y formica</t>
  </si>
  <si>
    <t xml:space="preserve">Suministro e instalación de divisiones para baño en acero inoxidable </t>
  </si>
  <si>
    <t>Pintura anti humedad</t>
  </si>
  <si>
    <t xml:space="preserve">Pintura epoxica </t>
  </si>
  <si>
    <t xml:space="preserve">Dintel en drywall reforzado con madera </t>
  </si>
  <si>
    <t>Suministro e instalación cortinas enrollables tipo solar screen 10%</t>
  </si>
  <si>
    <t>Papel tapiz texturizado para pared.</t>
  </si>
  <si>
    <t>Suministro e Instalación Cielo Raso en PVC, semi mate</t>
  </si>
  <si>
    <t xml:space="preserve">Suministro e Instalación Media Caña Plástica para remates Cielo Raso en PVC </t>
  </si>
  <si>
    <t>Pintura de Guardaescobas en aceite</t>
  </si>
  <si>
    <t>Registro de 1"</t>
  </si>
  <si>
    <t>Reventilacion PVC 3"</t>
  </si>
  <si>
    <t>Interconexión entre la puesta a tierra y el Tablero General de Distribución en cable de CU desnudo #2/0 AWG. Todas las uniones deben hacerse mediante soldadura exotérmica Termoweld x 115 gr.</t>
  </si>
  <si>
    <t>Suministro e instalación de espejos para baños de 6 mm flotado</t>
  </si>
  <si>
    <t>ASEO Y LIMPIEZA GENERAL</t>
  </si>
  <si>
    <t>TOTAL COSTOS DIRECTOS</t>
  </si>
  <si>
    <t>Imprevistos</t>
  </si>
  <si>
    <t>TOTAL COSTOS INDIRECTOS</t>
  </si>
  <si>
    <t>TOTAL COSTOS DIRECTOS E INDIRECTOS</t>
  </si>
  <si>
    <t xml:space="preserve">                                               SUBPROCESO DE ADQUISICION DE BIENES Y SERVICIOS</t>
  </si>
  <si>
    <t xml:space="preserve">                                          CANTIDADES  Y COSTOS DE OBRA</t>
  </si>
  <si>
    <t>VALOR APU</t>
  </si>
  <si>
    <t>l</t>
  </si>
  <si>
    <t>Demolición muros en mamposteria</t>
  </si>
  <si>
    <t>Demolición de piso existente</t>
  </si>
  <si>
    <t>Desmonte de guardaescoba</t>
  </si>
  <si>
    <t>Demolición muros en Dry wall</t>
  </si>
  <si>
    <t>Demolicion de pañete</t>
  </si>
  <si>
    <t>Desmonte de cielo raso</t>
  </si>
  <si>
    <t>Demoliciòn de poyo</t>
  </si>
  <si>
    <t>Demoliciòn de placa</t>
  </si>
  <si>
    <t>1,9</t>
  </si>
  <si>
    <t>Desmonte de ventana</t>
  </si>
  <si>
    <t>1,12</t>
  </si>
  <si>
    <t>Regata tuberia electrica piso</t>
  </si>
  <si>
    <t>Sellamiento punto hidraulico</t>
  </si>
  <si>
    <t>1,16</t>
  </si>
  <si>
    <t>1,17</t>
  </si>
  <si>
    <t>1,18</t>
  </si>
  <si>
    <t>1,19</t>
  </si>
  <si>
    <t>Demolicion de meson</t>
  </si>
  <si>
    <t>Demolicion de enchape</t>
  </si>
  <si>
    <t>1,26</t>
  </si>
  <si>
    <t>Demolicion de pisos baños</t>
  </si>
  <si>
    <t>1,27</t>
  </si>
  <si>
    <t>Desmonte de muebles de cocineta</t>
  </si>
  <si>
    <t>1,28</t>
  </si>
  <si>
    <t>1,29</t>
  </si>
  <si>
    <t>Desmonte de piso vinilico</t>
  </si>
  <si>
    <t>Desmonte de salida electrica de alumbrado</t>
  </si>
  <si>
    <t>Retiro de cableado UTP y electrico</t>
  </si>
  <si>
    <t>1,33</t>
  </si>
  <si>
    <t>Desmonte e instalacion de persinas</t>
  </si>
  <si>
    <t>1,38</t>
  </si>
  <si>
    <t>Cerramiento provisional (polisombra y parales de madera)</t>
  </si>
  <si>
    <t>1,40</t>
  </si>
  <si>
    <t>localizacion y replanteo</t>
  </si>
  <si>
    <t>1,42</t>
  </si>
  <si>
    <t>1,43</t>
  </si>
  <si>
    <t>Desmonte de canaleta metalica</t>
  </si>
  <si>
    <t>Retiro de Tablero Electrico parcial de Distribución con espacio para totalizador</t>
  </si>
  <si>
    <t>Desmonte de tubería metálica IMC o EMT de Ø1/2" o Ø3/4"</t>
  </si>
  <si>
    <t>Desmonte de salida de interruptor de alumbrado</t>
  </si>
  <si>
    <t>MAMPOSTERIA Y ESTRUCTURA</t>
  </si>
  <si>
    <t>Muro en dry wall doble cara de .12 (insonorisado con frescasa)</t>
  </si>
  <si>
    <t>2,3</t>
  </si>
  <si>
    <t>Mamposteria en ladrillo tolete comun</t>
  </si>
  <si>
    <t>2,4</t>
  </si>
  <si>
    <t>Suministro e instalacion de bloque abujardado</t>
  </si>
  <si>
    <t>Muro en bloque No. 5</t>
  </si>
  <si>
    <t>Muro en super board</t>
  </si>
  <si>
    <t>Suministro y aplicación de pañete impermeabilizado 1:3</t>
  </si>
  <si>
    <t>Pañetes caras lineales</t>
  </si>
  <si>
    <t>Suministro y aplicación de pañete, mortero 1:4</t>
  </si>
  <si>
    <t>2,11</t>
  </si>
  <si>
    <t>Suministro e Instalacion de Estructura Metálica con perfil estructural DD4MM 10X10 ángulo de 1 1/2 X 1 1/2 X 3/16, pernos de anclaje y platinas de 20 X 20 X 20 x 1/4", para soporte de Cielo Raso en Dry Wall y Cubierta en Superboard H = 4 m, incluye Instalacion de platinas, Soldadura  y todo lo necesario para su correcta Instalacion y  funcionamiento.</t>
  </si>
  <si>
    <t>2,12</t>
  </si>
  <si>
    <t>Suministro e Instalacion de Perfileria en Aluminio  para soporte de  Laminas de Superboard Inc platinas, chazos, tornillos y todo lo necesario para su correcto funcionamiento.</t>
  </si>
  <si>
    <t>III</t>
  </si>
  <si>
    <t>CUBIERTA</t>
  </si>
  <si>
    <t xml:space="preserve">Impermeabilización Cubiertas con poliurea sobre imprimación </t>
  </si>
  <si>
    <t>CARPINTERIA METALICA Y MADERA</t>
  </si>
  <si>
    <t>Suministro e instalación de bisagra hidraulica</t>
  </si>
  <si>
    <t>4,2</t>
  </si>
  <si>
    <t>Suministro e instalación de puerta y marco en madera de .80 a .1,00 x  2.20, forradas en melaminico y chapa</t>
  </si>
  <si>
    <t>Suministro e instalación de puerta y marco en lamina cold rolle de .90 a 1.20 x  2.20</t>
  </si>
  <si>
    <t>Suministro e instalacion de pelicula samblasting</t>
  </si>
  <si>
    <t>4,5</t>
  </si>
  <si>
    <t>Suministro e instalacion de chapa de seguridad</t>
  </si>
  <si>
    <t>4,6</t>
  </si>
  <si>
    <t>Suministro e instalacion de extractor de aire10"</t>
  </si>
  <si>
    <t>Suministro e instalacion de ducto para aire de 10"</t>
  </si>
  <si>
    <t>4,11</t>
  </si>
  <si>
    <t>Suministro e instalacion de meson en acero inoxidable</t>
  </si>
  <si>
    <t>Suministro e instalacion de lavaplatos en acero inoxidable</t>
  </si>
  <si>
    <t>Suministro e instalacion de ventana corrediza en aluminio de dos naves empaquetada, con vidrio de 6 mm templado, cada nave y cerradura color blanco mate</t>
  </si>
  <si>
    <t>PISOS Y ENCHAPES</t>
  </si>
  <si>
    <t>5,1</t>
  </si>
  <si>
    <t>Alistado de piso en mortero impermeabilizado 1:3</t>
  </si>
  <si>
    <t>Alistado de piso mortero 1:4</t>
  </si>
  <si>
    <t>Ceramica muro de 30 x 60 cm, rectificado</t>
  </si>
  <si>
    <t>5,4</t>
  </si>
  <si>
    <t>Ceramica piso de 50 X 50 cm</t>
  </si>
  <si>
    <t>5,6</t>
  </si>
  <si>
    <t>5,7</t>
  </si>
  <si>
    <t>Guardaescoba en ceramica de .08 m</t>
  </si>
  <si>
    <t>Suministro e instalacion de piso vinilico de trafico alto</t>
  </si>
  <si>
    <t>Suministro e instalacion de guardaescoba en vinilo</t>
  </si>
  <si>
    <t>5,10</t>
  </si>
  <si>
    <t>Afinado y nivelación de piso para preparar superficie para el piso vinilico (mastico)</t>
  </si>
  <si>
    <t>Suministro e instalacion de guardaescoba en porcelanato similar al piso instalado de 10 cms de alto</t>
  </si>
  <si>
    <t>Suministro e instalacion de porcelanato de 60*60 tipo alfa o similar trafico alto</t>
  </si>
  <si>
    <t>5,13</t>
  </si>
  <si>
    <t xml:space="preserve">Suministro e instalacion de alfombra de trafico alto modular </t>
  </si>
  <si>
    <t>5,14</t>
  </si>
  <si>
    <t>Suministro e instalacion de ceramica de piso para baño tipo pizarra negra o similar</t>
  </si>
  <si>
    <t>5,15</t>
  </si>
  <si>
    <t>Suministro e instalacion de guardaescoba en granito natural de h:10 cms</t>
  </si>
  <si>
    <t>5,16</t>
  </si>
  <si>
    <t>Suministro e instalacion de piso en granito natural</t>
  </si>
  <si>
    <t>5,18</t>
  </si>
  <si>
    <t>Suministro e instalacion de piso tipo deck, trafico alto, incluye estructura</t>
  </si>
  <si>
    <t>5,19</t>
  </si>
  <si>
    <t>5,20</t>
  </si>
  <si>
    <t>Suministro e instalacion de guardaescoba en madera forrado en melaminico</t>
  </si>
  <si>
    <t>5,21</t>
  </si>
  <si>
    <t>5,22</t>
  </si>
  <si>
    <t>Suministro e Instalacion de Lamina en Superboard de 10  mm  Sobre estructura Metalica, altura 4 mt , incluye tornilleria y andamios  y todo lo necesario para su correcta Instalacion y  funcionamineto.</t>
  </si>
  <si>
    <t>PINTURA Y ACABADOS</t>
  </si>
  <si>
    <t xml:space="preserve">Pintura en vinilo tipo Koraza </t>
  </si>
  <si>
    <t>Pintura en vinilo tipo 1 (tres manos)</t>
  </si>
  <si>
    <t xml:space="preserve">Estuco </t>
  </si>
  <si>
    <t>6,5</t>
  </si>
  <si>
    <t>6,6</t>
  </si>
  <si>
    <t>Pintura bajo placa</t>
  </si>
  <si>
    <t>Pintura de puertas en esmalte 2 manos</t>
  </si>
  <si>
    <t>Pintura de marcos de puertas en esmalte dos manos</t>
  </si>
  <si>
    <t>Suministro e instalación de cielo raso en dry wall plano</t>
  </si>
  <si>
    <t>6,10</t>
  </si>
  <si>
    <t>Suministro e instalacion de cielo raso en fibra mineral de 60 * 60</t>
  </si>
  <si>
    <t>6,11</t>
  </si>
  <si>
    <t>Suministro e instalacion de cielo raso  en dry wall antihongos</t>
  </si>
  <si>
    <t>6,12</t>
  </si>
  <si>
    <t>Suministro e instalacion de cenefas en dry wall ancho hasta 0,60 m</t>
  </si>
  <si>
    <t>6,13</t>
  </si>
  <si>
    <t>Suministro e instalacion de cielo raso en lamina metalica perforada 60x60</t>
  </si>
  <si>
    <t>6,14</t>
  </si>
  <si>
    <t>6,15</t>
  </si>
  <si>
    <t>6,18</t>
  </si>
  <si>
    <t>VII</t>
  </si>
  <si>
    <t>TABLERO GENERAL DE DISTRIBUCIÓN</t>
  </si>
  <si>
    <t>7,1</t>
  </si>
  <si>
    <t>Gabinete metálico autosoportado construido en lámina Cold Rolled calibre No.16 (mínimo); refuerzos estructurales en perfil, de dimensiones a acordar; con tratamiento superficial para protegerlo de la oxidación y lograr mayor adherencia de la pintura (mediante proceso de bonderizado y fosfatado); con acabado final color gris claro y compuesto de los siguientes elementos:</t>
  </si>
  <si>
    <t>Interruptor automatico totalizador por el lado de emergencia (planta) y el lado de normal (red) de 3 x 400 Amp. (Icc. mínimo 14.000 Amps.), bornes de entrada para dos (2) cables #4/0 por fase.</t>
  </si>
  <si>
    <t>Conmutador de transferencia automática con las siguientes características:</t>
  </si>
  <si>
    <t>Tensión de trabajo 208/120 V.</t>
  </si>
  <si>
    <t>Sistema de conmutación por contactores al lado de la red y en el lado de la planta.</t>
  </si>
  <si>
    <t>Capacidad de maniobra 800 Amp. (Icc. Mínimo 14,000 Amp.)</t>
  </si>
  <si>
    <t>Enclavamiento electromecánico.  Retardo de tiempo en la transferencia de la fuente normal a emergencia y de emergencia a normal 0.1 a 10 minutos.</t>
  </si>
  <si>
    <t>Retardo de tiempo en el arranque del motor ajustable de 2 a 50 seg.</t>
  </si>
  <si>
    <t>Relé sensor de frecuencia y tensión sobre la alimentación de la fuente de emergencia y que efectúe la transferencia únicamente cuando la tensión y frecuencia de la planta estén normalizadas.</t>
  </si>
  <si>
    <t>Conmutador selector de cuatro (4) posiciones para operación de prueba automático, apagado y arranque del motor.</t>
  </si>
  <si>
    <t>Dos (2) luces piloto  verde normal y rojo emergencia.</t>
  </si>
  <si>
    <t>Un analizador de redes Ref. PM800 Merlin Gerin.</t>
  </si>
  <si>
    <t>Un DPS Categoria B Leviton</t>
  </si>
  <si>
    <t>Barrajes tetrapolares en cobre rojo electrolítico montado sobre aisladores de resina, pintado y de las siguientes  dimensiones o equivalentes:</t>
  </si>
  <si>
    <t xml:space="preserve">                             Fases       Neutro        Tierra</t>
  </si>
  <si>
    <t xml:space="preserve">                                mm          mm             mm</t>
  </si>
  <si>
    <t>General              40 x 10       30 x 10         30 x 10</t>
  </si>
  <si>
    <t>Interruptores automáticos tipo industrial de las siguientes caracteristicas:.</t>
  </si>
  <si>
    <t>Dos       (2)  de  3 x 100 Amp.</t>
  </si>
  <si>
    <t>Dos       (2)  de  3 x 80 Amp.</t>
  </si>
  <si>
    <t>Tres      (3)  de  3 x 60 Amp.</t>
  </si>
  <si>
    <t>Seis      (6)  de  3 x 50 Amp.</t>
  </si>
  <si>
    <t>Uno       (1)  de  3 x 30 Amp.</t>
  </si>
  <si>
    <t>Notas: Debidamente ensamblado para su instalacion y utilizacion inmediata. En la puerta llevará las respectivas placas de identificacion de circuitos; señalizacón e indicacón de comandos.</t>
  </si>
  <si>
    <t>7,2</t>
  </si>
  <si>
    <t>En el precio  de ml de  tubería se debe incluir la incidencia por curvas, terminales, uniones, soportes, cajas de paso y corazas para independizar alimentadores en las cajas de paso.</t>
  </si>
  <si>
    <t>8,1</t>
  </si>
  <si>
    <t>Suministro e instalación de tubería conduit PVC para las instalaciones eléctricas empotradas en placas y muros. Incluye cajas de paso, accesorios, uniones, curvas, conectores, terminales, limpiador y pegante, regateada y resanes.</t>
  </si>
  <si>
    <t>8,1,4</t>
  </si>
  <si>
    <t xml:space="preserve">  De  Ø  2"</t>
  </si>
  <si>
    <t>IX</t>
  </si>
  <si>
    <t>TENDIDO DE TUBERÍA CONDUIT EMT</t>
  </si>
  <si>
    <t>9,1</t>
  </si>
  <si>
    <t>Suministro e instalación de tubería conduit EMT para las instalaciones eléctricas de alumbrado a la vista. Incluye cajas de paso, accesorios, uniones, curvas, conectores, terminales, limpiador y pegante, regateada y resanes.</t>
  </si>
  <si>
    <t>9,1,1</t>
  </si>
  <si>
    <t xml:space="preserve">  De  Ø 1/2"</t>
  </si>
  <si>
    <t>9,1,2</t>
  </si>
  <si>
    <t>9,1,3</t>
  </si>
  <si>
    <t>9,1,4</t>
  </si>
  <si>
    <t xml:space="preserve">  De  Ø 1 1/2"</t>
  </si>
  <si>
    <t>9,1,5</t>
  </si>
  <si>
    <t>9,1,6</t>
  </si>
  <si>
    <t xml:space="preserve">  De  Ø  3"</t>
  </si>
  <si>
    <t>ADECUACIÓN DE ACOMETIDAS PARCIALES</t>
  </si>
  <si>
    <t>10,1</t>
  </si>
  <si>
    <t>Cableado de Acometidas y Alimentadores de BT en Conductor de Cobre THHN/THWN 90°C</t>
  </si>
  <si>
    <t>Cumplirá la Norma NTC 1099 Cuarta actualización (Alambres y cables aislados con termoplástico para transmisión y distribución de energía eléctrica). Las  medidas  correspondientes  al conductor se han  incrementado con las puntas estimadas de 1,0 mt. en el tablero general y 1,0 mt. en el tablero de conexiones de piso.</t>
  </si>
  <si>
    <t xml:space="preserve">  3#1/0 + 1#1/0 + 1#4T                </t>
  </si>
  <si>
    <t>10,1,2</t>
  </si>
  <si>
    <t xml:space="preserve">  2#10 + 1#12T</t>
  </si>
  <si>
    <t>10,1,3</t>
  </si>
  <si>
    <t xml:space="preserve">  3#4 + 1#4 + 1#4T                     </t>
  </si>
  <si>
    <t xml:space="preserve">  3#6 + 1#6 + 1#8T                     </t>
  </si>
  <si>
    <t>10,1,5</t>
  </si>
  <si>
    <t xml:space="preserve">  3#1/0 + 1#1/0 + 1#6T                </t>
  </si>
  <si>
    <t xml:space="preserve">  3#2 + 1#2 + 1#6T                     </t>
  </si>
  <si>
    <t>10,1,7</t>
  </si>
  <si>
    <t xml:space="preserve">  3#6 + 1#4 + 1#8T                     </t>
  </si>
  <si>
    <t>INSTALACIÓN DE TABLEROS ELÉCTRICOS</t>
  </si>
  <si>
    <t>11,1</t>
  </si>
  <si>
    <t>Suministro e instalación de tableros trifásicos tipo TWC-M de Luminex. Todos los tableros tendrán espacio para totalizador, con puerta, chapa plástica y cerradura; llevarán barraje independiente de neutro y tierra. Los utilizados para tomas reguladas llevarán adicionalmente barraje para tierra aislada. Totalizador Regulable Referencia DPX-125, con la totalidad de los breakers de 20A.</t>
  </si>
  <si>
    <t xml:space="preserve"> De  36 circuitos</t>
  </si>
  <si>
    <t>11,1,2</t>
  </si>
  <si>
    <t xml:space="preserve"> De  24 circuitos</t>
  </si>
  <si>
    <t>11,1,3</t>
  </si>
  <si>
    <t xml:space="preserve"> De  18 circuitos</t>
  </si>
  <si>
    <t>11,1,4</t>
  </si>
  <si>
    <t xml:space="preserve"> De  12 circuitos</t>
  </si>
  <si>
    <t>Gabinete Tablero de Control Cargas Sensibles</t>
  </si>
  <si>
    <t>11,2</t>
  </si>
  <si>
    <t>Gabinete metálico reforzado para Control de la UPS y Tablero de Distribucion Regulado; construido en lámina Cold Rolled calibre No.16 (mínimo); refuerzos estructurales en perfil; con tratamiento superficial para protegerlo de la oxidación y lograr mayor adherencia de la pintura (mediante proceso de bonderizado y fosfatado); con acabado final color gris claro y compuesto de los siguientes elementos:</t>
  </si>
  <si>
    <t>Cofre metalico de dimensiones adecuadas (según criterio diseñador)</t>
  </si>
  <si>
    <t>Interruptor Totalizador trifasico de 3x100 Amp. Cutler Hammer, Icc. 40kA, con bornera de entrada para tres (3) conductores calibre #2 AWG por fase.</t>
  </si>
  <si>
    <t>DPS Categoria B Leviton</t>
  </si>
  <si>
    <t>Juego de Barras tetrapolares en cobre rojo electrolítico montado sobre aisladores de resina, pintado y de las siguientes  dimensiones o equivalentes:</t>
  </si>
  <si>
    <t>General              30 x 10        20 x 5         20 x 5</t>
  </si>
  <si>
    <t>Uno         (1)  de  3 x 60 Amp.   -  UPS</t>
  </si>
  <si>
    <t>Uno         (1)  de  3 x 60 Amp.   -  Bypass de la UPS</t>
  </si>
  <si>
    <t>Uno         (1)  de  3 x 60 Amp.   -  Tablero Normal</t>
  </si>
  <si>
    <t>Uno         (1)  de  3 x 60 Amp.   -  Reserva</t>
  </si>
  <si>
    <t>Uno         (1)  de  3 x 15 Amp.  DPS</t>
  </si>
  <si>
    <t>Llave tripolar tipo BRETER de 3x60A para Bypass de la UPS</t>
  </si>
  <si>
    <t>Notas: Alambrado interior del armario según diagrama unifilar. En la puerta llevará las respectivas plaquetas de señalización e indicación de comandos.</t>
  </si>
  <si>
    <t>Gabinete Tablero de Control Cargas Sensibles - Banco Mercantil</t>
  </si>
  <si>
    <t>11,3</t>
  </si>
  <si>
    <t>Interruptor Totalizador trifasico de 3x225 Amp. Cutler Hammer, Icc. 40kA, con bornera de entrada para un (1) conductor calibre #250 MCM por fase.</t>
  </si>
  <si>
    <t>Doble juego de Barras tetrapolares en cobre rojo electrolítico montado sobre aisladores de resina, pintado y de las siguientes  dimensiones o equivalentes:</t>
  </si>
  <si>
    <t>Normal              30 x 10        20 x 5         20 x 5</t>
  </si>
  <si>
    <t>Regulado           30 x 10        20 x 5         20 x 6</t>
  </si>
  <si>
    <t>Uno         (1)  de  3 x 225 Amp.   -  Bypass Normal</t>
  </si>
  <si>
    <t>Uno         (1)  de  3 x 225 Amp.   -  Bypass de la UPS</t>
  </si>
  <si>
    <t>Uno         (1)  de  3 x 225 Amp.   -  UPS</t>
  </si>
  <si>
    <t>Uno         (1)  de  3 x 60 Amp.   -  Tablero Normal P1</t>
  </si>
  <si>
    <t>Uno         (1)  de  3 x 60 Amp.   -  Tablero Normal P2</t>
  </si>
  <si>
    <t>Uno         (1)  de  3 x 60 Amp.   -  Tablero Normal P3</t>
  </si>
  <si>
    <t>Uno         (1)  de  3 x 60 Amp.   -  Tablero Normal P4</t>
  </si>
  <si>
    <t>Uno         (1)  de  3 x 60 Amp.   -  Tablero Normal P5</t>
  </si>
  <si>
    <t>Uno         (1)  de  3 x 60 Amp.   -  Tablero Normal P6</t>
  </si>
  <si>
    <t>Uno         (1)  de  3 x 60 Amp.   -  Tablero Normal P7</t>
  </si>
  <si>
    <t>Uno         (1)  de  3 x 60 Amp.   -  Tablero Regudo P1</t>
  </si>
  <si>
    <t>Uno         (1)  de  3 x 60 Amp.   -  Tablero Regudo P2</t>
  </si>
  <si>
    <t>Uno         (1)  de  3 x 60 Amp.   -  Tablero Regudo P3</t>
  </si>
  <si>
    <t>Uno         (1)  de  3 x 60 Amp.   -  Tablero Regudo P4</t>
  </si>
  <si>
    <t>Uno         (1)  de  3 x 60 Amp.   -  Tablero Regudo P5</t>
  </si>
  <si>
    <t>Uno         (1)  de  3 x 60 Amp.   -  Tablero Regudo P6</t>
  </si>
  <si>
    <t>Uno         (1)  de  3 x 60 Amp.   -  Tablero Regudo P7</t>
  </si>
  <si>
    <t>CABLEADO RED DE VOLTAJE NORMAL Y REGULADO</t>
  </si>
  <si>
    <t>12,1</t>
  </si>
  <si>
    <r>
      <rPr>
        <sz val="10"/>
        <color theme="1"/>
        <rFont val="Arial"/>
        <family val="2"/>
      </rPr>
      <t xml:space="preserve">Suministro e instalación de </t>
    </r>
    <r>
      <rPr>
        <b/>
        <sz val="10"/>
        <color theme="1"/>
        <rFont val="Arial"/>
        <family val="2"/>
      </rPr>
      <t>Bandeja portacable Metálica sin tapa 40x10 cm</t>
    </r>
    <r>
      <rPr>
        <sz val="10"/>
        <color theme="1"/>
        <rFont val="Arial"/>
        <family val="2"/>
      </rPr>
      <t>. Fabricada en acero laminado en frío (Cold Rolled). Tendido vertical y horizontal. Incluye soportes, chazo para tornillo goloso de 1/8"x1 1/2" y todos los herrajes necesarios para su correcta instalacion, para conducción de cableado electrico y UTP. La bandeja en todo su recorrido llevara conductor de puesta a tierra en cable desnudo de Cobre #8 AWG, asegurado mediante conector bimetálico para una conexión a tierra segura y duradera</t>
    </r>
  </si>
  <si>
    <r>
      <rPr>
        <sz val="10"/>
        <color theme="1"/>
        <rFont val="Arial"/>
        <family val="2"/>
      </rPr>
      <t xml:space="preserve">Suministro e instalación de </t>
    </r>
    <r>
      <rPr>
        <b/>
        <sz val="10"/>
        <color theme="1"/>
        <rFont val="Arial"/>
        <family val="2"/>
      </rPr>
      <t>Bandeja Portacable Cablofil CF 54 x 400 x 3m, Electrozincada</t>
    </r>
    <r>
      <rPr>
        <sz val="10"/>
        <color theme="1"/>
        <rFont val="Arial"/>
        <family val="2"/>
      </rPr>
      <t>. Tendido vertical y horizontal. Incluye soportes, tornilleria y todos los herrajes necesarios para su correcta instalacion, para conducción de cableado electrico y UTP. La bandeja en todo su recorrido llevara conductor de puesta a tierra en cable desnudo de Cobre #8 AWG, asegurado mediante conector bimetálico para una conexión a tierra segura y duradera</t>
    </r>
  </si>
  <si>
    <r>
      <rPr>
        <sz val="10"/>
        <color theme="1"/>
        <rFont val="Arial"/>
        <family val="2"/>
      </rPr>
      <t xml:space="preserve">Suministro e instalación de </t>
    </r>
    <r>
      <rPr>
        <b/>
        <sz val="10"/>
        <color theme="1"/>
        <rFont val="Arial"/>
        <family val="2"/>
      </rPr>
      <t>Canaleta Metálica de 12x5x240 cm</t>
    </r>
    <r>
      <rPr>
        <sz val="10"/>
        <color theme="1"/>
        <rFont val="Arial"/>
        <family val="2"/>
      </rPr>
      <t>, con tapa y división interna. Fabricada en Cold Rolled, calibre 18, terminado en pintura electrostática color blanco.Tendido vertical y horizontal. Incluye chazo para tornillo goloso de 1/8"x1 1/2"; tapas metálicas troqueladas con orificios para salidas: toma de red lógica, toma de voltaje normal y toma regulado.</t>
    </r>
  </si>
  <si>
    <t>12,4</t>
  </si>
  <si>
    <r>
      <rPr>
        <sz val="10"/>
        <color theme="1"/>
        <rFont val="Arial"/>
        <family val="2"/>
      </rPr>
      <t xml:space="preserve">Suministro e instalación de </t>
    </r>
    <r>
      <rPr>
        <b/>
        <sz val="10"/>
        <color theme="1"/>
        <rFont val="Arial"/>
        <family val="2"/>
      </rPr>
      <t>cableado</t>
    </r>
    <r>
      <rPr>
        <sz val="10"/>
        <color theme="1"/>
        <rFont val="Arial"/>
        <family val="2"/>
      </rPr>
      <t xml:space="preserve"> por bandejas, canaletas y ductos de los circuitos de </t>
    </r>
    <r>
      <rPr>
        <b/>
        <sz val="10"/>
        <color theme="1"/>
        <rFont val="Arial"/>
        <family val="2"/>
      </rPr>
      <t>tomas de voltaje regulado</t>
    </r>
    <r>
      <rPr>
        <sz val="10"/>
        <color theme="1"/>
        <rFont val="Arial"/>
        <family val="2"/>
      </rPr>
      <t>, en cable trenzado, 7 hilos THHN/THWN 90°C No. 3x12 AWG. Los circuitos de tomas llevaran el conductor de continuidad en alambre desnudo de cobre No. 14 AWG.</t>
    </r>
  </si>
  <si>
    <r>
      <rPr>
        <sz val="10"/>
        <color theme="1"/>
        <rFont val="Arial"/>
        <family val="2"/>
      </rPr>
      <t xml:space="preserve">Suministro e instalación de </t>
    </r>
    <r>
      <rPr>
        <b/>
        <sz val="10"/>
        <color theme="1"/>
        <rFont val="Arial"/>
        <family val="2"/>
      </rPr>
      <t>cableado</t>
    </r>
    <r>
      <rPr>
        <sz val="10"/>
        <color theme="1"/>
        <rFont val="Arial"/>
        <family val="2"/>
      </rPr>
      <t xml:space="preserve"> por bandejas, canaletas y ductos de los circuitos de </t>
    </r>
    <r>
      <rPr>
        <b/>
        <sz val="10"/>
        <color theme="1"/>
        <rFont val="Arial"/>
        <family val="2"/>
      </rPr>
      <t>tomas de voltaje normal</t>
    </r>
    <r>
      <rPr>
        <sz val="10"/>
        <color theme="1"/>
        <rFont val="Arial"/>
        <family val="2"/>
      </rPr>
      <t>, en cable trenzado, 7 hilos THHN/THWN 90°C No. 3x12 AWG. Los circuitos de tomas llevaran el conductor de continuidad en alambre desnudo de cobre No. 14 AWG.</t>
    </r>
  </si>
  <si>
    <t>12,6</t>
  </si>
  <si>
    <r>
      <rPr>
        <sz val="10"/>
        <color theme="1"/>
        <rFont val="Arial"/>
        <family val="2"/>
      </rPr>
      <t xml:space="preserve">Suministro e instalación de </t>
    </r>
    <r>
      <rPr>
        <b/>
        <i/>
        <sz val="10"/>
        <color theme="1"/>
        <rFont val="Arial"/>
        <family val="2"/>
      </rPr>
      <t>tomacorriente doble regulada</t>
    </r>
    <r>
      <rPr>
        <sz val="10"/>
        <color theme="1"/>
        <rFont val="Arial"/>
        <family val="2"/>
      </rPr>
      <t xml:space="preserve"> con polo a tierra, Ref. LEVITON, grado hospitalario, naranja, 15A, 125V, NEMA 5-15R. Incluye cableado para salida en cable trenzado 7 hilos de Cu THWN 3#12 AWG, tornillos.  Instaladas sobre canaleta y muros en las áreas de oficinas de todos los pisos.</t>
    </r>
  </si>
  <si>
    <r>
      <rPr>
        <sz val="10"/>
        <color theme="1"/>
        <rFont val="Arial"/>
        <family val="2"/>
      </rPr>
      <t xml:space="preserve">Suministro e instalación de </t>
    </r>
    <r>
      <rPr>
        <b/>
        <i/>
        <sz val="10"/>
        <color theme="1"/>
        <rFont val="Arial"/>
        <family val="2"/>
      </rPr>
      <t>tomacorriente doble normal</t>
    </r>
    <r>
      <rPr>
        <sz val="10"/>
        <color theme="1"/>
        <rFont val="Arial"/>
        <family val="2"/>
      </rPr>
      <t xml:space="preserve"> con polo a tierra. Ref. LEVITON, grado hospitalario, blanca, 15A, 125V, NEMA 5-15R. Incluye cableado para salida en cable trenzado 7 hilos de Cu THWN 3#12 AWG, tornillos. Instaladas sobre canaletas y muros en los sitios de oficinas de todos los pisos.</t>
    </r>
  </si>
  <si>
    <t>12,8</t>
  </si>
  <si>
    <r>
      <rPr>
        <sz val="10"/>
        <color theme="1"/>
        <rFont val="Arial"/>
        <family val="2"/>
      </rPr>
      <t xml:space="preserve">Suministro e instalación de </t>
    </r>
    <r>
      <rPr>
        <b/>
        <sz val="10"/>
        <color theme="1"/>
        <rFont val="Arial"/>
        <family val="2"/>
      </rPr>
      <t>salida especial para impresora</t>
    </r>
    <r>
      <rPr>
        <sz val="10"/>
        <color theme="1"/>
        <rFont val="Arial"/>
        <family val="2"/>
      </rPr>
      <t xml:space="preserve"> con tomacorriente doble normal a 120V con polo a tierra. Ref. LEVITON, grado hospitalario, blanca, 8280-IGW, 20A, 125V, NEMA 5-20R. Incluye cableado para salida en cable trenzado 7 hilos de Cu THWN 3#12 AWG, tornillos. Instaladas sobre canaletas y muros en los sitios de oficinas de todos los pisos.</t>
    </r>
  </si>
  <si>
    <t>12,9</t>
  </si>
  <si>
    <t>Suministro e instalación de Salida para Tomacorriente Bifasica 30 amp</t>
  </si>
  <si>
    <t>12,10</t>
  </si>
  <si>
    <t xml:space="preserve">Suministro e instalación de Tomacorriente  Bifasica 30 amp </t>
  </si>
  <si>
    <t>XIII</t>
  </si>
  <si>
    <t>CABLEADO RED LOGICA DE VOZ Y DATOS</t>
  </si>
  <si>
    <t>13,1</t>
  </si>
  <si>
    <r>
      <rPr>
        <sz val="10"/>
        <color theme="1"/>
        <rFont val="Arial"/>
        <family val="2"/>
      </rPr>
      <t xml:space="preserve">Suministro e instalación del cableado de puntos para Voz y Datos en </t>
    </r>
    <r>
      <rPr>
        <b/>
        <sz val="10"/>
        <color theme="1"/>
        <rFont val="Arial"/>
        <family val="2"/>
      </rPr>
      <t>Cable F/UTP Blindado de 4 pares, Categoria 6A</t>
    </r>
    <r>
      <rPr>
        <sz val="10"/>
        <color theme="1"/>
        <rFont val="Arial"/>
        <family val="2"/>
      </rPr>
      <t>. El tendido se hará por bandeja portacable, canaleta y tuberías.</t>
    </r>
  </si>
  <si>
    <t>13,2</t>
  </si>
  <si>
    <t>Suministro e instalación de salida doble para Voz y Datos. Incluye toma doble jack RJ-45, hembra de 8 pines, sólido de metal moldeado. Categoria 6A. Incluye placas de pared, accesorios para su correcta instalación.</t>
  </si>
  <si>
    <t>ADECUACIÓN SISTEMA DE ALUMBRADO INTERIOR</t>
  </si>
  <si>
    <t>Desmonte de luminarias, incluye retiro de cableado y resane de puntos</t>
  </si>
  <si>
    <t>De  Ø 1/2"</t>
  </si>
  <si>
    <t>De  Ø 3/4"</t>
  </si>
  <si>
    <t>14,2,3</t>
  </si>
  <si>
    <t>De  Ø  1"</t>
  </si>
  <si>
    <t>Suministro e instalación de salida para lámpara. Incluye caja, tomacorriente doble con polo a tierra, cableado en alambre de cobre THWN #12 AWG, tubo EMT de ø1/2", tornillos, regatas y resanes.</t>
  </si>
  <si>
    <t>Suministro e instalación de circuitos alimentadores para alumbrado en alambre de Cobre THWN 2#12 + 12T AWG.</t>
  </si>
  <si>
    <t>Suministro e instalación de Panel LED Circular de 18W, diametro 8", tipo Codigo P24338, multivoltaje 100- 240VAC, flujo luminoso de 1200 lumens, vida util mínimo de 35.000 horas; fabricada en aluminio. Incluye la perforación del cielo raso, cableado para salida de alumbrado en cable encauchetado 3#12 AWG hasta el toma de la salida, clavija aérea; tornillos, fijación y resanes.</t>
  </si>
  <si>
    <t>Suministro e instalación de Panel LED de 60x60 cm, de 45W, 6000°K, tipo Codigo P24345, multivoltaje 110- 240VAC, flujo luminoso de 3200 lumens, vida util mínimo 35.000 horas, fabricada en aluminio, mueble de incrustar. Incluye cableado para salida de alumbrado en cable encauchetado  3#12 AWG hasta el  toma de  la salida, clavija aérea, tornillos, fijación y resane.</t>
  </si>
  <si>
    <t>Suministro e instalación de Lámpara de Emergencia, batería sellada y libre de mantenimiento tipo UPS, autonomia de 90 minutos; voltaje de operacion 12 VDC; dos lamparas de 20W halogenas; sistema de protección y LED de indicación de funcionamiento. Incluye cableado para salida de toma corriente en alambre de cobre THWN #12 AWG, tornillos, fijación y resanes.</t>
  </si>
  <si>
    <t>14,8</t>
  </si>
  <si>
    <t>Suministro e instalación de Sensor de Movimiento infrarojo para control de alumbrado, 360º de techo, carga máxima 400W incandescente y 200W ahorrador fluorescente a 120V; distancia de detección máxima 6 metros; tiempo de operación ajustable de 10 segundos a 7 minutos; altura de instalación de 2.20 a 4 metros</t>
  </si>
  <si>
    <t>Suministro e Instalación marco en aluminio para luminaría tipo LED 60X60 cielo raso plano en dry wall.</t>
  </si>
  <si>
    <t>14,10</t>
  </si>
  <si>
    <t>Suministro e Instalación de Panel LED 60x30 multivoltaje 110- 240VAC, flujo luminoso de 3200 lumens, vida util mínimo 35.000 horas, fabricada en aluminio, mueble de incrustar. Incluye cableado para salida de alumbrado en cable encauchetado  3#12 AWG hasta el  toma de  la salida, clavija aérea, tornillos, fijación y resane.</t>
  </si>
  <si>
    <t>ADECUACIÓN DE INTERRUPTORES</t>
  </si>
  <si>
    <r>
      <rPr>
        <sz val="10"/>
        <color theme="1"/>
        <rFont val="Arial"/>
        <family val="2"/>
      </rPr>
      <t>Suministro e instalación de</t>
    </r>
    <r>
      <rPr>
        <b/>
        <i/>
        <sz val="10"/>
        <color theme="1"/>
        <rFont val="Arial"/>
        <family val="2"/>
      </rPr>
      <t xml:space="preserve"> salida para interruptor sencillo</t>
    </r>
    <r>
      <rPr>
        <sz val="10"/>
        <color theme="1"/>
        <rFont val="Arial"/>
        <family val="2"/>
      </rPr>
      <t>. Incluye interruptor sencillo Referencia Luminex, línea Kora o similar, incluye cableado en alambre de Cu No. 12 AWG, tuberia EMT de ø1/2", resanes y conectores.</t>
    </r>
  </si>
  <si>
    <r>
      <rPr>
        <sz val="10"/>
        <color theme="1"/>
        <rFont val="Arial"/>
        <family val="2"/>
      </rPr>
      <t>Suministro e instalación de</t>
    </r>
    <r>
      <rPr>
        <b/>
        <i/>
        <sz val="10"/>
        <color theme="1"/>
        <rFont val="Arial"/>
        <family val="2"/>
      </rPr>
      <t xml:space="preserve"> salida para interruptor doble</t>
    </r>
    <r>
      <rPr>
        <sz val="10"/>
        <color theme="1"/>
        <rFont val="Arial"/>
        <family val="2"/>
      </rPr>
      <t>. Incluye interrptor doble Referencia Luminex, línea Kora o similar, incluye cableado en alambre de Cu No. 12 AWG, tuberia EMT de ø1/2", resanes y conectores.</t>
    </r>
  </si>
  <si>
    <r>
      <rPr>
        <sz val="10"/>
        <color theme="1"/>
        <rFont val="Arial"/>
        <family val="2"/>
      </rPr>
      <t xml:space="preserve">Suministro e instalación de </t>
    </r>
    <r>
      <rPr>
        <b/>
        <sz val="10"/>
        <color theme="1"/>
        <rFont val="Arial"/>
        <family val="2"/>
      </rPr>
      <t>salida para interruptor triple</t>
    </r>
    <r>
      <rPr>
        <sz val="10"/>
        <color theme="1"/>
        <rFont val="Arial"/>
        <family val="2"/>
      </rPr>
      <t>. Incluye interrptor triple Referencia Luminex, línea Kora o similar, incluye cableado en alambre de Cu No. 12 AWG, tuberia PVC de ø1/2", resanes y conectores.</t>
    </r>
  </si>
  <si>
    <t>15,4</t>
  </si>
  <si>
    <r>
      <rPr>
        <sz val="10"/>
        <color theme="1"/>
        <rFont val="Arial"/>
        <family val="2"/>
      </rPr>
      <t>Suministro e instalación de</t>
    </r>
    <r>
      <rPr>
        <b/>
        <i/>
        <sz val="10"/>
        <color theme="1"/>
        <rFont val="Arial"/>
        <family val="2"/>
      </rPr>
      <t xml:space="preserve"> interruptor sencillo. </t>
    </r>
    <r>
      <rPr>
        <sz val="10"/>
        <color theme="1"/>
        <rFont val="Arial"/>
        <family val="2"/>
      </rPr>
      <t>Referencia Luminex, línea Kora o similar, incluye cableado en alambre de cobre No. 12 AWG, tuberia EMT de ø1/2", resanes y conectores.</t>
    </r>
  </si>
  <si>
    <t>15,5</t>
  </si>
  <si>
    <r>
      <rPr>
        <sz val="10"/>
        <color theme="1"/>
        <rFont val="Arial"/>
        <family val="2"/>
      </rPr>
      <t xml:space="preserve">Suministro e instalación de </t>
    </r>
    <r>
      <rPr>
        <b/>
        <i/>
        <sz val="10"/>
        <color theme="1"/>
        <rFont val="Arial"/>
        <family val="2"/>
      </rPr>
      <t xml:space="preserve">interruptor doble. </t>
    </r>
    <r>
      <rPr>
        <sz val="10"/>
        <color theme="1"/>
        <rFont val="Arial"/>
        <family val="2"/>
      </rPr>
      <t>Referencia Luminex, línea Kora o similar, incluye cableado en alambre de Cu No. 12 AWG, resanes y conectores.</t>
    </r>
  </si>
  <si>
    <t>15,6</t>
  </si>
  <si>
    <r>
      <rPr>
        <sz val="10"/>
        <color theme="1"/>
        <rFont val="Arial"/>
        <family val="2"/>
      </rPr>
      <t xml:space="preserve">Suministro e instalación de </t>
    </r>
    <r>
      <rPr>
        <b/>
        <sz val="10"/>
        <color theme="1"/>
        <rFont val="Arial"/>
        <family val="2"/>
      </rPr>
      <t>interruptor triple</t>
    </r>
    <r>
      <rPr>
        <sz val="10"/>
        <color theme="1"/>
        <rFont val="Arial"/>
        <family val="2"/>
      </rPr>
      <t>. Referencia Luminex, línea Kora o similar, incluye cableado en alambre de Cu No. 12 AWG, resanes y conectores.</t>
    </r>
  </si>
  <si>
    <t>REDES HIDRAULICAS, SANITARIAS, GAS Y RED CONTRA INCENDIO</t>
  </si>
  <si>
    <t xml:space="preserve">Acometida en pvc de 1"  </t>
  </si>
  <si>
    <t xml:space="preserve">Acometida en pvc de 1/2"  </t>
  </si>
  <si>
    <t>16,3</t>
  </si>
  <si>
    <t>Punto de agua fria PVCP 1"</t>
  </si>
  <si>
    <t>Punto sanitario de desague de 3" hasta 3 ML , incluye regatas y accesorios</t>
  </si>
  <si>
    <t>Punto sanitario de desague de 4" hasta 3 ML , incluye regatas y accesorios</t>
  </si>
  <si>
    <t>16,8</t>
  </si>
  <si>
    <t>Suministro e instalacion de sanitario tipo fluxometro, incluye todos los accesorios para su correcto funcionamiento</t>
  </si>
  <si>
    <t>Suministro e instalacion de lavamanos para colocar sobre meson en granito</t>
  </si>
  <si>
    <t>Suministro e instalacion de orinal institucional</t>
  </si>
  <si>
    <t>Suministro e instalacion de meson en granito caracol negro para lavamanos de empotrar, incluye salpicadero y faldon</t>
  </si>
  <si>
    <t>Registro hidraulico de 1/2", incluye tapa</t>
  </si>
  <si>
    <t>16,13</t>
  </si>
  <si>
    <t>Cajas de inspeccion de 1*1 mts</t>
  </si>
  <si>
    <t>Suministro e instalacion de saniatrio tipo avanti o similar</t>
  </si>
  <si>
    <t>Suministro e instalacion de lavamanos tipo avanti o similar de pedestal</t>
  </si>
  <si>
    <t>16,16</t>
  </si>
  <si>
    <t>Suministro e instalacion de griferia con sensor para lavamanos</t>
  </si>
  <si>
    <t>Suministro e instalacion de griferia de lavamanos</t>
  </si>
  <si>
    <t>Tuberia sanitaria PVC 4"</t>
  </si>
  <si>
    <t>Tuberia sanitaria PVC 3"</t>
  </si>
  <si>
    <t>Suministro e instalacion de rejilla con sosco de 3" a 2" metalicas</t>
  </si>
  <si>
    <t>16,21</t>
  </si>
  <si>
    <t>Suministro e Instalación grifería sensor fluxómetro orinal</t>
  </si>
  <si>
    <t>16,22</t>
  </si>
  <si>
    <t>Suministro e instalación griferia sensor fluxómetro sanitario</t>
  </si>
  <si>
    <t>16,23</t>
  </si>
  <si>
    <t>Suministro e instalación de Secador de Manos en baños, en acero inoxidable</t>
  </si>
  <si>
    <t>16,24</t>
  </si>
  <si>
    <t>Punto hidráulico en tubería de cobre (Inc. Corte, sodadura, accesorios en cobre diam 1/2" a 1 1/2")</t>
  </si>
  <si>
    <t>DIVISIONES Y PUERTAS EN VIDRIO TEMPLADO</t>
  </si>
  <si>
    <t>Suministro e instalacion de divisiones en vidrio templado de 10 mm, incluye samblasting, herrajes y todo lo necesario para su correcto funcionamiento</t>
  </si>
  <si>
    <t>Suministro e instalacion de puertas en vidrio templado de 10 mm, incluye samblasting, herrajes y todo lo necesario para su correcto funcionamiento</t>
  </si>
  <si>
    <t>17,3</t>
  </si>
  <si>
    <t>Suministro e instalacion de divisiones en vidrio templado de 10 mm, incluye samblasting, perfileria en aluminio tipo F, y todo lo necesario para su correcto funcionamiento</t>
  </si>
  <si>
    <t>17,4</t>
  </si>
  <si>
    <t>Suministro e instalacion de puertas en vidrio templado de 10 mm, con perfileria en aluminio proyectante de 1 1/2" * 1 1/2", incluye samblasting y todo lo necesario para su correcto funcionamiento</t>
  </si>
  <si>
    <t>17,6</t>
  </si>
  <si>
    <t>Suministro e instalacion de divisiones en vidrio templado de 10 mm, con perfileria en aluminio proyectante de 1 1/2" * 1 1/2", incluye samblasting y todo lo necesario para su correcto funcionamiento</t>
  </si>
  <si>
    <t>Suministro e Instalacion de Puertas en Vidrio Templado de 8mm , incluye samblasting , herrajes y todo lo necesario para su correcto funcionamineto.</t>
  </si>
  <si>
    <t>Suministro e Instalacion de divisiones en Vidrio Templado de 8mm , incluye samblasting , herrajes y todo lo necesario para su correcto funcionamineto.</t>
  </si>
  <si>
    <t>XVIII</t>
  </si>
  <si>
    <t>18,1</t>
  </si>
  <si>
    <t xml:space="preserve">Suministro e instalación de cubierta tipo termo acustica incluye las actividades de desmonte y retiro de escombros </t>
  </si>
  <si>
    <t>Aseo y limpieza general y retiro de escombros fuera de la sede</t>
  </si>
  <si>
    <t>VALOR TOTAL OBRA</t>
  </si>
  <si>
    <t>NOTA 1: EL AIU ES PROPUESTO POR EL OFERENTE SIN EMBARGO DEBEN GUARDAR PRECAUCIÓN EN NO SUPERAR EL VALOR TOTAL DE LA SUMATORIA DE LOS COSTOS DIRECTOS E INDIRECTOS ESTABLECIDOS EN EL "ANEXO 5" ANÁLISIS ECONOMICO - NI INCURRIR EN LAS DEMÁS CAUSALES DE RECHAZO ESTABLECIDAS EN EL "ANEXO 12" ESTUDIO DEL SECTOR.</t>
  </si>
  <si>
    <t>EINER RIVERA GOMEZ C.C 1.075.234.319 DE NEIVA</t>
  </si>
  <si>
    <t>REPRESENTANTE LEGAL CONSORCIO OBRAS MJ</t>
  </si>
  <si>
    <t>UTILIDAD</t>
  </si>
  <si>
    <t>FORMULARIO 1</t>
  </si>
  <si>
    <t>U=</t>
  </si>
  <si>
    <t>TOTAL A.I.U</t>
  </si>
  <si>
    <t>A.I.U.=</t>
  </si>
  <si>
    <t>CANT.</t>
  </si>
  <si>
    <t>NOTA:</t>
  </si>
  <si>
    <t>VR. UNITARIO SIN AIU</t>
  </si>
  <si>
    <t>IVA sobre Utilidad</t>
  </si>
  <si>
    <t>TOTAL
COSTOS INDIRECTOS</t>
  </si>
  <si>
    <t>I</t>
  </si>
  <si>
    <t xml:space="preserve">LOCALIZACION Y REPLANTEO </t>
  </si>
  <si>
    <t xml:space="preserve">Ajustes de diseño, localizacion y replanteo </t>
  </si>
  <si>
    <t xml:space="preserve">ESTRUCTURA </t>
  </si>
  <si>
    <t>SECCION 1</t>
  </si>
  <si>
    <t>VIGUETAS :</t>
  </si>
  <si>
    <t>Suministro  instalacion y puesta en funcionamiento de  PTE galvanizado 5 cms x 9 cms CALIBRE 3mm</t>
  </si>
  <si>
    <t>1.1</t>
  </si>
  <si>
    <t>VIGUETERIA SECCIÓN LONG: 12,50 x 3 = 37,5 ML</t>
  </si>
  <si>
    <t>1.2</t>
  </si>
  <si>
    <t>VIGUETERIA CUADRANTE: 1,20 x 6 = 7,2 ML</t>
  </si>
  <si>
    <t>1.3</t>
  </si>
  <si>
    <t>VIGUETERIA TRANSVERSAL  : 2,78 x 7 = 19,46 ML.</t>
  </si>
  <si>
    <t>1.4</t>
  </si>
  <si>
    <t>PIE DE AMIGO : 1,84 x 7 = 12,88 ML.</t>
  </si>
  <si>
    <t>1.5</t>
  </si>
  <si>
    <t>PATA SOPORTE PLATINA : 0,35 x 7 = 2,45</t>
  </si>
  <si>
    <t>GUARDAMANOS:</t>
  </si>
  <si>
    <t>Suministro  instalacion y puesta en funcionamiento de PTE galvanizado 5 cms x 9 cms CALIBRE 3mm (H=1,1)</t>
  </si>
  <si>
    <t>2.1</t>
  </si>
  <si>
    <t>SOPORTES VERTICALES SECCIÓN LONG: 1,10 x 6 = 6,6 ML</t>
  </si>
  <si>
    <t>2.2</t>
  </si>
  <si>
    <t xml:space="preserve">TUBO GALVANIZADO DIAMETRO 2" </t>
  </si>
  <si>
    <t>ELEMENTOS DE SUJECION Y ANCLAJE:</t>
  </si>
  <si>
    <t>Suministro  instalacion y puesta en funcionamiento de PLATINAS DE SUJECION Y FIJACION (0,35x0,15)</t>
  </si>
  <si>
    <t>3.1</t>
  </si>
  <si>
    <t xml:space="preserve">Suministro  instalacion y puesta en funcionamiento de PLATINAS DE SUJECION Y FIJACION (0,35 mtsx0,15mts) e=7mm  con 6 tornillos de 3 pulgadas para muros </t>
  </si>
  <si>
    <t>UND</t>
  </si>
  <si>
    <t>PISO MALLA</t>
  </si>
  <si>
    <t>4.1</t>
  </si>
  <si>
    <t>Suministro  instalacion y puesta en funcionamiento de MALLA EXPANDIDA DE ACERO HE-EXR 30 CALIBRE 12.</t>
  </si>
  <si>
    <t xml:space="preserve">SECCION 2 </t>
  </si>
  <si>
    <t>VIGUETERIA SECCIÓN LONG: 7,43X2 = 14,86 ML</t>
  </si>
  <si>
    <t>VIGUETERIA CUADRANTE: 0,95X5=4,75 ML</t>
  </si>
  <si>
    <t>PIE DE AMIGO : 1,05 x 5 = 5,25 ML.</t>
  </si>
  <si>
    <t>PATA SOPORTE PLATINA : 0,35 x 6 = 2,10</t>
  </si>
  <si>
    <t>Suministro  instalacion y puesta en funcionamiento de  PTE galvanizado 5 cms x 9 cms CALIBRE 3mm (H=1,1)</t>
  </si>
  <si>
    <t>SECCION 3</t>
  </si>
  <si>
    <t>VIGUETERIA SECCIÓN LONG: 9,11x 2 = 18,22 ML</t>
  </si>
  <si>
    <t>VIGUETERIA CUADRANTE: 0,95 x 6 = 5,77 ML</t>
  </si>
  <si>
    <t>PIE DE AMIGO : 1,05 x 8 = 8,40 ML.</t>
  </si>
  <si>
    <t>PATA SOPORTE PLATINA : 0,35 x 8 = 2,80</t>
  </si>
  <si>
    <t>SOPORTES VERTICALES SECCIÓN LONG: 1,10 x 14 = 15,40 ML</t>
  </si>
  <si>
    <t xml:space="preserve">PLATINAS DE SUJECION Y FIJACION (0,35x0,15) e= 7 mm con 6 tornillos de 3 pulgadas para muros </t>
  </si>
  <si>
    <t xml:space="preserve">SOLDADURA </t>
  </si>
  <si>
    <t>5.1</t>
  </si>
  <si>
    <t>Suministro  instalacion y puesta en funcionamiento de Cordón de soldadura de tipo E6013 o E7018</t>
  </si>
  <si>
    <t xml:space="preserve">PINTURA </t>
  </si>
  <si>
    <t>6.1</t>
  </si>
  <si>
    <t>Suministro  e instalacion de Pintura epoxica y anticorrosivo epoxico</t>
  </si>
  <si>
    <t>ESCALERA DE ACCESO</t>
  </si>
  <si>
    <t>7.1</t>
  </si>
  <si>
    <t xml:space="preserve">Suministro  instalacion y puesta en funcionamiento de una escalera tipo gato en platina e=7mm </t>
  </si>
  <si>
    <t xml:space="preserve">CUBIERTA </t>
  </si>
  <si>
    <t>8.1</t>
  </si>
  <si>
    <t xml:space="preserve">Suministro  instalacion y puesta en funcionamiento de teja termoacustica blanco verde </t>
  </si>
  <si>
    <t xml:space="preserve">SUBTOTAL COSTOS INDIRECTOS </t>
  </si>
  <si>
    <t>1.0</t>
  </si>
  <si>
    <t>SUBTOTAL  (COSTOS DIRECTOS + COSTOS INDIRECTOS) INC. IVA</t>
  </si>
  <si>
    <t>Formulario 1 - Propuesta económica  - Documento tipo de mínima cuantía de obra pública de infraestructura social</t>
  </si>
  <si>
    <t>Versión: 1 de 21 de agosto de 2025</t>
  </si>
  <si>
    <t>[La entidad podrá utilizar este formato para la presentación de los análisis de Precios Unitarios del Contratista en la oportunidad prevista en el numeral 8.2. de la invitación]</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</si>
  <si>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</si>
  <si>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</si>
  <si>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</si>
  <si>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</si>
  <si>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</si>
  <si>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</si>
  <si>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</si>
  <si>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</si>
  <si>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</si>
  <si>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</si>
  <si>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</si>
  <si>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</si>
  <si>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</si>
  <si>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CANTIDAD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</si>
  <si>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</si>
  <si>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</si>
  <si>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</si>
  <si>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</si>
  <si>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</si>
  <si>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</si>
  <si>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</si>
  <si>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</si>
  <si>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</si>
  <si>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</si>
  <si>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</si>
  <si>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</si>
  <si>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</si>
  <si>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color theme="0"/>
        <rFont val="Verdana"/>
        <family val="2"/>
      </rPr>
      <t>3</t>
    </r>
    <r>
      <rPr>
        <b/>
        <sz val="11"/>
        <color theme="0"/>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</si>
  <si>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</si>
  <si>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</si>
  <si>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</si>
  <si>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</si>
  <si>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</si>
  <si>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</si>
  <si>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</si>
  <si>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</si>
  <si>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</si>
  <si>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</si>
  <si>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</si>
  <si>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</si>
  <si>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</si>
  <si>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Precio Unitario Total Aproximado al peso $</t>
  </si>
  <si>
    <t>Firma</t>
  </si>
  <si>
    <t>Nombre:</t>
  </si>
  <si>
    <t>Representante Legal del Contratista o su Apoderado</t>
  </si>
  <si>
    <t>Matricula No. :</t>
  </si>
  <si>
    <t xml:space="preserve"> </t>
  </si>
  <si>
    <t>OBSERVACIONES INTERVENTORÍA O SUPERVISIÓN</t>
  </si>
  <si>
    <t>APROBACIÓN POR INTERVENTORÍA O SUPERVISIÓN</t>
  </si>
  <si>
    <t>Nota 1: Cuando se trate de Análisis de precios unitarios correspondientes a ítems de la propuesta económica aprobada, el interventor  o supervisor aprueba el desglose de los componentes manteniendo el mismo precio unitario de cada ítem, cumpliendo con las especificaciones de construcción vigentes para el proyecto.</t>
  </si>
  <si>
    <t>Nota 2: Cuando se trate de Análisis de precios unitarios de ítems no previstos, el interventor o supervisor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</si>
  <si>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 o firma del supervisor</t>
  </si>
  <si>
    <t>VALOR TOTAL UNITARIO DEFINITIVO INCLUIDO AIU E IVA</t>
  </si>
  <si>
    <t>OK</t>
  </si>
  <si>
    <r>
      <rPr>
        <b/>
        <sz val="11"/>
        <rFont val="Verdana"/>
        <family val="2"/>
      </rPr>
      <t xml:space="preserve">NOTA 1: </t>
    </r>
    <r>
      <rPr>
        <sz val="11"/>
        <rFont val="Verdana"/>
        <family val="2"/>
      </rPr>
      <t xml:space="preserve"> Se debe tener en cuenta que el PRECIO UNITARIO incluye el valor de AIU. </t>
    </r>
  </si>
  <si>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</si>
  <si>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rFont val="Verdana"/>
        <family val="2"/>
      </rPr>
      <t>NOTA 3:</t>
    </r>
    <r>
      <rPr>
        <sz val="11"/>
        <rFont val="Verdana"/>
        <family val="2"/>
      </rPr>
      <t xml:space="preserve"> El AIU y su discriminación deben estar en porcentaje (%). </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</si>
  <si>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</si>
  <si>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	Firma del Proponente o de su Representante Legal</t>
  </si>
  <si>
    <r>
      <t>“</t>
    </r>
    <r>
      <rPr>
        <b/>
        <i/>
        <sz val="14"/>
        <color theme="1"/>
        <rFont val="Century Gothic"/>
        <family val="2"/>
      </rPr>
      <t>La Fiscalía General de la Nación, a través de la Subdirección Regional Central requiere contratar el Suministro e Instalación de plataforma y escalera metálicas livianas y/o reparaciones locativas para su sede ubicada en Leticia- Amazonas</t>
    </r>
    <r>
      <rPr>
        <b/>
        <sz val="14"/>
        <color theme="1"/>
        <rFont val="Century Gothic"/>
        <family val="2"/>
      </rPr>
      <t xml:space="preserve">.”
</t>
    </r>
  </si>
  <si>
    <t>PRESUPUESTO OFICIAL</t>
  </si>
  <si>
    <t xml:space="preserve">                                                                                            OFERTA ECONÓMICA</t>
  </si>
  <si>
    <t>A %  Administración</t>
  </si>
  <si>
    <t>I %   Imprevistos</t>
  </si>
  <si>
    <t>U%  Utilidad</t>
  </si>
  <si>
    <t>Los porcentajes de AIU son propuestos por la entidad, se debe tener en cuenta que estos porcentajes son susceptibles de ajustarse siempre y cuando no sobrepase el valor total de los costos indirectos establecidos en el análisis económico o presupuesto oficial, ni el total del porcentaje del 25% (maximo); así como tampoco se debe superar ninguno de los valores unitarios de todos los ítems.</t>
  </si>
  <si>
    <t xml:space="preserve">TOTAL COSTOS DIRECTOS + INDIRECTOS </t>
  </si>
  <si>
    <t>Nota: Los porcentajes de AIU son propuestos por la Entidad; sin embargo, podrán ser redistribuidos por el proponente, siempre que la sumatoria de los costos indirectos no supere el valor de VEINTIOCHO MILLONES QUINIENTOS OCHO MIL CIENTO SETENTA Y OCHO PESOS ($28.508.178), equivalente al veinte por ciento (25%) de los costos directos (+ IVA sobre la Utilidad). En ningún caso podrán superarse los valores unitarios, los valores totales de los ítems, el valor total de los costos directos ni el valor total del presupuesto establecido por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</si>
</sst>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3" formatCode="_-* #,##0.00_-;\-* #,##0.00_-;_-* &quot;-&quot;??_-;_-@_-"/>
    <numFmt numFmtId="164" formatCode="_(&quot;$&quot;\ * #,##0.00_);_(&quot;$&quot;\ * \(#,##0.00\);_(&quot;$&quot;\ * &quot;-&quot;??_);_(@_)"/>
    <numFmt numFmtId="165" formatCode="_-&quot;$&quot;\ * #,##0.00_-;\-&quot;$&quot;\ * #,##0.00_-;_-&quot;$&quot;\ * &quot;-&quot;??_-;_-@"/>
    <numFmt numFmtId="166" formatCode="_-* #,##0.00_-;\-* #,##0.00_-;_-* &quot;-&quot;??_-;_-@"/>
    <numFmt numFmtId="167" formatCode="&quot;$&quot;\ #,##0.00"/>
    <numFmt numFmtId="168" formatCode="_-* #,##0.00\ _€_-;\-* #,##0.00\ _€_-;_-* &quot;-&quot;??\ _€_-;_-@"/>
    <numFmt numFmtId="169" formatCode="_(&quot;$&quot;* #,##0.00_);_(&quot;$&quot;* \(#,##0.00\);_(&quot;$&quot;* &quot;-&quot;??_);_(@_)"/>
    <numFmt numFmtId="170" formatCode="_-&quot;$&quot;* #,##0.00_-;\-&quot;$&quot;* #,##0.00_-;_-&quot;$&quot;* &quot;-&quot;??_-;_-@"/>
    <numFmt numFmtId="171" formatCode="_ * #,##0.00_ ;_ * \-#,##0.00_ ;_ * &quot;-&quot;??_ ;_ @_ "/>
    <numFmt numFmtId="172" formatCode="0#.00\ \L\t"/>
    <numFmt numFmtId="173" formatCode="_-[$$-240A]\ * #,##0.00_ ;_-[$$-240A]\ * \-#,##0.00\ ;_-[$$-240A]\ * &quot;-&quot;??_ ;_-@_ "/>
    <numFmt numFmtId="174" formatCode="&quot;$&quot;\ #,##0"/>
    <numFmt numFmtId="175" formatCode="_-* #,##0.00\ _€_-;\-* #,##0.00\ _€_-;_-* &quot;-&quot;??\ _€_-;_-@_-"/>
    <numFmt numFmtId="176" formatCode="0.0000%"/>
  </numFmts>
  <fonts count="59">
    <font>
      <sz val="10"/>
      <color rgb="FF000000"/>
      <name val="Arial"/>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0"/>
      <color theme="1"/>
      <name val="Arial"/>
      <family val="2"/>
    </font>
    <font>
      <b/>
      <sz val="10"/>
      <color theme="1"/>
      <name val="Arial"/>
      <family val="2"/>
    </font>
    <font>
      <b/>
      <sz val="11"/>
      <color theme="1"/>
      <name val="Calibri"/>
      <family val="2"/>
    </font>
    <font>
      <sz val="10"/>
      <name val="Arial"/>
      <family val="2"/>
    </font>
    <font>
      <b/>
      <sz val="12"/>
      <color theme="1"/>
      <name val="Arial"/>
      <family val="2"/>
    </font>
    <font>
      <sz val="10"/>
      <color theme="1"/>
      <name val="Arial"/>
      <family val="2"/>
      <scheme val="minor"/>
    </font>
    <font>
      <sz val="10"/>
      <color rgb="FFFF0000"/>
      <name val="Arial"/>
      <family val="2"/>
    </font>
    <font>
      <sz val="11"/>
      <color theme="1"/>
      <name val="Calibri"/>
      <family val="2"/>
    </font>
    <font>
      <b/>
      <i/>
      <sz val="10"/>
      <color theme="1"/>
      <name val="Arial"/>
      <family val="2"/>
    </font>
    <font>
      <sz val="10"/>
      <color rgb="FF000000"/>
      <name val="Arial"/>
      <family val="2"/>
      <scheme val="minor"/>
    </font>
    <font>
      <sz val="10"/>
      <color rgb="FF000000"/>
      <name val="Arial"/>
      <family val="2"/>
      <scheme val="minor"/>
    </font>
    <font>
      <sz val="10"/>
      <name val="Arial"/>
      <family val="2"/>
    </font>
    <font>
      <b/>
      <sz val="12"/>
      <color theme="1"/>
      <name val="Century Gothic"/>
      <family val="2"/>
    </font>
    <font>
      <sz val="10"/>
      <color rgb="FF000000"/>
      <name val="Century Gothic"/>
      <family val="2"/>
    </font>
    <font>
      <sz val="10"/>
      <color theme="1"/>
      <name val="Century Gothic"/>
      <family val="2"/>
    </font>
    <font>
      <b/>
      <sz val="10"/>
      <color theme="1"/>
      <name val="Century Gothic"/>
      <family val="2"/>
    </font>
    <font>
      <sz val="10"/>
      <color theme="0"/>
      <name val="Century Gothic"/>
      <family val="2"/>
    </font>
    <font>
      <sz val="12"/>
      <color theme="1"/>
      <name val="Century Gothic"/>
      <family val="2"/>
    </font>
    <font>
      <b/>
      <sz val="10"/>
      <color rgb="FF000000"/>
      <name val="Century Gothic"/>
      <family val="2"/>
    </font>
    <font>
      <b/>
      <sz val="14"/>
      <color theme="1"/>
      <name val="Century Gothic"/>
      <family val="2"/>
    </font>
    <font>
      <sz val="14"/>
      <color rgb="FF000000"/>
      <name val="Century Gothic"/>
      <family val="2"/>
    </font>
    <font>
      <b/>
      <sz val="14"/>
      <color rgb="FF000000"/>
      <name val="Century Gothic"/>
      <family val="2"/>
    </font>
    <font>
      <b/>
      <sz val="11"/>
      <color rgb="FF000000"/>
      <name val="Century Gothic"/>
      <family val="2"/>
    </font>
    <font>
      <sz val="11"/>
      <name val="Century Gothic"/>
      <family val="2"/>
    </font>
    <font>
      <sz val="12"/>
      <color rgb="FF000000"/>
      <name val="Century Gothic"/>
      <family val="2"/>
    </font>
    <font>
      <b/>
      <sz val="14"/>
      <name val="Century Gothic"/>
      <family val="2"/>
    </font>
    <font>
      <sz val="14"/>
      <name val="Century Gothic"/>
      <family val="2"/>
    </font>
    <font>
      <b/>
      <sz val="12"/>
      <color rgb="FF000000"/>
      <name val="Century Gothic"/>
      <family val="2"/>
    </font>
    <font>
      <b/>
      <sz val="16"/>
      <color rgb="FF000000"/>
      <name val="Century Gothic"/>
      <family val="2"/>
    </font>
    <font>
      <b/>
      <sz val="20"/>
      <color rgb="FF000000"/>
      <name val="Century Gothic"/>
      <family val="2"/>
    </font>
    <font>
      <b/>
      <sz val="24"/>
      <color rgb="FF000000"/>
      <name val="Century Gothic"/>
      <family val="2"/>
    </font>
    <font>
      <b/>
      <sz val="18"/>
      <color theme="1"/>
      <name val="Century Gothic"/>
      <family val="2"/>
    </font>
    <font>
      <b/>
      <sz val="9"/>
      <color rgb="FF000000"/>
      <name val="Century Gothic"/>
      <family val="2"/>
    </font>
    <font>
      <b/>
      <sz val="8"/>
      <name val="Century Gothic"/>
      <family val="2"/>
    </font>
    <font>
      <b/>
      <sz val="18"/>
      <name val="Century Gothic"/>
      <family val="2"/>
    </font>
    <font>
      <b/>
      <i/>
      <sz val="18"/>
      <color rgb="FFFF0000"/>
      <name val="Century Gothic"/>
      <family val="2"/>
    </font>
    <font>
      <sz val="10"/>
      <color rgb="FF000000"/>
      <name val="Arial"/>
      <scheme val="minor"/>
    </font>
    <font>
      <b/>
      <sz val="11"/>
      <color theme="1"/>
      <name val="Arial"/>
      <family val="2"/>
    </font>
    <font>
      <sz val="11"/>
      <color theme="1"/>
      <name val="Arial"/>
      <family val="2"/>
    </font>
    <font>
      <sz val="11"/>
      <color rgb="FF000000"/>
      <name val="Arial"/>
      <family val="2"/>
    </font>
    <font>
      <b/>
      <sz val="11"/>
      <color rgb="FF000000"/>
      <name val="Arial"/>
      <family val="2"/>
    </font>
    <font>
      <sz val="11"/>
      <name val="Arial"/>
      <family val="2"/>
    </font>
    <font>
      <sz val="11"/>
      <color rgb="FF000000"/>
      <name val="Arial"/>
      <family val="2"/>
      <scheme val="minor"/>
    </font>
    <font>
      <sz val="11"/>
      <name val="Verdana"/>
      <family val="2"/>
    </font>
    <font>
      <u/>
      <sz val="10"/>
      <color indexed="12"/>
      <name val="Arial"/>
      <family val="2"/>
    </font>
    <font>
      <u/>
      <sz val="11"/>
      <name val="Verdana"/>
      <family val="2"/>
    </font>
    <font>
      <b/>
      <sz val="11"/>
      <name val="Verdana"/>
      <family val="2"/>
    </font>
    <font>
      <sz val="10"/>
      <name val="Geneva"/>
    </font>
    <font>
      <b/>
      <sz val="11"/>
      <color theme="0"/>
      <name val="Verdana"/>
      <family val="2"/>
    </font>
    <font>
      <sz val="11"/>
      <color theme="0"/>
      <name val="Verdana"/>
      <family val="2"/>
    </font>
    <font>
      <b/>
      <vertAlign val="superscript"/>
      <sz val="11"/>
      <color theme="0"/>
      <name val="Verdana"/>
      <family val="2"/>
    </font>
    <font>
      <b/>
      <sz val="14"/>
      <color theme="0"/>
      <name val="Century Gothic"/>
      <family val="2"/>
    </font>
    <font>
      <b/>
      <i/>
      <sz val="14"/>
      <color theme="1"/>
      <name val="Century Gothic"/>
      <family val="2"/>
    </font>
    <font>
      <sz val="11"/>
      <color rgb="FF000000"/>
      <name val="Aptos"/>
      <family val="2"/>
    </font>
  </fonts>
  <fills count="21">
    <fill>
      <patternFill patternType="none"/>
    </fill>
    <fill>
      <patternFill patternType="gray125"/>
    </fill>
    <fill>
      <patternFill patternType="solid">
        <fgColor rgb="FFFFFF00"/>
        <bgColor rgb="FFFFFF00"/>
      </patternFill>
    </fill>
    <fill>
      <patternFill patternType="solid">
        <fgColor rgb="FFC0C0C0"/>
        <bgColor rgb="FFC0C0C0"/>
      </patternFill>
    </fill>
    <fill>
      <patternFill patternType="solid">
        <fgColor rgb="FFBFBFBF"/>
        <bgColor rgb="FFBFBFBF"/>
      </patternFill>
    </fill>
    <fill>
      <patternFill patternType="solid">
        <fgColor theme="0"/>
        <bgColor theme="0"/>
      </patternFill>
    </fill>
    <fill>
      <patternFill patternType="solid">
        <fgColor rgb="FFFF0000"/>
        <bgColor rgb="FFFF0000"/>
      </patternFill>
    </fill>
    <fill>
      <patternFill patternType="solid">
        <fgColor rgb="FF00FFFF"/>
        <bgColor rgb="FF00FFFF"/>
      </patternFill>
    </fill>
    <fill>
      <patternFill patternType="solid">
        <fgColor rgb="FFFFFFFF"/>
        <bgColor rgb="FFFFFFFF"/>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4.9989318521683403E-2"/>
        <bgColor rgb="FFD0CECE"/>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14999847407452621"/>
        <bgColor rgb="FFD8D8D8"/>
      </patternFill>
    </fill>
    <fill>
      <patternFill patternType="solid">
        <fgColor theme="7" tint="0.79998168889431442"/>
        <bgColor rgb="FFD8D8D8"/>
      </patternFill>
    </fill>
    <fill>
      <patternFill patternType="solid">
        <fgColor theme="7" tint="0.79998168889431442"/>
        <bgColor indexed="64"/>
      </patternFill>
    </fill>
    <fill>
      <patternFill patternType="solid">
        <fgColor theme="2"/>
        <bgColor indexed="64"/>
      </patternFill>
    </fill>
    <fill>
      <patternFill patternType="solid">
        <fgColor theme="0" tint="-0.499984740745262"/>
        <bgColor indexed="64"/>
      </patternFill>
    </fill>
  </fills>
  <borders count="121">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diagonal/>
    </border>
    <border>
      <left style="medium">
        <color rgb="FF000000"/>
      </left>
      <right/>
      <top/>
      <bottom/>
      <diagonal/>
    </border>
    <border>
      <left/>
      <right style="medium">
        <color rgb="FF000000"/>
      </right>
      <top/>
      <bottom/>
      <diagonal/>
    </border>
    <border>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diagonal/>
    </border>
    <border>
      <left style="thin">
        <color rgb="FF000000"/>
      </left>
      <right style="medium">
        <color rgb="FF000000"/>
      </right>
      <top/>
      <bottom style="thin">
        <color rgb="FF000000"/>
      </bottom>
      <diagonal/>
    </border>
    <border>
      <left style="hair">
        <color rgb="FF000000"/>
      </left>
      <right style="medium">
        <color rgb="FF000000"/>
      </right>
      <top/>
      <bottom style="hair">
        <color rgb="FF000000"/>
      </bottom>
      <diagonal/>
    </border>
    <border>
      <left style="medium">
        <color rgb="FF000000"/>
      </left>
      <right/>
      <top style="thin">
        <color rgb="FF000000"/>
      </top>
      <bottom/>
      <diagonal/>
    </border>
    <border>
      <left/>
      <right style="medium">
        <color rgb="FF000000"/>
      </right>
      <top style="thin">
        <color rgb="FF000000"/>
      </top>
      <bottom/>
      <diagonal/>
    </border>
    <border>
      <left style="medium">
        <color rgb="FF000000"/>
      </left>
      <right style="thin">
        <color rgb="FF000000"/>
      </right>
      <top/>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diagonal/>
    </border>
    <border>
      <left style="medium">
        <color rgb="FF000000"/>
      </left>
      <right/>
      <top style="thin">
        <color rgb="FF000000"/>
      </top>
      <bottom style="thin">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hair">
        <color rgb="FF000000"/>
      </top>
      <bottom style="hair">
        <color rgb="FF000000"/>
      </bottom>
      <diagonal/>
    </border>
    <border>
      <left/>
      <right style="medium">
        <color rgb="FF000000"/>
      </right>
      <top style="hair">
        <color rgb="FF000000"/>
      </top>
      <bottom style="hair">
        <color rgb="FF000000"/>
      </bottom>
      <diagonal/>
    </border>
    <border>
      <left style="hair">
        <color rgb="FF000000"/>
      </left>
      <right style="medium">
        <color rgb="FF000000"/>
      </right>
      <top style="hair">
        <color rgb="FF000000"/>
      </top>
      <bottom style="hair">
        <color rgb="FF000000"/>
      </bottom>
      <diagonal/>
    </border>
    <border>
      <left/>
      <right style="medium">
        <color rgb="FF000000"/>
      </right>
      <top style="thin">
        <color rgb="FF000000"/>
      </top>
      <bottom style="thin">
        <color rgb="FF000000"/>
      </bottom>
      <diagonal/>
    </border>
    <border>
      <left/>
      <right/>
      <top style="medium">
        <color indexed="64"/>
      </top>
      <bottom/>
      <diagonal/>
    </border>
    <border>
      <left style="medium">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16">
    <xf numFmtId="0" fontId="0" fillId="0" borderId="0"/>
    <xf numFmtId="0" fontId="4" fillId="0" borderId="22"/>
    <xf numFmtId="0" fontId="16" fillId="0" borderId="22"/>
    <xf numFmtId="171" fontId="8" fillId="0" borderId="22" applyFont="0" applyFill="0" applyBorder="0" applyAlignment="0" applyProtection="0"/>
    <xf numFmtId="9" fontId="8" fillId="0" borderId="22" applyFont="0" applyFill="0" applyBorder="0" applyAlignment="0" applyProtection="0"/>
    <xf numFmtId="0" fontId="8" fillId="0" borderId="22"/>
    <xf numFmtId="0" fontId="3" fillId="0" borderId="22"/>
    <xf numFmtId="172" fontId="8" fillId="0" borderId="22" applyFont="0" applyFill="0" applyBorder="0" applyAlignment="0" applyProtection="0"/>
    <xf numFmtId="0" fontId="15" fillId="0" borderId="22"/>
    <xf numFmtId="0" fontId="2" fillId="0" borderId="22"/>
    <xf numFmtId="0" fontId="15" fillId="0" borderId="22"/>
    <xf numFmtId="0" fontId="1" fillId="0" borderId="22"/>
    <xf numFmtId="43" fontId="41" fillId="0" borderId="0" applyFont="0" applyFill="0" applyBorder="0" applyAlignment="0" applyProtection="0"/>
    <xf numFmtId="9" fontId="41" fillId="0" borderId="0" applyFont="0" applyFill="0" applyBorder="0" applyAlignment="0" applyProtection="0"/>
    <xf numFmtId="0" fontId="49" fillId="0" borderId="22" applyNumberFormat="0" applyFill="0" applyBorder="0" applyAlignment="0" applyProtection="0">
      <alignment vertical="top"/>
      <protection locked="0"/>
    </xf>
    <xf numFmtId="0" fontId="52" fillId="0" borderId="22"/>
  </cellStyleXfs>
  <cellXfs count="527">
    <xf numFmtId="0" fontId="0" fillId="0" borderId="0" xfId="0"/>
    <xf numFmtId="49" fontId="5" fillId="0" borderId="0" xfId="0" applyNumberFormat="1" applyFont="1"/>
    <xf numFmtId="49" fontId="6" fillId="0" borderId="0" xfId="0" applyNumberFormat="1" applyFont="1" applyAlignment="1">
      <alignment horizontal="center" vertical="center"/>
    </xf>
    <xf numFmtId="165" fontId="5" fillId="0" borderId="0" xfId="0" applyNumberFormat="1" applyFont="1"/>
    <xf numFmtId="49" fontId="6" fillId="3" borderId="11" xfId="0" applyNumberFormat="1" applyFont="1" applyFill="1" applyBorder="1" applyAlignment="1">
      <alignment horizontal="center" vertical="center"/>
    </xf>
    <xf numFmtId="49" fontId="5" fillId="0" borderId="11" xfId="0" applyNumberFormat="1" applyFont="1" applyBorder="1" applyAlignment="1">
      <alignment horizontal="center" vertical="center"/>
    </xf>
    <xf numFmtId="49" fontId="6" fillId="0" borderId="1" xfId="0" applyNumberFormat="1" applyFont="1" applyBorder="1" applyAlignment="1">
      <alignment horizontal="center" vertical="center"/>
    </xf>
    <xf numFmtId="49" fontId="6" fillId="0" borderId="4" xfId="0" applyNumberFormat="1" applyFont="1" applyBorder="1" applyAlignment="1">
      <alignment horizontal="center" vertical="center"/>
    </xf>
    <xf numFmtId="49" fontId="6" fillId="0" borderId="6" xfId="0" applyNumberFormat="1" applyFont="1" applyBorder="1" applyAlignment="1">
      <alignment horizontal="center" vertical="center"/>
    </xf>
    <xf numFmtId="0" fontId="6" fillId="0" borderId="0" xfId="0" applyFont="1" applyAlignment="1">
      <alignment horizontal="left" vertical="center"/>
    </xf>
    <xf numFmtId="49" fontId="5" fillId="3" borderId="23" xfId="0" applyNumberFormat="1" applyFont="1" applyFill="1" applyBorder="1" applyAlignment="1">
      <alignment vertical="center"/>
    </xf>
    <xf numFmtId="0" fontId="5" fillId="3" borderId="24" xfId="0" applyFont="1" applyFill="1" applyBorder="1" applyAlignment="1">
      <alignment vertical="center"/>
    </xf>
    <xf numFmtId="0" fontId="5" fillId="3" borderId="23" xfId="0" applyFont="1" applyFill="1" applyBorder="1" applyAlignment="1">
      <alignment vertical="center"/>
    </xf>
    <xf numFmtId="164" fontId="5" fillId="3" borderId="24" xfId="0" applyNumberFormat="1" applyFont="1" applyFill="1" applyBorder="1" applyAlignment="1">
      <alignment horizontal="center" vertical="center"/>
    </xf>
    <xf numFmtId="0" fontId="10" fillId="0" borderId="0" xfId="0" applyFont="1"/>
    <xf numFmtId="0" fontId="6" fillId="3" borderId="25" xfId="0" applyFont="1" applyFill="1" applyBorder="1" applyAlignment="1">
      <alignment vertical="center"/>
    </xf>
    <xf numFmtId="0" fontId="6" fillId="3" borderId="26" xfId="0" applyFont="1" applyFill="1" applyBorder="1" applyAlignment="1">
      <alignment horizontal="center" vertical="center"/>
    </xf>
    <xf numFmtId="164" fontId="6" fillId="3" borderId="12" xfId="0" applyNumberFormat="1" applyFont="1" applyFill="1" applyBorder="1" applyAlignment="1">
      <alignment vertical="center"/>
    </xf>
    <xf numFmtId="168" fontId="5" fillId="0" borderId="0" xfId="0" applyNumberFormat="1" applyFont="1"/>
    <xf numFmtId="0" fontId="5" fillId="0" borderId="12" xfId="0" applyFont="1" applyBorder="1" applyAlignment="1">
      <alignment horizontal="center" vertical="center"/>
    </xf>
    <xf numFmtId="4" fontId="5" fillId="0" borderId="11" xfId="0" applyNumberFormat="1" applyFont="1" applyBorder="1" applyAlignment="1">
      <alignment horizontal="center" vertical="center"/>
    </xf>
    <xf numFmtId="164" fontId="5" fillId="0" borderId="12" xfId="0" applyNumberFormat="1" applyFont="1" applyBorder="1" applyAlignment="1">
      <alignment horizontal="right" vertical="center"/>
    </xf>
    <xf numFmtId="0" fontId="5" fillId="0" borderId="12" xfId="0" applyFont="1" applyBorder="1" applyAlignment="1">
      <alignment horizontal="left" vertical="center"/>
    </xf>
    <xf numFmtId="165" fontId="5" fillId="2" borderId="12" xfId="0" applyNumberFormat="1" applyFont="1" applyFill="1" applyBorder="1" applyAlignment="1">
      <alignment horizontal="right" vertical="center"/>
    </xf>
    <xf numFmtId="165" fontId="5" fillId="0" borderId="12" xfId="0" applyNumberFormat="1" applyFont="1" applyBorder="1" applyAlignment="1">
      <alignment horizontal="right" vertical="center"/>
    </xf>
    <xf numFmtId="49" fontId="11" fillId="0" borderId="11" xfId="0" applyNumberFormat="1" applyFont="1" applyBorder="1" applyAlignment="1">
      <alignment horizontal="center" vertical="center"/>
    </xf>
    <xf numFmtId="49" fontId="6" fillId="4" borderId="11" xfId="0" applyNumberFormat="1" applyFont="1" applyFill="1" applyBorder="1" applyAlignment="1">
      <alignment horizontal="center" vertical="center"/>
    </xf>
    <xf numFmtId="0" fontId="6" fillId="4" borderId="12" xfId="0" quotePrefix="1" applyFont="1" applyFill="1" applyBorder="1" applyAlignment="1">
      <alignment horizontal="left" vertical="center"/>
    </xf>
    <xf numFmtId="4" fontId="5" fillId="4" borderId="11" xfId="0" applyNumberFormat="1" applyFont="1" applyFill="1" applyBorder="1" applyAlignment="1">
      <alignment horizontal="center" vertical="center"/>
    </xf>
    <xf numFmtId="164" fontId="6" fillId="4" borderId="12" xfId="0" applyNumberFormat="1" applyFont="1" applyFill="1" applyBorder="1" applyAlignment="1">
      <alignment vertical="center"/>
    </xf>
    <xf numFmtId="49" fontId="5" fillId="0" borderId="27" xfId="0" applyNumberFormat="1" applyFont="1" applyBorder="1" applyAlignment="1">
      <alignment horizontal="center" vertical="center"/>
    </xf>
    <xf numFmtId="0" fontId="5" fillId="0" borderId="28" xfId="0" applyFont="1" applyBorder="1" applyAlignment="1">
      <alignment horizontal="left" vertical="center"/>
    </xf>
    <xf numFmtId="164" fontId="5" fillId="0" borderId="5" xfId="0" applyNumberFormat="1" applyFont="1" applyBorder="1" applyAlignment="1">
      <alignment horizontal="right" vertical="center"/>
    </xf>
    <xf numFmtId="0" fontId="5" fillId="7" borderId="12" xfId="0" applyFont="1" applyFill="1" applyBorder="1" applyAlignment="1">
      <alignment horizontal="left" vertical="center"/>
    </xf>
    <xf numFmtId="0" fontId="5" fillId="0" borderId="29" xfId="0" applyFont="1" applyBorder="1" applyAlignment="1">
      <alignment horizontal="left" vertical="center"/>
    </xf>
    <xf numFmtId="165" fontId="5" fillId="0" borderId="5" xfId="0" applyNumberFormat="1" applyFont="1" applyBorder="1" applyAlignment="1">
      <alignment horizontal="right" vertical="center"/>
    </xf>
    <xf numFmtId="49" fontId="6" fillId="0" borderId="27" xfId="0" applyNumberFormat="1" applyFont="1" applyBorder="1" applyAlignment="1">
      <alignment horizontal="center" vertical="center"/>
    </xf>
    <xf numFmtId="0" fontId="6" fillId="0" borderId="29" xfId="0" applyFont="1" applyBorder="1" applyAlignment="1">
      <alignment horizontal="left" vertical="top" wrapText="1"/>
    </xf>
    <xf numFmtId="164" fontId="5" fillId="0" borderId="30" xfId="0" applyNumberFormat="1" applyFont="1" applyBorder="1" applyAlignment="1">
      <alignment horizontal="right" vertical="center"/>
    </xf>
    <xf numFmtId="164" fontId="5" fillId="0" borderId="12" xfId="0" applyNumberFormat="1" applyFont="1" applyBorder="1" applyAlignment="1">
      <alignment vertical="center"/>
    </xf>
    <xf numFmtId="0" fontId="5" fillId="0" borderId="12" xfId="0" applyFont="1" applyBorder="1" applyAlignment="1">
      <alignment horizontal="left" vertical="center" wrapText="1"/>
    </xf>
    <xf numFmtId="0" fontId="6" fillId="4" borderId="12" xfId="0" applyFont="1" applyFill="1" applyBorder="1" applyAlignment="1">
      <alignment horizontal="left" vertical="center"/>
    </xf>
    <xf numFmtId="0" fontId="6" fillId="4" borderId="11" xfId="0" applyFont="1" applyFill="1" applyBorder="1" applyAlignment="1">
      <alignment horizontal="center" vertical="center"/>
    </xf>
    <xf numFmtId="0" fontId="5" fillId="0" borderId="12" xfId="0" applyFont="1" applyBorder="1" applyAlignment="1">
      <alignment horizontal="left" vertical="top" wrapText="1"/>
    </xf>
    <xf numFmtId="0" fontId="5" fillId="0" borderId="16" xfId="0" applyFont="1" applyBorder="1" applyAlignment="1">
      <alignment horizontal="left" vertical="center" wrapText="1"/>
    </xf>
    <xf numFmtId="49" fontId="5" fillId="0" borderId="15" xfId="0" applyNumberFormat="1" applyFont="1" applyBorder="1" applyAlignment="1">
      <alignment horizontal="center" vertical="center"/>
    </xf>
    <xf numFmtId="0" fontId="5" fillId="0" borderId="16" xfId="0" applyFont="1" applyBorder="1" applyAlignment="1">
      <alignment horizontal="left" vertical="center"/>
    </xf>
    <xf numFmtId="0" fontId="5" fillId="0" borderId="11" xfId="0" applyFont="1" applyBorder="1" applyAlignment="1">
      <alignment horizontal="center" vertical="center"/>
    </xf>
    <xf numFmtId="169" fontId="5" fillId="0" borderId="12" xfId="0" applyNumberFormat="1" applyFont="1" applyBorder="1" applyAlignment="1">
      <alignment vertical="center"/>
    </xf>
    <xf numFmtId="0" fontId="6" fillId="3" borderId="12" xfId="0" applyFont="1" applyFill="1" applyBorder="1" applyAlignment="1">
      <alignment horizontal="left" vertical="center"/>
    </xf>
    <xf numFmtId="0" fontId="5" fillId="4" borderId="11" xfId="0" applyFont="1" applyFill="1" applyBorder="1" applyAlignment="1">
      <alignment horizontal="center" vertical="center"/>
    </xf>
    <xf numFmtId="169" fontId="6" fillId="4" borderId="12" xfId="0" applyNumberFormat="1" applyFont="1" applyFill="1" applyBorder="1" applyAlignment="1">
      <alignment vertical="center"/>
    </xf>
    <xf numFmtId="49" fontId="5" fillId="8" borderId="11" xfId="0" applyNumberFormat="1" applyFont="1" applyFill="1" applyBorder="1" applyAlignment="1">
      <alignment horizontal="center" vertical="center"/>
    </xf>
    <xf numFmtId="0" fontId="5" fillId="8" borderId="11" xfId="0" applyFont="1" applyFill="1" applyBorder="1" applyAlignment="1">
      <alignment horizontal="center" vertical="center"/>
    </xf>
    <xf numFmtId="165" fontId="5" fillId="0" borderId="12" xfId="0" applyNumberFormat="1" applyFont="1" applyBorder="1" applyAlignment="1">
      <alignment vertical="center"/>
    </xf>
    <xf numFmtId="0" fontId="5" fillId="3" borderId="11" xfId="0" applyFont="1" applyFill="1" applyBorder="1" applyAlignment="1">
      <alignment horizontal="left" vertical="center"/>
    </xf>
    <xf numFmtId="0" fontId="5" fillId="2" borderId="12" xfId="0" applyFont="1" applyFill="1" applyBorder="1" applyAlignment="1">
      <alignment horizontal="left" vertical="center"/>
    </xf>
    <xf numFmtId="0" fontId="6" fillId="0" borderId="12" xfId="0" applyFont="1" applyBorder="1" applyAlignment="1">
      <alignment horizontal="left" vertical="center"/>
    </xf>
    <xf numFmtId="0" fontId="5" fillId="0" borderId="34" xfId="0" applyFont="1" applyBorder="1" applyAlignment="1">
      <alignment horizontal="center" vertical="center"/>
    </xf>
    <xf numFmtId="0" fontId="5" fillId="0" borderId="35" xfId="0" applyFont="1" applyBorder="1" applyAlignment="1">
      <alignment horizontal="center" vertical="center"/>
    </xf>
    <xf numFmtId="166" fontId="5" fillId="0" borderId="11" xfId="0" applyNumberFormat="1" applyFont="1" applyBorder="1" applyAlignment="1">
      <alignment horizontal="center" vertical="center"/>
    </xf>
    <xf numFmtId="166" fontId="5" fillId="3" borderId="11" xfId="0" applyNumberFormat="1" applyFont="1" applyFill="1" applyBorder="1" applyAlignment="1">
      <alignment horizontal="center" vertical="center"/>
    </xf>
    <xf numFmtId="49" fontId="5" fillId="0" borderId="36" xfId="0" applyNumberFormat="1" applyFont="1" applyBorder="1" applyAlignment="1">
      <alignment horizontal="center" vertical="center"/>
    </xf>
    <xf numFmtId="0" fontId="5" fillId="0" borderId="37" xfId="0" applyFont="1" applyBorder="1" applyAlignment="1">
      <alignment horizontal="left" vertical="center"/>
    </xf>
    <xf numFmtId="49" fontId="6" fillId="4" borderId="38" xfId="0" applyNumberFormat="1" applyFont="1" applyFill="1" applyBorder="1" applyAlignment="1">
      <alignment horizontal="center" vertical="center"/>
    </xf>
    <xf numFmtId="0" fontId="6" fillId="4" borderId="39" xfId="0" applyFont="1" applyFill="1" applyBorder="1" applyAlignment="1">
      <alignment horizontal="left" vertical="center"/>
    </xf>
    <xf numFmtId="49" fontId="5" fillId="0" borderId="9" xfId="0" applyNumberFormat="1" applyFont="1" applyBorder="1" applyAlignment="1">
      <alignment horizontal="center" vertical="center"/>
    </xf>
    <xf numFmtId="0" fontId="6" fillId="0" borderId="10" xfId="0" applyFont="1" applyBorder="1" applyAlignment="1">
      <alignment horizontal="left" vertical="center"/>
    </xf>
    <xf numFmtId="49" fontId="5" fillId="0" borderId="33" xfId="0" applyNumberFormat="1" applyFont="1" applyBorder="1" applyAlignment="1">
      <alignment horizontal="center" vertical="center"/>
    </xf>
    <xf numFmtId="0" fontId="5" fillId="0" borderId="27" xfId="0" applyFont="1" applyBorder="1" applyAlignment="1">
      <alignment horizontal="center" vertical="center"/>
    </xf>
    <xf numFmtId="165" fontId="5" fillId="0" borderId="29" xfId="0" applyNumberFormat="1" applyFont="1" applyBorder="1" applyAlignment="1">
      <alignment vertical="center"/>
    </xf>
    <xf numFmtId="0" fontId="5" fillId="6" borderId="12" xfId="0" applyFont="1" applyFill="1" applyBorder="1" applyAlignment="1">
      <alignment horizontal="left" vertical="center"/>
    </xf>
    <xf numFmtId="0" fontId="5" fillId="6" borderId="17" xfId="0" applyFont="1" applyFill="1" applyBorder="1" applyAlignment="1">
      <alignment horizontal="left" vertical="center"/>
    </xf>
    <xf numFmtId="49" fontId="5" fillId="0" borderId="18" xfId="0" applyNumberFormat="1" applyFont="1" applyBorder="1" applyAlignment="1">
      <alignment horizontal="center" vertical="center"/>
    </xf>
    <xf numFmtId="0" fontId="5" fillId="0" borderId="19" xfId="0" applyFont="1" applyBorder="1" applyAlignment="1">
      <alignment horizontal="left" vertical="top" wrapText="1"/>
    </xf>
    <xf numFmtId="0" fontId="12" fillId="0" borderId="0" xfId="0" applyFont="1"/>
    <xf numFmtId="49" fontId="5" fillId="5" borderId="13" xfId="0" applyNumberFormat="1" applyFont="1" applyFill="1" applyBorder="1" applyAlignment="1">
      <alignment horizontal="center" vertical="center"/>
    </xf>
    <xf numFmtId="0" fontId="5" fillId="5" borderId="14" xfId="0" applyFont="1" applyFill="1" applyBorder="1" applyAlignment="1">
      <alignment horizontal="left" vertical="center"/>
    </xf>
    <xf numFmtId="0" fontId="5" fillId="5" borderId="11" xfId="0" applyFont="1" applyFill="1" applyBorder="1" applyAlignment="1">
      <alignment horizontal="center" vertical="center"/>
    </xf>
    <xf numFmtId="164" fontId="5" fillId="5" borderId="12" xfId="0" applyNumberFormat="1" applyFont="1" applyFill="1" applyBorder="1" applyAlignment="1">
      <alignment vertical="center"/>
    </xf>
    <xf numFmtId="49" fontId="5" fillId="5" borderId="11" xfId="0" applyNumberFormat="1" applyFont="1" applyFill="1" applyBorder="1" applyAlignment="1">
      <alignment horizontal="center" vertical="center"/>
    </xf>
    <xf numFmtId="165" fontId="5" fillId="5" borderId="12" xfId="0" applyNumberFormat="1" applyFont="1" applyFill="1" applyBorder="1" applyAlignment="1">
      <alignment vertical="center"/>
    </xf>
    <xf numFmtId="0" fontId="5" fillId="2" borderId="12" xfId="0" applyFont="1" applyFill="1" applyBorder="1" applyAlignment="1">
      <alignment horizontal="left" vertical="center" wrapText="1"/>
    </xf>
    <xf numFmtId="0" fontId="5" fillId="2" borderId="17" xfId="0" applyFont="1" applyFill="1" applyBorder="1" applyAlignment="1">
      <alignment horizontal="left" vertical="center"/>
    </xf>
    <xf numFmtId="49" fontId="5" fillId="5" borderId="40" xfId="0" applyNumberFormat="1" applyFont="1" applyFill="1" applyBorder="1" applyAlignment="1">
      <alignment horizontal="center" vertical="center"/>
    </xf>
    <xf numFmtId="0" fontId="5" fillId="5" borderId="17" xfId="0" applyFont="1" applyFill="1" applyBorder="1" applyAlignment="1">
      <alignment horizontal="left" vertical="center"/>
    </xf>
    <xf numFmtId="49" fontId="5" fillId="5" borderId="9" xfId="0" applyNumberFormat="1" applyFont="1" applyFill="1" applyBorder="1" applyAlignment="1">
      <alignment horizontal="center" vertical="center"/>
    </xf>
    <xf numFmtId="0" fontId="5" fillId="5" borderId="10" xfId="0" applyFont="1" applyFill="1" applyBorder="1" applyAlignment="1">
      <alignment horizontal="left" vertical="center"/>
    </xf>
    <xf numFmtId="0" fontId="5" fillId="0" borderId="29" xfId="0" applyFont="1" applyBorder="1" applyAlignment="1">
      <alignment vertical="center"/>
    </xf>
    <xf numFmtId="0" fontId="5" fillId="2" borderId="17" xfId="0" applyFont="1" applyFill="1" applyBorder="1" applyAlignment="1">
      <alignment horizontal="left" vertical="center" wrapText="1"/>
    </xf>
    <xf numFmtId="49" fontId="5" fillId="0" borderId="31" xfId="0" applyNumberFormat="1" applyFont="1" applyBorder="1" applyAlignment="1">
      <alignment horizontal="center" vertical="center"/>
    </xf>
    <xf numFmtId="0" fontId="5" fillId="0" borderId="32" xfId="0" applyFont="1" applyBorder="1" applyAlignment="1">
      <alignment horizontal="left" vertical="center" wrapText="1"/>
    </xf>
    <xf numFmtId="0" fontId="5" fillId="0" borderId="41" xfId="0" applyFont="1" applyBorder="1" applyAlignment="1">
      <alignment horizontal="center" vertical="center"/>
    </xf>
    <xf numFmtId="49" fontId="6" fillId="4" borderId="42" xfId="0" applyNumberFormat="1" applyFont="1" applyFill="1" applyBorder="1" applyAlignment="1">
      <alignment horizontal="left" vertical="center"/>
    </xf>
    <xf numFmtId="2" fontId="6" fillId="4" borderId="43" xfId="0" applyNumberFormat="1" applyFont="1" applyFill="1" applyBorder="1" applyAlignment="1">
      <alignment vertical="center"/>
    </xf>
    <xf numFmtId="2" fontId="6" fillId="4" borderId="26" xfId="0" applyNumberFormat="1" applyFont="1" applyFill="1" applyBorder="1" applyAlignment="1">
      <alignment horizontal="center" vertical="center"/>
    </xf>
    <xf numFmtId="164" fontId="6" fillId="3" borderId="12" xfId="0" applyNumberFormat="1" applyFont="1" applyFill="1" applyBorder="1" applyAlignment="1">
      <alignment horizontal="left" vertical="center"/>
    </xf>
    <xf numFmtId="49" fontId="6" fillId="0" borderId="4" xfId="0" applyNumberFormat="1" applyFont="1" applyBorder="1" applyAlignment="1">
      <alignment horizontal="left" vertical="center"/>
    </xf>
    <xf numFmtId="2" fontId="5" fillId="0" borderId="5" xfId="0" applyNumberFormat="1" applyFont="1" applyBorder="1" applyAlignment="1">
      <alignment vertical="center"/>
    </xf>
    <xf numFmtId="2" fontId="5" fillId="0" borderId="31" xfId="0" applyNumberFormat="1" applyFont="1" applyBorder="1" applyAlignment="1">
      <alignment horizontal="center" vertical="center"/>
    </xf>
    <xf numFmtId="164" fontId="5" fillId="0" borderId="32" xfId="0" applyNumberFormat="1" applyFont="1" applyBorder="1" applyAlignment="1">
      <alignment horizontal="right" vertical="center"/>
    </xf>
    <xf numFmtId="49" fontId="5" fillId="0" borderId="44" xfId="0" applyNumberFormat="1" applyFont="1" applyBorder="1" applyAlignment="1">
      <alignment vertical="center"/>
    </xf>
    <xf numFmtId="0" fontId="5" fillId="0" borderId="45" xfId="0" applyFont="1" applyBorder="1" applyAlignment="1">
      <alignment vertical="center"/>
    </xf>
    <xf numFmtId="9" fontId="5" fillId="0" borderId="44" xfId="0" applyNumberFormat="1" applyFont="1" applyBorder="1" applyAlignment="1">
      <alignment vertical="center"/>
    </xf>
    <xf numFmtId="164" fontId="5" fillId="0" borderId="46" xfId="0" applyNumberFormat="1" applyFont="1" applyBorder="1" applyAlignment="1">
      <alignment horizontal="right" vertical="center"/>
    </xf>
    <xf numFmtId="9" fontId="5" fillId="0" borderId="0" xfId="0" applyNumberFormat="1" applyFont="1"/>
    <xf numFmtId="49" fontId="5" fillId="0" borderId="34" xfId="0" applyNumberFormat="1" applyFont="1" applyBorder="1" applyAlignment="1">
      <alignment vertical="center"/>
    </xf>
    <xf numFmtId="0" fontId="5" fillId="0" borderId="35" xfId="0" applyFont="1" applyBorder="1" applyAlignment="1">
      <alignment vertical="center"/>
    </xf>
    <xf numFmtId="9" fontId="5" fillId="0" borderId="34" xfId="0" applyNumberFormat="1" applyFont="1" applyBorder="1" applyAlignment="1">
      <alignment horizontal="center" vertical="center"/>
    </xf>
    <xf numFmtId="164" fontId="5" fillId="0" borderId="35" xfId="0" applyNumberFormat="1" applyFont="1" applyBorder="1" applyAlignment="1">
      <alignment horizontal="right" vertical="center"/>
    </xf>
    <xf numFmtId="49" fontId="6" fillId="3" borderId="26" xfId="0" applyNumberFormat="1" applyFont="1" applyFill="1" applyBorder="1" applyAlignment="1">
      <alignment vertical="center"/>
    </xf>
    <xf numFmtId="0" fontId="6" fillId="3" borderId="26" xfId="0" applyFont="1" applyFill="1" applyBorder="1" applyAlignment="1">
      <alignment vertical="center"/>
    </xf>
    <xf numFmtId="49" fontId="5" fillId="0" borderId="41" xfId="0" applyNumberFormat="1" applyFont="1" applyBorder="1" applyAlignment="1">
      <alignment vertical="center"/>
    </xf>
    <xf numFmtId="0" fontId="5" fillId="0" borderId="47" xfId="0" applyFont="1" applyBorder="1" applyAlignment="1">
      <alignment vertical="center"/>
    </xf>
    <xf numFmtId="9" fontId="5" fillId="0" borderId="41" xfId="0" applyNumberFormat="1" applyFont="1" applyBorder="1" applyAlignment="1">
      <alignment horizontal="center" vertical="center"/>
    </xf>
    <xf numFmtId="164" fontId="5" fillId="0" borderId="47" xfId="0" applyNumberFormat="1" applyFont="1" applyBorder="1" applyAlignment="1">
      <alignment horizontal="right" vertical="center"/>
    </xf>
    <xf numFmtId="164" fontId="9" fillId="3" borderId="12" xfId="0" applyNumberFormat="1" applyFont="1" applyFill="1" applyBorder="1" applyAlignment="1">
      <alignment horizontal="left" vertical="center"/>
    </xf>
    <xf numFmtId="170" fontId="5" fillId="0" borderId="0" xfId="0" applyNumberFormat="1" applyFont="1"/>
    <xf numFmtId="49" fontId="5" fillId="0" borderId="6" xfId="0" applyNumberFormat="1" applyFont="1" applyBorder="1" applyAlignment="1">
      <alignment vertical="center"/>
    </xf>
    <xf numFmtId="0" fontId="5" fillId="0" borderId="8" xfId="0" applyFont="1" applyBorder="1" applyAlignment="1">
      <alignment vertical="center"/>
    </xf>
    <xf numFmtId="0" fontId="5" fillId="0" borderId="6" xfId="0" applyFont="1" applyBorder="1" applyAlignment="1">
      <alignment vertical="center"/>
    </xf>
    <xf numFmtId="164" fontId="5" fillId="0" borderId="8" xfId="0" applyNumberFormat="1" applyFont="1" applyBorder="1" applyAlignment="1">
      <alignment horizontal="right" vertical="center"/>
    </xf>
    <xf numFmtId="0" fontId="6" fillId="0" borderId="0" xfId="0" applyFont="1" applyAlignment="1">
      <alignment horizontal="center" vertical="center"/>
    </xf>
    <xf numFmtId="166" fontId="5" fillId="0" borderId="0" xfId="0" applyNumberFormat="1" applyFont="1"/>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0" fontId="21" fillId="0" borderId="22" xfId="0" applyFont="1" applyBorder="1" applyAlignment="1">
      <alignment vertical="center"/>
    </xf>
    <xf numFmtId="0" fontId="19" fillId="0" borderId="49" xfId="0" applyFont="1" applyBorder="1" applyAlignment="1">
      <alignment horizontal="center" vertical="center"/>
    </xf>
    <xf numFmtId="0" fontId="19" fillId="0" borderId="22" xfId="0" applyFont="1" applyBorder="1" applyAlignment="1">
      <alignment vertical="center" wrapText="1"/>
    </xf>
    <xf numFmtId="0" fontId="19" fillId="0" borderId="22" xfId="0" applyFont="1" applyBorder="1" applyAlignment="1">
      <alignment vertical="center"/>
    </xf>
    <xf numFmtId="0" fontId="18" fillId="0" borderId="22" xfId="10" applyFont="1" applyAlignment="1">
      <alignment vertical="center"/>
    </xf>
    <xf numFmtId="174" fontId="18" fillId="0" borderId="51" xfId="10" applyNumberFormat="1" applyFont="1" applyBorder="1" applyAlignment="1">
      <alignment vertical="center"/>
    </xf>
    <xf numFmtId="0" fontId="25" fillId="18" borderId="68" xfId="10" applyFont="1" applyFill="1" applyBorder="1" applyAlignment="1">
      <alignment vertical="center"/>
    </xf>
    <xf numFmtId="174" fontId="26" fillId="18" borderId="69" xfId="10" applyNumberFormat="1" applyFont="1" applyFill="1" applyBorder="1" applyAlignment="1">
      <alignment vertical="center"/>
    </xf>
    <xf numFmtId="0" fontId="18" fillId="0" borderId="22" xfId="10" applyFont="1" applyAlignment="1">
      <alignment vertical="center" wrapText="1"/>
    </xf>
    <xf numFmtId="0" fontId="20" fillId="0" borderId="63" xfId="11" applyFont="1" applyBorder="1" applyAlignment="1">
      <alignment horizontal="center" vertical="center"/>
    </xf>
    <xf numFmtId="0" fontId="19" fillId="0" borderId="22" xfId="11" applyFont="1" applyAlignment="1">
      <alignment horizontal="justify" vertical="center" wrapText="1"/>
    </xf>
    <xf numFmtId="174" fontId="18" fillId="0" borderId="22" xfId="10" applyNumberFormat="1" applyFont="1" applyAlignment="1">
      <alignment vertical="center"/>
    </xf>
    <xf numFmtId="0" fontId="18" fillId="0" borderId="22" xfId="0" applyFont="1" applyBorder="1" applyAlignment="1">
      <alignment vertical="center"/>
    </xf>
    <xf numFmtId="0" fontId="28" fillId="0" borderId="22" xfId="0" applyFont="1" applyBorder="1" applyAlignment="1">
      <alignment vertical="center" wrapText="1"/>
    </xf>
    <xf numFmtId="0" fontId="18" fillId="13" borderId="61" xfId="10" applyFont="1" applyFill="1" applyBorder="1" applyAlignment="1">
      <alignment vertical="center"/>
    </xf>
    <xf numFmtId="0" fontId="18" fillId="13" borderId="65" xfId="10" applyFont="1" applyFill="1" applyBorder="1" applyAlignment="1">
      <alignment vertical="center"/>
    </xf>
    <xf numFmtId="9" fontId="23" fillId="13" borderId="71" xfId="10" applyNumberFormat="1" applyFont="1" applyFill="1" applyBorder="1" applyAlignment="1">
      <alignment horizontal="center" vertical="center"/>
    </xf>
    <xf numFmtId="0" fontId="37" fillId="13" borderId="53" xfId="10" applyFont="1" applyFill="1" applyBorder="1" applyAlignment="1">
      <alignment horizontal="center" vertical="center"/>
    </xf>
    <xf numFmtId="0" fontId="37" fillId="13" borderId="53" xfId="10" applyFont="1" applyFill="1" applyBorder="1" applyAlignment="1">
      <alignment horizontal="center" vertical="center" wrapText="1"/>
    </xf>
    <xf numFmtId="0" fontId="20" fillId="5" borderId="22" xfId="10" applyFont="1" applyFill="1" applyAlignment="1" applyProtection="1">
      <alignment vertical="center" wrapText="1"/>
      <protection locked="0"/>
    </xf>
    <xf numFmtId="174" fontId="18" fillId="0" borderId="55" xfId="10" applyNumberFormat="1" applyFont="1" applyBorder="1" applyAlignment="1">
      <alignment vertical="center"/>
    </xf>
    <xf numFmtId="3" fontId="30" fillId="11" borderId="51" xfId="6" applyNumberFormat="1" applyFont="1" applyFill="1" applyBorder="1" applyAlignment="1">
      <alignment horizontal="center" vertical="center" wrapText="1"/>
    </xf>
    <xf numFmtId="0" fontId="28" fillId="9" borderId="22" xfId="6" applyFont="1" applyFill="1" applyAlignment="1">
      <alignment vertical="center" wrapText="1"/>
    </xf>
    <xf numFmtId="0" fontId="20" fillId="5" borderId="22" xfId="10" applyFont="1" applyFill="1" applyAlignment="1" applyProtection="1">
      <alignment horizontal="center" vertical="center"/>
      <protection locked="0"/>
    </xf>
    <xf numFmtId="0" fontId="20" fillId="5" borderId="22" xfId="10" applyFont="1" applyFill="1" applyAlignment="1" applyProtection="1">
      <alignment vertical="center"/>
      <protection locked="0"/>
    </xf>
    <xf numFmtId="174" fontId="27" fillId="14" borderId="68" xfId="10" applyNumberFormat="1" applyFont="1" applyFill="1" applyBorder="1" applyAlignment="1">
      <alignment vertical="center"/>
    </xf>
    <xf numFmtId="0" fontId="32" fillId="18" borderId="74" xfId="10" applyFont="1" applyFill="1" applyBorder="1" applyAlignment="1">
      <alignment horizontal="center" vertical="center" wrapText="1"/>
    </xf>
    <xf numFmtId="173" fontId="39" fillId="11" borderId="51" xfId="7" applyNumberFormat="1" applyFont="1" applyFill="1" applyBorder="1" applyAlignment="1">
      <alignment horizontal="center" vertical="center"/>
    </xf>
    <xf numFmtId="9" fontId="39" fillId="10" borderId="51" xfId="4" applyFont="1" applyFill="1" applyBorder="1" applyAlignment="1">
      <alignment horizontal="center" vertical="center" wrapText="1"/>
    </xf>
    <xf numFmtId="0" fontId="29" fillId="0" borderId="22" xfId="10" applyFont="1" applyAlignment="1">
      <alignment vertical="center"/>
    </xf>
    <xf numFmtId="0" fontId="25" fillId="0" borderId="22" xfId="10" applyFont="1" applyAlignment="1">
      <alignment vertical="center"/>
    </xf>
    <xf numFmtId="0" fontId="25" fillId="15" borderId="48" xfId="10" applyFont="1" applyFill="1" applyBorder="1" applyAlignment="1">
      <alignment vertical="center"/>
    </xf>
    <xf numFmtId="174" fontId="25" fillId="15" borderId="53" xfId="10" applyNumberFormat="1" applyFont="1" applyFill="1" applyBorder="1" applyAlignment="1">
      <alignment vertical="center"/>
    </xf>
    <xf numFmtId="174" fontId="25" fillId="15" borderId="54" xfId="10" applyNumberFormat="1" applyFont="1" applyFill="1" applyBorder="1" applyAlignment="1">
      <alignment vertical="center"/>
    </xf>
    <xf numFmtId="2" fontId="22" fillId="16" borderId="76" xfId="10" applyNumberFormat="1" applyFont="1" applyFill="1" applyBorder="1" applyAlignment="1" applyProtection="1">
      <alignment horizontal="center" vertical="center" wrapText="1"/>
      <protection locked="0"/>
    </xf>
    <xf numFmtId="0" fontId="17" fillId="16" borderId="71" xfId="10" applyFont="1" applyFill="1" applyBorder="1" applyAlignment="1" applyProtection="1">
      <alignment horizontal="left" vertical="center" wrapText="1"/>
      <protection locked="0"/>
    </xf>
    <xf numFmtId="4" fontId="22" fillId="16" borderId="71" xfId="10" applyNumberFormat="1" applyFont="1" applyFill="1" applyBorder="1" applyAlignment="1" applyProtection="1">
      <alignment horizontal="center" vertical="center" wrapText="1"/>
      <protection locked="0"/>
    </xf>
    <xf numFmtId="0" fontId="29" fillId="14" borderId="59" xfId="10" applyFont="1" applyFill="1" applyBorder="1" applyAlignment="1">
      <alignment vertical="center"/>
    </xf>
    <xf numFmtId="174" fontId="32" fillId="14" borderId="71" xfId="10" applyNumberFormat="1" applyFont="1" applyFill="1" applyBorder="1" applyAlignment="1">
      <alignment vertical="center"/>
    </xf>
    <xf numFmtId="174" fontId="29" fillId="14" borderId="71" xfId="10" applyNumberFormat="1" applyFont="1" applyFill="1" applyBorder="1" applyAlignment="1">
      <alignment vertical="center"/>
    </xf>
    <xf numFmtId="174" fontId="32" fillId="14" borderId="72" xfId="10" applyNumberFormat="1" applyFont="1" applyFill="1" applyBorder="1" applyAlignment="1">
      <alignment vertical="center"/>
    </xf>
    <xf numFmtId="174" fontId="34" fillId="18" borderId="70" xfId="10" applyNumberFormat="1" applyFont="1" applyFill="1" applyBorder="1" applyAlignment="1">
      <alignment vertical="center"/>
    </xf>
    <xf numFmtId="167" fontId="22" fillId="0" borderId="22" xfId="0" applyNumberFormat="1" applyFont="1" applyBorder="1" applyAlignment="1">
      <alignment vertical="center"/>
    </xf>
    <xf numFmtId="0" fontId="26" fillId="0" borderId="22" xfId="10" applyFont="1" applyAlignment="1">
      <alignment horizontal="center" vertical="center"/>
    </xf>
    <xf numFmtId="0" fontId="25" fillId="0" borderId="22" xfId="10" applyFont="1" applyAlignment="1">
      <alignment horizontal="center" vertical="center"/>
    </xf>
    <xf numFmtId="0" fontId="40" fillId="0" borderId="22" xfId="10" applyFont="1" applyAlignment="1">
      <alignment horizontal="center" vertical="center"/>
    </xf>
    <xf numFmtId="0" fontId="36" fillId="0" borderId="0" xfId="0" applyFont="1" applyAlignment="1">
      <alignment horizontal="center" vertical="center" wrapText="1"/>
    </xf>
    <xf numFmtId="0" fontId="36" fillId="0" borderId="0" xfId="0" applyFont="1" applyAlignment="1">
      <alignment horizontal="center" vertical="center"/>
    </xf>
    <xf numFmtId="0" fontId="17" fillId="0" borderId="22" xfId="0" applyFont="1" applyBorder="1" applyAlignment="1">
      <alignment horizontal="center" vertical="center" wrapText="1"/>
    </xf>
    <xf numFmtId="0" fontId="42" fillId="0" borderId="51" xfId="0" applyFont="1" applyBorder="1" applyAlignment="1">
      <alignment horizontal="center" vertical="center" wrapText="1"/>
    </xf>
    <xf numFmtId="0" fontId="43" fillId="0" borderId="51" xfId="0" applyFont="1" applyBorder="1" applyAlignment="1">
      <alignment horizontal="left" vertical="center" wrapText="1"/>
    </xf>
    <xf numFmtId="0" fontId="43" fillId="0" borderId="51" xfId="0" applyFont="1" applyBorder="1" applyAlignment="1">
      <alignment horizontal="center" vertical="center" wrapText="1"/>
    </xf>
    <xf numFmtId="43" fontId="43" fillId="0" borderId="51" xfId="12" applyFont="1" applyBorder="1" applyAlignment="1">
      <alignment horizontal="center" vertical="center" wrapText="1"/>
    </xf>
    <xf numFmtId="0" fontId="42" fillId="0" borderId="51" xfId="0" applyFont="1" applyBorder="1" applyAlignment="1">
      <alignment wrapText="1"/>
    </xf>
    <xf numFmtId="0" fontId="43" fillId="0" borderId="51" xfId="0" applyFont="1" applyBorder="1" applyAlignment="1">
      <alignment wrapText="1"/>
    </xf>
    <xf numFmtId="43" fontId="43" fillId="0" borderId="51" xfId="12" applyFont="1" applyBorder="1" applyAlignment="1">
      <alignment wrapText="1"/>
    </xf>
    <xf numFmtId="0" fontId="42" fillId="19" borderId="51" xfId="0" applyFont="1" applyFill="1" applyBorder="1" applyAlignment="1">
      <alignment horizontal="center" vertical="center" wrapText="1"/>
    </xf>
    <xf numFmtId="0" fontId="42" fillId="19" borderId="51" xfId="0" applyFont="1" applyFill="1" applyBorder="1" applyAlignment="1">
      <alignment wrapText="1"/>
    </xf>
    <xf numFmtId="0" fontId="43" fillId="19" borderId="51" xfId="0" applyFont="1" applyFill="1" applyBorder="1" applyAlignment="1">
      <alignment wrapText="1"/>
    </xf>
    <xf numFmtId="43" fontId="43" fillId="19" borderId="51" xfId="12" applyFont="1" applyFill="1" applyBorder="1" applyAlignment="1">
      <alignment wrapText="1"/>
    </xf>
    <xf numFmtId="0" fontId="44" fillId="0" borderId="51" xfId="0" applyFont="1" applyBorder="1" applyAlignment="1">
      <alignment wrapText="1"/>
    </xf>
    <xf numFmtId="0" fontId="44" fillId="0" borderId="51" xfId="0" applyFont="1" applyBorder="1" applyAlignment="1">
      <alignment horizontal="left" vertical="center" wrapText="1"/>
    </xf>
    <xf numFmtId="43" fontId="43" fillId="0" borderId="51" xfId="12" applyFont="1" applyBorder="1"/>
    <xf numFmtId="0" fontId="42" fillId="19" borderId="51" xfId="0" applyFont="1" applyFill="1" applyBorder="1" applyAlignment="1">
      <alignment horizontal="center" vertical="center"/>
    </xf>
    <xf numFmtId="0" fontId="42" fillId="19" borderId="51" xfId="0" applyFont="1" applyFill="1" applyBorder="1"/>
    <xf numFmtId="0" fontId="43" fillId="19" borderId="51" xfId="0" applyFont="1" applyFill="1" applyBorder="1"/>
    <xf numFmtId="43" fontId="43" fillId="19" borderId="51" xfId="12" applyFont="1" applyFill="1" applyBorder="1"/>
    <xf numFmtId="0" fontId="42" fillId="0" borderId="51" xfId="0" applyFont="1" applyBorder="1" applyAlignment="1">
      <alignment horizontal="center" vertical="center"/>
    </xf>
    <xf numFmtId="0" fontId="42" fillId="0" borderId="51" xfId="0" applyFont="1" applyBorder="1"/>
    <xf numFmtId="0" fontId="43" fillId="0" borderId="51" xfId="0" applyFont="1" applyBorder="1"/>
    <xf numFmtId="0" fontId="42" fillId="15" borderId="51" xfId="0" applyFont="1" applyFill="1" applyBorder="1" applyAlignment="1">
      <alignment horizontal="center" vertical="center" wrapText="1"/>
    </xf>
    <xf numFmtId="0" fontId="42" fillId="15" borderId="51" xfId="0" applyFont="1" applyFill="1" applyBorder="1" applyAlignment="1">
      <alignment horizontal="left" vertical="center" wrapText="1"/>
    </xf>
    <xf numFmtId="43" fontId="42" fillId="15" borderId="51" xfId="12" applyFont="1" applyFill="1" applyBorder="1" applyAlignment="1">
      <alignment horizontal="center" vertical="center" wrapText="1"/>
    </xf>
    <xf numFmtId="0" fontId="42" fillId="15" borderId="51" xfId="0" applyFont="1" applyFill="1" applyBorder="1" applyAlignment="1">
      <alignment wrapText="1"/>
    </xf>
    <xf numFmtId="0" fontId="43" fillId="15" borderId="51" xfId="0" applyFont="1" applyFill="1" applyBorder="1" applyAlignment="1">
      <alignment wrapText="1"/>
    </xf>
    <xf numFmtId="43" fontId="43" fillId="15" borderId="51" xfId="12" applyFont="1" applyFill="1" applyBorder="1" applyAlignment="1">
      <alignment wrapText="1"/>
    </xf>
    <xf numFmtId="0" fontId="18" fillId="15" borderId="22" xfId="10" applyFont="1" applyFill="1" applyAlignment="1">
      <alignment vertical="center"/>
    </xf>
    <xf numFmtId="174" fontId="18" fillId="15" borderId="51" xfId="10" applyNumberFormat="1" applyFont="1" applyFill="1" applyBorder="1" applyAlignment="1">
      <alignment vertical="center"/>
    </xf>
    <xf numFmtId="174" fontId="18" fillId="15" borderId="55" xfId="10" applyNumberFormat="1" applyFont="1" applyFill="1" applyBorder="1" applyAlignment="1">
      <alignment vertical="center"/>
    </xf>
    <xf numFmtId="0" fontId="45" fillId="15" borderId="51" xfId="0" applyFont="1" applyFill="1" applyBorder="1" applyAlignment="1">
      <alignment vertical="center" wrapText="1"/>
    </xf>
    <xf numFmtId="43" fontId="43" fillId="15" borderId="51" xfId="12" applyFont="1" applyFill="1" applyBorder="1"/>
    <xf numFmtId="0" fontId="42" fillId="15" borderId="51" xfId="0" applyFont="1" applyFill="1" applyBorder="1" applyAlignment="1">
      <alignment horizontal="center" vertical="center"/>
    </xf>
    <xf numFmtId="0" fontId="42" fillId="15" borderId="51" xfId="0" applyFont="1" applyFill="1" applyBorder="1"/>
    <xf numFmtId="0" fontId="43" fillId="15" borderId="51" xfId="0" applyFont="1" applyFill="1" applyBorder="1"/>
    <xf numFmtId="174" fontId="34" fillId="18" borderId="69" xfId="10" applyNumberFormat="1" applyFont="1" applyFill="1" applyBorder="1" applyAlignment="1">
      <alignment vertical="center"/>
    </xf>
    <xf numFmtId="174" fontId="25" fillId="15" borderId="61" xfId="10" applyNumberFormat="1" applyFont="1" applyFill="1" applyBorder="1" applyAlignment="1">
      <alignment vertical="center"/>
    </xf>
    <xf numFmtId="174" fontId="18" fillId="0" borderId="63" xfId="10" applyNumberFormat="1" applyFont="1" applyBorder="1" applyAlignment="1">
      <alignment vertical="center"/>
    </xf>
    <xf numFmtId="174" fontId="18" fillId="15" borderId="63" xfId="10" applyNumberFormat="1" applyFont="1" applyFill="1" applyBorder="1" applyAlignment="1">
      <alignment vertical="center"/>
    </xf>
    <xf numFmtId="174" fontId="32" fillId="14" borderId="65" xfId="10" applyNumberFormat="1" applyFont="1" applyFill="1" applyBorder="1" applyAlignment="1">
      <alignment vertical="center"/>
    </xf>
    <xf numFmtId="174" fontId="43" fillId="0" borderId="51" xfId="0" applyNumberFormat="1" applyFont="1" applyBorder="1" applyAlignment="1">
      <alignment horizontal="right" vertical="center"/>
    </xf>
    <xf numFmtId="174" fontId="44" fillId="0" borderId="51" xfId="12" applyNumberFormat="1" applyFont="1" applyFill="1" applyBorder="1" applyAlignment="1">
      <alignment horizontal="right" vertical="center"/>
    </xf>
    <xf numFmtId="0" fontId="43" fillId="15" borderId="51" xfId="0" applyFont="1" applyFill="1" applyBorder="1" applyAlignment="1">
      <alignment horizontal="right" vertical="center"/>
    </xf>
    <xf numFmtId="0" fontId="43" fillId="0" borderId="51" xfId="0" applyFont="1" applyBorder="1" applyAlignment="1">
      <alignment horizontal="right" vertical="center"/>
    </xf>
    <xf numFmtId="174" fontId="46" fillId="0" borderId="51" xfId="12" applyNumberFormat="1" applyFont="1" applyFill="1" applyBorder="1" applyAlignment="1">
      <alignment horizontal="right" vertical="center"/>
    </xf>
    <xf numFmtId="43" fontId="44" fillId="15" borderId="51" xfId="12" applyFont="1" applyFill="1" applyBorder="1" applyAlignment="1">
      <alignment horizontal="right" vertical="center"/>
    </xf>
    <xf numFmtId="43" fontId="44" fillId="0" borderId="51" xfId="12" applyFont="1" applyFill="1" applyBorder="1" applyAlignment="1">
      <alignment horizontal="right" vertical="center"/>
    </xf>
    <xf numFmtId="43" fontId="47" fillId="15" borderId="51" xfId="12" applyFont="1" applyFill="1" applyBorder="1" applyAlignment="1">
      <alignment horizontal="right" vertical="center"/>
    </xf>
    <xf numFmtId="0" fontId="20" fillId="12" borderId="60" xfId="10" applyFont="1" applyFill="1" applyBorder="1" applyAlignment="1" applyProtection="1">
      <alignment horizontal="center" vertical="center" wrapText="1"/>
      <protection locked="0"/>
    </xf>
    <xf numFmtId="0" fontId="20" fillId="12" borderId="64" xfId="10" applyFont="1" applyFill="1" applyBorder="1" applyAlignment="1" applyProtection="1">
      <alignment horizontal="center" vertical="center" wrapText="1"/>
      <protection locked="0"/>
    </xf>
    <xf numFmtId="174" fontId="25" fillId="15" borderId="52" xfId="10" applyNumberFormat="1" applyFont="1" applyFill="1" applyBorder="1" applyAlignment="1">
      <alignment vertical="center"/>
    </xf>
    <xf numFmtId="0" fontId="28" fillId="9" borderId="22" xfId="6" applyFont="1" applyFill="1" applyAlignment="1">
      <alignment horizontal="left" vertical="center" wrapText="1"/>
    </xf>
    <xf numFmtId="9" fontId="31" fillId="9" borderId="22" xfId="4" applyFont="1" applyFill="1" applyBorder="1" applyAlignment="1">
      <alignment horizontal="center" vertical="center" wrapText="1"/>
    </xf>
    <xf numFmtId="9" fontId="18" fillId="0" borderId="22" xfId="10" applyNumberFormat="1" applyFont="1" applyAlignment="1">
      <alignment vertical="center"/>
    </xf>
    <xf numFmtId="3" fontId="38" fillId="11" borderId="51" xfId="6" applyNumberFormat="1" applyFont="1" applyFill="1" applyBorder="1" applyAlignment="1">
      <alignment horizontal="center" vertical="center" wrapText="1"/>
    </xf>
    <xf numFmtId="173" fontId="30" fillId="11" borderId="51" xfId="7" applyNumberFormat="1" applyFont="1" applyFill="1" applyBorder="1" applyAlignment="1">
      <alignment horizontal="center" vertical="center"/>
    </xf>
    <xf numFmtId="9" fontId="31" fillId="10" borderId="51" xfId="4" applyFont="1" applyFill="1" applyBorder="1" applyAlignment="1">
      <alignment horizontal="center" vertical="center" wrapText="1"/>
    </xf>
    <xf numFmtId="0" fontId="35" fillId="0" borderId="22" xfId="10" applyFont="1" applyAlignment="1">
      <alignment vertical="center"/>
    </xf>
    <xf numFmtId="174" fontId="34" fillId="0" borderId="22" xfId="10" applyNumberFormat="1" applyFont="1" applyAlignment="1">
      <alignment vertical="center"/>
    </xf>
    <xf numFmtId="174" fontId="32" fillId="0" borderId="77" xfId="10" applyNumberFormat="1" applyFont="1" applyBorder="1" applyAlignment="1">
      <alignment horizontal="center" vertical="center"/>
    </xf>
    <xf numFmtId="174" fontId="32" fillId="0" borderId="58" xfId="10" applyNumberFormat="1" applyFont="1" applyBorder="1" applyAlignment="1">
      <alignment horizontal="center" vertical="center"/>
    </xf>
    <xf numFmtId="0" fontId="48" fillId="0" borderId="0" xfId="0" applyFont="1"/>
    <xf numFmtId="0" fontId="48" fillId="0" borderId="0" xfId="0" applyFont="1" applyAlignment="1">
      <alignment horizontal="left"/>
    </xf>
    <xf numFmtId="0" fontId="48" fillId="0" borderId="80" xfId="0" applyFont="1" applyBorder="1"/>
    <xf numFmtId="0" fontId="48" fillId="0" borderId="81" xfId="0" applyFont="1" applyBorder="1"/>
    <xf numFmtId="0" fontId="48" fillId="0" borderId="82" xfId="0" applyFont="1" applyBorder="1"/>
    <xf numFmtId="0" fontId="48" fillId="0" borderId="83" xfId="0" applyFont="1" applyBorder="1"/>
    <xf numFmtId="0" fontId="48" fillId="0" borderId="84" xfId="0" applyFont="1" applyBorder="1" applyAlignment="1">
      <alignment horizontal="center" wrapText="1"/>
    </xf>
    <xf numFmtId="0" fontId="48" fillId="0" borderId="84" xfId="0" applyFont="1" applyBorder="1"/>
    <xf numFmtId="0" fontId="51" fillId="0" borderId="48" xfId="0" applyFont="1" applyBorder="1" applyAlignment="1">
      <alignment horizontal="center"/>
    </xf>
    <xf numFmtId="0" fontId="48" fillId="0" borderId="84" xfId="15" applyFont="1" applyBorder="1" applyAlignment="1">
      <alignment horizontal="center" vertical="center"/>
    </xf>
    <xf numFmtId="0" fontId="51" fillId="0" borderId="0" xfId="0" applyFont="1" applyAlignment="1">
      <alignment horizontal="center"/>
    </xf>
    <xf numFmtId="0" fontId="48" fillId="0" borderId="84" xfId="0" applyFont="1" applyBorder="1" applyAlignment="1">
      <alignment horizontal="center" vertical="center"/>
    </xf>
    <xf numFmtId="0" fontId="48" fillId="0" borderId="102" xfId="0" applyFont="1" applyBorder="1" applyAlignment="1">
      <alignment horizontal="center"/>
    </xf>
    <xf numFmtId="0" fontId="51" fillId="0" borderId="97" xfId="0" applyFont="1" applyBorder="1" applyAlignment="1">
      <alignment horizontal="center"/>
    </xf>
    <xf numFmtId="0" fontId="48" fillId="0" borderId="97" xfId="0" applyFont="1" applyBorder="1" applyAlignment="1">
      <alignment vertical="center"/>
    </xf>
    <xf numFmtId="0" fontId="48" fillId="0" borderId="98" xfId="0" applyFont="1" applyBorder="1" applyAlignment="1">
      <alignment vertical="center"/>
    </xf>
    <xf numFmtId="0" fontId="48" fillId="0" borderId="84" xfId="0" applyFont="1" applyBorder="1" applyAlignment="1">
      <alignment vertical="center"/>
    </xf>
    <xf numFmtId="0" fontId="48" fillId="0" borderId="103" xfId="0" applyFont="1" applyBorder="1" applyAlignment="1">
      <alignment horizontal="center"/>
    </xf>
    <xf numFmtId="0" fontId="48" fillId="0" borderId="48" xfId="0" applyFont="1" applyBorder="1" applyAlignment="1">
      <alignment horizontal="right" vertical="center"/>
    </xf>
    <xf numFmtId="0" fontId="48" fillId="0" borderId="53" xfId="0" applyFont="1" applyBorder="1" applyAlignment="1">
      <alignment horizontal="center" vertical="center"/>
    </xf>
    <xf numFmtId="0" fontId="48" fillId="0" borderId="54" xfId="0" applyFont="1" applyBorder="1" applyAlignment="1">
      <alignment horizontal="center" vertical="center"/>
    </xf>
    <xf numFmtId="0" fontId="48" fillId="0" borderId="49" xfId="0" applyFont="1" applyBorder="1" applyAlignment="1">
      <alignment horizontal="center"/>
    </xf>
    <xf numFmtId="0" fontId="48" fillId="0" borderId="0" xfId="0" applyFont="1" applyAlignment="1">
      <alignment horizontal="right" vertical="center"/>
    </xf>
    <xf numFmtId="1" fontId="48" fillId="0" borderId="51" xfId="0" applyNumberFormat="1" applyFont="1" applyBorder="1" applyAlignment="1">
      <alignment horizontal="center" vertical="center"/>
    </xf>
    <xf numFmtId="1" fontId="48" fillId="0" borderId="55" xfId="0" applyNumberFormat="1" applyFont="1" applyBorder="1" applyAlignment="1">
      <alignment horizontal="center" vertical="center"/>
    </xf>
    <xf numFmtId="1" fontId="48" fillId="0" borderId="84" xfId="0" applyNumberFormat="1" applyFont="1" applyBorder="1" applyAlignment="1">
      <alignment horizontal="center" vertical="center"/>
    </xf>
    <xf numFmtId="1" fontId="48" fillId="0" borderId="104" xfId="0" applyNumberFormat="1" applyFont="1" applyBorder="1" applyAlignment="1">
      <alignment horizontal="center" vertical="center"/>
    </xf>
    <xf numFmtId="0" fontId="48" fillId="0" borderId="105" xfId="0" applyFont="1" applyBorder="1" applyAlignment="1">
      <alignment horizontal="left"/>
    </xf>
    <xf numFmtId="0" fontId="48" fillId="0" borderId="93" xfId="0" applyFont="1" applyBorder="1" applyAlignment="1">
      <alignment horizontal="center"/>
    </xf>
    <xf numFmtId="0" fontId="48" fillId="0" borderId="94" xfId="0" applyFont="1" applyBorder="1" applyAlignment="1">
      <alignment horizontal="center"/>
    </xf>
    <xf numFmtId="0" fontId="48" fillId="0" borderId="84" xfId="0" applyFont="1" applyBorder="1" applyAlignment="1">
      <alignment horizontal="center"/>
    </xf>
    <xf numFmtId="0" fontId="48" fillId="0" borderId="106" xfId="0" applyFont="1" applyBorder="1"/>
    <xf numFmtId="0" fontId="48" fillId="0" borderId="107" xfId="0" applyFont="1" applyBorder="1"/>
    <xf numFmtId="0" fontId="48" fillId="0" borderId="108" xfId="0" applyFont="1" applyBorder="1"/>
    <xf numFmtId="0" fontId="48" fillId="0" borderId="103" xfId="0" applyFont="1" applyBorder="1"/>
    <xf numFmtId="0" fontId="48" fillId="0" borderId="48" xfId="0" applyFont="1" applyBorder="1"/>
    <xf numFmtId="0" fontId="48" fillId="0" borderId="88" xfId="0" applyFont="1" applyBorder="1"/>
    <xf numFmtId="0" fontId="51" fillId="0" borderId="84" xfId="0" applyFont="1" applyBorder="1" applyAlignment="1" applyProtection="1">
      <alignment horizontal="center"/>
      <protection locked="0"/>
    </xf>
    <xf numFmtId="0" fontId="48" fillId="0" borderId="49" xfId="0" applyFont="1" applyBorder="1"/>
    <xf numFmtId="0" fontId="48" fillId="0" borderId="104" xfId="0" applyFont="1" applyBorder="1"/>
    <xf numFmtId="0" fontId="53" fillId="20" borderId="56" xfId="0" applyFont="1" applyFill="1" applyBorder="1" applyAlignment="1">
      <alignment horizontal="center" vertical="center"/>
    </xf>
    <xf numFmtId="0" fontId="51" fillId="0" borderId="84" xfId="0" applyFont="1" applyBorder="1" applyAlignment="1">
      <alignment horizontal="center" vertical="center"/>
    </xf>
    <xf numFmtId="0" fontId="48" fillId="20" borderId="57" xfId="0" applyFont="1" applyFill="1" applyBorder="1" applyAlignment="1">
      <alignment horizontal="center" vertical="center"/>
    </xf>
    <xf numFmtId="4" fontId="48" fillId="20" borderId="57" xfId="0" applyNumberFormat="1" applyFont="1" applyFill="1" applyBorder="1" applyAlignment="1">
      <alignment horizontal="center" vertical="center"/>
    </xf>
    <xf numFmtId="4" fontId="48" fillId="0" borderId="84" xfId="0" applyNumberFormat="1" applyFont="1" applyBorder="1" applyAlignment="1">
      <alignment horizontal="center" vertical="center"/>
    </xf>
    <xf numFmtId="0" fontId="51" fillId="0" borderId="84" xfId="0" applyFont="1" applyBorder="1" applyAlignment="1">
      <alignment horizontal="left" vertical="center"/>
    </xf>
    <xf numFmtId="0" fontId="53" fillId="20" borderId="61" xfId="0" applyFont="1" applyFill="1" applyBorder="1" applyAlignment="1">
      <alignment horizontal="center"/>
    </xf>
    <xf numFmtId="0" fontId="53" fillId="20" borderId="53" xfId="0" applyFont="1" applyFill="1" applyBorder="1" applyAlignment="1">
      <alignment horizontal="center"/>
    </xf>
    <xf numFmtId="0" fontId="53" fillId="20" borderId="54" xfId="0" applyFont="1" applyFill="1" applyBorder="1" applyAlignment="1">
      <alignment horizontal="center"/>
    </xf>
    <xf numFmtId="0" fontId="51" fillId="0" borderId="84" xfId="0" applyFont="1" applyBorder="1" applyAlignment="1">
      <alignment horizontal="center"/>
    </xf>
    <xf numFmtId="0" fontId="48" fillId="0" borderId="62" xfId="0" applyFont="1" applyBorder="1"/>
    <xf numFmtId="43" fontId="48" fillId="0" borderId="51" xfId="12" applyFont="1" applyBorder="1"/>
    <xf numFmtId="43" fontId="48" fillId="0" borderId="55" xfId="12" applyFont="1" applyBorder="1"/>
    <xf numFmtId="43" fontId="48" fillId="0" borderId="84" xfId="12" applyFont="1" applyFill="1" applyBorder="1"/>
    <xf numFmtId="0" fontId="48" fillId="0" borderId="102" xfId="0" applyFont="1" applyBorder="1"/>
    <xf numFmtId="0" fontId="48" fillId="0" borderId="97" xfId="0" applyFont="1" applyBorder="1"/>
    <xf numFmtId="0" fontId="48" fillId="0" borderId="115" xfId="0" applyFont="1" applyBorder="1"/>
    <xf numFmtId="0" fontId="48" fillId="0" borderId="96" xfId="0" applyFont="1" applyBorder="1"/>
    <xf numFmtId="43" fontId="48" fillId="0" borderId="66" xfId="12" applyFont="1" applyBorder="1"/>
    <xf numFmtId="171" fontId="48" fillId="0" borderId="70" xfId="0" applyNumberFormat="1" applyFont="1" applyBorder="1"/>
    <xf numFmtId="171" fontId="48" fillId="0" borderId="84" xfId="0" applyNumberFormat="1" applyFont="1" applyBorder="1"/>
    <xf numFmtId="0" fontId="53" fillId="20" borderId="110" xfId="0" applyFont="1" applyFill="1" applyBorder="1" applyAlignment="1">
      <alignment horizontal="center"/>
    </xf>
    <xf numFmtId="0" fontId="48" fillId="0" borderId="62" xfId="0" applyFont="1" applyBorder="1" applyAlignment="1">
      <alignment horizontal="center"/>
    </xf>
    <xf numFmtId="2" fontId="48" fillId="0" borderId="51" xfId="0" applyNumberFormat="1" applyFont="1" applyBorder="1"/>
    <xf numFmtId="0" fontId="48" fillId="0" borderId="71" xfId="0" applyFont="1" applyBorder="1"/>
    <xf numFmtId="43" fontId="48" fillId="0" borderId="72" xfId="12" applyFont="1" applyBorder="1"/>
    <xf numFmtId="43" fontId="48" fillId="0" borderId="70" xfId="12" applyFont="1" applyBorder="1"/>
    <xf numFmtId="0" fontId="53" fillId="20" borderId="53" xfId="0" applyFont="1" applyFill="1" applyBorder="1" applyAlignment="1">
      <alignment horizontal="center" wrapText="1"/>
    </xf>
    <xf numFmtId="0" fontId="53" fillId="20" borderId="110" xfId="0" applyFont="1" applyFill="1" applyBorder="1" applyAlignment="1">
      <alignment horizontal="center" wrapText="1"/>
    </xf>
    <xf numFmtId="2" fontId="48" fillId="0" borderId="51" xfId="0" applyNumberFormat="1" applyFont="1" applyBorder="1" applyAlignment="1">
      <alignment horizontal="center"/>
    </xf>
    <xf numFmtId="2" fontId="48" fillId="0" borderId="62" xfId="0" applyNumberFormat="1" applyFont="1" applyBorder="1" applyAlignment="1">
      <alignment horizontal="center"/>
    </xf>
    <xf numFmtId="0" fontId="48" fillId="0" borderId="66" xfId="0" applyFont="1" applyBorder="1"/>
    <xf numFmtId="0" fontId="48" fillId="0" borderId="59" xfId="0" applyFont="1" applyBorder="1"/>
    <xf numFmtId="43" fontId="48" fillId="0" borderId="73" xfId="12" applyFont="1" applyBorder="1"/>
    <xf numFmtId="0" fontId="53" fillId="20" borderId="60" xfId="0" applyFont="1" applyFill="1" applyBorder="1" applyAlignment="1">
      <alignment horizontal="center" wrapText="1"/>
    </xf>
    <xf numFmtId="0" fontId="53" fillId="20" borderId="54" xfId="0" applyFont="1" applyFill="1" applyBorder="1" applyAlignment="1">
      <alignment horizontal="center" wrapText="1"/>
    </xf>
    <xf numFmtId="0" fontId="51" fillId="0" borderId="84" xfId="0" applyFont="1" applyBorder="1" applyAlignment="1">
      <alignment horizontal="center" wrapText="1"/>
    </xf>
    <xf numFmtId="0" fontId="48" fillId="0" borderId="114" xfId="0" applyFont="1" applyBorder="1" applyAlignment="1">
      <alignment horizontal="left"/>
    </xf>
    <xf numFmtId="0" fontId="48" fillId="0" borderId="62" xfId="0" applyFont="1" applyBorder="1" applyAlignment="1">
      <alignment horizontal="left"/>
    </xf>
    <xf numFmtId="43" fontId="48" fillId="0" borderId="51" xfId="12" applyFont="1" applyBorder="1" applyAlignment="1">
      <alignment horizontal="center"/>
    </xf>
    <xf numFmtId="0" fontId="48" fillId="0" borderId="62" xfId="13" applyNumberFormat="1" applyFont="1" applyBorder="1" applyAlignment="1">
      <alignment horizontal="center"/>
    </xf>
    <xf numFmtId="175" fontId="48" fillId="0" borderId="52" xfId="0" applyNumberFormat="1" applyFont="1" applyBorder="1" applyAlignment="1">
      <alignment horizontal="center" wrapText="1"/>
    </xf>
    <xf numFmtId="43" fontId="48" fillId="0" borderId="116" xfId="12" applyFont="1" applyBorder="1" applyAlignment="1">
      <alignment horizontal="center" wrapText="1"/>
    </xf>
    <xf numFmtId="43" fontId="48" fillId="0" borderId="84" xfId="12" applyFont="1" applyFill="1" applyBorder="1" applyAlignment="1">
      <alignment horizontal="center" wrapText="1"/>
    </xf>
    <xf numFmtId="175" fontId="48" fillId="20" borderId="70" xfId="0" applyNumberFormat="1" applyFont="1" applyFill="1" applyBorder="1"/>
    <xf numFmtId="175" fontId="48" fillId="0" borderId="84" xfId="0" applyNumberFormat="1" applyFont="1" applyBorder="1"/>
    <xf numFmtId="0" fontId="51" fillId="20" borderId="54" xfId="0" applyFont="1" applyFill="1" applyBorder="1" applyAlignment="1">
      <alignment horizontal="center" wrapText="1"/>
    </xf>
    <xf numFmtId="43" fontId="48" fillId="0" borderId="62" xfId="12" applyFont="1" applyBorder="1"/>
    <xf numFmtId="9" fontId="48" fillId="0" borderId="50" xfId="13" applyFont="1" applyBorder="1"/>
    <xf numFmtId="9" fontId="48" fillId="0" borderId="51" xfId="13" applyFont="1" applyBorder="1" applyAlignment="1">
      <alignment horizontal="center"/>
    </xf>
    <xf numFmtId="43" fontId="48" fillId="0" borderId="107" xfId="12" applyFont="1" applyBorder="1"/>
    <xf numFmtId="9" fontId="48" fillId="0" borderId="64" xfId="13" applyFont="1" applyBorder="1"/>
    <xf numFmtId="43" fontId="48" fillId="0" borderId="70" xfId="0" applyNumberFormat="1" applyFont="1" applyBorder="1"/>
    <xf numFmtId="43" fontId="48" fillId="0" borderId="84" xfId="0" applyNumberFormat="1" applyFont="1" applyBorder="1"/>
    <xf numFmtId="43" fontId="48" fillId="20" borderId="70" xfId="0" applyNumberFormat="1" applyFont="1" applyFill="1" applyBorder="1"/>
    <xf numFmtId="0" fontId="48" fillId="0" borderId="93" xfId="0" applyFont="1" applyBorder="1"/>
    <xf numFmtId="0" fontId="48" fillId="0" borderId="0" xfId="0" applyFont="1" applyAlignment="1">
      <alignment horizontal="center"/>
    </xf>
    <xf numFmtId="0" fontId="48" fillId="0" borderId="104" xfId="0" applyFont="1" applyBorder="1" applyAlignment="1">
      <alignment horizontal="center"/>
    </xf>
    <xf numFmtId="0" fontId="51" fillId="0" borderId="114" xfId="0" applyFont="1" applyBorder="1"/>
    <xf numFmtId="0" fontId="48" fillId="0" borderId="117" xfId="0" applyFont="1" applyBorder="1"/>
    <xf numFmtId="0" fontId="51" fillId="0" borderId="49" xfId="0" applyFont="1" applyBorder="1" applyAlignment="1">
      <alignment horizontal="left"/>
    </xf>
    <xf numFmtId="0" fontId="51" fillId="0" borderId="84" xfId="0" applyFont="1" applyBorder="1" applyAlignment="1">
      <alignment wrapText="1"/>
    </xf>
    <xf numFmtId="0" fontId="48" fillId="0" borderId="49" xfId="0" applyFont="1" applyBorder="1" applyAlignment="1">
      <alignment horizontal="left"/>
    </xf>
    <xf numFmtId="0" fontId="48" fillId="0" borderId="84" xfId="0" applyFont="1" applyBorder="1" applyAlignment="1">
      <alignment horizontal="right"/>
    </xf>
    <xf numFmtId="0" fontId="48" fillId="0" borderId="118" xfId="0" applyFont="1" applyBorder="1"/>
    <xf numFmtId="0" fontId="48" fillId="0" borderId="119" xfId="0" applyFont="1" applyBorder="1"/>
    <xf numFmtId="0" fontId="48" fillId="0" borderId="120" xfId="0" applyFont="1" applyBorder="1"/>
    <xf numFmtId="0" fontId="43" fillId="9" borderId="51" xfId="0" applyFont="1" applyFill="1" applyBorder="1" applyAlignment="1">
      <alignment wrapText="1"/>
    </xf>
    <xf numFmtId="174" fontId="23" fillId="0" borderId="51" xfId="10" applyNumberFormat="1" applyFont="1" applyBorder="1" applyAlignment="1">
      <alignment vertical="center"/>
    </xf>
    <xf numFmtId="0" fontId="53" fillId="20" borderId="53" xfId="0" applyFont="1" applyFill="1" applyBorder="1" applyAlignment="1">
      <alignment wrapText="1"/>
    </xf>
    <xf numFmtId="0" fontId="18" fillId="0" borderId="51" xfId="10" applyFont="1" applyBorder="1" applyAlignment="1">
      <alignment horizontal="center" vertical="center"/>
    </xf>
    <xf numFmtId="0" fontId="26" fillId="0" borderId="22" xfId="10" applyFont="1" applyAlignment="1">
      <alignment vertical="center"/>
    </xf>
    <xf numFmtId="0" fontId="48" fillId="19" borderId="22" xfId="2" applyFont="1" applyFill="1" applyAlignment="1">
      <alignment wrapText="1"/>
    </xf>
    <xf numFmtId="0" fontId="37" fillId="11" borderId="73" xfId="10" applyFont="1" applyFill="1" applyBorder="1" applyAlignment="1">
      <alignment horizontal="center" vertical="center" wrapText="1"/>
    </xf>
    <xf numFmtId="9" fontId="26" fillId="11" borderId="77" xfId="10" applyNumberFormat="1" applyFont="1" applyFill="1" applyBorder="1" applyAlignment="1">
      <alignment horizontal="center" vertical="center"/>
    </xf>
    <xf numFmtId="9" fontId="26" fillId="11" borderId="66" xfId="10" applyNumberFormat="1" applyFont="1" applyFill="1" applyBorder="1" applyAlignment="1">
      <alignment horizontal="center" vertical="center"/>
    </xf>
    <xf numFmtId="9" fontId="26" fillId="11" borderId="73" xfId="10" applyNumberFormat="1" applyFont="1" applyFill="1" applyBorder="1" applyAlignment="1">
      <alignment horizontal="center" vertical="center"/>
    </xf>
    <xf numFmtId="176" fontId="56" fillId="0" borderId="22" xfId="10" applyNumberFormat="1" applyFont="1" applyAlignment="1">
      <alignment horizontal="left" vertical="center" indent="1"/>
    </xf>
    <xf numFmtId="0" fontId="51" fillId="9" borderId="22" xfId="6" applyFont="1" applyFill="1" applyAlignment="1">
      <alignment vertical="center" wrapText="1"/>
    </xf>
    <xf numFmtId="0" fontId="32" fillId="11" borderId="77" xfId="10" applyFont="1" applyFill="1" applyBorder="1" applyAlignment="1">
      <alignment horizontal="center" vertical="center" wrapText="1"/>
    </xf>
    <xf numFmtId="0" fontId="32" fillId="11" borderId="66" xfId="10" applyFont="1" applyFill="1" applyBorder="1" applyAlignment="1">
      <alignment horizontal="center" vertical="center"/>
    </xf>
    <xf numFmtId="0" fontId="32" fillId="11" borderId="73" xfId="10" applyFont="1" applyFill="1" applyBorder="1" applyAlignment="1">
      <alignment horizontal="center" vertical="center" wrapText="1"/>
    </xf>
    <xf numFmtId="0" fontId="24" fillId="0" borderId="49" xfId="0" applyFont="1" applyBorder="1" applyAlignment="1">
      <alignment horizontal="center" vertical="center" wrapText="1"/>
    </xf>
    <xf numFmtId="0" fontId="24" fillId="0" borderId="22" xfId="0" applyFont="1" applyBorder="1" applyAlignment="1">
      <alignment horizontal="center" vertical="center" wrapText="1"/>
    </xf>
    <xf numFmtId="0" fontId="48" fillId="11" borderId="51" xfId="2" applyFont="1" applyFill="1" applyBorder="1" applyAlignment="1">
      <alignment horizontal="left" vertical="center" wrapText="1"/>
    </xf>
    <xf numFmtId="0" fontId="48" fillId="11" borderId="51" xfId="6" applyFont="1" applyFill="1" applyBorder="1" applyAlignment="1">
      <alignment horizontal="left" vertical="center" wrapText="1"/>
    </xf>
    <xf numFmtId="0" fontId="36" fillId="0" borderId="0" xfId="0" applyFont="1" applyAlignment="1">
      <alignment horizontal="center" vertical="center" wrapText="1"/>
    </xf>
    <xf numFmtId="0" fontId="36" fillId="0" borderId="0" xfId="0" applyFont="1" applyAlignment="1">
      <alignment horizontal="center" vertical="center"/>
    </xf>
    <xf numFmtId="0" fontId="20" fillId="0" borderId="0" xfId="0" applyFont="1" applyAlignment="1">
      <alignment horizontal="center" vertical="center"/>
    </xf>
    <xf numFmtId="0" fontId="18" fillId="0" borderId="0" xfId="0" applyFont="1" applyAlignment="1">
      <alignment vertical="center"/>
    </xf>
    <xf numFmtId="0" fontId="23" fillId="14" borderId="78" xfId="10" applyFont="1" applyFill="1" applyBorder="1" applyAlignment="1">
      <alignment horizontal="center" vertical="center" wrapText="1"/>
    </xf>
    <xf numFmtId="0" fontId="23" fillId="14" borderId="79" xfId="10" applyFont="1" applyFill="1" applyBorder="1" applyAlignment="1">
      <alignment horizontal="center" vertical="center" wrapText="1"/>
    </xf>
    <xf numFmtId="0" fontId="24" fillId="17" borderId="67" xfId="10" applyFont="1" applyFill="1" applyBorder="1" applyAlignment="1" applyProtection="1">
      <alignment horizontal="center" vertical="center" wrapText="1"/>
      <protection locked="0"/>
    </xf>
    <xf numFmtId="0" fontId="24" fillId="17" borderId="68" xfId="10" applyFont="1" applyFill="1" applyBorder="1" applyAlignment="1" applyProtection="1">
      <alignment horizontal="center" vertical="center" wrapText="1"/>
      <protection locked="0"/>
    </xf>
    <xf numFmtId="0" fontId="19" fillId="0" borderId="62" xfId="11" applyFont="1" applyBorder="1" applyAlignment="1">
      <alignment horizontal="justify" vertical="center" wrapText="1"/>
    </xf>
    <xf numFmtId="0" fontId="19" fillId="0" borderId="50" xfId="11" applyFont="1" applyBorder="1" applyAlignment="1">
      <alignment horizontal="justify" vertical="center" wrapText="1"/>
    </xf>
    <xf numFmtId="0" fontId="32" fillId="18" borderId="67" xfId="10" applyFont="1" applyFill="1" applyBorder="1" applyAlignment="1">
      <alignment horizontal="center" vertical="center" wrapText="1"/>
    </xf>
    <xf numFmtId="0" fontId="32" fillId="18" borderId="68" xfId="10" applyFont="1" applyFill="1" applyBorder="1" applyAlignment="1">
      <alignment horizontal="center" vertical="center"/>
    </xf>
    <xf numFmtId="174" fontId="33" fillId="18" borderId="67" xfId="10" applyNumberFormat="1" applyFont="1" applyFill="1" applyBorder="1" applyAlignment="1">
      <alignment horizontal="center" vertical="center"/>
    </xf>
    <xf numFmtId="0" fontId="33" fillId="18" borderId="69" xfId="10" applyFont="1" applyFill="1" applyBorder="1" applyAlignment="1">
      <alignment horizontal="center" vertical="center"/>
    </xf>
    <xf numFmtId="0" fontId="20" fillId="12" borderId="75" xfId="10" applyFont="1" applyFill="1" applyBorder="1" applyAlignment="1" applyProtection="1">
      <alignment horizontal="center" vertical="center" wrapText="1"/>
      <protection locked="0"/>
    </xf>
    <xf numFmtId="0" fontId="20" fillId="12" borderId="76" xfId="10" applyFont="1" applyFill="1" applyBorder="1" applyAlignment="1" applyProtection="1">
      <alignment horizontal="center" vertical="center" wrapText="1"/>
      <protection locked="0"/>
    </xf>
    <xf numFmtId="0" fontId="20" fillId="12" borderId="53" xfId="10" applyFont="1" applyFill="1" applyBorder="1" applyAlignment="1" applyProtection="1">
      <alignment horizontal="center" vertical="center" wrapText="1"/>
      <protection locked="0"/>
    </xf>
    <xf numFmtId="0" fontId="20" fillId="12" borderId="71" xfId="10" applyFont="1" applyFill="1" applyBorder="1" applyAlignment="1" applyProtection="1">
      <alignment horizontal="center" vertical="center" wrapText="1"/>
      <protection locked="0"/>
    </xf>
    <xf numFmtId="0" fontId="20" fillId="12" borderId="56" xfId="10" applyFont="1" applyFill="1" applyBorder="1" applyAlignment="1" applyProtection="1">
      <alignment horizontal="center" vertical="center" wrapText="1"/>
      <protection locked="0"/>
    </xf>
    <xf numFmtId="0" fontId="20" fillId="12" borderId="57" xfId="10" applyFont="1" applyFill="1" applyBorder="1" applyAlignment="1" applyProtection="1">
      <alignment horizontal="center" vertical="center" wrapText="1"/>
      <protection locked="0"/>
    </xf>
    <xf numFmtId="0" fontId="23" fillId="14" borderId="61" xfId="10" applyFont="1" applyFill="1" applyBorder="1" applyAlignment="1">
      <alignment horizontal="center" vertical="center" wrapText="1"/>
    </xf>
    <xf numFmtId="0" fontId="23" fillId="14" borderId="65" xfId="10" applyFont="1" applyFill="1" applyBorder="1" applyAlignment="1">
      <alignment horizontal="center" vertical="center" wrapText="1"/>
    </xf>
    <xf numFmtId="0" fontId="51" fillId="9" borderId="97" xfId="6" applyFont="1" applyFill="1" applyBorder="1" applyAlignment="1">
      <alignment horizontal="center" vertical="center" wrapText="1"/>
    </xf>
    <xf numFmtId="0" fontId="26" fillId="0" borderId="22" xfId="10" applyFont="1" applyAlignment="1">
      <alignment horizontal="center" vertical="center"/>
    </xf>
    <xf numFmtId="0" fontId="20" fillId="12" borderId="56" xfId="10" applyFont="1" applyFill="1" applyBorder="1" applyAlignment="1" applyProtection="1">
      <alignment horizontal="center" vertical="center"/>
      <protection locked="0"/>
    </xf>
    <xf numFmtId="0" fontId="20" fillId="12" borderId="57" xfId="10" applyFont="1" applyFill="1" applyBorder="1" applyAlignment="1" applyProtection="1">
      <alignment horizontal="center" vertical="center"/>
      <protection locked="0"/>
    </xf>
    <xf numFmtId="0" fontId="36" fillId="15" borderId="90" xfId="0" applyFont="1" applyFill="1" applyBorder="1" applyAlignment="1">
      <alignment horizontal="left" vertical="center" wrapText="1"/>
    </xf>
    <xf numFmtId="0" fontId="36" fillId="15" borderId="22" xfId="0" applyFont="1" applyFill="1" applyBorder="1" applyAlignment="1">
      <alignment horizontal="left" vertical="center" wrapText="1"/>
    </xf>
    <xf numFmtId="0" fontId="51" fillId="0" borderId="49" xfId="0" applyFont="1" applyBorder="1" applyAlignment="1">
      <alignment vertical="center" wrapText="1"/>
    </xf>
    <xf numFmtId="0" fontId="51" fillId="0" borderId="0" xfId="0" applyFont="1" applyAlignment="1">
      <alignment vertical="center" wrapText="1"/>
    </xf>
    <xf numFmtId="0" fontId="51" fillId="0" borderId="104" xfId="0" applyFont="1" applyBorder="1" applyAlignment="1">
      <alignment vertical="center" wrapText="1"/>
    </xf>
    <xf numFmtId="0" fontId="51" fillId="0" borderId="49" xfId="0" applyFont="1" applyBorder="1" applyAlignment="1">
      <alignment wrapText="1"/>
    </xf>
    <xf numFmtId="0" fontId="51" fillId="0" borderId="0" xfId="0" applyFont="1" applyAlignment="1">
      <alignment wrapText="1"/>
    </xf>
    <xf numFmtId="0" fontId="51" fillId="0" borderId="104" xfId="0" applyFont="1" applyBorder="1" applyAlignment="1">
      <alignment wrapText="1"/>
    </xf>
    <xf numFmtId="0" fontId="48" fillId="0" borderId="0" xfId="0" applyFont="1" applyAlignment="1">
      <alignment horizontal="right"/>
    </xf>
    <xf numFmtId="0" fontId="48" fillId="0" borderId="104" xfId="0" applyFont="1" applyBorder="1" applyAlignment="1">
      <alignment horizontal="right"/>
    </xf>
    <xf numFmtId="0" fontId="48" fillId="0" borderId="59" xfId="0" applyFont="1" applyBorder="1" applyAlignment="1">
      <alignment horizontal="right"/>
    </xf>
    <xf numFmtId="0" fontId="48" fillId="0" borderId="112" xfId="0" applyFont="1" applyBorder="1" applyAlignment="1">
      <alignment horizontal="right"/>
    </xf>
    <xf numFmtId="0" fontId="48" fillId="0" borderId="58" xfId="0" applyFont="1" applyBorder="1" applyAlignment="1">
      <alignment horizontal="left"/>
    </xf>
    <xf numFmtId="0" fontId="48" fillId="0" borderId="59" xfId="0" applyFont="1" applyBorder="1" applyAlignment="1">
      <alignment horizontal="left"/>
    </xf>
    <xf numFmtId="0" fontId="48" fillId="0" borderId="0" xfId="0" applyFont="1" applyAlignment="1">
      <alignment horizontal="left"/>
    </xf>
    <xf numFmtId="43" fontId="48" fillId="0" borderId="63" xfId="12" applyFont="1" applyBorder="1" applyAlignment="1">
      <alignment horizontal="center"/>
    </xf>
    <xf numFmtId="43" fontId="48" fillId="0" borderId="50" xfId="12" applyFont="1" applyBorder="1" applyAlignment="1">
      <alignment horizontal="center"/>
    </xf>
    <xf numFmtId="43" fontId="48" fillId="0" borderId="65" xfId="12" applyFont="1" applyBorder="1" applyAlignment="1">
      <alignment horizontal="center"/>
    </xf>
    <xf numFmtId="43" fontId="48" fillId="0" borderId="64" xfId="12" applyFont="1" applyBorder="1" applyAlignment="1">
      <alignment horizontal="center"/>
    </xf>
    <xf numFmtId="0" fontId="51" fillId="0" borderId="67" xfId="0" applyFont="1" applyBorder="1" applyAlignment="1">
      <alignment horizontal="right"/>
    </xf>
    <xf numFmtId="0" fontId="51" fillId="0" borderId="68" xfId="0" applyFont="1" applyBorder="1" applyAlignment="1">
      <alignment horizontal="right"/>
    </xf>
    <xf numFmtId="0" fontId="51" fillId="0" borderId="69" xfId="0" applyFont="1" applyBorder="1" applyAlignment="1">
      <alignment horizontal="right"/>
    </xf>
    <xf numFmtId="0" fontId="53" fillId="20" borderId="67" xfId="0" applyFont="1" applyFill="1" applyBorder="1" applyAlignment="1">
      <alignment horizontal="right"/>
    </xf>
    <xf numFmtId="0" fontId="53" fillId="20" borderId="68" xfId="0" applyFont="1" applyFill="1" applyBorder="1" applyAlignment="1">
      <alignment horizontal="right"/>
    </xf>
    <xf numFmtId="0" fontId="53" fillId="20" borderId="69" xfId="0" applyFont="1" applyFill="1" applyBorder="1" applyAlignment="1">
      <alignment horizontal="right"/>
    </xf>
    <xf numFmtId="0" fontId="48" fillId="0" borderId="114" xfId="0" applyFont="1" applyBorder="1" applyAlignment="1">
      <alignment horizontal="center"/>
    </xf>
    <xf numFmtId="0" fontId="48" fillId="0" borderId="62" xfId="0" applyFont="1" applyBorder="1" applyAlignment="1">
      <alignment horizontal="center"/>
    </xf>
    <xf numFmtId="0" fontId="48" fillId="0" borderId="117" xfId="0" applyFont="1" applyBorder="1" applyAlignment="1">
      <alignment horizontal="center"/>
    </xf>
    <xf numFmtId="0" fontId="51" fillId="0" borderId="103" xfId="0" applyFont="1" applyBorder="1" applyAlignment="1">
      <alignment horizontal="left" vertical="center"/>
    </xf>
    <xf numFmtId="0" fontId="51" fillId="0" borderId="48" xfId="0" applyFont="1" applyBorder="1" applyAlignment="1">
      <alignment horizontal="left" vertical="center"/>
    </xf>
    <xf numFmtId="0" fontId="51" fillId="0" borderId="88" xfId="0" applyFont="1" applyBorder="1" applyAlignment="1">
      <alignment horizontal="left" vertical="center"/>
    </xf>
    <xf numFmtId="0" fontId="51" fillId="0" borderId="49" xfId="0" applyFont="1" applyBorder="1" applyAlignment="1">
      <alignment horizontal="left" vertical="center"/>
    </xf>
    <xf numFmtId="0" fontId="51" fillId="0" borderId="0" xfId="0" applyFont="1" applyAlignment="1">
      <alignment horizontal="left" vertical="center"/>
    </xf>
    <xf numFmtId="0" fontId="51" fillId="0" borderId="104" xfId="0" applyFont="1" applyBorder="1" applyAlignment="1">
      <alignment horizontal="left" vertical="center"/>
    </xf>
    <xf numFmtId="0" fontId="51" fillId="0" borderId="58" xfId="0" applyFont="1" applyBorder="1" applyAlignment="1">
      <alignment horizontal="left" vertical="center"/>
    </xf>
    <xf numFmtId="0" fontId="51" fillId="0" borderId="59" xfId="0" applyFont="1" applyBorder="1" applyAlignment="1">
      <alignment horizontal="left" vertical="center"/>
    </xf>
    <xf numFmtId="0" fontId="51" fillId="0" borderId="112" xfId="0" applyFont="1" applyBorder="1" applyAlignment="1">
      <alignment horizontal="left" vertical="center"/>
    </xf>
    <xf numFmtId="0" fontId="53" fillId="20" borderId="109" xfId="0" applyFont="1" applyFill="1" applyBorder="1" applyAlignment="1">
      <alignment horizontal="center"/>
    </xf>
    <xf numFmtId="0" fontId="53" fillId="20" borderId="110" xfId="0" applyFont="1" applyFill="1" applyBorder="1" applyAlignment="1">
      <alignment horizontal="center"/>
    </xf>
    <xf numFmtId="0" fontId="53" fillId="20" borderId="61" xfId="0" applyFont="1" applyFill="1" applyBorder="1" applyAlignment="1">
      <alignment horizontal="center" wrapText="1"/>
    </xf>
    <xf numFmtId="0" fontId="53" fillId="20" borderId="60" xfId="0" applyFont="1" applyFill="1" applyBorder="1" applyAlignment="1">
      <alignment horizontal="center" wrapText="1"/>
    </xf>
    <xf numFmtId="0" fontId="48" fillId="0" borderId="114" xfId="0" applyFont="1" applyBorder="1"/>
    <xf numFmtId="0" fontId="48" fillId="0" borderId="62" xfId="0" applyFont="1" applyBorder="1"/>
    <xf numFmtId="2" fontId="48" fillId="0" borderId="63" xfId="0" applyNumberFormat="1" applyFont="1" applyBorder="1" applyAlignment="1">
      <alignment horizontal="center" wrapText="1"/>
    </xf>
    <xf numFmtId="2" fontId="48" fillId="0" borderId="50" xfId="0" applyNumberFormat="1" applyFont="1" applyBorder="1" applyAlignment="1">
      <alignment horizontal="center" wrapText="1"/>
    </xf>
    <xf numFmtId="2" fontId="48" fillId="0" borderId="63" xfId="0" applyNumberFormat="1" applyFont="1" applyBorder="1" applyAlignment="1">
      <alignment horizontal="center"/>
    </xf>
    <xf numFmtId="2" fontId="48" fillId="0" borderId="50" xfId="0" applyNumberFormat="1" applyFont="1" applyBorder="1" applyAlignment="1">
      <alignment horizontal="center"/>
    </xf>
    <xf numFmtId="0" fontId="48" fillId="0" borderId="106" xfId="0" applyFont="1" applyBorder="1"/>
    <xf numFmtId="0" fontId="48" fillId="0" borderId="107" xfId="0" applyFont="1" applyBorder="1"/>
    <xf numFmtId="0" fontId="48" fillId="0" borderId="65" xfId="0" applyFont="1" applyBorder="1" applyAlignment="1">
      <alignment horizontal="center"/>
    </xf>
    <xf numFmtId="0" fontId="48" fillId="0" borderId="64" xfId="0" applyFont="1" applyBorder="1" applyAlignment="1">
      <alignment horizontal="center"/>
    </xf>
    <xf numFmtId="0" fontId="53" fillId="20" borderId="61" xfId="0" applyFont="1" applyFill="1" applyBorder="1" applyAlignment="1">
      <alignment horizontal="center"/>
    </xf>
    <xf numFmtId="0" fontId="53" fillId="20" borderId="60" xfId="0" applyFont="1" applyFill="1" applyBorder="1" applyAlignment="1">
      <alignment horizontal="center"/>
    </xf>
    <xf numFmtId="0" fontId="48" fillId="0" borderId="64" xfId="0" applyFont="1" applyBorder="1"/>
    <xf numFmtId="0" fontId="48" fillId="0" borderId="63" xfId="0" applyFont="1" applyBorder="1" applyAlignment="1">
      <alignment horizontal="center"/>
    </xf>
    <xf numFmtId="0" fontId="48" fillId="0" borderId="50" xfId="0" applyFont="1" applyBorder="1" applyAlignment="1">
      <alignment horizontal="center"/>
    </xf>
    <xf numFmtId="0" fontId="48" fillId="0" borderId="65" xfId="0" applyFont="1" applyBorder="1"/>
    <xf numFmtId="2" fontId="48" fillId="0" borderId="65" xfId="0" applyNumberFormat="1" applyFont="1" applyBorder="1" applyAlignment="1">
      <alignment horizontal="center"/>
    </xf>
    <xf numFmtId="2" fontId="48" fillId="0" borderId="64" xfId="0" applyNumberFormat="1" applyFont="1" applyBorder="1" applyAlignment="1">
      <alignment horizontal="center"/>
    </xf>
    <xf numFmtId="0" fontId="48" fillId="0" borderId="50" xfId="0" applyFont="1" applyBorder="1"/>
    <xf numFmtId="0" fontId="48" fillId="0" borderId="63" xfId="0" applyFont="1" applyBorder="1"/>
    <xf numFmtId="0" fontId="51" fillId="0" borderId="49" xfId="0" applyFont="1" applyBorder="1" applyAlignment="1">
      <alignment horizontal="right" vertical="center"/>
    </xf>
    <xf numFmtId="0" fontId="51" fillId="0" borderId="0" xfId="0" applyFont="1" applyAlignment="1">
      <alignment horizontal="right" vertical="center"/>
    </xf>
    <xf numFmtId="0" fontId="51" fillId="0" borderId="103" xfId="0" applyFont="1" applyBorder="1" applyAlignment="1" applyProtection="1">
      <alignment horizontal="center"/>
      <protection locked="0"/>
    </xf>
    <xf numFmtId="0" fontId="51" fillId="0" borderId="48" xfId="0" applyFont="1" applyBorder="1" applyAlignment="1" applyProtection="1">
      <alignment horizontal="center"/>
      <protection locked="0"/>
    </xf>
    <xf numFmtId="0" fontId="51" fillId="0" borderId="88" xfId="0" applyFont="1" applyBorder="1" applyAlignment="1" applyProtection="1">
      <alignment horizontal="center"/>
      <protection locked="0"/>
    </xf>
    <xf numFmtId="0" fontId="53" fillId="20" borderId="109" xfId="0" applyFont="1" applyFill="1" applyBorder="1" applyAlignment="1">
      <alignment horizontal="center" vertical="center" wrapText="1"/>
    </xf>
    <xf numFmtId="0" fontId="53" fillId="20" borderId="110" xfId="0" applyFont="1" applyFill="1" applyBorder="1" applyAlignment="1">
      <alignment horizontal="center" vertical="center" wrapText="1"/>
    </xf>
    <xf numFmtId="0" fontId="53" fillId="20" borderId="111" xfId="0" applyFont="1" applyFill="1" applyBorder="1" applyAlignment="1">
      <alignment horizontal="center" vertical="center" wrapText="1"/>
    </xf>
    <xf numFmtId="0" fontId="53" fillId="20" borderId="109" xfId="0" applyFont="1" applyFill="1" applyBorder="1" applyAlignment="1">
      <alignment horizontal="center" vertical="center"/>
    </xf>
    <xf numFmtId="0" fontId="53" fillId="20" borderId="111" xfId="0" applyFont="1" applyFill="1" applyBorder="1" applyAlignment="1">
      <alignment horizontal="center" vertical="center"/>
    </xf>
    <xf numFmtId="0" fontId="48" fillId="20" borderId="106" xfId="0" applyFont="1" applyFill="1" applyBorder="1" applyAlignment="1">
      <alignment horizontal="center" vertical="center"/>
    </xf>
    <xf numFmtId="0" fontId="48" fillId="20" borderId="107" xfId="0" applyFont="1" applyFill="1" applyBorder="1" applyAlignment="1">
      <alignment horizontal="center" vertical="center"/>
    </xf>
    <xf numFmtId="0" fontId="48" fillId="20" borderId="108" xfId="0" applyFont="1" applyFill="1" applyBorder="1" applyAlignment="1">
      <alignment horizontal="center" vertical="center"/>
    </xf>
    <xf numFmtId="0" fontId="54" fillId="20" borderId="110" xfId="0" applyFont="1" applyFill="1" applyBorder="1" applyAlignment="1">
      <alignment horizontal="center"/>
    </xf>
    <xf numFmtId="0" fontId="54" fillId="20" borderId="60" xfId="0" applyFont="1" applyFill="1" applyBorder="1" applyAlignment="1">
      <alignment horizontal="center"/>
    </xf>
    <xf numFmtId="0" fontId="53" fillId="20" borderId="92" xfId="0" applyFont="1" applyFill="1" applyBorder="1" applyAlignment="1">
      <alignment horizontal="center"/>
    </xf>
    <xf numFmtId="0" fontId="53" fillId="20" borderId="113" xfId="0" applyFont="1" applyFill="1" applyBorder="1" applyAlignment="1">
      <alignment horizontal="center"/>
    </xf>
    <xf numFmtId="0" fontId="48" fillId="10" borderId="51" xfId="0" applyFont="1" applyFill="1" applyBorder="1" applyAlignment="1">
      <alignment horizontal="center" vertical="center" wrapText="1"/>
    </xf>
    <xf numFmtId="0" fontId="50" fillId="0" borderId="85" xfId="14" applyFont="1" applyBorder="1" applyAlignment="1" applyProtection="1">
      <alignment horizontal="center"/>
    </xf>
    <xf numFmtId="0" fontId="50" fillId="0" borderId="89" xfId="14" applyFont="1" applyBorder="1" applyAlignment="1" applyProtection="1">
      <alignment horizontal="center"/>
    </xf>
    <xf numFmtId="0" fontId="51" fillId="0" borderId="86" xfId="0" applyFont="1" applyBorder="1" applyAlignment="1">
      <alignment horizontal="center"/>
    </xf>
    <xf numFmtId="0" fontId="51" fillId="0" borderId="48" xfId="0" applyFont="1" applyBorder="1" applyAlignment="1">
      <alignment horizontal="center"/>
    </xf>
    <xf numFmtId="0" fontId="51" fillId="0" borderId="87" xfId="0" applyFont="1" applyBorder="1" applyAlignment="1">
      <alignment horizontal="center"/>
    </xf>
    <xf numFmtId="0" fontId="48" fillId="0" borderId="86" xfId="15" applyFont="1" applyBorder="1" applyAlignment="1">
      <alignment horizontal="center" vertical="center"/>
    </xf>
    <xf numFmtId="0" fontId="48" fillId="0" borderId="48" xfId="15" applyFont="1" applyBorder="1" applyAlignment="1">
      <alignment horizontal="center" vertical="center"/>
    </xf>
    <xf numFmtId="0" fontId="48" fillId="0" borderId="88" xfId="15" applyFont="1" applyBorder="1" applyAlignment="1">
      <alignment horizontal="center" vertical="center"/>
    </xf>
    <xf numFmtId="0" fontId="48" fillId="0" borderId="92" xfId="15" applyFont="1" applyBorder="1" applyAlignment="1">
      <alignment horizontal="center" vertical="center"/>
    </xf>
    <xf numFmtId="0" fontId="48" fillId="0" borderId="93" xfId="15" applyFont="1" applyBorder="1" applyAlignment="1">
      <alignment horizontal="center" vertical="center"/>
    </xf>
    <xf numFmtId="0" fontId="48" fillId="0" borderId="94" xfId="15" applyFont="1" applyBorder="1" applyAlignment="1">
      <alignment horizontal="center" vertical="center"/>
    </xf>
    <xf numFmtId="0" fontId="51" fillId="0" borderId="90" xfId="0" applyFont="1" applyBorder="1" applyAlignment="1">
      <alignment horizontal="center"/>
    </xf>
    <xf numFmtId="0" fontId="51" fillId="0" borderId="0" xfId="0" applyFont="1" applyAlignment="1">
      <alignment horizontal="center"/>
    </xf>
    <xf numFmtId="0" fontId="51" fillId="0" borderId="91" xfId="0" applyFont="1" applyBorder="1" applyAlignment="1">
      <alignment horizontal="center"/>
    </xf>
    <xf numFmtId="0" fontId="48" fillId="0" borderId="95" xfId="15" applyFont="1" applyBorder="1" applyAlignment="1">
      <alignment horizontal="center" vertical="center"/>
    </xf>
    <xf numFmtId="0" fontId="48" fillId="0" borderId="52" xfId="0" applyFont="1" applyBorder="1" applyAlignment="1">
      <alignment horizontal="center" vertical="center"/>
    </xf>
    <xf numFmtId="0" fontId="48" fillId="0" borderId="96" xfId="15" applyFont="1" applyBorder="1" applyAlignment="1">
      <alignment horizontal="center" vertical="center"/>
    </xf>
    <xf numFmtId="0" fontId="48" fillId="0" borderId="97" xfId="15" applyFont="1" applyBorder="1" applyAlignment="1">
      <alignment horizontal="center" vertical="center"/>
    </xf>
    <xf numFmtId="0" fontId="48" fillId="0" borderId="98" xfId="15" applyFont="1" applyBorder="1" applyAlignment="1">
      <alignment horizontal="center" vertical="center"/>
    </xf>
    <xf numFmtId="0" fontId="48" fillId="0" borderId="92" xfId="0" applyFont="1" applyBorder="1" applyAlignment="1">
      <alignment horizontal="center" vertical="center"/>
    </xf>
    <xf numFmtId="0" fontId="48" fillId="0" borderId="93" xfId="0" applyFont="1" applyBorder="1" applyAlignment="1">
      <alignment horizontal="center" vertical="center"/>
    </xf>
    <xf numFmtId="0" fontId="48" fillId="0" borderId="94" xfId="0" applyFont="1" applyBorder="1" applyAlignment="1">
      <alignment horizontal="center" vertical="center"/>
    </xf>
    <xf numFmtId="0" fontId="51" fillId="0" borderId="90" xfId="0" applyFont="1" applyBorder="1" applyAlignment="1">
      <alignment horizontal="center" vertical="center" wrapText="1"/>
    </xf>
    <xf numFmtId="0" fontId="51" fillId="0" borderId="0" xfId="0" applyFont="1" applyAlignment="1">
      <alignment horizontal="center" vertical="center" wrapText="1"/>
    </xf>
    <xf numFmtId="0" fontId="51" fillId="0" borderId="91" xfId="0" applyFont="1" applyBorder="1" applyAlignment="1">
      <alignment horizontal="center" vertical="center" wrapText="1"/>
    </xf>
    <xf numFmtId="0" fontId="48" fillId="0" borderId="100" xfId="15" applyFont="1" applyBorder="1" applyAlignment="1">
      <alignment horizontal="center" vertical="center"/>
    </xf>
    <xf numFmtId="0" fontId="48" fillId="0" borderId="99" xfId="15" applyFont="1" applyBorder="1" applyAlignment="1">
      <alignment horizontal="center" vertical="center"/>
    </xf>
    <xf numFmtId="0" fontId="48" fillId="0" borderId="101" xfId="15" applyFont="1" applyBorder="1" applyAlignment="1">
      <alignment horizontal="center" vertical="center"/>
    </xf>
    <xf numFmtId="0" fontId="5" fillId="0" borderId="0" xfId="0" applyFont="1" applyAlignment="1">
      <alignment horizontal="left" vertical="center" wrapText="1"/>
    </xf>
    <xf numFmtId="0" fontId="0" fillId="0" borderId="0" xfId="0"/>
    <xf numFmtId="168" fontId="5" fillId="0" borderId="0" xfId="0" applyNumberFormat="1" applyFont="1" applyAlignment="1">
      <alignment horizontal="center" vertical="center"/>
    </xf>
    <xf numFmtId="165" fontId="5" fillId="0" borderId="0" xfId="0" applyNumberFormat="1" applyFont="1" applyAlignment="1">
      <alignment horizontal="center"/>
    </xf>
    <xf numFmtId="165" fontId="5" fillId="0" borderId="0" xfId="0" applyNumberFormat="1" applyFont="1" applyAlignment="1">
      <alignment horizontal="center" vertical="center"/>
    </xf>
    <xf numFmtId="49" fontId="5" fillId="0" borderId="15" xfId="0" applyNumberFormat="1" applyFont="1" applyBorder="1" applyAlignment="1">
      <alignment horizontal="center" vertical="center"/>
    </xf>
    <xf numFmtId="0" fontId="8" fillId="0" borderId="33" xfId="0" applyFont="1" applyBorder="1"/>
    <xf numFmtId="0" fontId="8" fillId="0" borderId="27" xfId="0" applyFont="1" applyBorder="1"/>
    <xf numFmtId="0" fontId="5" fillId="0" borderId="15" xfId="0" applyFont="1" applyBorder="1" applyAlignment="1">
      <alignment horizontal="center" vertical="center"/>
    </xf>
    <xf numFmtId="165" fontId="5" fillId="0" borderId="16" xfId="0" applyNumberFormat="1" applyFont="1" applyBorder="1" applyAlignment="1">
      <alignment horizontal="center" vertical="center"/>
    </xf>
    <xf numFmtId="0" fontId="8" fillId="0" borderId="28" xfId="0" applyFont="1" applyBorder="1"/>
    <xf numFmtId="0" fontId="8" fillId="0" borderId="29" xfId="0" applyFont="1" applyBorder="1"/>
    <xf numFmtId="0" fontId="5" fillId="0" borderId="31" xfId="0" applyFont="1" applyBorder="1" applyAlignment="1">
      <alignment horizontal="center" vertical="center"/>
    </xf>
    <xf numFmtId="0" fontId="8" fillId="0" borderId="4" xfId="0" applyFont="1" applyBorder="1"/>
    <xf numFmtId="0" fontId="8" fillId="0" borderId="34" xfId="0" applyFont="1" applyBorder="1"/>
    <xf numFmtId="0" fontId="7" fillId="0" borderId="2" xfId="0" applyFont="1" applyBorder="1" applyAlignment="1">
      <alignment horizontal="center" vertical="center"/>
    </xf>
    <xf numFmtId="0" fontId="8" fillId="0" borderId="2" xfId="0" applyFont="1" applyBorder="1"/>
    <xf numFmtId="0" fontId="8" fillId="0" borderId="3" xfId="0" applyFont="1" applyBorder="1"/>
    <xf numFmtId="0" fontId="8" fillId="0" borderId="5" xfId="0" applyFont="1" applyBorder="1"/>
    <xf numFmtId="0" fontId="7" fillId="0" borderId="0" xfId="0" applyFont="1" applyAlignment="1">
      <alignment horizontal="center" vertical="center"/>
    </xf>
    <xf numFmtId="0" fontId="8" fillId="0" borderId="7" xfId="0" applyFont="1" applyBorder="1"/>
    <xf numFmtId="0" fontId="8" fillId="0" borderId="8" xfId="0" applyFont="1" applyBorder="1"/>
    <xf numFmtId="0" fontId="6" fillId="2" borderId="20" xfId="0" quotePrefix="1" applyFont="1" applyFill="1" applyBorder="1" applyAlignment="1">
      <alignment horizontal="left" vertical="center" wrapText="1"/>
    </xf>
    <xf numFmtId="0" fontId="8" fillId="0" borderId="21" xfId="0" applyFont="1" applyBorder="1"/>
    <xf numFmtId="0" fontId="6" fillId="2" borderId="20" xfId="0" applyFont="1" applyFill="1" applyBorder="1" applyAlignment="1">
      <alignment horizontal="center" vertical="center"/>
    </xf>
    <xf numFmtId="169" fontId="5" fillId="0" borderId="31" xfId="0" applyNumberFormat="1" applyFont="1" applyBorder="1" applyAlignment="1">
      <alignment horizontal="center" vertical="center"/>
    </xf>
    <xf numFmtId="165" fontId="5" fillId="0" borderId="32" xfId="0" applyNumberFormat="1" applyFont="1" applyBorder="1" applyAlignment="1">
      <alignment horizontal="center" vertical="center"/>
    </xf>
    <xf numFmtId="0" fontId="8" fillId="0" borderId="35" xfId="0" applyFont="1" applyBorder="1"/>
    <xf numFmtId="0" fontId="58" fillId="0" borderId="67" xfId="0" applyFont="1" applyBorder="1" applyAlignment="1">
      <alignment horizontal="left" vertical="center" wrapText="1"/>
    </xf>
    <xf numFmtId="0" fontId="58" fillId="0" borderId="68" xfId="0" applyFont="1" applyBorder="1" applyAlignment="1">
      <alignment horizontal="left" vertical="center" wrapText="1"/>
    </xf>
    <xf numFmtId="0" fontId="58" fillId="0" borderId="69" xfId="0" applyFont="1" applyBorder="1" applyAlignment="1">
      <alignment horizontal="left" vertical="center" wrapText="1"/>
    </xf>
  </cellXfs>
  <cellStyles count="16">
    <cellStyle name="Comma" xfId="3" xr:uid="{00000000-0005-0000-0000-000000000000}"/>
    <cellStyle name="Hipervínculo" xfId="14" builtinId="8"/>
    <cellStyle name="Millares" xfId="12" builtinId="3"/>
    <cellStyle name="Millares_FORMULARIO 4 - M-OFERENTE PPTA ECONOMICA" xfId="7" xr:uid="{00000000-0005-0000-0000-000002000000}"/>
    <cellStyle name="Normal" xfId="0" builtinId="0"/>
    <cellStyle name="Normal 2" xfId="1" xr:uid="{00000000-0005-0000-0000-000005000000}"/>
    <cellStyle name="Normal 2 2" xfId="5" xr:uid="{00000000-0005-0000-0000-000006000000}"/>
    <cellStyle name="Normal 3" xfId="2" xr:uid="{00000000-0005-0000-0000-000007000000}"/>
    <cellStyle name="Normal 3 11" xfId="6" xr:uid="{00000000-0005-0000-0000-000008000000}"/>
    <cellStyle name="Normal 3 2" xfId="9" xr:uid="{00000000-0005-0000-0000-000009000000}"/>
    <cellStyle name="Normal 3 3" xfId="11" xr:uid="{00000000-0005-0000-0000-00000A000000}"/>
    <cellStyle name="Normal 4" xfId="8" xr:uid="{00000000-0005-0000-0000-00000B000000}"/>
    <cellStyle name="Normal 5" xfId="10" xr:uid="{00000000-0005-0000-0000-00000C000000}"/>
    <cellStyle name="Normal_modelo ACTA OBRA y MODIFICACION" xfId="15" xr:uid="{766EC320-53E4-4FD0-A2EC-DECAE75EA02B}"/>
    <cellStyle name="Percent" xfId="4" xr:uid="{00000000-0005-0000-0000-00000D000000}"/>
    <cellStyle name="Porcentaje" xfId="1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63" Type="http://schemas.openxmlformats.org/officeDocument/2006/relationships/externalLink" Target="externalLinks/externalLink59.xml"/><Relationship Id="rId84" Type="http://schemas.openxmlformats.org/officeDocument/2006/relationships/externalLink" Target="externalLinks/externalLink80.xml"/><Relationship Id="rId138" Type="http://schemas.openxmlformats.org/officeDocument/2006/relationships/externalLink" Target="externalLinks/externalLink134.xml"/><Relationship Id="rId159" Type="http://schemas.openxmlformats.org/officeDocument/2006/relationships/externalLink" Target="externalLinks/externalLink155.xml"/><Relationship Id="rId191" Type="http://schemas.openxmlformats.org/officeDocument/2006/relationships/calcChain" Target="calcChain.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53" Type="http://schemas.openxmlformats.org/officeDocument/2006/relationships/externalLink" Target="externalLinks/externalLink49.xml"/><Relationship Id="rId74" Type="http://schemas.openxmlformats.org/officeDocument/2006/relationships/externalLink" Target="externalLinks/externalLink70.xml"/><Relationship Id="rId128" Type="http://schemas.openxmlformats.org/officeDocument/2006/relationships/externalLink" Target="externalLinks/externalLink124.xml"/><Relationship Id="rId149" Type="http://schemas.openxmlformats.org/officeDocument/2006/relationships/externalLink" Target="externalLinks/externalLink145.xml"/><Relationship Id="rId5" Type="http://schemas.openxmlformats.org/officeDocument/2006/relationships/externalLink" Target="externalLinks/externalLink1.xml"/><Relationship Id="rId95" Type="http://schemas.openxmlformats.org/officeDocument/2006/relationships/externalLink" Target="externalLinks/externalLink91.xml"/><Relationship Id="rId160" Type="http://schemas.openxmlformats.org/officeDocument/2006/relationships/externalLink" Target="externalLinks/externalLink156.xml"/><Relationship Id="rId22" Type="http://schemas.openxmlformats.org/officeDocument/2006/relationships/externalLink" Target="externalLinks/externalLink18.xml"/><Relationship Id="rId43" Type="http://schemas.openxmlformats.org/officeDocument/2006/relationships/externalLink" Target="externalLinks/externalLink39.xml"/><Relationship Id="rId64" Type="http://schemas.openxmlformats.org/officeDocument/2006/relationships/externalLink" Target="externalLinks/externalLink60.xml"/><Relationship Id="rId118" Type="http://schemas.openxmlformats.org/officeDocument/2006/relationships/externalLink" Target="externalLinks/externalLink114.xml"/><Relationship Id="rId139" Type="http://schemas.openxmlformats.org/officeDocument/2006/relationships/externalLink" Target="externalLinks/externalLink135.xml"/><Relationship Id="rId85" Type="http://schemas.openxmlformats.org/officeDocument/2006/relationships/externalLink" Target="externalLinks/externalLink81.xml"/><Relationship Id="rId150" Type="http://schemas.openxmlformats.org/officeDocument/2006/relationships/externalLink" Target="externalLinks/externalLink146.xml"/><Relationship Id="rId12" Type="http://schemas.openxmlformats.org/officeDocument/2006/relationships/externalLink" Target="externalLinks/externalLink8.xml"/><Relationship Id="rId33" Type="http://schemas.openxmlformats.org/officeDocument/2006/relationships/externalLink" Target="externalLinks/externalLink29.xml"/><Relationship Id="rId108" Type="http://schemas.openxmlformats.org/officeDocument/2006/relationships/externalLink" Target="externalLinks/externalLink104.xml"/><Relationship Id="rId129" Type="http://schemas.openxmlformats.org/officeDocument/2006/relationships/externalLink" Target="externalLinks/externalLink125.xml"/><Relationship Id="rId54" Type="http://schemas.openxmlformats.org/officeDocument/2006/relationships/externalLink" Target="externalLinks/externalLink50.xml"/><Relationship Id="rId75" Type="http://schemas.openxmlformats.org/officeDocument/2006/relationships/externalLink" Target="externalLinks/externalLink71.xml"/><Relationship Id="rId96" Type="http://schemas.openxmlformats.org/officeDocument/2006/relationships/externalLink" Target="externalLinks/externalLink92.xml"/><Relationship Id="rId140" Type="http://schemas.openxmlformats.org/officeDocument/2006/relationships/externalLink" Target="externalLinks/externalLink136.xml"/><Relationship Id="rId161" Type="http://schemas.openxmlformats.org/officeDocument/2006/relationships/externalLink" Target="externalLinks/externalLink157.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externalLink" Target="externalLinks/externalLink115.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130" Type="http://schemas.openxmlformats.org/officeDocument/2006/relationships/externalLink" Target="externalLinks/externalLink126.xml"/><Relationship Id="rId135" Type="http://schemas.openxmlformats.org/officeDocument/2006/relationships/externalLink" Target="externalLinks/externalLink131.xml"/><Relationship Id="rId151" Type="http://schemas.openxmlformats.org/officeDocument/2006/relationships/externalLink" Target="externalLinks/externalLink147.xml"/><Relationship Id="rId156" Type="http://schemas.openxmlformats.org/officeDocument/2006/relationships/externalLink" Target="externalLinks/externalLink152.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externalLink" Target="externalLinks/externalLink116.xml"/><Relationship Id="rId125" Type="http://schemas.openxmlformats.org/officeDocument/2006/relationships/externalLink" Target="externalLinks/externalLink121.xml"/><Relationship Id="rId141" Type="http://schemas.openxmlformats.org/officeDocument/2006/relationships/externalLink" Target="externalLinks/externalLink137.xml"/><Relationship Id="rId146" Type="http://schemas.openxmlformats.org/officeDocument/2006/relationships/externalLink" Target="externalLinks/externalLink142.xml"/><Relationship Id="rId167" Type="http://schemas.openxmlformats.org/officeDocument/2006/relationships/externalLink" Target="externalLinks/externalLink163.xml"/><Relationship Id="rId188" Type="http://schemas.openxmlformats.org/officeDocument/2006/relationships/theme" Target="theme/theme1.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162" Type="http://schemas.openxmlformats.org/officeDocument/2006/relationships/externalLink" Target="externalLinks/externalLink15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131" Type="http://schemas.openxmlformats.org/officeDocument/2006/relationships/externalLink" Target="externalLinks/externalLink127.xml"/><Relationship Id="rId136" Type="http://schemas.openxmlformats.org/officeDocument/2006/relationships/externalLink" Target="externalLinks/externalLink132.xml"/><Relationship Id="rId157" Type="http://schemas.openxmlformats.org/officeDocument/2006/relationships/externalLink" Target="externalLinks/externalLink153.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52" Type="http://schemas.openxmlformats.org/officeDocument/2006/relationships/externalLink" Target="externalLinks/externalLink14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126" Type="http://schemas.openxmlformats.org/officeDocument/2006/relationships/externalLink" Target="externalLinks/externalLink122.xml"/><Relationship Id="rId147" Type="http://schemas.openxmlformats.org/officeDocument/2006/relationships/externalLink" Target="externalLinks/externalLink143.xml"/><Relationship Id="rId168" Type="http://schemas.openxmlformats.org/officeDocument/2006/relationships/externalLink" Target="externalLinks/externalLink164.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externalLink" Target="externalLinks/externalLink117.xml"/><Relationship Id="rId142" Type="http://schemas.openxmlformats.org/officeDocument/2006/relationships/externalLink" Target="externalLinks/externalLink138.xml"/><Relationship Id="rId163" Type="http://schemas.openxmlformats.org/officeDocument/2006/relationships/externalLink" Target="externalLinks/externalLink159.xml"/><Relationship Id="rId189" Type="http://schemas.openxmlformats.org/officeDocument/2006/relationships/styles" Target="styles.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137" Type="http://schemas.openxmlformats.org/officeDocument/2006/relationships/externalLink" Target="externalLinks/externalLink133.xml"/><Relationship Id="rId158" Type="http://schemas.openxmlformats.org/officeDocument/2006/relationships/externalLink" Target="externalLinks/externalLink154.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32" Type="http://schemas.openxmlformats.org/officeDocument/2006/relationships/externalLink" Target="externalLinks/externalLink128.xml"/><Relationship Id="rId153" Type="http://schemas.openxmlformats.org/officeDocument/2006/relationships/externalLink" Target="externalLinks/externalLink149.xml"/><Relationship Id="rId190" Type="http://schemas.openxmlformats.org/officeDocument/2006/relationships/sharedStrings" Target="sharedStrings.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27" Type="http://schemas.openxmlformats.org/officeDocument/2006/relationships/externalLink" Target="externalLinks/externalLink123.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externalLink" Target="externalLinks/externalLink118.xml"/><Relationship Id="rId143" Type="http://schemas.openxmlformats.org/officeDocument/2006/relationships/externalLink" Target="externalLinks/externalLink139.xml"/><Relationship Id="rId148" Type="http://schemas.openxmlformats.org/officeDocument/2006/relationships/externalLink" Target="externalLinks/externalLink144.xml"/><Relationship Id="rId164" Type="http://schemas.openxmlformats.org/officeDocument/2006/relationships/externalLink" Target="externalLinks/externalLink160.xml"/><Relationship Id="rId169" Type="http://schemas.openxmlformats.org/officeDocument/2006/relationships/externalLink" Target="externalLinks/externalLink165.xml"/><Relationship Id="rId4" Type="http://schemas.openxmlformats.org/officeDocument/2006/relationships/worksheet" Target="worksheets/sheet4.xml"/><Relationship Id="rId9" Type="http://schemas.openxmlformats.org/officeDocument/2006/relationships/externalLink" Target="externalLinks/externalLink5.xml"/><Relationship Id="rId26" Type="http://schemas.openxmlformats.org/officeDocument/2006/relationships/externalLink" Target="externalLinks/externalLink22.xml"/><Relationship Id="rId47" Type="http://schemas.openxmlformats.org/officeDocument/2006/relationships/externalLink" Target="externalLinks/externalLink43.xml"/><Relationship Id="rId68" Type="http://schemas.openxmlformats.org/officeDocument/2006/relationships/externalLink" Target="externalLinks/externalLink64.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33" Type="http://schemas.openxmlformats.org/officeDocument/2006/relationships/externalLink" Target="externalLinks/externalLink129.xml"/><Relationship Id="rId154" Type="http://schemas.openxmlformats.org/officeDocument/2006/relationships/externalLink" Target="externalLinks/externalLink150.xml"/><Relationship Id="rId16" Type="http://schemas.openxmlformats.org/officeDocument/2006/relationships/externalLink" Target="externalLinks/externalLink12.xml"/><Relationship Id="rId37" Type="http://schemas.openxmlformats.org/officeDocument/2006/relationships/externalLink" Target="externalLinks/externalLink33.xml"/><Relationship Id="rId58" Type="http://schemas.openxmlformats.org/officeDocument/2006/relationships/externalLink" Target="externalLinks/externalLink54.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externalLink" Target="externalLinks/externalLink119.xml"/><Relationship Id="rId144" Type="http://schemas.openxmlformats.org/officeDocument/2006/relationships/externalLink" Target="externalLinks/externalLink140.xml"/><Relationship Id="rId90" Type="http://schemas.openxmlformats.org/officeDocument/2006/relationships/externalLink" Target="externalLinks/externalLink86.xml"/><Relationship Id="rId165" Type="http://schemas.openxmlformats.org/officeDocument/2006/relationships/externalLink" Target="externalLinks/externalLink161.xml"/><Relationship Id="rId27" Type="http://schemas.openxmlformats.org/officeDocument/2006/relationships/externalLink" Target="externalLinks/externalLink23.xml"/><Relationship Id="rId48" Type="http://schemas.openxmlformats.org/officeDocument/2006/relationships/externalLink" Target="externalLinks/externalLink44.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34" Type="http://schemas.openxmlformats.org/officeDocument/2006/relationships/externalLink" Target="externalLinks/externalLink130.xml"/><Relationship Id="rId80" Type="http://schemas.openxmlformats.org/officeDocument/2006/relationships/externalLink" Target="externalLinks/externalLink76.xml"/><Relationship Id="rId155" Type="http://schemas.openxmlformats.org/officeDocument/2006/relationships/externalLink" Target="externalLinks/externalLink151.xml"/><Relationship Id="rId17" Type="http://schemas.openxmlformats.org/officeDocument/2006/relationships/externalLink" Target="externalLinks/externalLink13.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24" Type="http://schemas.openxmlformats.org/officeDocument/2006/relationships/externalLink" Target="externalLinks/externalLink120.xml"/><Relationship Id="rId70" Type="http://schemas.openxmlformats.org/officeDocument/2006/relationships/externalLink" Target="externalLinks/externalLink66.xml"/><Relationship Id="rId91" Type="http://schemas.openxmlformats.org/officeDocument/2006/relationships/externalLink" Target="externalLinks/externalLink87.xml"/><Relationship Id="rId145" Type="http://schemas.openxmlformats.org/officeDocument/2006/relationships/externalLink" Target="externalLinks/externalLink141.xml"/><Relationship Id="rId166" Type="http://schemas.openxmlformats.org/officeDocument/2006/relationships/externalLink" Target="externalLinks/externalLink162.xml"/><Relationship Id="rId187" Type="http://customschemas.google.com/relationships/workbookmetadata" Target="metadata"/></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152400</xdr:colOff>
      <xdr:row>15</xdr:row>
      <xdr:rowOff>142875</xdr:rowOff>
    </xdr:from>
    <xdr:to>
      <xdr:col>7</xdr:col>
      <xdr:colOff>447675</xdr:colOff>
      <xdr:row>17</xdr:row>
      <xdr:rowOff>50801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72CC421-6438-42F5-99A0-2C5D18F956C2}"/>
            </a:ext>
          </a:extLst>
        </xdr:cNvPr>
        <xdr:cNvSpPr/>
      </xdr:nvSpPr>
      <xdr:spPr bwMode="auto">
        <a:xfrm>
          <a:off x="4171950" y="3295650"/>
          <a:ext cx="295275" cy="2317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152400</xdr:colOff>
      <xdr:row>15</xdr:row>
      <xdr:rowOff>142875</xdr:rowOff>
    </xdr:from>
    <xdr:to>
      <xdr:col>11</xdr:col>
      <xdr:colOff>447675</xdr:colOff>
      <xdr:row>17</xdr:row>
      <xdr:rowOff>50801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31EDA95-3108-427E-9E6D-18DCE313A49E}"/>
            </a:ext>
          </a:extLst>
        </xdr:cNvPr>
        <xdr:cNvSpPr/>
      </xdr:nvSpPr>
      <xdr:spPr bwMode="auto">
        <a:xfrm>
          <a:off x="7219950" y="3295650"/>
          <a:ext cx="295275" cy="2317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oneCellAnchor>
    <xdr:from>
      <xdr:col>2</xdr:col>
      <xdr:colOff>1457325</xdr:colOff>
      <xdr:row>1</xdr:row>
      <xdr:rowOff>0</xdr:rowOff>
    </xdr:from>
    <xdr:ext cx="38100" cy="866775"/>
    <xdr:grpSp>
      <xdr:nvGrpSpPr>
        <xdr:cNvPr id="2" name="Shape 2">
          <a:extLst>
            <a:ext uri="{FF2B5EF4-FFF2-40B4-BE49-F238E27FC236}">
              <a16:creationId xmlns:a16="http://schemas.microsoft.com/office/drawing/2014/main" id="{00000000-0008-0000-0100-000002000000}"/>
            </a:ext>
          </a:extLst>
        </xdr:cNvPr>
        <xdr:cNvGrpSpPr/>
      </xdr:nvGrpSpPr>
      <xdr:grpSpPr>
        <a:xfrm>
          <a:off x="2324100" y="161925"/>
          <a:ext cx="38100" cy="866775"/>
          <a:chOff x="5346000" y="3346613"/>
          <a:chExt cx="0" cy="866775"/>
        </a:xfrm>
      </xdr:grpSpPr>
      <xdr:cxnSp macro="">
        <xdr:nvCxnSpPr>
          <xdr:cNvPr id="4" name="Shape 4">
            <a:extLst>
              <a:ext uri="{FF2B5EF4-FFF2-40B4-BE49-F238E27FC236}">
                <a16:creationId xmlns:a16="http://schemas.microsoft.com/office/drawing/2014/main" id="{00000000-0008-0000-0100-000004000000}"/>
              </a:ext>
            </a:extLst>
          </xdr:cNvPr>
          <xdr:cNvCxnSpPr/>
        </xdr:nvCxnSpPr>
        <xdr:spPr>
          <a:xfrm>
            <a:off x="5346000" y="3346613"/>
            <a:ext cx="0" cy="866775"/>
          </a:xfrm>
          <a:prstGeom prst="straightConnector1">
            <a:avLst/>
          </a:prstGeom>
          <a:noFill/>
          <a:ln w="19050" cap="flat" cmpd="sng">
            <a:solidFill>
              <a:srgbClr val="000000"/>
            </a:solidFill>
            <a:prstDash val="solid"/>
            <a:round/>
            <a:headEnd type="none" w="med" len="med"/>
            <a:tailEnd type="none" w="med" len="med"/>
          </a:ln>
        </xdr:spPr>
      </xdr:cxnSp>
    </xdr:grpSp>
    <xdr:clientData fLocksWithSheet="0"/>
  </xdr:oneCellAnchor>
  <xdr:oneCellAnchor>
    <xdr:from>
      <xdr:col>1</xdr:col>
      <xdr:colOff>247650</xdr:colOff>
      <xdr:row>2</xdr:row>
      <xdr:rowOff>57150</xdr:rowOff>
    </xdr:from>
    <xdr:ext cx="1847850" cy="419100"/>
    <xdr:pic>
      <xdr:nvPicPr>
        <xdr:cNvPr id="3" name="image4.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1095375</xdr:colOff>
      <xdr:row>1</xdr:row>
      <xdr:rowOff>142875</xdr:rowOff>
    </xdr:from>
    <xdr:ext cx="552450" cy="447675"/>
    <xdr:pic>
      <xdr:nvPicPr>
        <xdr:cNvPr id="5" name="image5.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2</xdr:col>
      <xdr:colOff>1266825</xdr:colOff>
      <xdr:row>345</xdr:row>
      <xdr:rowOff>47625</xdr:rowOff>
    </xdr:from>
    <xdr:ext cx="762000" cy="1019175"/>
    <xdr:pic>
      <xdr:nvPicPr>
        <xdr:cNvPr id="6" name="image3.png">
          <a:extLst>
            <a:ext uri="{FF2B5EF4-FFF2-40B4-BE49-F238E27FC236}">
              <a16:creationId xmlns:a16="http://schemas.microsoft.com/office/drawing/2014/main" id="{00000000-0008-0000-0100-000006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Z:\Documents%20and%20Settings\obras2\Mis%20documentos\CASTILLA%20LA%20NU\APU%20CASTILLA%202008%20&#250;ltimo%20modificad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dmon\PORT&#193;TIL\MORENO%20VARGAS\LICITACIONES\HOCOL%20%20HCC0R-739-00\Limonero1presupuest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Cofinanciacion\FICHAS%20Y%20FORMATOS\UNITARIOS%20GENERALE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G:\DOCUME~1\ADMINI~1\CONFIG~1\Temp\Rar$DI00.344\ACTA%2002%20DEFINITIVA.xlsx" TargetMode="External"/></Relationships>
</file>

<file path=xl/externalLinks/_rels/externalLink23.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6.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C:\Users\josesanchez\Downloads\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G:\Documents%20and%20Settings\yguerrero\Configuraci&#243;n%20local\Temp\admon%20Vial%20henry\Mis%20documentos\OBRAS\BANADIA\INFORMES\BANADIACD\1erINFORME.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Sandra\mis%20documentos\Documents%20and%20Settings\yguerrero\Configuraci&#243;n%20local\Temp\admon%20Vial%20henry\Mis%20documentos\OBRAS\BANADIA\INFORMES\BANADIACD\1erINFORME.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chi1fin\Acta\Acta\acta03.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G:\Documents%20and%20Settings\yguerrero\Configuraci&#243;n%20local\Temp\admon%20Vial%20henry\Mis%20documentos\ALEX\TERMINAL\PROPUESTATERMINAL\PRECIOS%20TRANSIT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9.xml.rels><?xml version="1.0" encoding="UTF-8" standalone="yes"?>
<Relationships xmlns="http://schemas.openxmlformats.org/package/2006/relationships"><Relationship Id="rId1" Type="http://schemas.microsoft.com/office/2006/relationships/xlExternalLinkPath/xlPathMissing" Target="GP-268%20-%20Hospital%20HUSVP%20-%20V39.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C:\Users\josesanchez\Downloads\a%20%20aaInformaci&#243;n"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4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icitacionesdia\LICI-DIANA\PROPUESTAS%20IDRD\IDRD-STC-LP-029-2011-VILLA%20MAYOR\IDRD-STC-LP-029-2011%20PROPUESTA%20ECONOMICA%20ADENDA%201(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Sandra\mis%20documentos\Documents%20and%20Settings\yguerrero\Configuraci&#243;n%20local\Temp\admon%20Vial%20henry\Mis%20documentos\ALEX\TERMINAL\PROPUESTATERMINAL\PRECIOS%20TRANSITO.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Users\JANUS\Downloads\Acc%20Ago-Sep.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C:\Users\josesanchez\Downloads\a%20%20aaInformaci&#243;n%20GRUPO"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Users\JANUS\Downloads\Presup%20Colector%20Aux.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E:\IDRD\UEL\Cto.%20UEL%20IDRD%20No.%20052%20DE%202007%20-%20Rafael%20Uribe%20Uribe\Contrato\Documentos%20Contractuales\A.P.U.%20Contrato%20UEL%20IDRD%20No.%20052%20de%202007%20RAFAEL%20URIBE%20URIBE%20EX2003.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E:\CALIDAD\Configuraci&#243;n%20local\Temp\A.P.U.%20Contrato%20UEL%20IDRD%20No.%20038%20de%202007%20SAN%20CRISTOBAL%20EX2003.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Ing\magdalena\Documents%20and%20Settings\Ambiental1\Local%20Settings\Temporary%20Internet%20Files\Content.IE5\LJAIBCUH\ACTAS%20MANATI\CRA\CORTE%20CANDELARIA%2001.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C:\Users\GERENCIA%20PROYECTOS\Downloads\PE_0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Ing\magdalena\My%20Documents\CONTRATOS%20VIGENTES\Malla%20Vial%20Distrital\CALLE%2080B\Mis%20documentos\INF.BIMENSUAL\INFORME%20BIMENSUAL%20JUL-AGO-200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65.xml.rels><?xml version="1.0" encoding="UTF-8" standalone="yes"?>
<Relationships xmlns="http://schemas.openxmlformats.org/package/2006/relationships"><Relationship Id="rId1" Type="http://schemas.microsoft.com/office/2006/relationships/xlExternalLinkPath/xlPathMissing" Target="GP-184%20-%20APU%20-%20V01.xls" TargetMode="External"/></Relationships>
</file>

<file path=xl/externalLinks/_rels/externalLink66.xml.rels><?xml version="1.0" encoding="UTF-8" standalone="yes"?>
<Relationships xmlns="http://schemas.openxmlformats.org/package/2006/relationships"><Relationship Id="rId1" Type="http://schemas.microsoft.com/office/2006/relationships/xlExternalLinkPath/xlPathMissing" Target="DA_PROCESO_16-1-156341_268001001_19004173%20(1).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72.xml.rels><?xml version="1.0" encoding="UTF-8" standalone="yes"?>
<Relationships xmlns="http://schemas.openxmlformats.org/package/2006/relationships"><Relationship Id="rId1" Type="http://schemas.microsoft.com/office/2006/relationships/xlExternalLinkPath/xlPathMissing" Target="GP%20-%20honorario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C:\C:\Users\josesanchez\Downloads\presupuesto%20casa%20merizalde%20v%203.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192.168.70.20\Cofinanciacion\FICHAS%20Y%20FORMATOS\UNITARIOS%20GENERALE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7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F:\Documents%20and%20Settings\obras2\Mis%20documentos\CASTILLA%20LA%20NU\APU%20CASTILLA%202008%20&#250;ltimo%20modificado.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C:\C:\Users\erueda\Documents\2015-ERT\DISE&#209;OS%20ERT%202015\PARQUE%20LINEAL%20TRAMO%202\4.%20DISE&#209;O%20ELECTRICO%20TRAMO%202\CALCULOS%20Y%20MEMORIAS\CALCULOS%20TRAMO%202\CALCULO%20PERDIDAS%20TRF%20N&#176;%202.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C:\Users\JANUS\Downloads\GP-183%20-%20Presupuesto%20preliminar%20V19.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F\Costos%20y%20PPtos%20Ing.%20Luis%20Farfan\Costos%20y%20Presupuestos\APU%20METROVIVIENDA%20INICIALES%20AJUSTADOS%20-%2027%20julio%20-%20obra.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93.xml.rels><?xml version="1.0" encoding="UTF-8" standalone="yes"?>
<Relationships xmlns="http://schemas.openxmlformats.org/package/2006/relationships"><Relationship Id="rId1" Type="http://schemas.microsoft.com/office/2006/relationships/xlExternalLinkPath/xlPathMissing" Target="PRESUPUESTO%20ADECUACIONES%20LOCATIVAS.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C:\Users\jhonatanmauricio\Downloads\F:\VILLA%20TAKOA\Presupuesto\APUS%20VILLA%20TAKOA.xls" TargetMode="External"/></Relationships>
</file>

<file path=xl/externalLinks/_rels/externalLink95.xml.rels><?xml version="1.0" encoding="UTF-8" standalone="yes"?>
<Relationships xmlns="http://schemas.openxmlformats.org/package/2006/relationships"><Relationship Id="rId1" Type="http://schemas.microsoft.com/office/2006/relationships/xlExternalLinkPath/xlPathMissing" Target="apus%20febrero%20de%202012%20-%20GRUPO%203.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C:\Users\PROYECTOS%20WRUSSY\Downloads\apus%20febrero%20de%202012%20-%20GRUPO%201.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E:\Documents%20and%20Settings\RESIDENTE_IDRD\Escritorio\PARQUE%20VILLA%20MAYOR\PRESUPUESTO\PREACTA%2001%20SEPTIEMBRE%2022%20DE%202011(1).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99.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6EF3BCA7\Presupuesto%20remoci&#243;n%20de%20derrumbes.xls"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C:\C:\Users\jmperez\Documents\TECNICA\DEPORTE%20Y%20RECREACION\02%20ESTANDARIZADO%20POLIDEPORTIVO\05%20HOJA%20CALCULO%20ESTANDARIZADO\PRESUPUESTO%20DEL%20POLIDEPORTIVO%20COMPLETO.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fiscaliagovco-my.sharepoint.com/172.23.20.45/recursos/Users/oscarn/AppData/Local/Temp/Rar$DI00.714/BASE%20DE%20DATOS%2005.04.13.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7CF6A704\SCV-037-Base-Girardot-Bogot&#225;-PR52-PR111.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E:\F\lucho\Presup%20SENA%20Tunja(1).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Users\Carlos%20Ocampo\Dropbox\1.%20ingenihosp\1.%20HDUSJD\1.%20Proyectos%20y%20Planes\Proyecto%20Reordenamiento%20HDUSJD-2016\6.%20Presupuesto\Ajuste%20Presupuesto%20III\BASE%20PRESUPUESTO%20OBRA%202017%20%20V14A-HOSP.xlsm"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Informaci&#243;n%20Metrol&#237;nea\Contratos\Metrolinea\CONSULTORIA%20METROLINEA\ESTRUCTURACION%20PLIEGOS%20DE%20CONDICIONES%20PORTAL%20NORTE\ENVIO%20# 9/NORTE/PRESUPUESTO PORTAL NORTE V.3.1 - 09-07-2017.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G:\Mis%20documentos\ADMON00\COSTOS\ESTRUCTURA%20DE%20COSTOS%20G&amp;J%20ING%20ASOCIADOS%20LTDA.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Almacen\c\WINDOWS\TEMP\PROG-96.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C:\Users\JANUS\Downloads\3.%20PRESUPUESTO%20PISCINAS_FINAL.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124.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C:\C:\AMV-02-BOL\EST.V&#205;A%20CRIT.TECNICO%20AMB-BOL-02\DICIEMBRE-2008\EST.V&#205;A%20CRITERIO%20TECNICO%2090BLB.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C:\C:\EST.V&#205;A%20CRITERIO%20TECNICO.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Sandra\mis%20documentos\Mis%20documentos\OBRAS\BANADIA\INFORMES\BANADIACD\1erINFORME.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32.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C:\Users\josesanchez\Downloads\Especificaciones%20-%20Torre%2001.xls" TargetMode="External"/></Relationships>
</file>

<file path=xl/externalLinks/_rels/externalLink134.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Sandra\mis%20documentos\Mis%20documentos\ADMON00\COSTOS\ESTRUCTURA%20DE%20COSTOS%20G&amp;J%20ING%20ASOCIADOS%20LTDA.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C:\Users\JANUS\Downloads\CHEQUEO%20PPTO%201%20JUNIO%2016.xls" TargetMode="External"/></Relationships>
</file>

<file path=xl/externalLinks/_rels/externalLink141.xml.rels><?xml version="1.0" encoding="UTF-8" standalone="yes"?>
<Relationships xmlns="http://schemas.openxmlformats.org/package/2006/relationships"><Relationship Id="rId1" Type="http://schemas.microsoft.com/office/2006/relationships/xlExternalLinkPath/xlPathMissing" Target="PRESUPUESTO%20MANTENIMIENTO%20Y%20ADECUACI&#211;N%20DE%20ESCENARIOS%20DEPORTIVOS%20FINAL.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G:\Documents%20and%20Settings\Administrador\Mis%20documentos\TRABAJO%20OSCAR\Tocancipa\VIAS%202008-I%20items%20(23.1)%20a%20(34.2).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Sandra\mis%20documentos\Documents%20and%20Settings\yguerrero\Configuraci&#243;n%20local\Temp\admon%20Vial%20henry\henry\Propuestas\invias\RCAS-007-2002\precios%20unitarios%20caranal.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G:\Mis%20documentos\MIKO%20EN%20EJECUCION\NUNCHIA\Cofinanciacion\FICHAS%20Y%20FORMATOS\UNITARIOS%20GENERALES.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C:\Users\JANUS\Downloads\SIMULACI&#211;NEDIFICIO.ok.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L:\Mis%20documentos\MIKO%20EN%20EJECUCION\NUNCHIA\Cofinanciacion\FICHAS%20Y%20FORMATOS\UNITARIOS%20GENERALES.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C:\Users\josesanchez\Downloads\PUNITARIOS%20PARA%20241201%202S.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57.xml.rels><?xml version="1.0" encoding="UTF-8" standalone="yes"?>
<Relationships xmlns="http://schemas.openxmlformats.org/package/2006/relationships"><Relationship Id="rId1" Type="http://schemas.microsoft.com/office/2006/relationships/xlExternalLinkPath/xlPathMissing" Target="Presupuesto_750%20_Baja_Suelo%20AB%20actualizado%202015%20con%20ICCP.xlsx"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60.xml.rels><?xml version="1.0" encoding="UTF-8" standalone="yes"?>
<Relationships xmlns="http://schemas.openxmlformats.org/package/2006/relationships"><Relationship Id="rId1" Type="http://schemas.microsoft.com/office/2006/relationships/xlExternalLinkPath/xlPathMissing" Target="PRESUPUESTO%20CENTRO%20VIDA%20KENEDY%20%20Marzo%2013%20de%202017.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https://fiscaliagovco-my.sharepoint.com/cw/Documents/PROYECTO%20GIRARDOT%20FISCALIA/ANALISIS%20UNITARIOS/ANALISIS%20UNITARIOS%20GIRARDO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 2008"/>
      <sheetName val="cotizaciones 2008"/>
      <sheetName val="Listad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Indicadores Y Lista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MATERIALES Y RECURSOS"/>
      <sheetName val="TARIFAS MATERIALES"/>
      <sheetName val="TARIFAS EQUIPOS "/>
      <sheetName val="TARIFA SALARIOS"/>
      <sheetName val="ó&gt;_x005f_x0000__x005f_x0001__x005f_x0000__x005f_x0000__"/>
      <sheetName val="PRES"/>
      <sheetName val="LISTA"/>
      <sheetName val="AMOBLAMINETO"/>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Paral. 1"/>
      <sheetName val="Paral. 2"/>
      <sheetName val="Paral. 3"/>
      <sheetName val="Paral.4"/>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RELACION DE PRECIOS"/>
      <sheetName val="ACTA 5"/>
      <sheetName val="MODIF. 2"/>
      <sheetName val="MODIF. 3"/>
      <sheetName val="cant"/>
      <sheetName val="par mar19"/>
      <sheetName val="par"/>
      <sheetName val="TARIFAS_MATERIALES"/>
      <sheetName val="TARIFAS_EQUIPOS_"/>
      <sheetName val="TARIFA_SALARIOS"/>
      <sheetName val="Tramo_2"/>
      <sheetName val="TARIFAS_MATERIALES1"/>
      <sheetName val="TARIFAS_EQUIPOS_1"/>
      <sheetName val="TARIFA_SALARIOS1"/>
      <sheetName val="Tramo_21"/>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TARIFAS_MATERIALES2"/>
      <sheetName val="TARIFAS_EQUIPOS_2"/>
      <sheetName val="TARIFA_SALARIOS2"/>
      <sheetName val="Tramo_2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TARIFAS_MATERIALES3"/>
      <sheetName val="TARIFAS_EQUIPOS_3"/>
      <sheetName val="TARIFA_SALARIOS3"/>
      <sheetName val="Tramo_23"/>
      <sheetName val="Lista ICCU"/>
      <sheetName val="ó&gt;"/>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CONC"/>
      <sheetName val="ACTA PROVEEDORES"/>
      <sheetName val="ACTA INICIO"/>
      <sheetName val="ACTA PARCIAL"/>
      <sheetName val="ACTA TERMINACION"/>
      <sheetName val="Datos_CO"/>
      <sheetName val="Skid Lifting Lug"/>
      <sheetName val="Programacion"/>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EMPRESAS"/>
      <sheetName val="ó&gt;_x0000__x0001__x0000__x0000__"/>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BASE_DE_DATOS_DE_PRECIOS"/>
      <sheetName val="BASE_DE_DATOS_DE_PRECIOS1"/>
      <sheetName val="MDC-1_COLOCACION_2"/>
      <sheetName val="D-20_COLOCACION_2"/>
      <sheetName val="TRANSPORTE_MEZCLA_ASFALTICA2"/>
      <sheetName val="EXT_microagomerado2"/>
      <sheetName val="Grafico_Avance2"/>
      <sheetName val="MYE_OBRA2"/>
      <sheetName val="BASE_DE_DATOS_DE_PRECIOS2"/>
      <sheetName val="Indicadores_Y_Listas2"/>
      <sheetName val="MDC-1_COLOCACION_3"/>
      <sheetName val="D-20_COLOCACION_3"/>
      <sheetName val="TRANSPORTE_MEZCLA_ASFALTICA3"/>
      <sheetName val="EXT_microagomerado3"/>
      <sheetName val="Grafico_Avance3"/>
      <sheetName val="MYE_OBRA3"/>
      <sheetName val="BASE_DE_DATOS_DE_PRECIOS3"/>
      <sheetName val="Indicadores_Y_Listas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PRESUPUESTO V5"/>
      <sheetName val="1. Preliminares"/>
      <sheetName val="2. Demoliciones"/>
      <sheetName val="3. Elementos y Estructuras"/>
      <sheetName val="4. HVAC"/>
      <sheetName val="8. Recubrimientos y Acabados"/>
      <sheetName val="9. Otros"/>
      <sheetName val="10. Tramites y Licencias"/>
      <sheetName val="&quot;PAGA&quot;"/>
      <sheetName val="Listas de apoyo Social"/>
      <sheetName val="Listas de apoyo"/>
      <sheetName val="Resistividad "/>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DUB-823"/>
      <sheetName val="GPI 526"/>
      <sheetName val="SKJ452"/>
      <sheetName val="ITA878"/>
      <sheetName val="AEA-944"/>
      <sheetName val="XXJ617"/>
      <sheetName val="SNG_855"/>
      <sheetName val="VEA 374"/>
      <sheetName val="HFB024"/>
      <sheetName val="PAJ825"/>
      <sheetName val="Base de datos cuadrillas"/>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Item"/>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REACTA 28"/>
      <sheetName val="[PRESUPUESTOS-R_x0000_耽1._x0000__x0000_㙊辎簎䣼ꦱ_xdb30_疏揤S"/>
      <sheetName val="HER"/>
      <sheetName val="MAT"/>
      <sheetName val="PER"/>
      <sheetName val="TRANS"/>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REAJUSTESACTA1PROVI"/>
      <sheetName val="BCE-ENERO-2004"/>
      <sheetName val="API93"/>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IU"/>
      <sheetName val="INSUMOS"/>
      <sheetName val="CUADRI"/>
      <sheetName val="EQUI"/>
      <sheetName val="CANT OBRA"/>
      <sheetName val="BASE"/>
      <sheetName val="Base de Diseño"/>
      <sheetName val="civ_roma"/>
      <sheetName val="octubre"/>
      <sheetName val="strsumm0"/>
      <sheetName val="for2-consor"/>
      <sheetName val="Constantes Generales"/>
      <sheetName val="Prestaciones Sociales"/>
      <sheetName val="ZF"/>
      <sheetName val="HE-BA"/>
      <sheetName val="MC SF GAVIONES"/>
      <sheetName val="Dominios"/>
      <sheetName val="M.OBRA"/>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ow r="2">
          <cell r="A2">
            <v>0</v>
          </cell>
        </row>
      </sheetData>
      <sheetData sheetId="752" refreshError="1"/>
      <sheetData sheetId="753" refreshError="1"/>
      <sheetData sheetId="754" refreshError="1"/>
      <sheetData sheetId="755" refreshError="1"/>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efreshError="1"/>
      <sheetData sheetId="872" refreshError="1"/>
      <sheetData sheetId="873" refreshError="1"/>
      <sheetData sheetId="874" refreshError="1"/>
      <sheetData sheetId="875" refreshError="1"/>
      <sheetData sheetId="876" refreshError="1"/>
      <sheetData sheetId="877" refreshError="1"/>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t="str">
            <v>FORMULARIO N° 4</v>
          </cell>
        </row>
      </sheetData>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t="str">
            <v>FORMULARIO N° 4</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5">
          <cell r="B5" t="str">
            <v>T1</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sheetData sheetId="1687"/>
      <sheetData sheetId="1688" refreshError="1"/>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t="str">
            <v>FORMULARIO N° 4</v>
          </cell>
        </row>
      </sheetData>
      <sheetData sheetId="1698">
        <row r="2">
          <cell r="A2">
            <v>0</v>
          </cell>
        </row>
      </sheetData>
      <sheetData sheetId="1699">
        <row r="2">
          <cell r="A2">
            <v>0</v>
          </cell>
        </row>
      </sheetData>
      <sheetData sheetId="1700">
        <row r="5">
          <cell r="A5" t="str">
            <v>OFERTA ECONÓMICA DETALLADA</v>
          </cell>
        </row>
      </sheetData>
      <sheetData sheetId="1701"/>
      <sheetData sheetId="1702" refreshError="1"/>
      <sheetData sheetId="1703" refreshError="1"/>
      <sheetData sheetId="1704">
        <row r="2">
          <cell r="A2" t="str">
            <v>FORMULARIO N° 4</v>
          </cell>
        </row>
      </sheetData>
      <sheetData sheetId="1705">
        <row r="2">
          <cell r="A2">
            <v>0</v>
          </cell>
        </row>
      </sheetData>
      <sheetData sheetId="1706">
        <row r="2">
          <cell r="A2">
            <v>0</v>
          </cell>
        </row>
      </sheetData>
      <sheetData sheetId="1707">
        <row r="2">
          <cell r="A2">
            <v>0</v>
          </cell>
        </row>
      </sheetData>
      <sheetData sheetId="1708">
        <row r="2">
          <cell r="B2">
            <v>0</v>
          </cell>
        </row>
      </sheetData>
      <sheetData sheetId="1709"/>
      <sheetData sheetId="1710"/>
      <sheetData sheetId="1711">
        <row r="2">
          <cell r="A2">
            <v>0</v>
          </cell>
        </row>
      </sheetData>
      <sheetData sheetId="1712">
        <row r="2">
          <cell r="A2">
            <v>0</v>
          </cell>
        </row>
      </sheetData>
      <sheetData sheetId="1713"/>
      <sheetData sheetId="1714"/>
      <sheetData sheetId="1715">
        <row r="2">
          <cell r="A2">
            <v>0</v>
          </cell>
        </row>
      </sheetData>
      <sheetData sheetId="1716">
        <row r="2">
          <cell r="A2">
            <v>0</v>
          </cell>
        </row>
      </sheetData>
      <sheetData sheetId="1717"/>
      <sheetData sheetId="1718"/>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sheetData sheetId="1803"/>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sheetData sheetId="1943"/>
      <sheetData sheetId="1944" refreshError="1"/>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efreshError="1"/>
      <sheetData sheetId="1955" refreshError="1"/>
      <sheetData sheetId="1956" refreshError="1"/>
      <sheetData sheetId="1957" refreshError="1"/>
      <sheetData sheetId="1958" refreshError="1"/>
      <sheetData sheetId="1959" refreshError="1"/>
      <sheetData sheetId="1960" refreshError="1"/>
      <sheetData sheetId="1961">
        <row r="2">
          <cell r="A2">
            <v>0</v>
          </cell>
        </row>
      </sheetData>
      <sheetData sheetId="1962"/>
      <sheetData sheetId="1963"/>
      <sheetData sheetId="1964"/>
      <sheetData sheetId="1965"/>
      <sheetData sheetId="1966">
        <row r="2">
          <cell r="A2" t="str">
            <v>Locación</v>
          </cell>
        </row>
      </sheetData>
      <sheetData sheetId="1967" refreshError="1"/>
      <sheetData sheetId="1968" refreshError="1"/>
      <sheetData sheetId="1969" refreshError="1"/>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sheetData sheetId="1976"/>
      <sheetData sheetId="1977">
        <row r="2">
          <cell r="A2">
            <v>0</v>
          </cell>
        </row>
      </sheetData>
      <sheetData sheetId="1978">
        <row r="2">
          <cell r="A2">
            <v>0</v>
          </cell>
        </row>
      </sheetData>
      <sheetData sheetId="1979" refreshError="1"/>
      <sheetData sheetId="1980" refreshError="1"/>
      <sheetData sheetId="1981" refreshError="1"/>
      <sheetData sheetId="1982">
        <row r="2">
          <cell r="A2">
            <v>0</v>
          </cell>
        </row>
      </sheetData>
      <sheetData sheetId="1983" refreshError="1"/>
      <sheetData sheetId="1984" refreshError="1"/>
      <sheetData sheetId="1985" refreshError="1"/>
      <sheetData sheetId="1986" refreshError="1"/>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sheetData sheetId="2323"/>
      <sheetData sheetId="2324"/>
      <sheetData sheetId="2325"/>
      <sheetData sheetId="2326"/>
      <sheetData sheetId="2327"/>
      <sheetData sheetId="2328">
        <row r="2">
          <cell r="A2">
            <v>0</v>
          </cell>
        </row>
      </sheetData>
      <sheetData sheetId="2329"/>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sheetData sheetId="2515"/>
      <sheetData sheetId="2516"/>
      <sheetData sheetId="2517"/>
      <sheetData sheetId="2518"/>
      <sheetData sheetId="2519">
        <row r="2">
          <cell r="A2">
            <v>0</v>
          </cell>
        </row>
      </sheetData>
      <sheetData sheetId="2520"/>
      <sheetData sheetId="2521"/>
      <sheetData sheetId="2522" refreshError="1"/>
      <sheetData sheetId="2523"/>
      <sheetData sheetId="2524"/>
      <sheetData sheetId="2525"/>
      <sheetData sheetId="2526"/>
      <sheetData sheetId="2527"/>
      <sheetData sheetId="2528"/>
      <sheetData sheetId="2529"/>
      <sheetData sheetId="2530">
        <row r="2">
          <cell r="A2">
            <v>0</v>
          </cell>
        </row>
      </sheetData>
      <sheetData sheetId="2531"/>
      <sheetData sheetId="2532"/>
      <sheetData sheetId="2533"/>
      <sheetData sheetId="2534"/>
      <sheetData sheetId="2535"/>
      <sheetData sheetId="2536"/>
      <sheetData sheetId="2537"/>
      <sheetData sheetId="2538">
        <row r="2">
          <cell r="A2">
            <v>0</v>
          </cell>
        </row>
      </sheetData>
      <sheetData sheetId="2539"/>
      <sheetData sheetId="2540"/>
      <sheetData sheetId="2541"/>
      <sheetData sheetId="2542"/>
      <sheetData sheetId="2543"/>
      <sheetData sheetId="2544"/>
      <sheetData sheetId="2545"/>
      <sheetData sheetId="2546"/>
      <sheetData sheetId="2547"/>
      <sheetData sheetId="2548"/>
      <sheetData sheetId="2549">
        <row r="2">
          <cell r="A2">
            <v>0</v>
          </cell>
        </row>
      </sheetData>
      <sheetData sheetId="2550"/>
      <sheetData sheetId="2551"/>
      <sheetData sheetId="2552"/>
      <sheetData sheetId="2553"/>
      <sheetData sheetId="2554"/>
      <sheetData sheetId="2555"/>
      <sheetData sheetId="2556"/>
      <sheetData sheetId="2557"/>
      <sheetData sheetId="2558"/>
      <sheetData sheetId="2559"/>
      <sheetData sheetId="2560"/>
      <sheetData sheetId="2561">
        <row r="2">
          <cell r="A2">
            <v>0</v>
          </cell>
        </row>
      </sheetData>
      <sheetData sheetId="2562"/>
      <sheetData sheetId="2563" refreshError="1"/>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sheetData sheetId="2703">
        <row r="2">
          <cell r="A2">
            <v>0</v>
          </cell>
        </row>
      </sheetData>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row r="2">
          <cell r="A2">
            <v>0</v>
          </cell>
        </row>
      </sheetData>
      <sheetData sheetId="2731"/>
      <sheetData sheetId="2732"/>
      <sheetData sheetId="2733"/>
      <sheetData sheetId="2734"/>
      <sheetData sheetId="2735"/>
      <sheetData sheetId="2736"/>
      <sheetData sheetId="2737"/>
      <sheetData sheetId="2738"/>
      <sheetData sheetId="2739">
        <row r="2">
          <cell r="A2">
            <v>0</v>
          </cell>
        </row>
      </sheetData>
      <sheetData sheetId="2740">
        <row r="2">
          <cell r="A2">
            <v>0</v>
          </cell>
        </row>
      </sheetData>
      <sheetData sheetId="2741"/>
      <sheetData sheetId="2742"/>
      <sheetData sheetId="2743"/>
      <sheetData sheetId="2744"/>
      <sheetData sheetId="2745"/>
      <sheetData sheetId="2746"/>
      <sheetData sheetId="2747"/>
      <sheetData sheetId="2748"/>
      <sheetData sheetId="2749">
        <row r="2">
          <cell r="A2">
            <v>0</v>
          </cell>
        </row>
      </sheetData>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sheetData sheetId="2773"/>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sheetData sheetId="2975"/>
      <sheetData sheetId="2976"/>
      <sheetData sheetId="2977">
        <row r="2">
          <cell r="A2">
            <v>0</v>
          </cell>
        </row>
      </sheetData>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row r="2">
          <cell r="A2">
            <v>0</v>
          </cell>
        </row>
      </sheetData>
      <sheetData sheetId="3005"/>
      <sheetData sheetId="3006"/>
      <sheetData sheetId="3007"/>
      <sheetData sheetId="3008"/>
      <sheetData sheetId="3009"/>
      <sheetData sheetId="3010"/>
      <sheetData sheetId="3011"/>
      <sheetData sheetId="3012"/>
      <sheetData sheetId="3013">
        <row r="2">
          <cell r="A2">
            <v>0</v>
          </cell>
        </row>
      </sheetData>
      <sheetData sheetId="3014">
        <row r="2">
          <cell r="A2">
            <v>0</v>
          </cell>
        </row>
      </sheetData>
      <sheetData sheetId="3015"/>
      <sheetData sheetId="3016"/>
      <sheetData sheetId="3017"/>
      <sheetData sheetId="3018"/>
      <sheetData sheetId="3019"/>
      <sheetData sheetId="3020"/>
      <sheetData sheetId="3021"/>
      <sheetData sheetId="3022"/>
      <sheetData sheetId="3023">
        <row r="2">
          <cell r="A2">
            <v>0</v>
          </cell>
        </row>
      </sheetData>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sheetData sheetId="3047"/>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sheetData sheetId="3345"/>
      <sheetData sheetId="3346"/>
      <sheetData sheetId="3347">
        <row r="2">
          <cell r="A2">
            <v>0</v>
          </cell>
        </row>
      </sheetData>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row r="2">
          <cell r="A2">
            <v>0</v>
          </cell>
        </row>
      </sheetData>
      <sheetData sheetId="3375"/>
      <sheetData sheetId="3376"/>
      <sheetData sheetId="3377"/>
      <sheetData sheetId="3378"/>
      <sheetData sheetId="3379"/>
      <sheetData sheetId="3380"/>
      <sheetData sheetId="3381"/>
      <sheetData sheetId="3382"/>
      <sheetData sheetId="3383">
        <row r="2">
          <cell r="A2">
            <v>0</v>
          </cell>
        </row>
      </sheetData>
      <sheetData sheetId="3384">
        <row r="2">
          <cell r="A2">
            <v>0</v>
          </cell>
        </row>
      </sheetData>
      <sheetData sheetId="3385"/>
      <sheetData sheetId="3386"/>
      <sheetData sheetId="3387"/>
      <sheetData sheetId="3388"/>
      <sheetData sheetId="3389"/>
      <sheetData sheetId="3390"/>
      <sheetData sheetId="3391"/>
      <sheetData sheetId="3392"/>
      <sheetData sheetId="3393">
        <row r="2">
          <cell r="A2">
            <v>0</v>
          </cell>
        </row>
      </sheetData>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sheetData sheetId="3417"/>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sheetData sheetId="3715"/>
      <sheetData sheetId="3716"/>
      <sheetData sheetId="3717">
        <row r="2">
          <cell r="A2">
            <v>0</v>
          </cell>
        </row>
      </sheetData>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row r="2">
          <cell r="A2">
            <v>0</v>
          </cell>
        </row>
      </sheetData>
      <sheetData sheetId="3745"/>
      <sheetData sheetId="3746"/>
      <sheetData sheetId="3747"/>
      <sheetData sheetId="3748"/>
      <sheetData sheetId="3749"/>
      <sheetData sheetId="3750"/>
      <sheetData sheetId="3751"/>
      <sheetData sheetId="3752"/>
      <sheetData sheetId="3753">
        <row r="2">
          <cell r="A2">
            <v>0</v>
          </cell>
        </row>
      </sheetData>
      <sheetData sheetId="3754">
        <row r="2">
          <cell r="A2">
            <v>0</v>
          </cell>
        </row>
      </sheetData>
      <sheetData sheetId="3755"/>
      <sheetData sheetId="3756"/>
      <sheetData sheetId="3757"/>
      <sheetData sheetId="3758"/>
      <sheetData sheetId="3759"/>
      <sheetData sheetId="3760"/>
      <sheetData sheetId="3761"/>
      <sheetData sheetId="3762"/>
      <sheetData sheetId="3763">
        <row r="2">
          <cell r="A2">
            <v>0</v>
          </cell>
        </row>
      </sheetData>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sheetData sheetId="3787"/>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sheetData sheetId="4085"/>
      <sheetData sheetId="4086"/>
      <sheetData sheetId="4087">
        <row r="2">
          <cell r="A2">
            <v>0</v>
          </cell>
        </row>
      </sheetData>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ow r="2">
          <cell r="A2">
            <v>0</v>
          </cell>
        </row>
      </sheetData>
      <sheetData sheetId="4124"/>
      <sheetData sheetId="4125"/>
      <sheetData sheetId="4126"/>
      <sheetData sheetId="4127"/>
      <sheetData sheetId="4128"/>
      <sheetData sheetId="4129"/>
      <sheetData sheetId="4130"/>
      <sheetData sheetId="4131"/>
      <sheetData sheetId="4132"/>
      <sheetData sheetId="4133">
        <row r="2">
          <cell r="A2">
            <v>0</v>
          </cell>
        </row>
      </sheetData>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row r="2">
          <cell r="A2">
            <v>0</v>
          </cell>
        </row>
      </sheetData>
      <sheetData sheetId="4300"/>
      <sheetData sheetId="4301"/>
      <sheetData sheetId="4302"/>
      <sheetData sheetId="4303"/>
      <sheetData sheetId="4304"/>
      <sheetData sheetId="4305"/>
      <sheetData sheetId="4306"/>
      <sheetData sheetId="4307"/>
      <sheetData sheetId="4308"/>
      <sheetData sheetId="4309">
        <row r="2">
          <cell r="A2">
            <v>0</v>
          </cell>
        </row>
      </sheetData>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row r="2">
          <cell r="A2">
            <v>0</v>
          </cell>
        </row>
      </sheetData>
      <sheetData sheetId="4346"/>
      <sheetData sheetId="4347"/>
      <sheetData sheetId="4348"/>
      <sheetData sheetId="4349"/>
      <sheetData sheetId="4350"/>
      <sheetData sheetId="4351"/>
      <sheetData sheetId="4352"/>
      <sheetData sheetId="4353"/>
      <sheetData sheetId="4354"/>
      <sheetData sheetId="4355">
        <row r="2">
          <cell r="A2">
            <v>0</v>
          </cell>
        </row>
      </sheetData>
      <sheetData sheetId="4356"/>
      <sheetData sheetId="4357"/>
      <sheetData sheetId="4358"/>
      <sheetData sheetId="4359"/>
      <sheetData sheetId="4360"/>
      <sheetData sheetId="4361"/>
      <sheetData sheetId="4362"/>
      <sheetData sheetId="4363"/>
      <sheetData sheetId="4364"/>
      <sheetData sheetId="4365">
        <row r="2">
          <cell r="A2">
            <v>0</v>
          </cell>
        </row>
      </sheetData>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row r="2">
          <cell r="A2">
            <v>0</v>
          </cell>
        </row>
      </sheetData>
      <sheetData sheetId="4392"/>
      <sheetData sheetId="4393"/>
      <sheetData sheetId="4394"/>
      <sheetData sheetId="4395"/>
      <sheetData sheetId="4396"/>
      <sheetData sheetId="4397"/>
      <sheetData sheetId="4398"/>
      <sheetData sheetId="4399"/>
      <sheetData sheetId="4400"/>
      <sheetData sheetId="4401">
        <row r="2">
          <cell r="A2">
            <v>0</v>
          </cell>
        </row>
      </sheetData>
      <sheetData sheetId="4402"/>
      <sheetData sheetId="4403"/>
      <sheetData sheetId="4404"/>
      <sheetData sheetId="4405"/>
      <sheetData sheetId="4406"/>
      <sheetData sheetId="4407"/>
      <sheetData sheetId="4408"/>
      <sheetData sheetId="4409"/>
      <sheetData sheetId="4410"/>
      <sheetData sheetId="4411">
        <row r="2">
          <cell r="A2">
            <v>0</v>
          </cell>
        </row>
      </sheetData>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row r="2">
          <cell r="A2">
            <v>0</v>
          </cell>
        </row>
      </sheetData>
      <sheetData sheetId="4438"/>
      <sheetData sheetId="4439"/>
      <sheetData sheetId="4440"/>
      <sheetData sheetId="4441"/>
      <sheetData sheetId="4442"/>
      <sheetData sheetId="4443"/>
      <sheetData sheetId="4444"/>
      <sheetData sheetId="4445"/>
      <sheetData sheetId="4446"/>
      <sheetData sheetId="4447">
        <row r="2">
          <cell r="A2">
            <v>0</v>
          </cell>
        </row>
      </sheetData>
      <sheetData sheetId="4448"/>
      <sheetData sheetId="4449"/>
      <sheetData sheetId="4450"/>
      <sheetData sheetId="4451"/>
      <sheetData sheetId="4452"/>
      <sheetData sheetId="4453"/>
      <sheetData sheetId="4454"/>
      <sheetData sheetId="4455"/>
      <sheetData sheetId="4456"/>
      <sheetData sheetId="4457">
        <row r="2">
          <cell r="A2">
            <v>0</v>
          </cell>
        </row>
      </sheetData>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row r="2">
          <cell r="A2">
            <v>0</v>
          </cell>
        </row>
      </sheetData>
      <sheetData sheetId="4485"/>
      <sheetData sheetId="4486"/>
      <sheetData sheetId="4487"/>
      <sheetData sheetId="4488"/>
      <sheetData sheetId="4489"/>
      <sheetData sheetId="4490"/>
      <sheetData sheetId="4491"/>
      <sheetData sheetId="4492"/>
      <sheetData sheetId="4493">
        <row r="2">
          <cell r="A2">
            <v>0</v>
          </cell>
        </row>
      </sheetData>
      <sheetData sheetId="4494">
        <row r="2">
          <cell r="A2">
            <v>0</v>
          </cell>
        </row>
      </sheetData>
      <sheetData sheetId="4495"/>
      <sheetData sheetId="4496"/>
      <sheetData sheetId="4497"/>
      <sheetData sheetId="4498"/>
      <sheetData sheetId="4499"/>
      <sheetData sheetId="4500"/>
      <sheetData sheetId="4501"/>
      <sheetData sheetId="4502"/>
      <sheetData sheetId="4503">
        <row r="2">
          <cell r="A2">
            <v>0</v>
          </cell>
        </row>
      </sheetData>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row r="2">
          <cell r="A2">
            <v>0</v>
          </cell>
        </row>
      </sheetData>
      <sheetData sheetId="4531"/>
      <sheetData sheetId="4532"/>
      <sheetData sheetId="4533"/>
      <sheetData sheetId="4534"/>
      <sheetData sheetId="4535"/>
      <sheetData sheetId="4536"/>
      <sheetData sheetId="4537"/>
      <sheetData sheetId="4538"/>
      <sheetData sheetId="4539"/>
      <sheetData sheetId="4540">
        <row r="2">
          <cell r="A2">
            <v>0</v>
          </cell>
        </row>
      </sheetData>
      <sheetData sheetId="4541"/>
      <sheetData sheetId="4542"/>
      <sheetData sheetId="4543"/>
      <sheetData sheetId="4544"/>
      <sheetData sheetId="4545"/>
      <sheetData sheetId="4546"/>
      <sheetData sheetId="4547"/>
      <sheetData sheetId="4548"/>
      <sheetData sheetId="4549"/>
      <sheetData sheetId="4550">
        <row r="2">
          <cell r="A2">
            <v>0</v>
          </cell>
        </row>
      </sheetData>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row r="2">
          <cell r="A2">
            <v>0</v>
          </cell>
        </row>
      </sheetData>
      <sheetData sheetId="4577"/>
      <sheetData sheetId="4578"/>
      <sheetData sheetId="4579"/>
      <sheetData sheetId="4580"/>
      <sheetData sheetId="4581"/>
      <sheetData sheetId="4582"/>
      <sheetData sheetId="4583"/>
      <sheetData sheetId="4584"/>
      <sheetData sheetId="4585"/>
      <sheetData sheetId="4586">
        <row r="2">
          <cell r="A2">
            <v>0</v>
          </cell>
        </row>
      </sheetData>
      <sheetData sheetId="4587"/>
      <sheetData sheetId="4588"/>
      <sheetData sheetId="4589"/>
      <sheetData sheetId="4590"/>
      <sheetData sheetId="4591"/>
      <sheetData sheetId="4592"/>
      <sheetData sheetId="4593"/>
      <sheetData sheetId="4594"/>
      <sheetData sheetId="4595"/>
      <sheetData sheetId="4596">
        <row r="2">
          <cell r="A2">
            <v>0</v>
          </cell>
        </row>
      </sheetData>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row r="2">
          <cell r="A2">
            <v>0</v>
          </cell>
        </row>
      </sheetData>
      <sheetData sheetId="4623"/>
      <sheetData sheetId="4624"/>
      <sheetData sheetId="4625"/>
      <sheetData sheetId="4626"/>
      <sheetData sheetId="4627"/>
      <sheetData sheetId="4628"/>
      <sheetData sheetId="4629"/>
      <sheetData sheetId="4630"/>
      <sheetData sheetId="4631"/>
      <sheetData sheetId="4632">
        <row r="2">
          <cell r="A2">
            <v>0</v>
          </cell>
        </row>
      </sheetData>
      <sheetData sheetId="4633"/>
      <sheetData sheetId="4634"/>
      <sheetData sheetId="4635"/>
      <sheetData sheetId="4636"/>
      <sheetData sheetId="4637"/>
      <sheetData sheetId="4638"/>
      <sheetData sheetId="4639"/>
      <sheetData sheetId="4640"/>
      <sheetData sheetId="4641"/>
      <sheetData sheetId="4642">
        <row r="2">
          <cell r="A2">
            <v>0</v>
          </cell>
        </row>
      </sheetData>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row r="2">
          <cell r="A2">
            <v>0</v>
          </cell>
        </row>
      </sheetData>
      <sheetData sheetId="4670"/>
      <sheetData sheetId="4671"/>
      <sheetData sheetId="4672"/>
      <sheetData sheetId="4673"/>
      <sheetData sheetId="4674"/>
      <sheetData sheetId="4675"/>
      <sheetData sheetId="4676"/>
      <sheetData sheetId="4677"/>
      <sheetData sheetId="4678">
        <row r="2">
          <cell r="A2">
            <v>0</v>
          </cell>
        </row>
      </sheetData>
      <sheetData sheetId="4679">
        <row r="2">
          <cell r="A2">
            <v>0</v>
          </cell>
        </row>
      </sheetData>
      <sheetData sheetId="4680"/>
      <sheetData sheetId="4681"/>
      <sheetData sheetId="4682"/>
      <sheetData sheetId="4683"/>
      <sheetData sheetId="4684"/>
      <sheetData sheetId="4685"/>
      <sheetData sheetId="4686"/>
      <sheetData sheetId="4687"/>
      <sheetData sheetId="4688">
        <row r="2">
          <cell r="A2">
            <v>0</v>
          </cell>
        </row>
      </sheetData>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sheetData sheetId="4712"/>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sheetData sheetId="5010"/>
      <sheetData sheetId="5011"/>
      <sheetData sheetId="5012">
        <row r="2">
          <cell r="A2">
            <v>0</v>
          </cell>
        </row>
      </sheetData>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row r="2">
          <cell r="A2">
            <v>0</v>
          </cell>
        </row>
      </sheetData>
      <sheetData sheetId="5040"/>
      <sheetData sheetId="5041"/>
      <sheetData sheetId="5042"/>
      <sheetData sheetId="5043"/>
      <sheetData sheetId="5044"/>
      <sheetData sheetId="5045"/>
      <sheetData sheetId="5046"/>
      <sheetData sheetId="5047"/>
      <sheetData sheetId="5048">
        <row r="2">
          <cell r="A2">
            <v>0</v>
          </cell>
        </row>
      </sheetData>
      <sheetData sheetId="5049">
        <row r="2">
          <cell r="A2">
            <v>0</v>
          </cell>
        </row>
      </sheetData>
      <sheetData sheetId="5050"/>
      <sheetData sheetId="5051"/>
      <sheetData sheetId="5052"/>
      <sheetData sheetId="5053"/>
      <sheetData sheetId="5054"/>
      <sheetData sheetId="5055"/>
      <sheetData sheetId="5056"/>
      <sheetData sheetId="5057"/>
      <sheetData sheetId="5058">
        <row r="2">
          <cell r="A2">
            <v>0</v>
          </cell>
        </row>
      </sheetData>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row r="2">
          <cell r="A2">
            <v>0</v>
          </cell>
        </row>
      </sheetData>
      <sheetData sheetId="5086"/>
      <sheetData sheetId="5087"/>
      <sheetData sheetId="5088"/>
      <sheetData sheetId="5089"/>
      <sheetData sheetId="5090"/>
      <sheetData sheetId="5091"/>
      <sheetData sheetId="5092"/>
      <sheetData sheetId="5093"/>
      <sheetData sheetId="5094"/>
      <sheetData sheetId="5095">
        <row r="2">
          <cell r="A2">
            <v>0</v>
          </cell>
        </row>
      </sheetData>
      <sheetData sheetId="5096"/>
      <sheetData sheetId="5097"/>
      <sheetData sheetId="5098"/>
      <sheetData sheetId="5099"/>
      <sheetData sheetId="5100"/>
      <sheetData sheetId="5101"/>
      <sheetData sheetId="5102"/>
      <sheetData sheetId="5103"/>
      <sheetData sheetId="5104"/>
      <sheetData sheetId="5105">
        <row r="2">
          <cell r="A2">
            <v>0</v>
          </cell>
        </row>
      </sheetData>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row r="2">
          <cell r="A2">
            <v>0</v>
          </cell>
        </row>
      </sheetData>
      <sheetData sheetId="5132"/>
      <sheetData sheetId="5133"/>
      <sheetData sheetId="5134"/>
      <sheetData sheetId="5135"/>
      <sheetData sheetId="5136"/>
      <sheetData sheetId="5137"/>
      <sheetData sheetId="5138"/>
      <sheetData sheetId="5139"/>
      <sheetData sheetId="5140"/>
      <sheetData sheetId="5141">
        <row r="2">
          <cell r="A2">
            <v>0</v>
          </cell>
        </row>
      </sheetData>
      <sheetData sheetId="5142"/>
      <sheetData sheetId="5143"/>
      <sheetData sheetId="5144"/>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row r="2">
          <cell r="A2">
            <v>0</v>
          </cell>
        </row>
      </sheetData>
      <sheetData sheetId="5178"/>
      <sheetData sheetId="5179"/>
      <sheetData sheetId="5180"/>
      <sheetData sheetId="5181"/>
      <sheetData sheetId="5182"/>
      <sheetData sheetId="5183"/>
      <sheetData sheetId="5184"/>
      <sheetData sheetId="5185"/>
      <sheetData sheetId="5186"/>
      <sheetData sheetId="5187">
        <row r="2">
          <cell r="A2">
            <v>0</v>
          </cell>
        </row>
      </sheetData>
      <sheetData sheetId="5188"/>
      <sheetData sheetId="5189"/>
      <sheetData sheetId="5190"/>
      <sheetData sheetId="5191"/>
      <sheetData sheetId="5192"/>
      <sheetData sheetId="5193"/>
      <sheetData sheetId="5194"/>
      <sheetData sheetId="5195"/>
      <sheetData sheetId="5196"/>
      <sheetData sheetId="5197">
        <row r="2">
          <cell r="A2">
            <v>0</v>
          </cell>
        </row>
      </sheetData>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row r="2">
          <cell r="A2">
            <v>0</v>
          </cell>
        </row>
      </sheetData>
      <sheetData sheetId="5225"/>
      <sheetData sheetId="5226"/>
      <sheetData sheetId="5227"/>
      <sheetData sheetId="5228"/>
      <sheetData sheetId="5229"/>
      <sheetData sheetId="5230"/>
      <sheetData sheetId="5231"/>
      <sheetData sheetId="5232"/>
      <sheetData sheetId="5233">
        <row r="2">
          <cell r="A2">
            <v>0</v>
          </cell>
        </row>
      </sheetData>
      <sheetData sheetId="5234">
        <row r="2">
          <cell r="A2">
            <v>0</v>
          </cell>
        </row>
      </sheetData>
      <sheetData sheetId="5235"/>
      <sheetData sheetId="5236"/>
      <sheetData sheetId="5237"/>
      <sheetData sheetId="5238"/>
      <sheetData sheetId="5239"/>
      <sheetData sheetId="5240"/>
      <sheetData sheetId="5241"/>
      <sheetData sheetId="5242"/>
      <sheetData sheetId="5243">
        <row r="2">
          <cell r="A2">
            <v>0</v>
          </cell>
        </row>
      </sheetData>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sheetData sheetId="5267"/>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sheetData sheetId="5512"/>
      <sheetData sheetId="5513"/>
      <sheetData sheetId="5514"/>
      <sheetData sheetId="5515"/>
      <sheetData sheetId="5516"/>
      <sheetData sheetId="5517"/>
      <sheetData sheetId="5518" refreshError="1"/>
      <sheetData sheetId="5519" refreshError="1"/>
      <sheetData sheetId="5520" refreshError="1"/>
      <sheetData sheetId="5521" refreshError="1"/>
      <sheetData sheetId="5522" refreshError="1"/>
      <sheetData sheetId="5523" refreshError="1"/>
      <sheetData sheetId="5524"/>
      <sheetData sheetId="5525"/>
      <sheetData sheetId="5526" refreshError="1"/>
      <sheetData sheetId="5527" refreshError="1"/>
      <sheetData sheetId="5528" refreshError="1"/>
      <sheetData sheetId="5529" refreshError="1"/>
      <sheetData sheetId="5530"/>
      <sheetData sheetId="5531"/>
      <sheetData sheetId="5532" refreshError="1"/>
      <sheetData sheetId="5533" refreshError="1"/>
      <sheetData sheetId="5534"/>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sheetData sheetId="5548"/>
      <sheetData sheetId="5549"/>
      <sheetData sheetId="5550"/>
      <sheetData sheetId="5551"/>
      <sheetData sheetId="5552"/>
      <sheetData sheetId="5553"/>
      <sheetData sheetId="5554"/>
      <sheetData sheetId="5555" refreshError="1"/>
      <sheetData sheetId="5556" refreshError="1"/>
      <sheetData sheetId="5557"/>
      <sheetData sheetId="5558"/>
      <sheetData sheetId="5559" refreshError="1"/>
      <sheetData sheetId="5560" refreshError="1"/>
      <sheetData sheetId="556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sheetData sheetId="5571"/>
      <sheetData sheetId="5572"/>
      <sheetData sheetId="5573"/>
      <sheetData sheetId="5574"/>
      <sheetData sheetId="5575"/>
      <sheetData sheetId="5576"/>
      <sheetData sheetId="5577"/>
      <sheetData sheetId="5578"/>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sheetData sheetId="5716"/>
      <sheetData sheetId="5717"/>
      <sheetData sheetId="5718"/>
      <sheetData sheetId="5719" refreshError="1"/>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refreshError="1"/>
      <sheetData sheetId="5811" refreshError="1"/>
      <sheetData sheetId="5812" refreshError="1"/>
      <sheetData sheetId="5813" refreshError="1"/>
      <sheetData sheetId="5814" refreshError="1"/>
      <sheetData sheetId="5815" refreshError="1"/>
      <sheetData sheetId="5816" refreshError="1"/>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refreshError="1"/>
      <sheetData sheetId="5830" refreshError="1"/>
      <sheetData sheetId="5831" refreshError="1"/>
      <sheetData sheetId="5832" refreshError="1"/>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UMLET"/>
      <sheetName val="CONS"/>
      <sheetName val="MAT"/>
      <sheetName val="AIU"/>
      <sheetName val="REN"/>
      <sheetName val="PRO"/>
      <sheetName val="CARTEC"/>
      <sheetName val="CARCOM"/>
      <sheetName val="CAN"/>
      <sheetName val="BUL"/>
      <sheetName val="EXC"/>
      <sheetName val="CAR"/>
      <sheetName val="MOT"/>
      <sheetName val="VIB"/>
      <sheetName val="CARRO"/>
      <sheetName val="VOL"/>
      <sheetName val="KAM"/>
      <sheetName val="CAM"/>
      <sheetName val="MODEL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Form5 _Pág_ 1"/>
      <sheetName val="Form5 _Pág_ 2"/>
      <sheetName val="Limonero1presupuesto"/>
      <sheetName val="INV"/>
      <sheetName val="AASHTO"/>
      <sheetName val="Limonero1presupuesto.xls"/>
    </sheetNames>
    <definedNames>
      <definedName name="ERR"/>
    </defined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PESOS"/>
      <sheetName val="CONS"/>
      <sheetName val="Form5 _Pág_ 1"/>
      <sheetName val="Form5 _Pág_ 2"/>
      <sheetName val="31"/>
      <sheetName val="Hoja3"/>
      <sheetName val="MANO DE OBRA"/>
      <sheetName val="1.1"/>
      <sheetName val="EQUIPO"/>
      <sheetName val="TUBERIA"/>
      <sheetName val="Hoja2"/>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CONS"/>
      <sheetName val="31"/>
      <sheetName val="INV"/>
      <sheetName val="PESOS"/>
      <sheetName val="AASHTO"/>
      <sheetName val="ESTADO RED"/>
      <sheetName val="CARRETERAS"/>
      <sheetName val="GENERALIDADES "/>
      <sheetName val="items"/>
    </sheetNames>
    <sheetDataSet>
      <sheetData sheetId="0">
        <row r="2">
          <cell r="A2" t="str">
            <v>CODIGO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CTA DE PAgo 02"/>
      <sheetName val="Hoja1"/>
      <sheetName val="Hoja2"/>
      <sheetName val="Hoja3"/>
      <sheetName val="ACTA 02 DEFINITIVA"/>
      <sheetName val="ACTA%2002%20DEFINITIVA.xlsx"/>
    </sheetNames>
    <definedNames>
      <definedName name="ERR"/>
    </definedNames>
    <sheetDataSet>
      <sheetData sheetId="0">
        <row r="319">
          <cell r="E319">
            <v>672051998.43137562</v>
          </cell>
        </row>
      </sheetData>
      <sheetData sheetId="1" refreshError="1"/>
      <sheetData sheetId="2" refreshError="1"/>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Hoja2"/>
      <sheetName val="Hoja1"/>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xls"/>
      <sheetName val="aCCIDENTES DE 1995 - 1996"/>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_aCCIDENTES_DE_1995___1996_xl_2"/>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_aCCIDENTES_DE_1995___1996_xl_3"/>
      <sheetName val="ACTA_DE_MODIFICACION__(2)"/>
      <sheetName val="aCCIDENTES_DE_1995_-_19961"/>
      <sheetName val="aCCIDENTES_DE_1995_-_1996_xls1"/>
      <sheetName val="_aCCIDENTES_DE_1995___1996_xl_4"/>
      <sheetName val="ACTA_DE_MODIFICACION__(2)1"/>
      <sheetName val="SUB_APU"/>
      <sheetName val="Datos_Básicos"/>
      <sheetName val="aCCIDENTES_DE_1995_-_19962"/>
      <sheetName val="aCCIDENTES_DE_1995_-_1996_xls2"/>
      <sheetName val="_aCCIDENTES_DE_1995___1996_xl_5"/>
      <sheetName val="ACTA_DE_MODIFICACION__(2)2"/>
      <sheetName val="SUB_APU1"/>
      <sheetName val="Datos_Básicos1"/>
      <sheetName val="precios-básicos2002"/>
      <sheetName val="APUs"/>
      <sheetName val="PR 1"/>
      <sheetName val="Lista obra"/>
      <sheetName val="Res-Accide-10"/>
      <sheetName val="\a  aaInformación GRUPO 4\A MIn"/>
      <sheetName val="\a__aaInformación_GRUPO_4\A_MIn"/>
      <sheetName val="\a__aaInformación_GRUPO_4\A_MI1"/>
      <sheetName val="\a__aaInformación_GRUPO_4\A_MI2"/>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 val="Constantes Generales"/>
      <sheetName val="Prestaciones Sociales"/>
      <sheetName val="CONS"/>
      <sheetName val="TARIFAS"/>
      <sheetName val="31"/>
    </sheetNames>
    <sheetDataSet>
      <sheetData sheetId="0"/>
      <sheetData sheetId="1">
        <row r="10">
          <cell r="F10" t="str">
            <v>ITEM: Terraplenes (con material proveniente de corte)</v>
          </cell>
        </row>
      </sheetData>
      <sheetData sheetId="2"/>
      <sheetData sheetId="3"/>
      <sheetData sheetId="4"/>
      <sheetData sheetId="5" refreshError="1"/>
      <sheetData sheetId="6" refreshError="1"/>
      <sheetData sheetId="7" refreshError="1"/>
      <sheetData sheetId="8" refreshError="1"/>
      <sheetData sheetId="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Datos Generales"/>
      <sheetName val="EQUIP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Alcantarillas"/>
      <sheetName val="Datos Generales"/>
      <sheetName val="PU (2)"/>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RECTOS"/>
      <sheetName val="apu"/>
      <sheetName val="Auxiliares"/>
      <sheetName val="Insumos"/>
      <sheetName val="GP-268 - Hospital HUSVP - V39"/>
    </sheetNames>
    <sheetDataSet>
      <sheetData sheetId="0" refreshError="1">
        <row r="302">
          <cell r="F302">
            <v>0.27317215347225821</v>
          </cell>
        </row>
      </sheetData>
      <sheetData sheetId="1" refreshError="1"/>
      <sheetData sheetId="2" refreshError="1"/>
      <sheetData sheetId="3" refreshError="1"/>
      <sheetData sheetId="4" refreshError="1"/>
      <sheetData sheetId="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sheetName val="Hoja1"/>
      <sheetName val="AMC"/>
      <sheetName val="Basico"/>
      <sheetName val="Iva"/>
      <sheetName val="Total"/>
      <sheetName val="amc_acta"/>
      <sheetName val="amc_bas"/>
      <sheetName val="amc_iva"/>
      <sheetName val="amc_total"/>
      <sheetName val="amc_anticip"/>
      <sheetName val="a%20%20aaInformación"/>
      <sheetName val="aCCIDENTES DE 1995 - 1996"/>
      <sheetName val="Informacion"/>
      <sheetName val="a%20%20aaInformaci%C3%B3n"/>
      <sheetName val="Presupuesto"/>
      <sheetName val="Fornato 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1"/>
      <sheetName val="Alcantarillas"/>
      <sheetName val="Cotización"/>
      <sheetName val="FACTORES"/>
      <sheetName val="RECURSOS"/>
      <sheetName val="BD100-45-P1"/>
      <sheetName val="BASE DATOS"/>
      <sheetName val="5.2"/>
      <sheetName val="CUMPLIMIENTO"/>
      <sheetName val="MATERIALES"/>
      <sheetName val="PROPUESTA PRESENTADA"/>
      <sheetName val="PRESUPUESTO IE"/>
      <sheetName val="CRA.MODI"/>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s>
    <sheetDataSet>
      <sheetData sheetId="0">
        <row r="2">
          <cell r="A2" t="str">
            <v>REGIONAL CUNDINAMARCA</v>
          </cell>
        </row>
      </sheetData>
      <sheetData sheetId="1">
        <row r="2">
          <cell r="A2" t="str">
            <v>REGIONAL CUNDINAMARCA</v>
          </cell>
        </row>
      </sheetData>
      <sheetData sheetId="2">
        <row r="2">
          <cell r="A2" t="str">
            <v>REGIONAL CUNDINAMARCA</v>
          </cell>
        </row>
      </sheetData>
      <sheetData sheetId="3">
        <row r="2">
          <cell r="A2" t="str">
            <v>REGIONAL CUNDINAMARCA</v>
          </cell>
        </row>
      </sheetData>
      <sheetData sheetId="4">
        <row r="2">
          <cell r="A2" t="str">
            <v>REGIONAL CUNDINAMARCA</v>
          </cell>
        </row>
      </sheetData>
      <sheetData sheetId="5">
        <row r="2">
          <cell r="A2" t="str">
            <v>REGIONAL CUNDINAMARCA</v>
          </cell>
        </row>
      </sheetData>
      <sheetData sheetId="6">
        <row r="8">
          <cell r="E8" t="str">
            <v>BIMESTRE: JULIO - AGOSTO DE 2001</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row r="8">
          <cell r="E8" t="str">
            <v>BIMESTRE: JULIO - AGOSTO DE 2001</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ow r="2">
          <cell r="A2" t="str">
            <v>REGIONAL CUNDINAMARCA</v>
          </cell>
        </row>
      </sheetData>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sheetName val="Pto_Oficial"/>
    </sheetNames>
    <sheetDataSet>
      <sheetData sheetId="0"/>
      <sheetData sheetId="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ESTADO RED"/>
      <sheetName val="BASES"/>
      <sheetName val="Plan auditoría"/>
      <sheetName val="Presupues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GRUPO"/>
      <sheetName val="Hoja1"/>
      <sheetName val="AMC"/>
      <sheetName val="Basico"/>
      <sheetName val="Iva"/>
      <sheetName val="Total"/>
      <sheetName val="amc_acta"/>
      <sheetName val="amc_bas"/>
      <sheetName val="amc_iva"/>
      <sheetName val="amc_total"/>
      <sheetName val="amc_anticip"/>
      <sheetName val="a%20%20aaInformación%20GRUPO"/>
      <sheetName val="a%20%20aaInformaci%C3%B3n%20GRU"/>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Datos"/>
      <sheetName val="Presupuesto"/>
      <sheetName val="Hoja2"/>
      <sheetName val="Hoja3"/>
      <sheetName val="Hoja4"/>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BaseUnitarios"/>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
      <sheetName val="1,2"/>
      <sheetName val="1,3"/>
      <sheetName val="1,4"/>
      <sheetName val="1,5"/>
      <sheetName val="1,6"/>
      <sheetName val="1,7"/>
      <sheetName val="1,8"/>
      <sheetName val="no"/>
      <sheetName val="1,9"/>
      <sheetName val="1,10"/>
      <sheetName val="2,1"/>
      <sheetName val="2,2"/>
      <sheetName val="3,1"/>
      <sheetName val="3,2"/>
      <sheetName val="3,3 "/>
      <sheetName val="3,4"/>
      <sheetName val="3,5"/>
      <sheetName val="3,6"/>
      <sheetName val="3,7 "/>
      <sheetName val="3,8 "/>
      <sheetName val="3,9 "/>
      <sheetName val="3,10"/>
      <sheetName val="3,11"/>
      <sheetName val="4,1"/>
      <sheetName val="4,2"/>
      <sheetName val="5,1"/>
      <sheetName val="6,1"/>
      <sheetName val="7,1"/>
      <sheetName val="7,2"/>
      <sheetName val="7,3"/>
      <sheetName val="7,4"/>
      <sheetName val="7,5"/>
      <sheetName val="7,6"/>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9,1"/>
      <sheetName val="9,2"/>
      <sheetName val="9,3"/>
      <sheetName val="10,1"/>
      <sheetName val="10,2"/>
      <sheetName val="10,3"/>
      <sheetName val="10,4"/>
      <sheetName val="11,1"/>
      <sheetName val="12,1"/>
      <sheetName val="12,2"/>
      <sheetName val="12,3"/>
      <sheetName val="12,4"/>
      <sheetName val="12,5"/>
      <sheetName val="13,1"/>
      <sheetName val="13,2"/>
      <sheetName val="13,3"/>
      <sheetName val="13,4"/>
      <sheetName val="13,5"/>
      <sheetName val="13,6"/>
      <sheetName val="INSUMOS"/>
      <sheetName val="MATERIALES"/>
      <sheetName val="BASE_R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row r="9">
          <cell r="G9">
            <v>0.27627884390291801</v>
          </cell>
        </row>
        <row r="15">
          <cell r="C15" t="str">
            <v>1:1</v>
          </cell>
          <cell r="D15" t="str">
            <v>Demolición manual contrapiso o anden en concreto reforzado e=0.10 m  en concreto (Incluye enchape superior, cargue y retiro de escombros)</v>
          </cell>
          <cell r="E15" t="str">
            <v>m2</v>
          </cell>
          <cell r="F15">
            <v>10684</v>
          </cell>
          <cell r="G15">
            <v>360</v>
          </cell>
          <cell r="H15">
            <v>32888</v>
          </cell>
          <cell r="I15">
            <v>32888</v>
          </cell>
          <cell r="J15">
            <v>11839680</v>
          </cell>
        </row>
        <row r="16">
          <cell r="C16" t="str">
            <v>1:2</v>
          </cell>
          <cell r="D16" t="str">
            <v>Demolición Bordillo en Concreto (cargue y retiro de escombros)</v>
          </cell>
          <cell r="E16" t="str">
            <v>ml</v>
          </cell>
          <cell r="F16">
            <v>10002</v>
          </cell>
          <cell r="G16">
            <v>157</v>
          </cell>
          <cell r="H16">
            <v>10474</v>
          </cell>
          <cell r="I16">
            <v>10474</v>
          </cell>
          <cell r="J16">
            <v>1644418</v>
          </cell>
        </row>
        <row r="17">
          <cell r="C17" t="str">
            <v>1:3</v>
          </cell>
          <cell r="D17" t="str">
            <v>Demolición Sardinel en Concreto hasta h=0.50   Incluye cargue y retiro de escombros</v>
          </cell>
          <cell r="E17" t="str">
            <v>ml</v>
          </cell>
          <cell r="F17">
            <v>10000</v>
          </cell>
          <cell r="G17">
            <v>211</v>
          </cell>
          <cell r="H17">
            <v>16731</v>
          </cell>
          <cell r="I17">
            <v>16731</v>
          </cell>
          <cell r="J17">
            <v>3530241</v>
          </cell>
        </row>
        <row r="18">
          <cell r="C18" t="str">
            <v>1:4</v>
          </cell>
          <cell r="D18" t="str">
            <v xml:space="preserve">Demolición Mampostería 0.15 Incluye cargue y retiro de escombros </v>
          </cell>
          <cell r="E18" t="str">
            <v>m2</v>
          </cell>
          <cell r="F18">
            <v>9</v>
          </cell>
          <cell r="G18">
            <v>40</v>
          </cell>
          <cell r="H18">
            <v>17297</v>
          </cell>
          <cell r="I18">
            <v>17297</v>
          </cell>
          <cell r="J18">
            <v>691880</v>
          </cell>
        </row>
        <row r="19">
          <cell r="C19" t="str">
            <v>1:5</v>
          </cell>
          <cell r="D19" t="str">
            <v>Desmonte  Juego infantil  Incluye cargue y retiro (máximo 10 eventos por juego)</v>
          </cell>
          <cell r="E19" t="str">
            <v>Jg</v>
          </cell>
          <cell r="F19">
            <v>10240</v>
          </cell>
          <cell r="G19">
            <v>1</v>
          </cell>
          <cell r="H19">
            <v>32222</v>
          </cell>
          <cell r="I19">
            <v>32222</v>
          </cell>
          <cell r="J19">
            <v>32222</v>
          </cell>
        </row>
        <row r="20">
          <cell r="C20" t="str">
            <v>1:6</v>
          </cell>
          <cell r="D20" t="str">
            <v>Desmonte y reinstalación banca existente</v>
          </cell>
          <cell r="E20" t="str">
            <v>un</v>
          </cell>
          <cell r="F20">
            <v>10803</v>
          </cell>
          <cell r="G20">
            <v>6</v>
          </cell>
          <cell r="H20">
            <v>73653</v>
          </cell>
          <cell r="I20">
            <v>73653</v>
          </cell>
          <cell r="J20">
            <v>441918</v>
          </cell>
        </row>
        <row r="21">
          <cell r="C21" t="str">
            <v>1:7</v>
          </cell>
          <cell r="D21" t="str">
            <v xml:space="preserve">Desmonte estruc baloncesto sin demolicon base concreto**      </v>
          </cell>
          <cell r="E21" t="str">
            <v>jg</v>
          </cell>
          <cell r="F21">
            <v>10438</v>
          </cell>
          <cell r="G21">
            <v>1</v>
          </cell>
          <cell r="H21">
            <v>226858</v>
          </cell>
          <cell r="I21">
            <v>226858</v>
          </cell>
          <cell r="J21">
            <v>226858</v>
          </cell>
        </row>
        <row r="22">
          <cell r="C22" t="str">
            <v>1:8</v>
          </cell>
          <cell r="D22" t="str">
            <v>Realce Pozo de Inspección  Daim= 1,20m h=0.75 con suministro e instalacion de tapa especial EAAB anti robo</v>
          </cell>
          <cell r="E22" t="str">
            <v>un</v>
          </cell>
          <cell r="F22">
            <v>10288</v>
          </cell>
          <cell r="G22">
            <v>2</v>
          </cell>
          <cell r="H22">
            <v>1195503</v>
          </cell>
          <cell r="I22">
            <v>1195503</v>
          </cell>
          <cell r="J22">
            <v>2391006</v>
          </cell>
        </row>
        <row r="23">
          <cell r="C23" t="str">
            <v>1:9</v>
          </cell>
          <cell r="D23" t="str">
            <v>Realce Caja de Válvulas y/o Medidores</v>
          </cell>
          <cell r="E23" t="str">
            <v>un</v>
          </cell>
          <cell r="F23">
            <v>10197</v>
          </cell>
          <cell r="G23">
            <v>42</v>
          </cell>
          <cell r="H23">
            <v>31007</v>
          </cell>
          <cell r="I23">
            <v>31007</v>
          </cell>
          <cell r="J23">
            <v>1302294</v>
          </cell>
        </row>
        <row r="24">
          <cell r="C24" t="str">
            <v>1:10</v>
          </cell>
          <cell r="D24" t="str">
            <v xml:space="preserve">Desmonte y reinstalacion estruc  de microfutbol**      </v>
          </cell>
          <cell r="E24" t="str">
            <v>jg</v>
          </cell>
          <cell r="F24">
            <v>10344</v>
          </cell>
          <cell r="G24">
            <v>1</v>
          </cell>
          <cell r="H24">
            <v>174830</v>
          </cell>
          <cell r="I24">
            <v>174830</v>
          </cell>
          <cell r="J24">
            <v>174830</v>
          </cell>
        </row>
        <row r="25">
          <cell r="D25" t="str">
            <v>SUBTOTAL CAPITULO</v>
          </cell>
          <cell r="K25">
            <v>22275347</v>
          </cell>
        </row>
        <row r="27">
          <cell r="D27" t="str">
            <v xml:space="preserve">ESTRUCTURA </v>
          </cell>
        </row>
        <row r="28">
          <cell r="C28" t="str">
            <v>2:1</v>
          </cell>
          <cell r="D28" t="str">
            <v>Muro de contención en Gavión  con alambre Galvanizado triple torsión calibre 10  peso 11.8 (8cm x 10cm ) Incluye suministro e instalación Piedra Media Zonga con diámetro no mayor a 20 cm sin piedras planas, tabiques, tensores, amarres (suministro e instal</v>
          </cell>
          <cell r="E28" t="str">
            <v>m3</v>
          </cell>
          <cell r="F28">
            <v>10043</v>
          </cell>
          <cell r="G28">
            <v>30</v>
          </cell>
          <cell r="H28">
            <v>151638</v>
          </cell>
          <cell r="I28">
            <v>151638</v>
          </cell>
          <cell r="J28">
            <v>4549140</v>
          </cell>
        </row>
        <row r="29">
          <cell r="C29" t="str">
            <v>2:2</v>
          </cell>
          <cell r="D29" t="str">
            <v>Muros de contención en Concreto Ciclópeo, Concreto 3000 psi mezclado en obra (Rajón 60%+concreto 40%)</v>
          </cell>
          <cell r="E29" t="str">
            <v>m3</v>
          </cell>
          <cell r="F29">
            <v>10451</v>
          </cell>
          <cell r="G29">
            <v>30</v>
          </cell>
          <cell r="H29">
            <v>215874</v>
          </cell>
          <cell r="I29">
            <v>215874</v>
          </cell>
          <cell r="J29">
            <v>6476220</v>
          </cell>
        </row>
        <row r="30">
          <cell r="D30" t="str">
            <v>SUBTOTAL CAPITULO</v>
          </cell>
          <cell r="K30">
            <v>11025360</v>
          </cell>
        </row>
        <row r="31">
          <cell r="D31">
            <v>0</v>
          </cell>
        </row>
        <row r="32">
          <cell r="D32" t="str">
            <v>REDES HIDRÁULICAS</v>
          </cell>
        </row>
        <row r="33">
          <cell r="C33">
            <v>0</v>
          </cell>
          <cell r="D33" t="str">
            <v>DESAGÜES BAJANTES VENT AGUAS RESIDUALES</v>
          </cell>
        </row>
        <row r="34">
          <cell r="C34" t="str">
            <v>3:1</v>
          </cell>
          <cell r="D34" t="str">
            <v>TUBERÍA PVC-S 6" (incluye uniones, excavación, suministro e instalación, rellenos con arena y recebo)</v>
          </cell>
          <cell r="E34" t="str">
            <v>ml</v>
          </cell>
          <cell r="F34">
            <v>10262</v>
          </cell>
          <cell r="G34">
            <v>102</v>
          </cell>
          <cell r="H34">
            <v>66569</v>
          </cell>
          <cell r="I34">
            <v>66569</v>
          </cell>
          <cell r="J34">
            <v>6790038</v>
          </cell>
        </row>
        <row r="35">
          <cell r="C35">
            <v>0</v>
          </cell>
          <cell r="D35" t="str">
            <v xml:space="preserve">CONSTRUCCIONES EN MAMPOSTERÍA </v>
          </cell>
        </row>
        <row r="36">
          <cell r="C36" t="str">
            <v>3:2</v>
          </cell>
          <cell r="D36" t="str">
            <v>Caja de inspección hmax = 1 m. 50cm x 50cm en mampostería (suministro e instalación) incluye tapa, marcos y contramarcos, excavación, mampostería, pañete, medias cañas, relleno con recebo e=0.2 base, base concreto)</v>
          </cell>
          <cell r="E36" t="str">
            <v>un</v>
          </cell>
          <cell r="F36">
            <v>10300</v>
          </cell>
          <cell r="G36">
            <v>6</v>
          </cell>
          <cell r="H36">
            <v>308827</v>
          </cell>
          <cell r="I36">
            <v>308827</v>
          </cell>
          <cell r="J36">
            <v>1852962</v>
          </cell>
        </row>
        <row r="37">
          <cell r="C37" t="str">
            <v>3:3</v>
          </cell>
          <cell r="D37" t="str">
            <v>Caja  de Inspección hmax = 1 m  .60X.60 en mampostería (suministro e instalación) incluye tapa, marcos y contramarcos, excavación, mampostería, pañete, medias cañas, relleno con recebo e=0.2 base, base concreto)</v>
          </cell>
          <cell r="E37" t="str">
            <v>un</v>
          </cell>
          <cell r="F37">
            <v>10301</v>
          </cell>
          <cell r="G37">
            <v>9</v>
          </cell>
          <cell r="H37">
            <v>348429</v>
          </cell>
          <cell r="I37">
            <v>348429</v>
          </cell>
          <cell r="J37">
            <v>3135861</v>
          </cell>
        </row>
        <row r="38">
          <cell r="C38" t="str">
            <v>3:4</v>
          </cell>
          <cell r="D38" t="str">
            <v>Caja  de Inspección hmax = 1 m  .70X.70 en mampostería (suministro e instalación) incluye tapa, marcos y contramarcos, excavación, mampostería, pañete, medias cañas, relleno con recebo e=0.2 base, base concreto)</v>
          </cell>
          <cell r="E38" t="str">
            <v>un</v>
          </cell>
          <cell r="F38">
            <v>0</v>
          </cell>
          <cell r="G38">
            <v>4</v>
          </cell>
          <cell r="H38">
            <v>270609</v>
          </cell>
          <cell r="I38">
            <v>270609</v>
          </cell>
          <cell r="J38">
            <v>1082436</v>
          </cell>
        </row>
        <row r="39">
          <cell r="C39">
            <v>0</v>
          </cell>
          <cell r="D39" t="str">
            <v>EXTERIORES PARQUES</v>
          </cell>
        </row>
        <row r="40">
          <cell r="C40" t="str">
            <v>3:5</v>
          </cell>
          <cell r="D40" t="str">
            <v>Tubería PVC 4" Aguas Lluvias y/o Reventilación (Incluye Accesorios, Excavación, Base en Arena y Relleno según especificación técnica)</v>
          </cell>
          <cell r="E40" t="str">
            <v>ml</v>
          </cell>
          <cell r="F40">
            <v>10304</v>
          </cell>
          <cell r="G40">
            <v>15</v>
          </cell>
          <cell r="H40">
            <v>26504</v>
          </cell>
          <cell r="I40">
            <v>26504</v>
          </cell>
          <cell r="J40">
            <v>397560</v>
          </cell>
        </row>
        <row r="41">
          <cell r="C41" t="str">
            <v>3:6</v>
          </cell>
          <cell r="D41" t="str">
            <v xml:space="preserve">Anden Cuneta en Concreto Reforzado de 2500 psi Baja Permeabilidad, Fundida en Sitio e=0.10x a=1.00m x ( Incluye excavación, recebo según tabla 5,1-A suelos blandos; Cal nare al 3%; Sellado de Juntas; Retiro de escombros) Sobre el recebo terminado se hará </v>
          </cell>
          <cell r="E41" t="str">
            <v>ml</v>
          </cell>
          <cell r="F41">
            <v>15003</v>
          </cell>
          <cell r="G41">
            <v>110</v>
          </cell>
          <cell r="H41">
            <v>87475</v>
          </cell>
          <cell r="I41">
            <v>87475</v>
          </cell>
          <cell r="J41">
            <v>9622250</v>
          </cell>
        </row>
        <row r="42">
          <cell r="C42" t="str">
            <v>3:7</v>
          </cell>
          <cell r="D42" t="str">
            <v>Cañuela en Concreto prefabricada Tipo A-120 IDU (Incluye Excavación, Recebo de atraque, concreto pobre de protección y Sellado de Juntas)</v>
          </cell>
          <cell r="E42" t="str">
            <v>ml</v>
          </cell>
          <cell r="F42">
            <v>10352</v>
          </cell>
          <cell r="G42">
            <v>148</v>
          </cell>
          <cell r="H42">
            <v>60092</v>
          </cell>
          <cell r="I42">
            <v>60092</v>
          </cell>
          <cell r="J42">
            <v>8893616</v>
          </cell>
        </row>
        <row r="43">
          <cell r="C43" t="str">
            <v>3:8</v>
          </cell>
          <cell r="D43" t="str">
            <v>Cañuela tipo B con bordillo (incluye excavación, rellenos con recebo, recebo de atraque, solado, acero de refuerzo, concreto 2500 psi) Suministro e instalación</v>
          </cell>
          <cell r="E43" t="str">
            <v>ml</v>
          </cell>
          <cell r="F43">
            <v>10297</v>
          </cell>
          <cell r="G43">
            <v>19</v>
          </cell>
          <cell r="H43">
            <v>60685</v>
          </cell>
          <cell r="I43">
            <v>60685</v>
          </cell>
          <cell r="J43">
            <v>1153015</v>
          </cell>
        </row>
        <row r="44">
          <cell r="C44" t="str">
            <v>3:9</v>
          </cell>
          <cell r="D44" t="str">
            <v>Cañuela  Tipo "C" fundida en sitio  (Incluye Excavación, Estructura granular, Recebo de atraque, concreto pobre de protección y Sellado de Juntas)</v>
          </cell>
          <cell r="E44" t="str">
            <v>ml</v>
          </cell>
          <cell r="F44">
            <v>10353</v>
          </cell>
          <cell r="G44">
            <v>50</v>
          </cell>
          <cell r="H44">
            <v>45059</v>
          </cell>
          <cell r="I44">
            <v>45059</v>
          </cell>
          <cell r="J44">
            <v>2252950</v>
          </cell>
        </row>
        <row r="45">
          <cell r="C45" t="str">
            <v>3:10</v>
          </cell>
          <cell r="D45" t="str">
            <v>Pases de 2" PVC LONG. 0.25</v>
          </cell>
          <cell r="E45" t="str">
            <v>un</v>
          </cell>
          <cell r="F45">
            <v>10804</v>
          </cell>
          <cell r="G45">
            <v>41</v>
          </cell>
          <cell r="H45">
            <v>5017</v>
          </cell>
          <cell r="I45">
            <v>5017</v>
          </cell>
          <cell r="J45">
            <v>205697</v>
          </cell>
        </row>
        <row r="46">
          <cell r="C46" t="str">
            <v>3:11</v>
          </cell>
          <cell r="D46" t="str">
            <v>Geodren planar e= 5 mm y malla (tubería  de drenaje PVC 100 mm y geotextil, suministro e instalación) h=1,0 m</v>
          </cell>
          <cell r="E46" t="str">
            <v>ml</v>
          </cell>
          <cell r="F46">
            <v>10167</v>
          </cell>
          <cell r="G46">
            <v>125</v>
          </cell>
          <cell r="H46">
            <v>73647</v>
          </cell>
          <cell r="I46">
            <v>73647</v>
          </cell>
          <cell r="J46">
            <v>9205875</v>
          </cell>
        </row>
        <row r="47">
          <cell r="D47" t="str">
            <v>SUBTOTAL CAPITULO</v>
          </cell>
          <cell r="E47">
            <v>0</v>
          </cell>
          <cell r="K47">
            <v>44592260</v>
          </cell>
        </row>
        <row r="48">
          <cell r="D48">
            <v>0</v>
          </cell>
          <cell r="E48">
            <v>0</v>
          </cell>
        </row>
        <row r="49">
          <cell r="D49" t="str">
            <v>INSTALACIONES ELÉCTRICAS</v>
          </cell>
          <cell r="E49">
            <v>0</v>
          </cell>
        </row>
        <row r="50">
          <cell r="C50" t="str">
            <v>4:1</v>
          </cell>
          <cell r="D50" t="str">
            <v>Suministro e Instalación de caja de inspección AP-274 (Incluye Transporte, instalación, materiales, excavación , retiro de materiales y tapas)</v>
          </cell>
          <cell r="E50" t="str">
            <v>un</v>
          </cell>
          <cell r="F50">
            <v>10565</v>
          </cell>
          <cell r="G50">
            <v>3</v>
          </cell>
          <cell r="H50">
            <v>893417</v>
          </cell>
          <cell r="I50">
            <v>893417</v>
          </cell>
          <cell r="J50">
            <v>2680251</v>
          </cell>
        </row>
        <row r="51">
          <cell r="C51" t="str">
            <v>4:2</v>
          </cell>
          <cell r="D51" t="str">
            <v>Canalización Ducto PVC. de  3" TDP Corrugado (Incluye Suministro e Instalación según norma codensa S.A. A.P-207)  Zona Verde</v>
          </cell>
          <cell r="E51" t="str">
            <v>ml</v>
          </cell>
          <cell r="F51">
            <v>51</v>
          </cell>
          <cell r="G51">
            <v>36</v>
          </cell>
          <cell r="H51">
            <v>37013</v>
          </cell>
          <cell r="I51">
            <v>37013</v>
          </cell>
          <cell r="J51">
            <v>1332468</v>
          </cell>
        </row>
        <row r="52">
          <cell r="D52" t="str">
            <v xml:space="preserve">SUBTOTAL CAPITULO </v>
          </cell>
          <cell r="K52">
            <v>4012719</v>
          </cell>
        </row>
        <row r="54">
          <cell r="D54" t="str">
            <v>ACEROS DE REFUERZO</v>
          </cell>
        </row>
        <row r="55">
          <cell r="C55" t="str">
            <v>5:1</v>
          </cell>
          <cell r="D55" t="str">
            <v xml:space="preserve"> Acero de refuerzo MUROS 60000  psi   (incluye figurado, amarre, suministro e instalación)                        </v>
          </cell>
          <cell r="E55" t="str">
            <v>kg</v>
          </cell>
          <cell r="F55">
            <v>284</v>
          </cell>
          <cell r="G55">
            <v>3600</v>
          </cell>
          <cell r="H55">
            <v>2522</v>
          </cell>
          <cell r="I55">
            <v>2522</v>
          </cell>
          <cell r="J55">
            <v>9079200</v>
          </cell>
        </row>
        <row r="56">
          <cell r="D56" t="str">
            <v>SUBTOTAL CAPITULO</v>
          </cell>
          <cell r="K56">
            <v>9079200</v>
          </cell>
        </row>
        <row r="57">
          <cell r="D57">
            <v>0</v>
          </cell>
        </row>
        <row r="58">
          <cell r="D58" t="str">
            <v>IMPERMEABILIZACIONES y AISLAMIENTOS</v>
          </cell>
        </row>
        <row r="59">
          <cell r="C59" t="str">
            <v>6:1</v>
          </cell>
          <cell r="D59" t="str">
            <v>Impermeabilización espaldón muros de contención con igol imprimante e igol denso (suministro e instalación)</v>
          </cell>
          <cell r="E59" t="str">
            <v>m2</v>
          </cell>
          <cell r="F59">
            <v>10119</v>
          </cell>
          <cell r="G59">
            <v>21</v>
          </cell>
          <cell r="H59">
            <v>14045</v>
          </cell>
          <cell r="I59">
            <v>14045</v>
          </cell>
          <cell r="J59">
            <v>294945</v>
          </cell>
        </row>
        <row r="60">
          <cell r="D60" t="str">
            <v>SUBTOTAL CAPITULO</v>
          </cell>
          <cell r="E60">
            <v>0</v>
          </cell>
          <cell r="K60">
            <v>294945</v>
          </cell>
        </row>
        <row r="61">
          <cell r="D61">
            <v>0</v>
          </cell>
          <cell r="E61">
            <v>0</v>
          </cell>
        </row>
        <row r="62">
          <cell r="D62" t="str">
            <v>OTROS CIVIL</v>
          </cell>
          <cell r="E62">
            <v>0</v>
          </cell>
        </row>
        <row r="63">
          <cell r="C63" t="str">
            <v>7:1</v>
          </cell>
          <cell r="D63" t="str">
            <v>Comision de topografia, incluye personal y equipos</v>
          </cell>
          <cell r="E63" t="str">
            <v>dia</v>
          </cell>
          <cell r="G63">
            <v>16</v>
          </cell>
          <cell r="H63">
            <v>332234</v>
          </cell>
          <cell r="I63">
            <v>332234</v>
          </cell>
          <cell r="J63">
            <v>5315744</v>
          </cell>
        </row>
        <row r="64">
          <cell r="C64" t="str">
            <v>7:2</v>
          </cell>
          <cell r="D64" t="str">
            <v>Ensayos: Densidad</v>
          </cell>
          <cell r="E64" t="str">
            <v>Un</v>
          </cell>
          <cell r="G64">
            <v>18</v>
          </cell>
          <cell r="H64">
            <v>27547</v>
          </cell>
          <cell r="I64">
            <v>27547</v>
          </cell>
          <cell r="J64">
            <v>495846</v>
          </cell>
        </row>
        <row r="65">
          <cell r="C65" t="str">
            <v>7:3</v>
          </cell>
          <cell r="D65" t="str">
            <v>Ensayos: Proctor</v>
          </cell>
          <cell r="E65" t="str">
            <v>Un</v>
          </cell>
          <cell r="G65">
            <v>14</v>
          </cell>
          <cell r="H65">
            <v>29881</v>
          </cell>
          <cell r="I65">
            <v>29881</v>
          </cell>
          <cell r="J65">
            <v>418334</v>
          </cell>
        </row>
        <row r="66">
          <cell r="C66" t="str">
            <v>7:4</v>
          </cell>
          <cell r="D66" t="str">
            <v>Vehiculo de 1300 a 2000 CC</v>
          </cell>
          <cell r="E66" t="str">
            <v>dia</v>
          </cell>
          <cell r="G66">
            <v>140</v>
          </cell>
          <cell r="H66">
            <v>96836</v>
          </cell>
          <cell r="I66">
            <v>96836</v>
          </cell>
          <cell r="J66">
            <v>13557040</v>
          </cell>
        </row>
        <row r="67">
          <cell r="C67" t="str">
            <v>7:5</v>
          </cell>
          <cell r="D67" t="str">
            <v>Valla de identificacion</v>
          </cell>
          <cell r="E67" t="str">
            <v>Un</v>
          </cell>
          <cell r="G67">
            <v>14</v>
          </cell>
          <cell r="H67">
            <v>150000</v>
          </cell>
          <cell r="I67">
            <v>150000</v>
          </cell>
          <cell r="J67">
            <v>2100000</v>
          </cell>
        </row>
        <row r="68">
          <cell r="C68" t="str">
            <v>7:6</v>
          </cell>
          <cell r="D68" t="str">
            <v>Cerramiento lona provisional polisombra verde o similar y cintas proteccion</v>
          </cell>
          <cell r="E68" t="str">
            <v>parque</v>
          </cell>
          <cell r="G68">
            <v>14</v>
          </cell>
          <cell r="H68">
            <v>100000</v>
          </cell>
          <cell r="I68">
            <v>100000</v>
          </cell>
          <cell r="J68">
            <v>1400000</v>
          </cell>
        </row>
        <row r="69">
          <cell r="D69" t="str">
            <v>SUBTOTAL CAPITULO</v>
          </cell>
          <cell r="K69">
            <v>23286964</v>
          </cell>
        </row>
        <row r="70">
          <cell r="E70">
            <v>0</v>
          </cell>
        </row>
        <row r="71">
          <cell r="D71" t="str">
            <v>EXTERIORES</v>
          </cell>
          <cell r="E71">
            <v>0</v>
          </cell>
        </row>
        <row r="72">
          <cell r="C72" t="str">
            <v>8:1</v>
          </cell>
          <cell r="D72" t="str">
            <v>Adoquín arcilla h=0.06m Tipo Tolete para pendientes mayores a 10%  y hasta 15% con  Estructura  Sub-base gradación B=400 e=0,00 + Base B=600 e=0,00 +  Adoquín e=0,06, Mortero de alistado y pegado, Sellado con mortero 1:6, con dilatación de Confinamiento c</v>
          </cell>
          <cell r="E72" t="str">
            <v>m2</v>
          </cell>
          <cell r="F72">
            <v>12011</v>
          </cell>
          <cell r="G72">
            <v>521</v>
          </cell>
          <cell r="H72">
            <v>67912</v>
          </cell>
          <cell r="I72">
            <v>67912</v>
          </cell>
          <cell r="J72">
            <v>35382152</v>
          </cell>
        </row>
        <row r="73">
          <cell r="C73" t="str">
            <v>8:2</v>
          </cell>
          <cell r="D73" t="str">
            <v>Adoquín arcilla h=0.06m Tipo Tolete para pendientes menores al 5% con  Estructura  Sub-base B=400  e=0,15 + Base B=600  e=0,15 + Adoquín sobre arena con dilatación de Confinamiento cada 20m2 (Tabla 5-1 Tipo 2 Suelos Medios) Incluye Excavación,  compactaci</v>
          </cell>
          <cell r="E73" t="str">
            <v>m2</v>
          </cell>
          <cell r="F73">
            <v>12007</v>
          </cell>
          <cell r="G73">
            <v>750</v>
          </cell>
          <cell r="H73">
            <v>58527</v>
          </cell>
          <cell r="I73">
            <v>58527</v>
          </cell>
          <cell r="J73">
            <v>43895250</v>
          </cell>
        </row>
        <row r="74">
          <cell r="C74" t="str">
            <v>8:3</v>
          </cell>
          <cell r="D74" t="str">
            <v>Piso Juegos Infantiles o Ruta de la vida con  Estructura  Sub-base B=400 e=0,20 + Base B=600 e=0,15 + Rodadura Asfáltica 1350 e=0.05 (Tabla 5-2 Tipo B Suelos Medios) Incluye Excavación, Compactación fondo de la excavación, Geotextil y retiro de material p</v>
          </cell>
          <cell r="E74" t="str">
            <v>m2</v>
          </cell>
          <cell r="F74">
            <v>10212</v>
          </cell>
          <cell r="G74">
            <v>120</v>
          </cell>
          <cell r="H74">
            <v>52991</v>
          </cell>
          <cell r="I74">
            <v>52991</v>
          </cell>
          <cell r="J74">
            <v>6358920</v>
          </cell>
        </row>
        <row r="75">
          <cell r="C75" t="str">
            <v>8:4</v>
          </cell>
          <cell r="D75" t="str">
            <v>Bordillo de Confinamiento en Concreto Fundido en Sitio. Incluye excavación h=0.30 x a=.10, retiro de sobrantes, concreto pobre y estructura B=400 y ataque con recebo B400 a=0.3m (suministro e instalación)</v>
          </cell>
          <cell r="E75" t="str">
            <v>ml</v>
          </cell>
          <cell r="F75">
            <v>12066</v>
          </cell>
          <cell r="G75">
            <v>580</v>
          </cell>
          <cell r="H75">
            <v>42287</v>
          </cell>
          <cell r="I75">
            <v>42287</v>
          </cell>
          <cell r="J75">
            <v>24526460</v>
          </cell>
        </row>
        <row r="76">
          <cell r="C76" t="str">
            <v>8:5</v>
          </cell>
          <cell r="D76" t="str">
            <v>Bordillo Prefabricado A-80 en Concreto h= 0.35 b=0,19 Incluye Excavación, B=400, Concreto Pobre, Mortero de pega, Atraque en B=400 y Retiro de material producto de la excavación.</v>
          </cell>
          <cell r="E76" t="str">
            <v>ml</v>
          </cell>
          <cell r="F76">
            <v>12065</v>
          </cell>
          <cell r="G76">
            <v>300</v>
          </cell>
          <cell r="H76">
            <v>51448</v>
          </cell>
          <cell r="I76">
            <v>51448</v>
          </cell>
          <cell r="J76">
            <v>15434400</v>
          </cell>
        </row>
        <row r="77">
          <cell r="C77" t="str">
            <v>8:6</v>
          </cell>
          <cell r="D77" t="str">
            <v>Bordillo con Zarpa en Concreto Reforzado h=0.40 e=0.1 b=0.3  (Det=065a)  Fundido en Sitio. Incluye excavación, retiro de sobrantes, concreto pobre y estructura B=400</v>
          </cell>
          <cell r="E77" t="str">
            <v>ml</v>
          </cell>
          <cell r="F77">
            <v>12051</v>
          </cell>
          <cell r="G77">
            <v>100</v>
          </cell>
          <cell r="H77">
            <v>65940</v>
          </cell>
          <cell r="I77">
            <v>65940</v>
          </cell>
          <cell r="J77">
            <v>6594000</v>
          </cell>
        </row>
        <row r="78">
          <cell r="C78" t="str">
            <v>8:7</v>
          </cell>
          <cell r="D78" t="str">
            <v>Sardinel  Prefabricado A-10 en Concreto h= 0.50 b=0,20 Incluye Excavación, Sub-base gradación A-B, atraque con recebo, Concreto Pobre de 1500psi y Mortero de 1:4 geotextil) Suministro e instalación</v>
          </cell>
          <cell r="E78" t="str">
            <v>ml</v>
          </cell>
          <cell r="F78">
            <v>12064</v>
          </cell>
          <cell r="G78">
            <v>368</v>
          </cell>
          <cell r="H78">
            <v>70044</v>
          </cell>
          <cell r="I78">
            <v>70044</v>
          </cell>
          <cell r="J78">
            <v>25776192</v>
          </cell>
        </row>
        <row r="79">
          <cell r="C79" t="str">
            <v>8:8</v>
          </cell>
          <cell r="D79" t="str">
            <v>Nivelación Cancha existente fisurada (Realce con material granular B-600 h=0.25m+Rodadura asfáltica R-1350 e=0.05 m con demarcación) suministro e instalación</v>
          </cell>
          <cell r="E79" t="str">
            <v>m2</v>
          </cell>
          <cell r="F79">
            <v>12059</v>
          </cell>
          <cell r="G79">
            <v>386</v>
          </cell>
          <cell r="H79">
            <v>46503</v>
          </cell>
          <cell r="I79">
            <v>46503</v>
          </cell>
          <cell r="J79">
            <v>17950158</v>
          </cell>
        </row>
        <row r="80">
          <cell r="C80" t="str">
            <v>8:9</v>
          </cell>
          <cell r="D80" t="str">
            <v xml:space="preserve">Nivelación carpeta Cancha desgastada con geotextiles para repavimentación (Incluye Tratamiento de Fisuras, Imprimación&gt;1.2 lts asfalto residual, Geotextil REPAV 450 Pavco y Demarcación según especificación) </v>
          </cell>
          <cell r="E80" t="str">
            <v>m2</v>
          </cell>
          <cell r="F80">
            <v>12054</v>
          </cell>
          <cell r="G80">
            <v>435</v>
          </cell>
          <cell r="H80">
            <v>39052</v>
          </cell>
          <cell r="I80">
            <v>39052</v>
          </cell>
          <cell r="J80">
            <v>16987620</v>
          </cell>
        </row>
        <row r="81">
          <cell r="C81" t="str">
            <v>8:10</v>
          </cell>
          <cell r="D81" t="str">
            <v>Rampa discapacitados en Concreto Reforzado de 2500 psi. e=0.07, aplicación antisol de sika o similar,   Estructura con Sub-base B=400 e=0,15 + Base B=600 e=0,15 (Tabla 5-1 Tipo 2 Suelos Medios)  Incluye Excavación, Compactación fondo de la excavación, Geo</v>
          </cell>
          <cell r="E81" t="str">
            <v>m2</v>
          </cell>
          <cell r="F81">
            <v>10312</v>
          </cell>
          <cell r="G81">
            <v>24</v>
          </cell>
          <cell r="H81">
            <v>54118</v>
          </cell>
          <cell r="I81">
            <v>54118</v>
          </cell>
          <cell r="J81">
            <v>1298832</v>
          </cell>
        </row>
        <row r="82">
          <cell r="C82" t="str">
            <v>8:11</v>
          </cell>
          <cell r="D82" t="str">
            <v>Rampa discapacitados en Concreto Reforzado de 2500 psi. e=0.07, aplicación antisol de sika o similar,   Estructura con Sub-base B=400 e=0,10 + Base B=600 e=0,15 (Tabla 5-3 Tipo 2 Suelos Medios)  Incluye Excavación, Compactación fondo de la excavación,   G</v>
          </cell>
          <cell r="E82" t="str">
            <v>m2</v>
          </cell>
          <cell r="F82">
            <v>10827</v>
          </cell>
          <cell r="G82">
            <v>4</v>
          </cell>
          <cell r="H82">
            <v>51092</v>
          </cell>
          <cell r="I82">
            <v>51092</v>
          </cell>
          <cell r="J82">
            <v>204368</v>
          </cell>
        </row>
        <row r="83">
          <cell r="C83" t="str">
            <v>8:12</v>
          </cell>
          <cell r="D83" t="str">
            <v>Tratamiento radicular en mampostería 1,5m *1,5m *1,57m ( suministro e instalación) (Incluye Excavación; base en B=200 e=0.20; Concreto de Limpieza; Retiro de Escombros y relleno 100%Tierra negra Abonada)</v>
          </cell>
          <cell r="E83" t="str">
            <v>un</v>
          </cell>
          <cell r="F83">
            <v>10249</v>
          </cell>
          <cell r="G83">
            <v>23</v>
          </cell>
          <cell r="H83">
            <v>718082</v>
          </cell>
          <cell r="I83">
            <v>718082</v>
          </cell>
          <cell r="J83">
            <v>16515886</v>
          </cell>
        </row>
        <row r="84">
          <cell r="C84" t="str">
            <v>8:13</v>
          </cell>
          <cell r="D84" t="str">
            <v>SANGREGAO (suministro y siembra según especificaciones Jardín Botánico)</v>
          </cell>
          <cell r="E84" t="str">
            <v>un</v>
          </cell>
          <cell r="F84">
            <v>0</v>
          </cell>
          <cell r="G84">
            <v>30</v>
          </cell>
          <cell r="H84">
            <v>70977</v>
          </cell>
          <cell r="I84">
            <v>70977</v>
          </cell>
          <cell r="J84">
            <v>2129310</v>
          </cell>
        </row>
        <row r="85">
          <cell r="C85" t="str">
            <v>8:14</v>
          </cell>
          <cell r="D85" t="str">
            <v>SAUCE (suministro y siembra según especificaciones Jardín Botánico)</v>
          </cell>
          <cell r="E85" t="str">
            <v>un</v>
          </cell>
          <cell r="F85">
            <v>0</v>
          </cell>
          <cell r="G85">
            <v>15</v>
          </cell>
          <cell r="H85">
            <v>26616</v>
          </cell>
          <cell r="I85">
            <v>26616</v>
          </cell>
          <cell r="J85">
            <v>399240</v>
          </cell>
        </row>
        <row r="86">
          <cell r="C86" t="str">
            <v>8:15</v>
          </cell>
          <cell r="D86" t="str">
            <v>Empradización zonas verdes a recuperar (suministro e instalación).</v>
          </cell>
          <cell r="E86" t="str">
            <v>m2</v>
          </cell>
          <cell r="F86">
            <v>10289</v>
          </cell>
          <cell r="G86">
            <v>891</v>
          </cell>
          <cell r="H86">
            <v>6464</v>
          </cell>
          <cell r="I86">
            <v>6464</v>
          </cell>
          <cell r="J86">
            <v>5759424</v>
          </cell>
        </row>
        <row r="87">
          <cell r="C87" t="str">
            <v>8:16</v>
          </cell>
          <cell r="D87" t="str">
            <v>Perfilar Taludes, Nivelación de zonas verdes y/o Conformación de Graderías con Empradización  Zonas a Recuperar (suministro e instalación)</v>
          </cell>
          <cell r="E87" t="str">
            <v>m2</v>
          </cell>
          <cell r="F87">
            <v>10540</v>
          </cell>
          <cell r="G87">
            <v>500</v>
          </cell>
          <cell r="H87">
            <v>11531</v>
          </cell>
          <cell r="I87">
            <v>11531</v>
          </cell>
          <cell r="J87">
            <v>5765500</v>
          </cell>
        </row>
        <row r="88">
          <cell r="C88" t="str">
            <v>8:17</v>
          </cell>
          <cell r="D88" t="str">
            <v>Peldaños escaleras con contrahuella en bordillo prefabricado y huella en adoquín a=0.5 m /incluye excavación 0.15, relleno recebo 0.15,bordillo A-80,concreto 2500psi, adoquín huella, arena de nivelación y sello) suministro e instalación</v>
          </cell>
          <cell r="E88" t="str">
            <v>ml</v>
          </cell>
          <cell r="F88">
            <v>0</v>
          </cell>
          <cell r="G88">
            <v>80</v>
          </cell>
          <cell r="H88">
            <v>90013</v>
          </cell>
          <cell r="I88">
            <v>90013</v>
          </cell>
          <cell r="J88">
            <v>7201040</v>
          </cell>
        </row>
        <row r="89">
          <cell r="D89" t="str">
            <v>SUBTOTAL CAPITULO</v>
          </cell>
          <cell r="E89">
            <v>0</v>
          </cell>
          <cell r="F89">
            <v>0</v>
          </cell>
          <cell r="G89">
            <v>0</v>
          </cell>
          <cell r="H89">
            <v>0</v>
          </cell>
          <cell r="J89">
            <v>0</v>
          </cell>
          <cell r="K89">
            <v>232178752</v>
          </cell>
        </row>
        <row r="90">
          <cell r="D90">
            <v>0</v>
          </cell>
          <cell r="E90">
            <v>0</v>
          </cell>
          <cell r="F90">
            <v>0</v>
          </cell>
          <cell r="G90">
            <v>0</v>
          </cell>
          <cell r="H90">
            <v>0</v>
          </cell>
          <cell r="J90">
            <v>0</v>
          </cell>
        </row>
        <row r="91">
          <cell r="D91" t="str">
            <v>MOBILIARIO</v>
          </cell>
          <cell r="E91">
            <v>0</v>
          </cell>
          <cell r="F91">
            <v>0</v>
          </cell>
          <cell r="G91">
            <v>0</v>
          </cell>
          <cell r="H91">
            <v>0</v>
          </cell>
          <cell r="J91">
            <v>0</v>
          </cell>
        </row>
        <row r="92">
          <cell r="C92" t="str">
            <v>9:1</v>
          </cell>
          <cell r="D92" t="str">
            <v>Suministro e Instalación Canecas  Acero Inoxidable</v>
          </cell>
          <cell r="E92" t="str">
            <v>un</v>
          </cell>
          <cell r="F92">
            <v>10250</v>
          </cell>
          <cell r="G92">
            <v>11</v>
          </cell>
          <cell r="H92">
            <v>1216274</v>
          </cell>
          <cell r="I92">
            <v>1216274</v>
          </cell>
          <cell r="J92">
            <v>13379014</v>
          </cell>
        </row>
        <row r="93">
          <cell r="C93" t="str">
            <v>9:2</v>
          </cell>
          <cell r="D93" t="str">
            <v>Suministro e Instalación Juegos Infantiles Modulo Tipo  3A</v>
          </cell>
          <cell r="E93" t="str">
            <v>jg</v>
          </cell>
          <cell r="F93">
            <v>10228</v>
          </cell>
          <cell r="G93">
            <v>2</v>
          </cell>
          <cell r="H93">
            <v>4970340</v>
          </cell>
          <cell r="I93">
            <v>4970340</v>
          </cell>
          <cell r="J93">
            <v>9940680</v>
          </cell>
        </row>
        <row r="94">
          <cell r="C94" t="str">
            <v>9:3</v>
          </cell>
          <cell r="D94" t="str">
            <v>Suministro e Instalación Bolardos M-60 en Concreto Reforzado cilindrico (incluye excavacion, retiro de material sobrante, bolardo de concreto, concreto, suministro e instalación)</v>
          </cell>
          <cell r="E94" t="str">
            <v>un</v>
          </cell>
          <cell r="F94">
            <v>10252</v>
          </cell>
          <cell r="G94">
            <v>4</v>
          </cell>
          <cell r="H94">
            <v>58291</v>
          </cell>
          <cell r="I94">
            <v>58291</v>
          </cell>
          <cell r="J94">
            <v>233164</v>
          </cell>
        </row>
        <row r="95">
          <cell r="D95" t="str">
            <v>SUBTOTAL CAPITULO</v>
          </cell>
          <cell r="E95">
            <v>0</v>
          </cell>
          <cell r="F95">
            <v>0</v>
          </cell>
          <cell r="G95">
            <v>0</v>
          </cell>
          <cell r="H95">
            <v>0</v>
          </cell>
          <cell r="J95">
            <v>0</v>
          </cell>
          <cell r="K95">
            <v>23552858</v>
          </cell>
        </row>
        <row r="96">
          <cell r="D96">
            <v>0</v>
          </cell>
          <cell r="E96">
            <v>0</v>
          </cell>
          <cell r="F96">
            <v>0</v>
          </cell>
          <cell r="G96">
            <v>0</v>
          </cell>
          <cell r="H96">
            <v>0</v>
          </cell>
          <cell r="J96">
            <v>0</v>
          </cell>
        </row>
        <row r="97">
          <cell r="D97" t="str">
            <v>CERRAMIENTOS Y OTROS MOBILIARIOS</v>
          </cell>
          <cell r="E97">
            <v>0</v>
          </cell>
          <cell r="F97">
            <v>0</v>
          </cell>
          <cell r="G97">
            <v>0</v>
          </cell>
          <cell r="H97">
            <v>0</v>
          </cell>
          <cell r="J97">
            <v>0</v>
          </cell>
        </row>
        <row r="98">
          <cell r="C98" t="str">
            <v>10:1</v>
          </cell>
          <cell r="D98" t="str">
            <v>Cerramiento contra impacto  h=5.00m,(Estructura en Tubo Galvanizado. de 3" e= 3,81mm ASTM A500 y camisa de refuerzo de 4", Varilla Redonda de 3/4" c./.14 ejes.  Viga  40x30 y Pilotes concreto 3000 psi) Según detalles IDRD</v>
          </cell>
          <cell r="E98" t="str">
            <v>ml</v>
          </cell>
          <cell r="F98">
            <v>10087</v>
          </cell>
          <cell r="G98">
            <v>15</v>
          </cell>
          <cell r="H98">
            <v>803888</v>
          </cell>
          <cell r="I98">
            <v>803888</v>
          </cell>
          <cell r="J98">
            <v>12058320</v>
          </cell>
        </row>
        <row r="99">
          <cell r="C99" t="str">
            <v>10:2</v>
          </cell>
          <cell r="D99" t="str">
            <v>Baranda para área Juegos Infantiles  Tipo M-80  h=1.00m (ver detalle Mobiliario Urbano IDRD) tubería galvanizada con pintura barrera epóxica ref,233710+esmalte alquidico tipo 3 de sika o similar incluye viga perimetral  en concreto reforzado de 3000psi. (</v>
          </cell>
          <cell r="E99" t="str">
            <v>ml</v>
          </cell>
          <cell r="F99">
            <v>10203</v>
          </cell>
          <cell r="G99">
            <v>32</v>
          </cell>
          <cell r="H99">
            <v>249024</v>
          </cell>
          <cell r="I99">
            <v>249024</v>
          </cell>
          <cell r="J99">
            <v>7968768</v>
          </cell>
        </row>
        <row r="100">
          <cell r="C100" t="str">
            <v>10:3</v>
          </cell>
          <cell r="D100" t="str">
            <v>Suministro e Instalación Bancas Prefabricadas en Concreto  M-30 con espaldar sobre zonas verdes (incluye excavación manual con retiro, geotextil, recebo B400 20cm, recebo B600 15 cm; piso concreto reforzado malla 3 mm cada 15 ambos sentidos de e= 7 cm 250</v>
          </cell>
          <cell r="E100" t="str">
            <v>un</v>
          </cell>
          <cell r="F100">
            <v>10248</v>
          </cell>
          <cell r="G100">
            <v>7</v>
          </cell>
          <cell r="H100">
            <v>780664</v>
          </cell>
          <cell r="I100">
            <v>780664</v>
          </cell>
          <cell r="J100">
            <v>5464648</v>
          </cell>
        </row>
        <row r="101">
          <cell r="C101" t="str">
            <v>10:4</v>
          </cell>
          <cell r="D101" t="str">
            <v>Suministro e Instalación Bancas Prefabricadas en Concreto  M-30 sobre zonas duras  Con espaldar (incluye excavación manual con retiro, dados de concreto, anclajes epóxicos).</v>
          </cell>
          <cell r="E101" t="str">
            <v>un</v>
          </cell>
          <cell r="F101">
            <v>10427</v>
          </cell>
          <cell r="G101">
            <v>11</v>
          </cell>
          <cell r="H101">
            <v>438194</v>
          </cell>
          <cell r="I101">
            <v>438194</v>
          </cell>
          <cell r="J101">
            <v>4820134</v>
          </cell>
        </row>
        <row r="102">
          <cell r="D102" t="str">
            <v xml:space="preserve">SUBTOTAL CAPITULO   </v>
          </cell>
          <cell r="E102">
            <v>0</v>
          </cell>
          <cell r="F102">
            <v>0</v>
          </cell>
          <cell r="G102">
            <v>0</v>
          </cell>
          <cell r="H102">
            <v>0</v>
          </cell>
          <cell r="J102">
            <v>0</v>
          </cell>
          <cell r="K102">
            <v>30311870</v>
          </cell>
        </row>
        <row r="103">
          <cell r="D103">
            <v>0</v>
          </cell>
          <cell r="E103">
            <v>0</v>
          </cell>
          <cell r="F103">
            <v>0</v>
          </cell>
          <cell r="G103">
            <v>0</v>
          </cell>
          <cell r="H103">
            <v>0</v>
          </cell>
          <cell r="J103">
            <v>0</v>
          </cell>
        </row>
        <row r="104">
          <cell r="D104" t="str">
            <v>OTROS PISOS</v>
          </cell>
          <cell r="E104">
            <v>0</v>
          </cell>
          <cell r="F104">
            <v>0</v>
          </cell>
          <cell r="G104">
            <v>0</v>
          </cell>
          <cell r="H104">
            <v>0</v>
          </cell>
          <cell r="J104">
            <v>0</v>
          </cell>
        </row>
        <row r="105">
          <cell r="C105" t="str">
            <v>11:1</v>
          </cell>
          <cell r="D105" t="str">
            <v>Adoquín arcilla h=0.06m Tipo Tolete para pendientes menores al 5% con  Estructura  Sub-base B=400  e=0,10 + Base B=600  e=0,15 + Adoquín sobre arena con dilatación de Confinamiento cada 20m2 (Tabla 5-3 Tipo 2 Suelos medios) Incluye Excavación, Compactació</v>
          </cell>
          <cell r="E105" t="str">
            <v>m2</v>
          </cell>
          <cell r="F105">
            <v>12008</v>
          </cell>
          <cell r="G105">
            <v>824</v>
          </cell>
          <cell r="H105">
            <v>54597</v>
          </cell>
          <cell r="I105">
            <v>54597</v>
          </cell>
          <cell r="J105">
            <v>44987928</v>
          </cell>
        </row>
        <row r="106">
          <cell r="D106" t="str">
            <v>SUBTOTAL CAPITULO</v>
          </cell>
          <cell r="E106">
            <v>0</v>
          </cell>
          <cell r="F106">
            <v>0</v>
          </cell>
          <cell r="G106">
            <v>0</v>
          </cell>
          <cell r="H106">
            <v>0</v>
          </cell>
          <cell r="J106">
            <v>0</v>
          </cell>
          <cell r="K106">
            <v>44987928</v>
          </cell>
        </row>
        <row r="107">
          <cell r="D107">
            <v>0</v>
          </cell>
          <cell r="E107">
            <v>0</v>
          </cell>
          <cell r="F107">
            <v>0</v>
          </cell>
          <cell r="G107">
            <v>0</v>
          </cell>
          <cell r="H107">
            <v>0</v>
          </cell>
          <cell r="J107">
            <v>0</v>
          </cell>
        </row>
        <row r="108">
          <cell r="D108" t="str">
            <v>GESTIÓN AMBIENTAL Y MANEJO DE TRÁFICO</v>
          </cell>
          <cell r="E108">
            <v>0</v>
          </cell>
          <cell r="F108">
            <v>0</v>
          </cell>
          <cell r="G108">
            <v>0</v>
          </cell>
          <cell r="H108">
            <v>0</v>
          </cell>
          <cell r="J108">
            <v>0</v>
          </cell>
        </row>
        <row r="109">
          <cell r="C109" t="str">
            <v>12:1</v>
          </cell>
          <cell r="D109" t="str">
            <v>GESTIÓN SOCIAL Y AMBIENTAL</v>
          </cell>
          <cell r="E109" t="str">
            <v>un</v>
          </cell>
          <cell r="F109">
            <v>0</v>
          </cell>
          <cell r="G109">
            <v>3</v>
          </cell>
          <cell r="H109">
            <v>3212466</v>
          </cell>
          <cell r="I109">
            <v>3212466</v>
          </cell>
          <cell r="J109">
            <v>9637398</v>
          </cell>
        </row>
        <row r="110">
          <cell r="C110" t="str">
            <v>12:2</v>
          </cell>
          <cell r="D110" t="str">
            <v>MANEJO DE TRAFICO (tramite SST, paleteros, desvíos y señales)</v>
          </cell>
          <cell r="E110" t="str">
            <v>un</v>
          </cell>
          <cell r="F110">
            <v>0</v>
          </cell>
          <cell r="G110">
            <v>2</v>
          </cell>
          <cell r="H110">
            <v>1606233</v>
          </cell>
          <cell r="I110">
            <v>1606233</v>
          </cell>
          <cell r="J110">
            <v>3212466</v>
          </cell>
        </row>
        <row r="111">
          <cell r="C111" t="str">
            <v>12:3</v>
          </cell>
          <cell r="D111" t="str">
            <v>BRIGADA DE ASEO MANEJO AMBIENTAL</v>
          </cell>
          <cell r="E111" t="str">
            <v>día</v>
          </cell>
          <cell r="F111">
            <v>0</v>
          </cell>
          <cell r="G111">
            <v>140</v>
          </cell>
          <cell r="H111">
            <v>21492</v>
          </cell>
          <cell r="I111">
            <v>21492</v>
          </cell>
          <cell r="J111">
            <v>3008880</v>
          </cell>
        </row>
        <row r="112">
          <cell r="C112" t="str">
            <v>12:4</v>
          </cell>
          <cell r="D112" t="str">
            <v>SEÑALIZACIÓN PREVENTIVA (suministro e instalación)</v>
          </cell>
          <cell r="E112" t="str">
            <v>un</v>
          </cell>
          <cell r="F112">
            <v>0</v>
          </cell>
          <cell r="G112">
            <v>28</v>
          </cell>
          <cell r="H112">
            <v>38868</v>
          </cell>
          <cell r="I112">
            <v>38868</v>
          </cell>
          <cell r="J112">
            <v>1088304</v>
          </cell>
        </row>
        <row r="113">
          <cell r="C113" t="str">
            <v>12:5</v>
          </cell>
          <cell r="D113" t="str">
            <v>SEÑALIZACIÓN INFORMATIVA (suministro e instalación)</v>
          </cell>
          <cell r="E113" t="str">
            <v>un</v>
          </cell>
          <cell r="F113">
            <v>0</v>
          </cell>
          <cell r="G113">
            <v>28</v>
          </cell>
          <cell r="H113">
            <v>38868</v>
          </cell>
          <cell r="I113">
            <v>38868</v>
          </cell>
          <cell r="J113">
            <v>1088304</v>
          </cell>
        </row>
        <row r="114">
          <cell r="D114" t="str">
            <v>SUBTOTAL CAPITULO</v>
          </cell>
          <cell r="E114">
            <v>0</v>
          </cell>
          <cell r="F114">
            <v>0</v>
          </cell>
          <cell r="G114">
            <v>0</v>
          </cell>
          <cell r="H114">
            <v>0</v>
          </cell>
          <cell r="J114">
            <v>0</v>
          </cell>
          <cell r="K114">
            <v>18035352</v>
          </cell>
        </row>
        <row r="115">
          <cell r="D115">
            <v>0</v>
          </cell>
          <cell r="E115">
            <v>0</v>
          </cell>
          <cell r="F115">
            <v>0</v>
          </cell>
          <cell r="G115">
            <v>0</v>
          </cell>
          <cell r="H115">
            <v>0</v>
          </cell>
          <cell r="J115">
            <v>0</v>
          </cell>
        </row>
        <row r="116">
          <cell r="D116" t="str">
            <v>GASTOS DISEÑOS</v>
          </cell>
          <cell r="E116">
            <v>0</v>
          </cell>
          <cell r="F116">
            <v>0</v>
          </cell>
          <cell r="G116">
            <v>0</v>
          </cell>
          <cell r="H116">
            <v>0</v>
          </cell>
          <cell r="J116">
            <v>0</v>
          </cell>
        </row>
        <row r="117">
          <cell r="C117" t="str">
            <v>13:1</v>
          </cell>
          <cell r="D117" t="str">
            <v>LevantamientoTopógrafico para parque de barrio (incluye levantamiento altimétrico, levantamiento planimétrico,  levantamiento forestal, investigación y levantamiento de redes, evaluación de estructuras existentes, archivo fotográfico, instalación de dos m</v>
          </cell>
          <cell r="E117" t="str">
            <v>m2</v>
          </cell>
          <cell r="F117">
            <v>0</v>
          </cell>
          <cell r="G117">
            <v>48000</v>
          </cell>
          <cell r="H117">
            <v>160</v>
          </cell>
          <cell r="I117">
            <v>160</v>
          </cell>
          <cell r="J117">
            <v>7680000</v>
          </cell>
        </row>
        <row r="118">
          <cell r="C118" t="str">
            <v>13:2</v>
          </cell>
          <cell r="D118" t="str">
            <v xml:space="preserve">Estudio Geotécnico para parque de barrio (incluye dos sondeos mínimo por parque, dos ensayos PDC, correlación CBR, un ensayo SPT, evaluación y caracterización del suelo, clasificación según el sistema unificado, concepto geotécnico, investigación ante la </v>
          </cell>
          <cell r="E118" t="str">
            <v>Parque</v>
          </cell>
          <cell r="F118">
            <v>0</v>
          </cell>
          <cell r="G118">
            <v>2</v>
          </cell>
          <cell r="H118">
            <v>428346</v>
          </cell>
          <cell r="I118">
            <v>428346</v>
          </cell>
          <cell r="J118">
            <v>856692</v>
          </cell>
        </row>
        <row r="119">
          <cell r="C119" t="str">
            <v>13:3</v>
          </cell>
          <cell r="D119" t="str">
            <v>Diseño Eléctrico para parque de barrio (incluye planos y memorias)  (NOTA: parque con áreas menores a 8000 m2 se ajustarán a esta superficie) INCLUYE IVA</v>
          </cell>
          <cell r="E119" t="str">
            <v>m2</v>
          </cell>
          <cell r="F119">
            <v>0</v>
          </cell>
          <cell r="G119">
            <v>48000</v>
          </cell>
          <cell r="H119">
            <v>37</v>
          </cell>
          <cell r="I119">
            <v>37</v>
          </cell>
          <cell r="J119">
            <v>1776000</v>
          </cell>
        </row>
        <row r="120">
          <cell r="C120" t="str">
            <v>13:4</v>
          </cell>
          <cell r="D120" t="str">
            <v>Diseño Hidráulico para parque de barrio (incluye planos y memorias)  (NOTA: parque con áreas menores a 8000 m2 se ajustarán a esta superficie) INCLUYE IVA</v>
          </cell>
          <cell r="E120" t="str">
            <v>m2</v>
          </cell>
          <cell r="F120">
            <v>0</v>
          </cell>
          <cell r="G120">
            <v>48000</v>
          </cell>
          <cell r="H120">
            <v>37</v>
          </cell>
          <cell r="I120">
            <v>37</v>
          </cell>
          <cell r="J120">
            <v>1776000</v>
          </cell>
        </row>
        <row r="121">
          <cell r="C121" t="str">
            <v>13:5</v>
          </cell>
          <cell r="D121" t="str">
            <v>Diseño arquitectónico para parque de barrio con área menor a 1000 m2 (incluye concertación con la comunidad, visitas al parque, investigación urbanística, diseño arquitectónico, diseño urbanístico, diseño paisajístico, memorias arquitectónica, dibujo, est</v>
          </cell>
          <cell r="E121" t="str">
            <v>m2</v>
          </cell>
          <cell r="F121">
            <v>0</v>
          </cell>
          <cell r="G121">
            <v>1706</v>
          </cell>
          <cell r="H121">
            <v>2423</v>
          </cell>
          <cell r="I121">
            <v>2423</v>
          </cell>
          <cell r="J121">
            <v>4133638</v>
          </cell>
        </row>
        <row r="122">
          <cell r="C122" t="str">
            <v>13:6</v>
          </cell>
          <cell r="D122" t="str">
            <v>Diseño arquitectónico  para parque de barrio con área entre 1001 m2 a 5000 m2 (incluye concertación con la comunidad, visitas al parque, investigación urbanística, diseño arquitectónico, diseño urbanístico, diseño paisajístico, memorias arquitectónica,  d</v>
          </cell>
          <cell r="E122" t="str">
            <v>m2</v>
          </cell>
          <cell r="F122">
            <v>0</v>
          </cell>
          <cell r="G122">
            <v>6200</v>
          </cell>
          <cell r="H122">
            <v>1272</v>
          </cell>
          <cell r="I122">
            <v>1272</v>
          </cell>
          <cell r="J122">
            <v>7886400</v>
          </cell>
        </row>
        <row r="123">
          <cell r="D123" t="str">
            <v>SUBTOTAL CAPITULO</v>
          </cell>
          <cell r="K123">
            <v>24108730</v>
          </cell>
        </row>
      </sheetData>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SC"/>
      <sheetName val="1.2SC"/>
      <sheetName val="2.1SC"/>
      <sheetName val="2.2SC"/>
      <sheetName val="2.3SC"/>
      <sheetName val="3,1SC"/>
      <sheetName val="4,1SC"/>
      <sheetName val="4,2SC"/>
      <sheetName val="4,3SC"/>
      <sheetName val="4,4SC"/>
      <sheetName val="4,5SC"/>
      <sheetName val="4,6SC"/>
      <sheetName val="4,7SC"/>
      <sheetName val="4,8SC"/>
      <sheetName val="5,1SC"/>
      <sheetName val="5,2SC"/>
      <sheetName val="5,3SC"/>
      <sheetName val="5,4SC"/>
      <sheetName val="5,5SC"/>
      <sheetName val="5,6SC"/>
      <sheetName val="5,7SC"/>
      <sheetName val="6,1SC"/>
      <sheetName val="6,2SC"/>
      <sheetName val="6,3SC"/>
      <sheetName val="6,4SC"/>
      <sheetName val="6,5SC"/>
      <sheetName val="6,6SC"/>
      <sheetName val="7,1SC"/>
      <sheetName val="7,2SC"/>
      <sheetName val="7,3SC"/>
      <sheetName val="7,4SC"/>
      <sheetName val="7,5SC"/>
      <sheetName val="7,6SC"/>
      <sheetName val="7,7SC"/>
      <sheetName val="7,8SC"/>
      <sheetName val="7,9sc"/>
      <sheetName val="7,10sc"/>
      <sheetName val="7,11SC"/>
      <sheetName val="7,12SC"/>
      <sheetName val="8,1SC"/>
      <sheetName val="8,2SC"/>
      <sheetName val="9,1SC"/>
      <sheetName val="10,1SC"/>
      <sheetName val="10,2SC"/>
      <sheetName val="10,3SC"/>
      <sheetName val="10,4SC"/>
      <sheetName val="11,1SC"/>
      <sheetName val="11,2SC"/>
      <sheetName val="11,3SC"/>
      <sheetName val="11,4SC"/>
      <sheetName val="11,5SC"/>
      <sheetName val="BASE_SC"/>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8">
          <cell r="G8">
            <v>0.24837999999999999</v>
          </cell>
        </row>
        <row r="15">
          <cell r="C15" t="str">
            <v>1:1</v>
          </cell>
          <cell r="D15" t="str">
            <v xml:space="preserve">Demolición cañuela  inclye cargue y retiro **           </v>
          </cell>
          <cell r="E15" t="str">
            <v>ml</v>
          </cell>
          <cell r="F15">
            <v>10771</v>
          </cell>
          <cell r="G15">
            <v>72</v>
          </cell>
          <cell r="H15">
            <v>28517</v>
          </cell>
          <cell r="I15">
            <v>28517</v>
          </cell>
          <cell r="J15">
            <v>2053224</v>
          </cell>
        </row>
        <row r="16">
          <cell r="C16" t="str">
            <v>1:2</v>
          </cell>
          <cell r="D16" t="str">
            <v>Demolición Pavimento Asfáltico sin corte martillo neumático  Incluye cargue y retiro de escombros e=0.1 m (sin corte de zanja)</v>
          </cell>
          <cell r="E16" t="str">
            <v>m2</v>
          </cell>
          <cell r="F16">
            <v>10806</v>
          </cell>
          <cell r="G16">
            <v>5</v>
          </cell>
          <cell r="H16">
            <v>10858</v>
          </cell>
          <cell r="I16">
            <v>10858</v>
          </cell>
          <cell r="J16">
            <v>54290</v>
          </cell>
        </row>
        <row r="17">
          <cell r="D17" t="str">
            <v>SUBTOTAL CAPITULO</v>
          </cell>
          <cell r="E17">
            <v>0</v>
          </cell>
          <cell r="K17">
            <v>2107514</v>
          </cell>
        </row>
        <row r="18">
          <cell r="D18" t="str">
            <v>EXCAVACIONES Y RELLENOS</v>
          </cell>
          <cell r="E18">
            <v>0</v>
          </cell>
        </row>
        <row r="19">
          <cell r="C19" t="str">
            <v>2:1</v>
          </cell>
          <cell r="D19" t="str">
            <v>Excavación manual en material común suelos blandos con retiro</v>
          </cell>
          <cell r="E19" t="str">
            <v>m3</v>
          </cell>
          <cell r="F19">
            <v>10093</v>
          </cell>
          <cell r="G19">
            <v>50</v>
          </cell>
          <cell r="H19">
            <v>37703</v>
          </cell>
          <cell r="I19">
            <v>37703</v>
          </cell>
          <cell r="J19">
            <v>1885150</v>
          </cell>
        </row>
        <row r="20">
          <cell r="C20" t="str">
            <v>2:2</v>
          </cell>
          <cell r="D20" t="str">
            <v>Relleno en recebo compactado tipo Subbase B-400 (suministro e instalación)</v>
          </cell>
          <cell r="E20" t="str">
            <v>m3</v>
          </cell>
          <cell r="F20">
            <v>12501</v>
          </cell>
          <cell r="G20">
            <v>30</v>
          </cell>
          <cell r="H20">
            <v>52890</v>
          </cell>
          <cell r="I20">
            <v>52890</v>
          </cell>
          <cell r="J20">
            <v>1586700</v>
          </cell>
        </row>
        <row r="21">
          <cell r="C21" t="str">
            <v>2:3</v>
          </cell>
          <cell r="D21" t="str">
            <v>Relleno en recebo compactado tipo Base B-600 (suministro e instalación)</v>
          </cell>
          <cell r="E21" t="str">
            <v>M3</v>
          </cell>
          <cell r="F21">
            <v>12502</v>
          </cell>
          <cell r="G21">
            <v>20</v>
          </cell>
          <cell r="H21">
            <v>59690</v>
          </cell>
          <cell r="I21">
            <v>59690</v>
          </cell>
          <cell r="J21">
            <v>1193800</v>
          </cell>
        </row>
        <row r="22">
          <cell r="D22" t="str">
            <v xml:space="preserve">SUBTOTAL CAPITULO   </v>
          </cell>
          <cell r="E22">
            <v>0</v>
          </cell>
          <cell r="K22">
            <v>4665650</v>
          </cell>
        </row>
        <row r="23">
          <cell r="D23" t="str">
            <v xml:space="preserve">ESTRUCTURA </v>
          </cell>
          <cell r="E23">
            <v>0</v>
          </cell>
        </row>
        <row r="24">
          <cell r="C24" t="str">
            <v>3:1</v>
          </cell>
          <cell r="D24" t="str">
            <v>Muro de contención en concreto 3000 psi gravilla fina con aire incorporado al 0.35% del peso del cemento sin refuerzo</v>
          </cell>
          <cell r="E24" t="str">
            <v>m3</v>
          </cell>
          <cell r="F24">
            <v>10238</v>
          </cell>
          <cell r="G24">
            <v>50</v>
          </cell>
          <cell r="H24">
            <v>490234</v>
          </cell>
          <cell r="I24">
            <v>490234</v>
          </cell>
          <cell r="J24">
            <v>24511700</v>
          </cell>
        </row>
        <row r="25">
          <cell r="D25" t="str">
            <v>SUBTOTAL CAPITULO</v>
          </cell>
          <cell r="E25">
            <v>0</v>
          </cell>
          <cell r="K25">
            <v>24511700</v>
          </cell>
        </row>
        <row r="26">
          <cell r="D26" t="str">
            <v>REDES HIDRÁULICAS</v>
          </cell>
          <cell r="E26">
            <v>0</v>
          </cell>
        </row>
        <row r="27">
          <cell r="C27">
            <v>0</v>
          </cell>
          <cell r="D27" t="str">
            <v>DESAGÜES BAJANTES VENT AGUAS RESIDUALES</v>
          </cell>
          <cell r="E27">
            <v>0</v>
          </cell>
        </row>
        <row r="28">
          <cell r="C28" t="str">
            <v>4:1</v>
          </cell>
          <cell r="D28" t="str">
            <v>TUBERÍA PVC-S 6" (incluye uniones, excavación, suministro e instalación, rellenos con arena y recebo)</v>
          </cell>
          <cell r="E28" t="str">
            <v>ml</v>
          </cell>
          <cell r="F28">
            <v>10262</v>
          </cell>
          <cell r="G28">
            <v>11</v>
          </cell>
          <cell r="H28">
            <v>61616</v>
          </cell>
          <cell r="I28">
            <v>61616</v>
          </cell>
          <cell r="J28">
            <v>677776</v>
          </cell>
        </row>
        <row r="29">
          <cell r="C29">
            <v>0</v>
          </cell>
          <cell r="D29" t="str">
            <v xml:space="preserve">CONSTRUCCIONES EN MAMPOSTERÍA </v>
          </cell>
          <cell r="E29">
            <v>0</v>
          </cell>
        </row>
        <row r="30">
          <cell r="C30" t="str">
            <v>4:2</v>
          </cell>
          <cell r="D30" t="str">
            <v>Caja de inspección hmax = 1 m. 50cm x 50cm en mampostería (suministro e instalación) incluye tapa, marcos y contramarcos, excavación, mampostería, pañete, medias cañas, relleno con recebo e=0.2 base, base concreto)</v>
          </cell>
          <cell r="E30" t="str">
            <v>un</v>
          </cell>
          <cell r="F30">
            <v>10300</v>
          </cell>
          <cell r="G30">
            <v>2</v>
          </cell>
          <cell r="H30">
            <v>308827</v>
          </cell>
          <cell r="I30">
            <v>308827</v>
          </cell>
          <cell r="J30">
            <v>617654</v>
          </cell>
        </row>
        <row r="31">
          <cell r="C31" t="str">
            <v>4:3</v>
          </cell>
          <cell r="D31" t="str">
            <v>Caja  de Inspección hmax = 1 m  .60X.60 en mampostería (suministro e instalación) incluye tapa, marcos y contramarcos, excavación, mampostería, pañete, medias cañas, relleno con recebo e=0.2 base, base concreto)</v>
          </cell>
          <cell r="E31" t="str">
            <v>un</v>
          </cell>
          <cell r="F31">
            <v>10301</v>
          </cell>
          <cell r="G31">
            <v>2</v>
          </cell>
          <cell r="H31">
            <v>348429</v>
          </cell>
          <cell r="I31">
            <v>348429</v>
          </cell>
          <cell r="J31">
            <v>696858</v>
          </cell>
        </row>
        <row r="32">
          <cell r="C32">
            <v>0</v>
          </cell>
          <cell r="D32" t="str">
            <v>EXTERIORES PARQUES</v>
          </cell>
          <cell r="E32">
            <v>0</v>
          </cell>
        </row>
        <row r="33">
          <cell r="C33" t="str">
            <v>4:4</v>
          </cell>
          <cell r="D33" t="str">
            <v>Tubería  PVC-S. 4" Aguas Sanitaria (Incluye Accesorios; Excavación y Relleno según especificación técnica)</v>
          </cell>
          <cell r="E33" t="str">
            <v>ml</v>
          </cell>
          <cell r="F33">
            <v>0</v>
          </cell>
          <cell r="G33">
            <v>15</v>
          </cell>
          <cell r="H33">
            <v>40921</v>
          </cell>
          <cell r="I33">
            <v>40921</v>
          </cell>
          <cell r="J33">
            <v>613815</v>
          </cell>
        </row>
        <row r="34">
          <cell r="C34" t="str">
            <v>4:5</v>
          </cell>
          <cell r="D34" t="str">
            <v>Anden Cuneta en Concreto Reforzado de 2500 psi Baja Permeabilidad, Fundida en Sitio e=0.10x a=1.00m x ( Incluye excavación, recebo según tabla 5,1-B suelos medios; Cal nare al 3%; Sellado de Juntas; Retiro de escombros) Sobre el recebo terminado se hará i</v>
          </cell>
          <cell r="E34" t="str">
            <v>ml</v>
          </cell>
          <cell r="F34">
            <v>15004</v>
          </cell>
          <cell r="G34">
            <v>60</v>
          </cell>
          <cell r="H34">
            <v>83598</v>
          </cell>
          <cell r="I34">
            <v>83598</v>
          </cell>
          <cell r="J34">
            <v>5015880</v>
          </cell>
        </row>
        <row r="35">
          <cell r="C35" t="str">
            <v>4:6</v>
          </cell>
          <cell r="D35" t="str">
            <v>Cañuela tipo B con bordillo (incluye excavación, rellenos con recebo, recebo de atraque, solado, acero de refuerzo, concreto 2500 psi) Suministro e instalación</v>
          </cell>
          <cell r="E35" t="str">
            <v>ml</v>
          </cell>
          <cell r="F35">
            <v>10297</v>
          </cell>
          <cell r="G35">
            <v>36</v>
          </cell>
          <cell r="H35">
            <v>60685</v>
          </cell>
          <cell r="I35">
            <v>60685</v>
          </cell>
          <cell r="J35">
            <v>2184660</v>
          </cell>
        </row>
        <row r="36">
          <cell r="C36" t="str">
            <v>4:7</v>
          </cell>
          <cell r="D36" t="str">
            <v>Cañuela  Tipo "C" fundida en sitio  (Incluye Excavación, Estructura granular, Recebo de atraque, concreto pobre de protección y Sellado de Juntas)</v>
          </cell>
          <cell r="E36" t="str">
            <v>ml</v>
          </cell>
          <cell r="F36">
            <v>10353</v>
          </cell>
          <cell r="G36">
            <v>62</v>
          </cell>
          <cell r="H36">
            <v>45059</v>
          </cell>
          <cell r="I36">
            <v>45059</v>
          </cell>
          <cell r="J36">
            <v>2793658</v>
          </cell>
        </row>
        <row r="37">
          <cell r="C37" t="str">
            <v>4:8</v>
          </cell>
          <cell r="D37" t="str">
            <v>Filtro francés y/o Filtro perimetral en gravilla (incluye excavación,  tubería  de drenaje PVC  65 mm y geotextil NT 1600, suministro e instalación)</v>
          </cell>
          <cell r="E37" t="str">
            <v>m3</v>
          </cell>
          <cell r="F37">
            <v>10094</v>
          </cell>
          <cell r="G37">
            <v>40</v>
          </cell>
          <cell r="H37">
            <v>337330</v>
          </cell>
          <cell r="I37">
            <v>337330</v>
          </cell>
          <cell r="J37">
            <v>13493200</v>
          </cell>
        </row>
        <row r="38">
          <cell r="D38" t="str">
            <v>SUBTOTAL CAPITULO</v>
          </cell>
          <cell r="E38">
            <v>0</v>
          </cell>
          <cell r="K38">
            <v>26093501</v>
          </cell>
        </row>
        <row r="39">
          <cell r="D39" t="str">
            <v>INSTALACIONES ELÉCTRICAS</v>
          </cell>
          <cell r="E39">
            <v>0</v>
          </cell>
        </row>
        <row r="40">
          <cell r="D40" t="str">
            <v>SALIDA DE ALUMBRADO Y TOMAS</v>
          </cell>
          <cell r="E40">
            <v>0</v>
          </cell>
        </row>
        <row r="41">
          <cell r="C41" t="str">
            <v>5:1</v>
          </cell>
          <cell r="D41" t="str">
            <v>Salida para luminaria Metal Halide de piso 70W - 208 Vol..</v>
          </cell>
          <cell r="E41" t="str">
            <v>un</v>
          </cell>
          <cell r="F41">
            <v>0</v>
          </cell>
          <cell r="G41">
            <v>2</v>
          </cell>
          <cell r="H41">
            <v>84580</v>
          </cell>
          <cell r="I41">
            <v>84580</v>
          </cell>
          <cell r="J41">
            <v>169160</v>
          </cell>
        </row>
        <row r="42">
          <cell r="C42">
            <v>0</v>
          </cell>
          <cell r="D42" t="str">
            <v>EXTERIORES PARQUES</v>
          </cell>
          <cell r="E42">
            <v>0</v>
          </cell>
        </row>
        <row r="43">
          <cell r="C43" t="str">
            <v>5:2</v>
          </cell>
          <cell r="D43" t="str">
            <v>Afloramiento en Baja Tensión Ø 1-1/2" EMT( Incluye capacete, curvas, empalmes, accesorios de montaje y fijación)</v>
          </cell>
          <cell r="E43" t="str">
            <v>ml</v>
          </cell>
          <cell r="F43">
            <v>0</v>
          </cell>
          <cell r="G43">
            <v>6</v>
          </cell>
          <cell r="H43">
            <v>29960</v>
          </cell>
          <cell r="I43">
            <v>29960</v>
          </cell>
          <cell r="J43">
            <v>179760</v>
          </cell>
        </row>
        <row r="44">
          <cell r="C44" t="str">
            <v>5:3</v>
          </cell>
          <cell r="D44" t="str">
            <v>Suministro e Instalación Cable Aluminio 2 # 4 con aislador PVC o PE 600V Norma AP 181 (Incluye Transporte, instalación y sondeo )</v>
          </cell>
          <cell r="E44" t="str">
            <v>ml</v>
          </cell>
          <cell r="F44">
            <v>0</v>
          </cell>
          <cell r="G44">
            <v>30</v>
          </cell>
          <cell r="H44">
            <v>7580</v>
          </cell>
          <cell r="I44">
            <v>7580</v>
          </cell>
          <cell r="J44">
            <v>227400</v>
          </cell>
        </row>
        <row r="45">
          <cell r="C45" t="str">
            <v>5:4</v>
          </cell>
          <cell r="D45" t="str">
            <v>Poste de concreto centrif.  500 Kg  Altura Efectiva 9.m Tipo AP.de Acuerdo con Especificación Técnica Codensa ET 213 Suministro e Instalación</v>
          </cell>
          <cell r="E45" t="str">
            <v>un</v>
          </cell>
          <cell r="F45">
            <v>10510</v>
          </cell>
          <cell r="G45">
            <v>2</v>
          </cell>
          <cell r="H45">
            <v>738891</v>
          </cell>
          <cell r="I45">
            <v>738891</v>
          </cell>
          <cell r="J45">
            <v>1477782</v>
          </cell>
        </row>
        <row r="46">
          <cell r="C46" t="str">
            <v>5:5</v>
          </cell>
          <cell r="D46" t="str">
            <v xml:space="preserve">Suministro e instalación de Luminarias Horizontal de 70 w sodio 208 Vol.. (Incluye bombilla, fotocontrol, brazo y accesorios de montaje)    Sencilla </v>
          </cell>
          <cell r="E46" t="str">
            <v>un</v>
          </cell>
          <cell r="F46">
            <v>10564</v>
          </cell>
          <cell r="G46">
            <v>2</v>
          </cell>
          <cell r="H46">
            <v>447762</v>
          </cell>
          <cell r="I46">
            <v>447762</v>
          </cell>
          <cell r="J46">
            <v>895524</v>
          </cell>
        </row>
        <row r="47">
          <cell r="C47" t="str">
            <v>5:6</v>
          </cell>
          <cell r="D47" t="str">
            <v>Suministro e Instalación de caja de inspección AP-274 (Incluye Transporte, instalación, materiales, excavación , retiro de materiales y tapas)</v>
          </cell>
          <cell r="E47" t="str">
            <v>un</v>
          </cell>
          <cell r="F47">
            <v>10565</v>
          </cell>
          <cell r="G47">
            <v>2</v>
          </cell>
          <cell r="H47">
            <v>893417</v>
          </cell>
          <cell r="I47">
            <v>893417</v>
          </cell>
          <cell r="J47">
            <v>1786834</v>
          </cell>
        </row>
        <row r="48">
          <cell r="C48" t="str">
            <v>5:7</v>
          </cell>
          <cell r="D48" t="str">
            <v>Canalización Ducto PVC. de  3" TDP Corrugado (Incluye Suministro e Instalación según norma codensa S.A. A.P-207)  Zona Verde</v>
          </cell>
          <cell r="E48" t="str">
            <v>ml</v>
          </cell>
          <cell r="F48">
            <v>51</v>
          </cell>
          <cell r="G48">
            <v>20</v>
          </cell>
          <cell r="H48">
            <v>37013</v>
          </cell>
          <cell r="I48">
            <v>37013</v>
          </cell>
          <cell r="J48">
            <v>740260</v>
          </cell>
        </row>
        <row r="49">
          <cell r="D49" t="str">
            <v xml:space="preserve">SUBTOTAL CAPITULO </v>
          </cell>
          <cell r="K49">
            <v>5476720</v>
          </cell>
        </row>
        <row r="50">
          <cell r="D50" t="str">
            <v>OTROS CIVIL</v>
          </cell>
          <cell r="E50">
            <v>0</v>
          </cell>
        </row>
        <row r="51">
          <cell r="C51" t="str">
            <v>6:1</v>
          </cell>
          <cell r="D51" t="str">
            <v>Comisión de topografia incluye personal y equipo</v>
          </cell>
          <cell r="E51" t="str">
            <v>dia</v>
          </cell>
          <cell r="G51">
            <v>16</v>
          </cell>
          <cell r="H51">
            <v>332234</v>
          </cell>
          <cell r="I51">
            <v>332234</v>
          </cell>
          <cell r="J51">
            <v>5315744</v>
          </cell>
        </row>
        <row r="52">
          <cell r="C52" t="str">
            <v>6:2</v>
          </cell>
          <cell r="D52" t="str">
            <v>Ensayos diseño de mezclas de concreto</v>
          </cell>
          <cell r="E52" t="str">
            <v>Un</v>
          </cell>
          <cell r="G52">
            <v>4</v>
          </cell>
          <cell r="H52">
            <v>289471</v>
          </cell>
          <cell r="I52">
            <v>289471</v>
          </cell>
          <cell r="J52">
            <v>1157884</v>
          </cell>
        </row>
        <row r="53">
          <cell r="C53" t="str">
            <v>6:3</v>
          </cell>
          <cell r="D53" t="str">
            <v>Ensayos densidad de concreto</v>
          </cell>
          <cell r="E53" t="str">
            <v>Un</v>
          </cell>
          <cell r="G53">
            <v>10</v>
          </cell>
          <cell r="H53">
            <v>24278</v>
          </cell>
          <cell r="I53">
            <v>24278</v>
          </cell>
          <cell r="J53">
            <v>242780</v>
          </cell>
        </row>
        <row r="54">
          <cell r="C54" t="str">
            <v>6:4</v>
          </cell>
          <cell r="D54" t="str">
            <v>Ensayos Proctor</v>
          </cell>
          <cell r="E54" t="str">
            <v>Un</v>
          </cell>
          <cell r="G54">
            <v>3</v>
          </cell>
          <cell r="H54">
            <v>29881</v>
          </cell>
          <cell r="I54">
            <v>29881</v>
          </cell>
          <cell r="J54">
            <v>89643</v>
          </cell>
        </row>
        <row r="55">
          <cell r="C55" t="str">
            <v>6:5</v>
          </cell>
          <cell r="D55" t="str">
            <v>Vehiculos de 1300 a 2000 cc</v>
          </cell>
          <cell r="E55" t="str">
            <v>mes</v>
          </cell>
          <cell r="G55">
            <v>2</v>
          </cell>
          <cell r="H55">
            <v>2905092</v>
          </cell>
          <cell r="I55">
            <v>2905092</v>
          </cell>
          <cell r="J55">
            <v>5810184</v>
          </cell>
        </row>
        <row r="56">
          <cell r="C56" t="str">
            <v>6:6</v>
          </cell>
          <cell r="D56" t="str">
            <v>Valla de identificacion de la obra</v>
          </cell>
          <cell r="E56" t="str">
            <v>UN</v>
          </cell>
          <cell r="G56">
            <v>4</v>
          </cell>
          <cell r="H56">
            <v>150000</v>
          </cell>
          <cell r="I56">
            <v>150000</v>
          </cell>
          <cell r="J56">
            <v>600000</v>
          </cell>
        </row>
        <row r="57">
          <cell r="D57" t="str">
            <v>SUBTOTAL CAPITULO</v>
          </cell>
          <cell r="K57">
            <v>13216235</v>
          </cell>
        </row>
        <row r="58">
          <cell r="D58" t="str">
            <v>EXTERIORES</v>
          </cell>
          <cell r="E58">
            <v>0</v>
          </cell>
        </row>
        <row r="59">
          <cell r="C59" t="str">
            <v>7:1</v>
          </cell>
          <cell r="D59" t="str">
            <v>Adoquín arcilla h=0.06m Tipo Tolete para pendientes menores al 5% con  Estructura  Sub-base B=400  e=0,15 + Base B=600  e=0,15 + Adoquín sobre arena con dilatación de Confinamiento cada 20m2 (Tabla 5-1 Tipo 2 Suelos Medios) Incluye Excavación, Compactació</v>
          </cell>
          <cell r="E59" t="str">
            <v>m2</v>
          </cell>
          <cell r="F59">
            <v>12007</v>
          </cell>
          <cell r="G59">
            <v>329</v>
          </cell>
          <cell r="H59">
            <v>58527</v>
          </cell>
          <cell r="I59">
            <v>58527</v>
          </cell>
          <cell r="J59">
            <v>19255383</v>
          </cell>
        </row>
        <row r="60">
          <cell r="C60" t="str">
            <v>7:2</v>
          </cell>
          <cell r="D60" t="str">
            <v>Adoquín arcilla h=0.06m Tipo Tolete para pendientes menores al 5% con  Estructura  Sub-base B=400  e=0,15 + Base B=600  e=0,15 + Adoquín sobre arena con dilatación de Confinamiento cada 20m2 (Tabla 5-1 Tipo 3 Suelos duros) Incluye Excavación, Compactación</v>
          </cell>
          <cell r="E60" t="str">
            <v>m2</v>
          </cell>
          <cell r="F60">
            <v>12013</v>
          </cell>
          <cell r="G60">
            <v>5</v>
          </cell>
          <cell r="H60">
            <v>56252</v>
          </cell>
          <cell r="I60">
            <v>56252</v>
          </cell>
          <cell r="J60">
            <v>281260</v>
          </cell>
        </row>
        <row r="61">
          <cell r="C61" t="str">
            <v>7:3</v>
          </cell>
          <cell r="D61" t="str">
            <v>Piso Juegos Infantiles o Ruta de la vida con  Estructura  Sub-base B=400 e=0,20 + Base B=600 e=0,15 + Rodadura Asfáltica 1350 e=0.05 (Tabla 5-2 Tipo B Suelos Medios) Incluye Excavación, Compactación fondo de la excavación, Geotextil T-1700 y retiro de mat</v>
          </cell>
          <cell r="E61" t="str">
            <v>m2</v>
          </cell>
          <cell r="F61">
            <v>10212</v>
          </cell>
          <cell r="G61">
            <v>100</v>
          </cell>
          <cell r="H61">
            <v>52991</v>
          </cell>
          <cell r="I61">
            <v>52991</v>
          </cell>
          <cell r="J61">
            <v>5299100</v>
          </cell>
        </row>
        <row r="62">
          <cell r="C62" t="str">
            <v>7:4</v>
          </cell>
          <cell r="D62" t="str">
            <v>Bordillo de Confinamiento en Concreto Fundido en Sitio. Incluye excavación h=0.30 x a=.10, retiro de sobrantes, concreto pobre y estructura B=400 y ataque con recebo B400 a=0.3m (suministro e instalación)</v>
          </cell>
          <cell r="E62" t="str">
            <v>ml</v>
          </cell>
          <cell r="F62">
            <v>12066</v>
          </cell>
          <cell r="G62">
            <v>100</v>
          </cell>
          <cell r="H62">
            <v>42287</v>
          </cell>
          <cell r="I62">
            <v>42287</v>
          </cell>
          <cell r="J62">
            <v>4228700</v>
          </cell>
        </row>
        <row r="63">
          <cell r="C63" t="str">
            <v>7:5</v>
          </cell>
          <cell r="D63" t="str">
            <v>Bordillo Prefabricado A-80 en Concreto h= 0.35 b=0,19 Incluye Excavación, B=400, Concreto Pobre, Mortero de pega, Atraque en B=400 y Retiro de material producto de la excavación.</v>
          </cell>
          <cell r="E63" t="str">
            <v>ml</v>
          </cell>
          <cell r="F63">
            <v>12065</v>
          </cell>
          <cell r="G63">
            <v>66</v>
          </cell>
          <cell r="H63">
            <v>51448</v>
          </cell>
          <cell r="I63">
            <v>51448</v>
          </cell>
          <cell r="J63">
            <v>3395568</v>
          </cell>
        </row>
        <row r="64">
          <cell r="C64" t="str">
            <v>7:6</v>
          </cell>
          <cell r="D64" t="str">
            <v>Sardinel  Prefabricado A-10 en Concreto h= 0.50 b=0,20 Incluye Excavación, Sub-base gradación A-B, atraque con recebo, Concreto Pobre de 1500psi y Mortero de 1:4 geotextil) Suministro e instalación</v>
          </cell>
          <cell r="E64" t="str">
            <v>ml</v>
          </cell>
          <cell r="F64">
            <v>12064</v>
          </cell>
          <cell r="G64">
            <v>50</v>
          </cell>
          <cell r="H64">
            <v>70044</v>
          </cell>
          <cell r="I64">
            <v>70044</v>
          </cell>
          <cell r="J64">
            <v>3502200</v>
          </cell>
        </row>
        <row r="65">
          <cell r="C65" t="str">
            <v>7:7</v>
          </cell>
          <cell r="D65" t="str">
            <v>Nivelación Cancha existente fisurada (Realce con material granular B-600 h=0.25m+Rodadura asfáltica R-1350 e=0.05 m con demarcación) suministro e instalación</v>
          </cell>
          <cell r="E65" t="str">
            <v>m2</v>
          </cell>
          <cell r="F65">
            <v>12059</v>
          </cell>
          <cell r="G65">
            <v>1140</v>
          </cell>
          <cell r="H65">
            <v>46503</v>
          </cell>
          <cell r="I65">
            <v>46503</v>
          </cell>
          <cell r="J65">
            <v>53013420</v>
          </cell>
        </row>
        <row r="66">
          <cell r="C66" t="str">
            <v>7:8</v>
          </cell>
          <cell r="D66" t="str">
            <v>Reparcheo h=0.40 (suelos blandos) carpeta asfáltica para recuperación zonas de cancha existente (demolición asfalto existente, excavación h= 0.40 m, relleno recebo B-400 h=0.35 m, base asfaltica tipo MDC-1 e=0.05, imprimaciones asfálticas, retiros materia</v>
          </cell>
          <cell r="E66" t="str">
            <v>m2</v>
          </cell>
          <cell r="F66">
            <v>10746</v>
          </cell>
          <cell r="G66">
            <v>10</v>
          </cell>
          <cell r="H66">
            <v>144691</v>
          </cell>
          <cell r="I66">
            <v>144691</v>
          </cell>
          <cell r="J66">
            <v>1446910</v>
          </cell>
        </row>
        <row r="67">
          <cell r="C67" t="str">
            <v>7:9</v>
          </cell>
          <cell r="D67" t="str">
            <v>Tratamiento radicular en mampostería 1,5m *1,5m *1,57m ( suministro e instalación) (Incluye Excavación; base en B=200 e=0.20; Concreto de Limpieza; Retiro de Escombros y relleno 100%Tierra negra Abonada)</v>
          </cell>
          <cell r="E67" t="str">
            <v>un</v>
          </cell>
          <cell r="F67">
            <v>10249</v>
          </cell>
          <cell r="G67">
            <v>5</v>
          </cell>
          <cell r="H67">
            <v>718082</v>
          </cell>
          <cell r="I67">
            <v>718082</v>
          </cell>
          <cell r="J67">
            <v>3590410</v>
          </cell>
        </row>
        <row r="68">
          <cell r="C68" t="str">
            <v>7:10</v>
          </cell>
          <cell r="D68" t="str">
            <v>SAUCE (suministro y siembra según especificaciones Jardín Botánico)</v>
          </cell>
          <cell r="E68" t="str">
            <v>un</v>
          </cell>
          <cell r="F68">
            <v>0</v>
          </cell>
          <cell r="G68">
            <v>5</v>
          </cell>
          <cell r="H68">
            <v>26616</v>
          </cell>
          <cell r="I68">
            <v>26616</v>
          </cell>
          <cell r="J68">
            <v>133080</v>
          </cell>
        </row>
        <row r="69">
          <cell r="C69" t="str">
            <v>7:11</v>
          </cell>
          <cell r="D69" t="str">
            <v>Empradización zonas verdes a recuperar. (suministro e instalación)</v>
          </cell>
          <cell r="E69" t="str">
            <v>m2</v>
          </cell>
          <cell r="F69">
            <v>10020</v>
          </cell>
          <cell r="G69">
            <v>250</v>
          </cell>
          <cell r="H69">
            <v>6377</v>
          </cell>
          <cell r="I69">
            <v>6377</v>
          </cell>
          <cell r="J69">
            <v>1594250</v>
          </cell>
        </row>
        <row r="70">
          <cell r="C70" t="str">
            <v>7:12</v>
          </cell>
          <cell r="D70" t="str">
            <v>Perfilar Taludes, Nivelación de zonas verdes y/o Conformación de Graderías con Empradización  Zonas a Recuperar (suministro e instalación)</v>
          </cell>
          <cell r="E70" t="str">
            <v>m2</v>
          </cell>
          <cell r="F70">
            <v>10540</v>
          </cell>
          <cell r="G70">
            <v>250</v>
          </cell>
          <cell r="H70">
            <v>11531</v>
          </cell>
          <cell r="I70">
            <v>11531</v>
          </cell>
          <cell r="J70">
            <v>2882750</v>
          </cell>
        </row>
        <row r="71">
          <cell r="D71" t="str">
            <v>SUBTOTAL CAPITULO</v>
          </cell>
          <cell r="E71">
            <v>0</v>
          </cell>
          <cell r="K71">
            <v>98623031</v>
          </cell>
        </row>
        <row r="72">
          <cell r="D72" t="str">
            <v>MOBILIARIO</v>
          </cell>
          <cell r="E72">
            <v>0</v>
          </cell>
        </row>
        <row r="73">
          <cell r="C73" t="str">
            <v>8:1</v>
          </cell>
          <cell r="D73" t="str">
            <v>Suministro e Instalación Juegos Infantiles Modulo Tipo  3</v>
          </cell>
          <cell r="E73" t="str">
            <v>jg</v>
          </cell>
          <cell r="F73">
            <v>10227</v>
          </cell>
          <cell r="G73">
            <v>1</v>
          </cell>
          <cell r="H73">
            <v>6433813</v>
          </cell>
          <cell r="I73">
            <v>6433813</v>
          </cell>
          <cell r="J73">
            <v>6433813</v>
          </cell>
        </row>
        <row r="74">
          <cell r="C74" t="str">
            <v>8:2</v>
          </cell>
          <cell r="D74" t="str">
            <v>Suministro e Instalación Juegos Infantiles Modulo 5A Columpios dos puestos</v>
          </cell>
          <cell r="E74" t="str">
            <v>jg</v>
          </cell>
          <cell r="F74">
            <v>10568</v>
          </cell>
          <cell r="G74">
            <v>1</v>
          </cell>
          <cell r="H74">
            <v>1830791</v>
          </cell>
          <cell r="I74">
            <v>1830791</v>
          </cell>
          <cell r="J74">
            <v>1830791</v>
          </cell>
        </row>
        <row r="75">
          <cell r="D75" t="str">
            <v>SUBTOTAL CAPITULO</v>
          </cell>
          <cell r="E75">
            <v>0</v>
          </cell>
          <cell r="K75">
            <v>8264604</v>
          </cell>
        </row>
        <row r="76">
          <cell r="D76" t="str">
            <v>CERRAMIENTOS Y OTROS MOBILIARIOS</v>
          </cell>
          <cell r="E76">
            <v>0</v>
          </cell>
        </row>
        <row r="77">
          <cell r="C77" t="str">
            <v>9:1</v>
          </cell>
          <cell r="D77" t="str">
            <v>Baranda para área Juegos Infantiles  Tipo M-80  h=1.00m (ver detalle Mobiliario Urbano IDRD) tubería galvanizada con pintura barrera epóxica ref,233710+esmalte alquidico tipo 3 de sika o similar incluye viga perimetral  en concreto reforzado de 3000psi. (</v>
          </cell>
          <cell r="E77" t="str">
            <v>ml</v>
          </cell>
          <cell r="F77">
            <v>10203</v>
          </cell>
          <cell r="G77">
            <v>50</v>
          </cell>
          <cell r="H77">
            <v>249024</v>
          </cell>
          <cell r="I77">
            <v>249024</v>
          </cell>
          <cell r="J77">
            <v>12451200</v>
          </cell>
        </row>
        <row r="78">
          <cell r="D78" t="str">
            <v xml:space="preserve">SUBTOTAL CAPITULO   </v>
          </cell>
          <cell r="E78">
            <v>0</v>
          </cell>
          <cell r="F78">
            <v>0</v>
          </cell>
          <cell r="G78">
            <v>0</v>
          </cell>
          <cell r="H78">
            <v>0</v>
          </cell>
          <cell r="I78">
            <v>0</v>
          </cell>
          <cell r="J78">
            <v>0</v>
          </cell>
          <cell r="K78">
            <v>12451200</v>
          </cell>
        </row>
        <row r="79">
          <cell r="D79" t="str">
            <v>GESTIÓN AMBIENTAL Y MANEJO DE TRÁFICO</v>
          </cell>
          <cell r="E79">
            <v>0</v>
          </cell>
          <cell r="F79">
            <v>0</v>
          </cell>
          <cell r="G79">
            <v>0</v>
          </cell>
          <cell r="H79">
            <v>0</v>
          </cell>
          <cell r="I79">
            <v>0</v>
          </cell>
          <cell r="J79">
            <v>0</v>
          </cell>
        </row>
        <row r="80">
          <cell r="C80" t="str">
            <v>10:1</v>
          </cell>
          <cell r="D80" t="str">
            <v>GESTIÓN SOCIAL Y AMBIENTAL</v>
          </cell>
          <cell r="E80" t="str">
            <v>un</v>
          </cell>
          <cell r="F80">
            <v>0</v>
          </cell>
          <cell r="G80">
            <v>1</v>
          </cell>
          <cell r="H80">
            <v>3212466</v>
          </cell>
          <cell r="I80">
            <v>3212466</v>
          </cell>
          <cell r="J80">
            <v>3212466</v>
          </cell>
        </row>
        <row r="81">
          <cell r="C81" t="str">
            <v>10:2</v>
          </cell>
          <cell r="D81" t="str">
            <v>BRIGADA DE ASEO MANEJO AMBIENTAL</v>
          </cell>
          <cell r="E81" t="str">
            <v>día</v>
          </cell>
          <cell r="F81">
            <v>0</v>
          </cell>
          <cell r="G81">
            <v>80</v>
          </cell>
          <cell r="H81">
            <v>21492</v>
          </cell>
          <cell r="I81">
            <v>21492</v>
          </cell>
          <cell r="J81">
            <v>1719360</v>
          </cell>
        </row>
        <row r="82">
          <cell r="C82" t="str">
            <v>10:3</v>
          </cell>
          <cell r="D82" t="str">
            <v>SEÑALIZACIÓN PREVENTIVA (suministro e instalación)</v>
          </cell>
          <cell r="E82" t="str">
            <v>un</v>
          </cell>
          <cell r="F82">
            <v>0</v>
          </cell>
          <cell r="G82">
            <v>4</v>
          </cell>
          <cell r="H82">
            <v>38868</v>
          </cell>
          <cell r="I82">
            <v>38868</v>
          </cell>
          <cell r="J82">
            <v>155472</v>
          </cell>
        </row>
        <row r="83">
          <cell r="C83" t="str">
            <v>10:4</v>
          </cell>
          <cell r="D83" t="str">
            <v>SEÑALIZACIÓN INFORMATIVA (suministro e instalación)</v>
          </cell>
          <cell r="E83" t="str">
            <v>un</v>
          </cell>
          <cell r="F83">
            <v>0</v>
          </cell>
          <cell r="G83">
            <v>4</v>
          </cell>
          <cell r="H83">
            <v>38868</v>
          </cell>
          <cell r="I83">
            <v>38868</v>
          </cell>
          <cell r="J83">
            <v>155472</v>
          </cell>
        </row>
        <row r="84">
          <cell r="D84" t="str">
            <v>SUBTOTAL CAPITULO</v>
          </cell>
          <cell r="K84">
            <v>5242770</v>
          </cell>
        </row>
        <row r="85">
          <cell r="D85" t="str">
            <v>GASTOS DISEÑOS</v>
          </cell>
        </row>
        <row r="86">
          <cell r="C86" t="str">
            <v>11:1</v>
          </cell>
          <cell r="D86" t="str">
            <v>LevantamientoTopógrafico para parque de barrio (incluye levantamiento altimétrico, levantamiento planimétrico,  levantamiento forestal, investigación y levantamiento de redes, evaluación de estructuras existentes, archivo fotográfico, instalación de dos m</v>
          </cell>
          <cell r="E86" t="str">
            <v>m2</v>
          </cell>
          <cell r="F86">
            <v>0</v>
          </cell>
          <cell r="G86">
            <v>8000</v>
          </cell>
          <cell r="H86">
            <v>160</v>
          </cell>
          <cell r="I86">
            <v>160</v>
          </cell>
          <cell r="J86">
            <v>1280000</v>
          </cell>
        </row>
        <row r="87">
          <cell r="C87" t="str">
            <v>11:2</v>
          </cell>
          <cell r="D87" t="str">
            <v xml:space="preserve">Estudio Geotécnico para parque de barrio (incluye dos sondeos mínimo por parque, dos ensayos PDC, correlación CBR, un ensayo SPT, evaluación y caracterización del suelo, clasificación según el sistema unificado, concepto geotécnico, investigación ante la </v>
          </cell>
          <cell r="E87" t="str">
            <v>Parque</v>
          </cell>
          <cell r="F87">
            <v>0</v>
          </cell>
          <cell r="G87">
            <v>1</v>
          </cell>
          <cell r="H87">
            <v>428346</v>
          </cell>
          <cell r="I87">
            <v>428346</v>
          </cell>
          <cell r="J87">
            <v>428346</v>
          </cell>
        </row>
        <row r="88">
          <cell r="C88" t="str">
            <v>11:3</v>
          </cell>
          <cell r="D88" t="str">
            <v>Diseño Eléctrico para parque de barrio (incluye planos y memorias)  (NOTA: parque con áreas menores a 8000 m2 se ajustarán a esta superficie)( Incluye IVA)</v>
          </cell>
          <cell r="E88" t="str">
            <v>m2</v>
          </cell>
          <cell r="F88">
            <v>0</v>
          </cell>
          <cell r="G88">
            <v>8000</v>
          </cell>
          <cell r="H88">
            <v>37</v>
          </cell>
          <cell r="I88">
            <v>37</v>
          </cell>
          <cell r="J88">
            <v>296000</v>
          </cell>
        </row>
        <row r="89">
          <cell r="C89" t="str">
            <v>11:4</v>
          </cell>
          <cell r="D89" t="str">
            <v>Diseño Hidráulico para parque de barrio (incluye planos y memorias)  (NOTA: parque con áreas menores a 8000 m2 se ajustarán a esta superficie)( Incluye IVA)</v>
          </cell>
          <cell r="E89" t="str">
            <v>m2</v>
          </cell>
          <cell r="F89">
            <v>0</v>
          </cell>
          <cell r="G89">
            <v>8000</v>
          </cell>
          <cell r="H89">
            <v>37</v>
          </cell>
          <cell r="I89">
            <v>37</v>
          </cell>
          <cell r="J89">
            <v>296000</v>
          </cell>
        </row>
        <row r="90">
          <cell r="C90" t="str">
            <v>11:5</v>
          </cell>
          <cell r="D90" t="str">
            <v>Diseño arquitectónico  para parque de barrio con área entre 5001 m2 a 10000 m2 (incluye concertación con la comunidad, visitas al parque, investigación urbanística, diseño arquitectónico, diseño urbanístico, diseño paisajístico, memoria arquitectónica, di</v>
          </cell>
          <cell r="E90" t="str">
            <v>m2</v>
          </cell>
          <cell r="F90">
            <v>0</v>
          </cell>
          <cell r="G90">
            <v>7604</v>
          </cell>
          <cell r="H90">
            <v>457</v>
          </cell>
          <cell r="I90">
            <v>457</v>
          </cell>
          <cell r="J90">
            <v>3475028</v>
          </cell>
        </row>
        <row r="91">
          <cell r="D91" t="str">
            <v>SUBTOTAL CAPITULO</v>
          </cell>
          <cell r="K91">
            <v>5775374</v>
          </cell>
        </row>
      </sheetData>
      <sheetData sheetId="5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ROOL O1"/>
      <sheetName val="CALCULO DE VOL 01"/>
    </sheetNames>
    <sheetDataSet>
      <sheetData sheetId="0" refreshError="1">
        <row r="8">
          <cell r="A8">
            <v>6</v>
          </cell>
          <cell r="B8">
            <v>0.6</v>
          </cell>
          <cell r="C8">
            <v>2.4E-2</v>
          </cell>
          <cell r="D8">
            <v>0.19800000000000001</v>
          </cell>
          <cell r="F8">
            <v>0.1</v>
          </cell>
          <cell r="I8">
            <v>7.5999999999999998E-2</v>
          </cell>
          <cell r="J8">
            <v>7.1999999999999995E-2</v>
          </cell>
          <cell r="K8">
            <v>0.104</v>
          </cell>
          <cell r="L8">
            <v>4.3999999999999997E-2</v>
          </cell>
          <cell r="M8">
            <v>2.4E-2</v>
          </cell>
          <cell r="N8">
            <v>0.19800000000000001</v>
          </cell>
          <cell r="P8">
            <v>0.1</v>
          </cell>
          <cell r="S8">
            <v>7.5999999999999998E-2</v>
          </cell>
          <cell r="T8">
            <v>7.1999999999999995E-2</v>
          </cell>
          <cell r="U8">
            <v>0.104</v>
          </cell>
          <cell r="V8">
            <v>4.3999999999999997E-2</v>
          </cell>
        </row>
        <row r="9">
          <cell r="A9">
            <v>8</v>
          </cell>
          <cell r="B9">
            <v>0.65</v>
          </cell>
          <cell r="C9">
            <v>2.9000000000000001E-2</v>
          </cell>
          <cell r="D9">
            <v>0.25800000000000001</v>
          </cell>
          <cell r="F9">
            <v>0.1</v>
          </cell>
          <cell r="I9">
            <v>8.6999999999999994E-2</v>
          </cell>
          <cell r="J9">
            <v>9.4E-2</v>
          </cell>
          <cell r="K9">
            <v>0.123</v>
          </cell>
          <cell r="L9">
            <v>5.8000000000000003E-2</v>
          </cell>
          <cell r="M9">
            <v>2.9000000000000001E-2</v>
          </cell>
          <cell r="N9">
            <v>0.25800000000000001</v>
          </cell>
          <cell r="P9">
            <v>0.1</v>
          </cell>
          <cell r="S9">
            <v>8.6999999999999994E-2</v>
          </cell>
          <cell r="T9">
            <v>9.4E-2</v>
          </cell>
          <cell r="U9">
            <v>0.123</v>
          </cell>
          <cell r="V9">
            <v>5.8000000000000003E-2</v>
          </cell>
        </row>
        <row r="10">
          <cell r="A10">
            <v>10</v>
          </cell>
          <cell r="B10">
            <v>0.7</v>
          </cell>
          <cell r="C10">
            <v>0</v>
          </cell>
          <cell r="D10">
            <v>0.25</v>
          </cell>
          <cell r="F10">
            <v>0.1</v>
          </cell>
          <cell r="I10">
            <v>9.4E-2</v>
          </cell>
          <cell r="J10">
            <v>0.10199999999999999</v>
          </cell>
          <cell r="K10">
            <v>0.13300000000000001</v>
          </cell>
          <cell r="L10">
            <v>6.3E-2</v>
          </cell>
          <cell r="M10">
            <v>3.1E-2</v>
          </cell>
          <cell r="N10">
            <v>0.312</v>
          </cell>
          <cell r="P10">
            <v>0.1</v>
          </cell>
          <cell r="S10">
            <v>9.8000000000000004E-2</v>
          </cell>
          <cell r="T10">
            <v>0.114</v>
          </cell>
          <cell r="U10">
            <v>0.14099999999999999</v>
          </cell>
          <cell r="V10">
            <v>7.0999999999999994E-2</v>
          </cell>
        </row>
        <row r="11">
          <cell r="A11">
            <v>12</v>
          </cell>
          <cell r="B11">
            <v>0.8</v>
          </cell>
          <cell r="C11">
            <v>0</v>
          </cell>
          <cell r="D11">
            <v>0.3</v>
          </cell>
          <cell r="F11">
            <v>0.1</v>
          </cell>
          <cell r="I11">
            <v>0.112</v>
          </cell>
          <cell r="J11">
            <v>0.13700000000000001</v>
          </cell>
          <cell r="K11">
            <v>0.16500000000000001</v>
          </cell>
          <cell r="L11">
            <v>8.5000000000000006E-2</v>
          </cell>
          <cell r="M11">
            <v>3.7999999999999999E-2</v>
          </cell>
          <cell r="N11">
            <v>0.376</v>
          </cell>
          <cell r="P11">
            <v>0.1</v>
          </cell>
          <cell r="S11">
            <v>0.11799999999999999</v>
          </cell>
          <cell r="T11">
            <v>0.152</v>
          </cell>
          <cell r="U11">
            <v>0.17499999999999999</v>
          </cell>
          <cell r="V11">
            <v>9.5000000000000001E-2</v>
          </cell>
        </row>
        <row r="12">
          <cell r="A12">
            <v>14</v>
          </cell>
          <cell r="B12">
            <v>0.85</v>
          </cell>
          <cell r="C12">
            <v>0</v>
          </cell>
          <cell r="D12">
            <v>0.35</v>
          </cell>
          <cell r="F12">
            <v>0.1</v>
          </cell>
          <cell r="I12">
            <v>0.124</v>
          </cell>
          <cell r="J12">
            <v>0.16300000000000001</v>
          </cell>
          <cell r="K12">
            <v>0.186</v>
          </cell>
          <cell r="L12">
            <v>0.10100000000000001</v>
          </cell>
          <cell r="M12">
            <v>4.1000000000000002E-2</v>
          </cell>
          <cell r="N12">
            <v>0.432</v>
          </cell>
          <cell r="P12">
            <v>0.1</v>
          </cell>
          <cell r="S12">
            <v>0.13</v>
          </cell>
          <cell r="T12">
            <v>0.17499999999999999</v>
          </cell>
          <cell r="U12">
            <v>0.19500000000000001</v>
          </cell>
          <cell r="V12">
            <v>0.11</v>
          </cell>
        </row>
        <row r="13">
          <cell r="A13">
            <v>16</v>
          </cell>
          <cell r="B13">
            <v>0.9</v>
          </cell>
          <cell r="C13">
            <v>0</v>
          </cell>
          <cell r="D13">
            <v>0.4</v>
          </cell>
          <cell r="F13">
            <v>0.1</v>
          </cell>
          <cell r="I13">
            <v>0.13600000000000001</v>
          </cell>
          <cell r="J13">
            <v>0.188</v>
          </cell>
          <cell r="K13">
            <v>0.20699999999999999</v>
          </cell>
          <cell r="L13">
            <v>0.11700000000000001</v>
          </cell>
          <cell r="M13">
            <v>4.4999999999999998E-2</v>
          </cell>
          <cell r="N13">
            <v>0.49</v>
          </cell>
          <cell r="P13">
            <v>0.1</v>
          </cell>
          <cell r="S13">
            <v>0.14299999999999999</v>
          </cell>
          <cell r="T13">
            <v>0.19900000000000001</v>
          </cell>
          <cell r="U13">
            <v>0.216</v>
          </cell>
          <cell r="V13">
            <v>0.126</v>
          </cell>
        </row>
        <row r="14">
          <cell r="A14">
            <v>18</v>
          </cell>
          <cell r="B14">
            <v>0.95</v>
          </cell>
          <cell r="C14">
            <v>0</v>
          </cell>
          <cell r="D14">
            <v>0.45</v>
          </cell>
          <cell r="F14">
            <v>0.1</v>
          </cell>
          <cell r="I14">
            <v>0.14899999999999999</v>
          </cell>
          <cell r="J14">
            <v>0.215</v>
          </cell>
          <cell r="K14">
            <v>0.22900000000000001</v>
          </cell>
          <cell r="L14">
            <v>0.13400000000000001</v>
          </cell>
          <cell r="M14">
            <v>5.0999999999999997E-2</v>
          </cell>
          <cell r="N14">
            <v>0.55200000000000005</v>
          </cell>
          <cell r="P14">
            <v>0.1</v>
          </cell>
          <cell r="S14">
            <v>0.156</v>
          </cell>
          <cell r="T14">
            <v>0.224</v>
          </cell>
          <cell r="U14">
            <v>0.23799999999999999</v>
          </cell>
          <cell r="V14">
            <v>0.14299999999999999</v>
          </cell>
        </row>
        <row r="15">
          <cell r="A15">
            <v>20</v>
          </cell>
          <cell r="B15">
            <v>1</v>
          </cell>
          <cell r="C15">
            <v>0</v>
          </cell>
          <cell r="D15">
            <v>0.5</v>
          </cell>
          <cell r="F15">
            <v>0.1</v>
          </cell>
          <cell r="I15">
            <v>0.16200000000000001</v>
          </cell>
          <cell r="J15">
            <v>0.24199999999999999</v>
          </cell>
          <cell r="K15">
            <v>0.252</v>
          </cell>
          <cell r="L15">
            <v>0.152</v>
          </cell>
          <cell r="M15">
            <v>0.06</v>
          </cell>
          <cell r="N15">
            <v>0.62</v>
          </cell>
          <cell r="P15">
            <v>0.1</v>
          </cell>
          <cell r="S15">
            <v>0.17</v>
          </cell>
          <cell r="T15">
            <v>0.248</v>
          </cell>
          <cell r="U15">
            <v>0.25900000000000001</v>
          </cell>
          <cell r="V15">
            <v>0.159</v>
          </cell>
        </row>
        <row r="16">
          <cell r="A16">
            <v>24</v>
          </cell>
          <cell r="B16">
            <v>1.1499999999999999</v>
          </cell>
          <cell r="C16">
            <v>0</v>
          </cell>
          <cell r="D16">
            <v>0.6</v>
          </cell>
          <cell r="F16">
            <v>0.1</v>
          </cell>
          <cell r="I16">
            <v>0.19900000000000001</v>
          </cell>
          <cell r="J16">
            <v>0.32300000000000001</v>
          </cell>
          <cell r="K16">
            <v>0.31900000000000001</v>
          </cell>
          <cell r="L16">
            <v>0.20399999999999999</v>
          </cell>
          <cell r="M16">
            <v>7.1999999999999995E-2</v>
          </cell>
          <cell r="N16">
            <v>0.74399999999999999</v>
          </cell>
          <cell r="P16">
            <v>0.1</v>
          </cell>
          <cell r="S16">
            <v>0.21</v>
          </cell>
          <cell r="T16">
            <v>0.32600000000000001</v>
          </cell>
          <cell r="U16">
            <v>0.32500000000000001</v>
          </cell>
          <cell r="V16">
            <v>0.21</v>
          </cell>
          <cell r="W16">
            <v>7.1999999999999995E-2</v>
          </cell>
          <cell r="X16">
            <v>0.74399999999999999</v>
          </cell>
          <cell r="Z16">
            <v>0.1</v>
          </cell>
          <cell r="AC16">
            <v>0.21</v>
          </cell>
          <cell r="AD16">
            <v>0.32600000000000001</v>
          </cell>
          <cell r="AE16">
            <v>0.32500000000000001</v>
          </cell>
          <cell r="AF16">
            <v>0.21</v>
          </cell>
        </row>
        <row r="17">
          <cell r="A17">
            <v>27</v>
          </cell>
          <cell r="B17">
            <v>1.25</v>
          </cell>
          <cell r="C17">
            <v>0</v>
          </cell>
          <cell r="D17">
            <v>0.67500000000000004</v>
          </cell>
          <cell r="F17">
            <v>0.1</v>
          </cell>
          <cell r="I17">
            <v>0.22700000000000001</v>
          </cell>
          <cell r="J17">
            <v>0.38400000000000001</v>
          </cell>
          <cell r="K17">
            <v>0.36799999999999999</v>
          </cell>
          <cell r="L17">
            <v>0.24299999999999999</v>
          </cell>
          <cell r="M17">
            <v>8.3000000000000004E-2</v>
          </cell>
          <cell r="N17">
            <v>0.84099999999999997</v>
          </cell>
          <cell r="P17">
            <v>0.105</v>
          </cell>
          <cell r="S17">
            <v>0.246</v>
          </cell>
          <cell r="T17">
            <v>0.38200000000000001</v>
          </cell>
          <cell r="U17">
            <v>0.379</v>
          </cell>
          <cell r="V17">
            <v>0.248</v>
          </cell>
          <cell r="W17">
            <v>8.3000000000000004E-2</v>
          </cell>
          <cell r="X17">
            <v>0.84099999999999997</v>
          </cell>
          <cell r="Z17">
            <v>0.105</v>
          </cell>
          <cell r="AC17">
            <v>0.246</v>
          </cell>
          <cell r="AD17">
            <v>0.38200000000000001</v>
          </cell>
          <cell r="AE17">
            <v>0.379</v>
          </cell>
          <cell r="AF17">
            <v>0.248</v>
          </cell>
        </row>
        <row r="18">
          <cell r="A18">
            <v>30</v>
          </cell>
          <cell r="B18">
            <v>1.35</v>
          </cell>
          <cell r="C18">
            <v>0</v>
          </cell>
          <cell r="D18">
            <v>0.75</v>
          </cell>
          <cell r="F18">
            <v>0.1</v>
          </cell>
          <cell r="I18">
            <v>0.255</v>
          </cell>
          <cell r="J18">
            <v>0.45100000000000001</v>
          </cell>
          <cell r="K18">
            <v>0.42</v>
          </cell>
          <cell r="L18">
            <v>0.28499999999999998</v>
          </cell>
          <cell r="M18">
            <v>9.0999999999999998E-2</v>
          </cell>
          <cell r="N18">
            <v>0.93200000000000005</v>
          </cell>
          <cell r="P18">
            <v>0.11700000000000001</v>
          </cell>
          <cell r="S18">
            <v>0.29299999999999998</v>
          </cell>
          <cell r="T18">
            <v>0.441</v>
          </cell>
          <cell r="U18">
            <v>0.44600000000000001</v>
          </cell>
          <cell r="V18">
            <v>0.28799999999999998</v>
          </cell>
          <cell r="W18">
            <v>9.0999999999999998E-2</v>
          </cell>
          <cell r="X18">
            <v>0.93200000000000005</v>
          </cell>
          <cell r="Z18">
            <v>0.11700000000000001</v>
          </cell>
          <cell r="AC18">
            <v>0.29299999999999998</v>
          </cell>
          <cell r="AD18">
            <v>0.441</v>
          </cell>
          <cell r="AE18">
            <v>0.44600000000000001</v>
          </cell>
          <cell r="AF18">
            <v>0.28799999999999998</v>
          </cell>
        </row>
        <row r="19">
          <cell r="A19">
            <v>36</v>
          </cell>
          <cell r="B19">
            <v>1.75</v>
          </cell>
          <cell r="C19">
            <v>0</v>
          </cell>
          <cell r="D19">
            <v>0.9</v>
          </cell>
          <cell r="F19">
            <v>0.1125</v>
          </cell>
          <cell r="I19">
            <v>0.39</v>
          </cell>
          <cell r="J19">
            <v>0.746</v>
          </cell>
          <cell r="K19">
            <v>0.66600000000000004</v>
          </cell>
          <cell r="L19">
            <v>0.47</v>
          </cell>
          <cell r="M19">
            <v>0.1</v>
          </cell>
          <cell r="N19">
            <v>1.1000000000000001</v>
          </cell>
          <cell r="P19">
            <v>0.13800000000000001</v>
          </cell>
          <cell r="S19">
            <v>0.45800000000000002</v>
          </cell>
          <cell r="T19">
            <v>0.75900000000000001</v>
          </cell>
          <cell r="U19">
            <v>0.72899999999999998</v>
          </cell>
          <cell r="V19">
            <v>0.48799999999999999</v>
          </cell>
          <cell r="W19">
            <v>0.1</v>
          </cell>
          <cell r="X19">
            <v>1.1000000000000001</v>
          </cell>
          <cell r="Z19">
            <v>0.13800000000000001</v>
          </cell>
          <cell r="AC19">
            <v>0.45800000000000002</v>
          </cell>
          <cell r="AD19">
            <v>0.75900000000000001</v>
          </cell>
          <cell r="AE19">
            <v>0.72899999999999998</v>
          </cell>
          <cell r="AF19">
            <v>0.48799999999999999</v>
          </cell>
        </row>
        <row r="20">
          <cell r="A20">
            <v>40</v>
          </cell>
          <cell r="B20">
            <v>1.85</v>
          </cell>
          <cell r="C20">
            <v>0</v>
          </cell>
          <cell r="D20">
            <v>1</v>
          </cell>
          <cell r="F20">
            <v>0.125</v>
          </cell>
          <cell r="I20">
            <v>0.45400000000000001</v>
          </cell>
          <cell r="J20">
            <v>0.84199999999999997</v>
          </cell>
          <cell r="K20">
            <v>0.76400000000000001</v>
          </cell>
          <cell r="L20">
            <v>0.53300000000000003</v>
          </cell>
          <cell r="M20">
            <v>0.113</v>
          </cell>
          <cell r="N20">
            <v>1.226</v>
          </cell>
          <cell r="P20">
            <v>0.153</v>
          </cell>
          <cell r="S20">
            <v>0.53200000000000003</v>
          </cell>
          <cell r="T20">
            <v>0.83799999999999997</v>
          </cell>
          <cell r="U20">
            <v>0.82699999999999996</v>
          </cell>
          <cell r="V20">
            <v>0.54400000000000004</v>
          </cell>
          <cell r="W20">
            <v>0.113</v>
          </cell>
          <cell r="X20">
            <v>1.226</v>
          </cell>
          <cell r="Z20">
            <v>0.153</v>
          </cell>
          <cell r="AC20">
            <v>0.53200000000000003</v>
          </cell>
          <cell r="AD20">
            <v>0.83799999999999997</v>
          </cell>
          <cell r="AE20">
            <v>0.82699999999999996</v>
          </cell>
          <cell r="AF20">
            <v>0.54400000000000004</v>
          </cell>
        </row>
        <row r="21">
          <cell r="A21">
            <v>44</v>
          </cell>
          <cell r="B21">
            <v>2</v>
          </cell>
          <cell r="W21">
            <v>0.126</v>
          </cell>
          <cell r="X21">
            <v>1.3520000000000001</v>
          </cell>
          <cell r="Z21">
            <v>0.16900000000000001</v>
          </cell>
          <cell r="AC21">
            <v>0.63100000000000001</v>
          </cell>
          <cell r="AD21">
            <v>0.97499999999999998</v>
          </cell>
          <cell r="AE21">
            <v>0.97199999999999998</v>
          </cell>
          <cell r="AF21">
            <v>0.63400000000000001</v>
          </cell>
        </row>
        <row r="22">
          <cell r="A22">
            <v>48</v>
          </cell>
          <cell r="B22">
            <v>2.1</v>
          </cell>
          <cell r="W22">
            <v>0.13600000000000001</v>
          </cell>
          <cell r="X22">
            <v>1.472</v>
          </cell>
          <cell r="Z22">
            <v>0.184</v>
          </cell>
          <cell r="AC22">
            <v>0.71499999999999997</v>
          </cell>
          <cell r="AD22">
            <v>1.0609999999999999</v>
          </cell>
          <cell r="AE22">
            <v>1.081</v>
          </cell>
          <cell r="AF22">
            <v>0.69499999999999995</v>
          </cell>
        </row>
        <row r="23">
          <cell r="A23">
            <v>52</v>
          </cell>
          <cell r="B23">
            <v>2.25</v>
          </cell>
          <cell r="W23">
            <v>0.14000000000000001</v>
          </cell>
          <cell r="X23">
            <v>1.58</v>
          </cell>
          <cell r="Z23">
            <v>0.19800000000000001</v>
          </cell>
          <cell r="AC23">
            <v>0.82299999999999995</v>
          </cell>
          <cell r="AD23">
            <v>1.2170000000000001</v>
          </cell>
          <cell r="AE23">
            <v>1.2430000000000001</v>
          </cell>
          <cell r="AF23">
            <v>0.79700000000000004</v>
          </cell>
        </row>
        <row r="24">
          <cell r="A24">
            <v>56</v>
          </cell>
          <cell r="B24">
            <v>2.35</v>
          </cell>
          <cell r="W24">
            <v>0.14000000000000001</v>
          </cell>
          <cell r="X24">
            <v>1.68</v>
          </cell>
          <cell r="Z24">
            <v>0.21</v>
          </cell>
          <cell r="AC24">
            <v>0.90900000000000003</v>
          </cell>
          <cell r="AD24">
            <v>1.3160000000000001</v>
          </cell>
          <cell r="AE24">
            <v>1.359</v>
          </cell>
          <cell r="AF24">
            <v>0.86599999999999999</v>
          </cell>
        </row>
        <row r="25">
          <cell r="A25">
            <v>60</v>
          </cell>
          <cell r="B25">
            <v>2.5</v>
          </cell>
          <cell r="W25">
            <v>0.15</v>
          </cell>
          <cell r="X25">
            <v>1.8</v>
          </cell>
          <cell r="Z25">
            <v>0.22500000000000001</v>
          </cell>
          <cell r="AC25">
            <v>1.034</v>
          </cell>
          <cell r="AD25">
            <v>1.484</v>
          </cell>
          <cell r="AE25">
            <v>1.54</v>
          </cell>
          <cell r="AF25">
            <v>0.97799999999999998</v>
          </cell>
        </row>
        <row r="26">
          <cell r="A26">
            <v>64</v>
          </cell>
          <cell r="B26">
            <v>2.6</v>
          </cell>
          <cell r="W26">
            <v>0.16</v>
          </cell>
          <cell r="X26">
            <v>1.92</v>
          </cell>
          <cell r="Z26">
            <v>0.24</v>
          </cell>
          <cell r="AC26">
            <v>1.139</v>
          </cell>
          <cell r="AD26">
            <v>1.5820000000000001</v>
          </cell>
          <cell r="AE26">
            <v>1.673</v>
          </cell>
          <cell r="AF26">
            <v>1.0489999999999999</v>
          </cell>
        </row>
        <row r="27">
          <cell r="A27">
            <v>68</v>
          </cell>
          <cell r="B27">
            <v>2.75</v>
          </cell>
          <cell r="W27">
            <v>0.17</v>
          </cell>
          <cell r="X27">
            <v>2.04</v>
          </cell>
          <cell r="Z27">
            <v>0.255</v>
          </cell>
          <cell r="AC27">
            <v>1.2789999999999999</v>
          </cell>
          <cell r="AD27">
            <v>1.7629999999999999</v>
          </cell>
          <cell r="AE27">
            <v>1.8720000000000001</v>
          </cell>
          <cell r="AF27">
            <v>1.171</v>
          </cell>
        </row>
        <row r="28">
          <cell r="A28">
            <v>72</v>
          </cell>
          <cell r="B28">
            <v>2.85</v>
          </cell>
          <cell r="W28">
            <v>0.18</v>
          </cell>
          <cell r="X28">
            <v>2.16</v>
          </cell>
          <cell r="Z28">
            <v>0.27</v>
          </cell>
          <cell r="AC28">
            <v>1.395</v>
          </cell>
          <cell r="AD28">
            <v>1.867</v>
          </cell>
          <cell r="AE28">
            <v>2.016</v>
          </cell>
          <cell r="AF28">
            <v>1.246</v>
          </cell>
        </row>
        <row r="29">
          <cell r="A29">
            <v>80</v>
          </cell>
          <cell r="B29">
            <v>3.1</v>
          </cell>
          <cell r="W29">
            <v>0.2</v>
          </cell>
          <cell r="X29">
            <v>2.4</v>
          </cell>
          <cell r="Z29">
            <v>0.3</v>
          </cell>
          <cell r="AC29">
            <v>1.675</v>
          </cell>
          <cell r="AD29">
            <v>2.1709999999999998</v>
          </cell>
          <cell r="AE29">
            <v>2.3879999999999999</v>
          </cell>
          <cell r="AF29">
            <v>1.458</v>
          </cell>
        </row>
        <row r="30">
          <cell r="A30">
            <v>86</v>
          </cell>
          <cell r="B30">
            <v>3.3</v>
          </cell>
          <cell r="W30">
            <v>0.21</v>
          </cell>
          <cell r="X30">
            <v>2.57</v>
          </cell>
          <cell r="Z30">
            <v>0.32100000000000001</v>
          </cell>
          <cell r="AC30">
            <v>1.905</v>
          </cell>
          <cell r="AD30">
            <v>2.448</v>
          </cell>
          <cell r="AE30">
            <v>2.706</v>
          </cell>
          <cell r="AF30">
            <v>1.647</v>
          </cell>
        </row>
        <row r="31">
          <cell r="A31">
            <v>92</v>
          </cell>
          <cell r="B31">
            <v>4.0449999999999999</v>
          </cell>
          <cell r="W31">
            <v>0.22</v>
          </cell>
          <cell r="X31">
            <v>2.74</v>
          </cell>
          <cell r="Z31">
            <v>0.34300000000000003</v>
          </cell>
          <cell r="AC31">
            <v>2.59</v>
          </cell>
          <cell r="AD31">
            <v>3.9849999999999999</v>
          </cell>
          <cell r="AE31">
            <v>3.9809999999999999</v>
          </cell>
          <cell r="AF31">
            <v>2.5939999999999999</v>
          </cell>
        </row>
        <row r="32">
          <cell r="A32">
            <v>98</v>
          </cell>
          <cell r="B32">
            <v>4.2975000000000003</v>
          </cell>
          <cell r="W32">
            <v>0.23799999999999999</v>
          </cell>
          <cell r="X32">
            <v>2.9260000000000002</v>
          </cell>
          <cell r="Z32">
            <v>0.36599999999999999</v>
          </cell>
          <cell r="AC32">
            <v>2.9340000000000002</v>
          </cell>
          <cell r="AD32">
            <v>4.4889999999999999</v>
          </cell>
          <cell r="AE32">
            <v>4.4980000000000002</v>
          </cell>
          <cell r="AF32">
            <v>2.9249999999999998</v>
          </cell>
        </row>
        <row r="33">
          <cell r="A33">
            <v>110</v>
          </cell>
          <cell r="B33">
            <v>4.7475000000000005</v>
          </cell>
          <cell r="W33">
            <v>0.28000000000000003</v>
          </cell>
          <cell r="X33">
            <v>3.31</v>
          </cell>
          <cell r="Z33">
            <v>0.41399999999999998</v>
          </cell>
          <cell r="AC33">
            <v>3.6440000000000001</v>
          </cell>
          <cell r="AD33">
            <v>5.431</v>
          </cell>
          <cell r="AE33">
            <v>5.52</v>
          </cell>
          <cell r="AF33">
            <v>3.5550000000000002</v>
          </cell>
        </row>
      </sheetData>
      <sheetData sheetId="1"/>
      <sheetData sheetId="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PE_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FACTORES"/>
      <sheetName val="Cotización"/>
      <sheetName val="RECURSOS"/>
      <sheetName val="BD100-45-P1"/>
      <sheetName val="BASE DATOS"/>
      <sheetName val="5.2"/>
      <sheetName val="CUMPLIMIENTO"/>
      <sheetName val="MATERIALES"/>
      <sheetName val="PROPUESTA PRESENTADA"/>
      <sheetName val="PRESUPUESTO IE"/>
    </sheetNames>
    <sheetDataSet>
      <sheetData sheetId="0">
        <row r="2">
          <cell r="A2" t="str">
            <v>REGIONAL CUNDINAMARCA</v>
          </cell>
        </row>
      </sheetData>
      <sheetData sheetId="1">
        <row r="2">
          <cell r="A2" t="str">
            <v>REGIONAL CUNDINAMARCA</v>
          </cell>
        </row>
      </sheetData>
      <sheetData sheetId="2">
        <row r="2">
          <cell r="A2" t="str">
            <v>REGIONAL CUNDINAMARCA</v>
          </cell>
        </row>
      </sheetData>
      <sheetData sheetId="3">
        <row r="2">
          <cell r="A2" t="str">
            <v>REGIONAL CUNDINAMARCA</v>
          </cell>
        </row>
        <row r="9">
          <cell r="E9" t="str">
            <v>EDGAR EDUARDO HERNANDEZ Q.</v>
          </cell>
        </row>
      </sheetData>
      <sheetData sheetId="4">
        <row r="2">
          <cell r="A2" t="str">
            <v>REGIONAL CUNDINAMARCA</v>
          </cell>
        </row>
      </sheetData>
      <sheetData sheetId="5">
        <row r="2">
          <cell r="A2" t="str">
            <v>REGIONAL CUNDINAMARCA</v>
          </cell>
        </row>
      </sheetData>
      <sheetData sheetId="6">
        <row r="8">
          <cell r="E8" t="str">
            <v>BIMESTRE: JULIO - AGOSTO DE 2001</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row r="8">
          <cell r="E8" t="str">
            <v>BIMESTRE: JULIO - AGOSTO DE 2001</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ow r="2">
          <cell r="A2" t="str">
            <v>REGIONAL CUNDINAMARCA</v>
          </cell>
        </row>
      </sheetData>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inpermeabOTRO"/>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ESTADO RED"/>
      <sheetName val="CARRETERAS"/>
      <sheetName val="GENERALIDADES "/>
      <sheetName val="Form5__Pág__1"/>
      <sheetName val="CALC PROD MENSUAL"/>
      <sheetName val="F- 10 Exp harol d mendoza"/>
      <sheetName val="F-10 Exp jaime e garzon"/>
      <sheetName val="F-10 Exp Angel A Guachavez"/>
      <sheetName val="Formato 12 - P Economica"/>
      <sheetName val="Formato 17 - Discrim AIU"/>
      <sheetName val="Formato 16 - Ctos en ejec"/>
      <sheetName val="Formato 18 - Cap Organización"/>
      <sheetName val="Formulario1."/>
      <sheetName val="formulArio 4 SICE "/>
      <sheetName val="EXPERIENCIA  "/>
      <sheetName val="relacion de equipo "/>
      <sheetName val="analisis de precios unitarios "/>
      <sheetName val="generacion de empleo "/>
      <sheetName val="programa de inversion "/>
      <sheetName val="CAPACIDAD FINANCIERA- Form 3 "/>
      <sheetName val="CAPACIDAD RESIDUAL"/>
      <sheetName val="EQUIPO ADICIONAL"/>
      <sheetName val="EQUIPO MINIMO"/>
      <sheetName val="CAPACIDAD FINANCIERA "/>
      <sheetName val="PROG_DIARIA"/>
      <sheetName val="tabla_retención"/>
      <sheetName val="Form5__Pág__2"/>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PROG_DIARIA1"/>
      <sheetName val="tabla_retención1"/>
      <sheetName val="Form5__Pág__11"/>
      <sheetName val="Form5__Pág__21"/>
      <sheetName val="FORMATO_10151"/>
      <sheetName val="FORMATO_30011"/>
      <sheetName val="FORMATO_30021"/>
      <sheetName val="FORMATO_30031"/>
      <sheetName val="FORMATO_50011"/>
      <sheetName val="FORMATO_3002_ap-11"/>
      <sheetName val="FORMATO_3002_ap-21"/>
      <sheetName val="3002_Lisama_este_11"/>
      <sheetName val="3002_Santa_Helena_11"/>
      <sheetName val="3002_Lisama_1581"/>
    </sheetNames>
    <sheetDataSet>
      <sheetData sheetId="0">
        <row r="2">
          <cell r="BZ2" t="str">
            <v xml:space="preserve">          ACERIA   M.C.C.</v>
          </cell>
        </row>
      </sheetData>
      <sheetData sheetId="1">
        <row r="2">
          <cell r="BZ2" t="str">
            <v xml:space="preserve">          ACERIA   M.C.C.</v>
          </cell>
        </row>
      </sheetData>
      <sheetData sheetId="2">
        <row r="2">
          <cell r="B2" t="str">
            <v>INFORME SEMANAL DE ACTIVIDADES</v>
          </cell>
        </row>
      </sheetData>
      <sheetData sheetId="3">
        <row r="2">
          <cell r="B2" t="str">
            <v>INFORME SEMANAL DE ACTIVIDADES</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2" t="str">
            <v>INFORME SEMANAL DE ACTIVIDADES</v>
          </cell>
        </row>
      </sheetData>
      <sheetData sheetId="10"/>
      <sheetData sheetId="11"/>
      <sheetData sheetId="12"/>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B2" t="str">
            <v>INFORME SEMANAL DE ACTIVIDADES</v>
          </cell>
        </row>
      </sheetData>
      <sheetData sheetId="55"/>
      <sheetData sheetId="56">
        <row r="2">
          <cell r="B2" t="str">
            <v>INFORME SEMANAL DE ACTIVIDADES</v>
          </cell>
        </row>
      </sheetData>
      <sheetData sheetId="57">
        <row r="2">
          <cell r="B2" t="str">
            <v>INFORME SEMANAL DE ACTIVIDADES</v>
          </cell>
        </row>
      </sheetData>
      <sheetData sheetId="58">
        <row r="2">
          <cell r="B2" t="str">
            <v>INFORME SEMANAL DE ACTIVIDADES</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refreshError="1"/>
      <sheetData sheetId="160"/>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row r="2">
          <cell r="BZ2" t="str">
            <v xml:space="preserve">          ACERIA   M.C.C.</v>
          </cell>
        </row>
      </sheetData>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refreshError="1"/>
      <sheetData sheetId="208" refreshError="1"/>
      <sheetData sheetId="209" refreshError="1"/>
      <sheetData sheetId="210" refreshError="1"/>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Materiales"/>
      <sheetName val="calidad"/>
      <sheetName val="INDICE"/>
      <sheetName val="Listado"/>
    </sheetNames>
    <sheetDataSet>
      <sheetData sheetId="0" refreshError="1"/>
      <sheetData sheetId="1" refreshError="1"/>
      <sheetData sheetId="2" refreshError="1">
        <row r="3">
          <cell r="C3">
            <v>0</v>
          </cell>
        </row>
      </sheetData>
      <sheetData sheetId="3" refreshError="1"/>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ificaciones"/>
      <sheetName val="BD"/>
      <sheetName val="POA"/>
      <sheetName val="Puntajes"/>
      <sheetName val="Capacidad Financiera"/>
      <sheetName val="Puntaje Exp"/>
      <sheetName val="Puntaje CT"/>
      <sheetName val="Puntaje CF"/>
      <sheetName val="Saldo Ctos Ejecución"/>
      <sheetName val="PO"/>
      <sheetName val="Formato Contratos En Ejecucion"/>
      <sheetName val="Hoja1"/>
      <sheetName val="calidad"/>
    </sheetNames>
    <sheetDataSet>
      <sheetData sheetId="0"/>
      <sheetData sheetId="1"/>
      <sheetData sheetId="2"/>
      <sheetData sheetId="3">
        <row r="4">
          <cell r="C4">
            <v>3</v>
          </cell>
          <cell r="G4">
            <v>5</v>
          </cell>
        </row>
        <row r="5">
          <cell r="C5">
            <v>6</v>
          </cell>
          <cell r="G5">
            <v>10</v>
          </cell>
        </row>
        <row r="6">
          <cell r="C6">
            <v>10</v>
          </cell>
        </row>
        <row r="12">
          <cell r="C12">
            <v>0.5</v>
          </cell>
        </row>
        <row r="13">
          <cell r="C13">
            <v>0.75</v>
          </cell>
        </row>
        <row r="14">
          <cell r="C14">
            <v>1</v>
          </cell>
        </row>
        <row r="15">
          <cell r="C15">
            <v>1.5</v>
          </cell>
        </row>
      </sheetData>
      <sheetData sheetId="4"/>
      <sheetData sheetId="5"/>
      <sheetData sheetId="6"/>
      <sheetData sheetId="7"/>
      <sheetData sheetId="8"/>
      <sheetData sheetId="9"/>
      <sheetData sheetId="10"/>
      <sheetData sheetId="11"/>
      <sheetData sheetId="1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Civil work"/>
      <sheetName val="TOTCAPIT"/>
      <sheetName val="JORNABAS"/>
      <sheetName val="MATERIALES"/>
      <sheetName val="TOTCUADEQ"/>
      <sheetName val="TOTCUADMO"/>
      <sheetName val="Anexo No. 5"/>
      <sheetName val="5094-2003"/>
      <sheetName val="FINANCIERA"/>
      <sheetName val="DATOS"/>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PRESUPUESTO "/>
      <sheetName val="Cuadrillas"/>
      <sheetName val="Equ"/>
      <sheetName val="Trans"/>
      <sheetName val="Mat"/>
      <sheetName val="Salari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mmlv"/>
      <sheetName val="detallada"/>
      <sheetName val="detallada (2)"/>
      <sheetName val="factor"/>
      <sheetName val="HCH"/>
      <sheetName val="Hoja1 (2)"/>
      <sheetName val="RESOLUCION 747-98"/>
      <sheetName val="taximetro"/>
      <sheetName val="propuesta"/>
      <sheetName val="factor aplicado"/>
      <sheetName val="meses"/>
      <sheetName val="formulas DECRETO"/>
      <sheetName val="jordan"/>
      <sheetName val="DECRETO 2090-89"/>
      <sheetName val="electricos"/>
      <sheetName val="estructuras"/>
      <sheetName val="diario"/>
      <sheetName val="AIU"/>
      <sheetName val="polizas"/>
      <sheetName val="compensación constr. vac 15"/>
      <sheetName val="compensación constr. vac 18"/>
      <sheetName val="compensación constr. vac 21"/>
      <sheetName val="compensación OTROS"/>
      <sheetName val="compensación PRESTACION SERV"/>
      <sheetName val="detalle factor"/>
      <sheetName val="detalle factor (2)"/>
      <sheetName val="análisis de factor PEREIRA"/>
      <sheetName val="costos anuales"/>
      <sheetName val="impuestos1"/>
      <sheetName val="impuestos2"/>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uesto"/>
      <sheetName val="INDIRECTOS"/>
      <sheetName val="cuadro resumen"/>
      <sheetName val="factor"/>
    </sheetNames>
    <sheetDataSet>
      <sheetData sheetId="0" refreshError="1"/>
      <sheetData sheetId="1" refreshError="1"/>
      <sheetData sheetId="2" refreshError="1"/>
      <sheetData sheetId="3" refreshError="1"/>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CONS"/>
      <sheetName val="31"/>
      <sheetName val="INV"/>
      <sheetName val="PESOS"/>
      <sheetName val="AASHTO"/>
      <sheetName val="ESTADO RED"/>
      <sheetName val="CARRETERAS"/>
      <sheetName val="GENERALIDADES "/>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 2008"/>
      <sheetName val="cotizaciones 2008"/>
      <sheetName val="Listad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ERD3F"/>
      <sheetName val="MONOF"/>
      <sheetName val="Hoja4"/>
      <sheetName val="Hoja5"/>
      <sheetName val="Hoja6"/>
      <sheetName val="Hoja7"/>
      <sheetName val="Hoja8"/>
      <sheetName val="Hoja9"/>
      <sheetName val="Hoja10"/>
      <sheetName val="Hoja11"/>
      <sheetName val="Hoja12"/>
      <sheetName val="Hoja13"/>
      <sheetName val="Hoja14"/>
      <sheetName val="Hoja15"/>
      <sheetName val="Hoja16"/>
      <sheetName val="apu"/>
      <sheetName val="CALCULO PERDIDAS TRF N° 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REDUCIDO"/>
      <sheetName val="PPTO OK"/>
      <sheetName val="CONVENIO"/>
      <sheetName val="JARDINERAS"/>
      <sheetName val="ESCALAS"/>
      <sheetName val="RAMPAS"/>
      <sheetName val="HIDRAULIC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0101"/>
      <sheetName val="10102"/>
      <sheetName val="10103"/>
      <sheetName val="10104"/>
      <sheetName val="10105"/>
      <sheetName val="10106"/>
      <sheetName val="10201"/>
      <sheetName val="10202"/>
      <sheetName val="10203"/>
      <sheetName val="10204"/>
      <sheetName val="10205"/>
      <sheetName val="10206"/>
      <sheetName val="10207"/>
      <sheetName val="10208"/>
      <sheetName val="10209"/>
      <sheetName val="10210"/>
      <sheetName val="10211"/>
      <sheetName val="10212"/>
      <sheetName val="10301"/>
      <sheetName val="10302"/>
      <sheetName val="10401"/>
      <sheetName val="20101"/>
      <sheetName val="20102"/>
      <sheetName val="20201"/>
      <sheetName val="20202"/>
      <sheetName val="20203"/>
      <sheetName val="20301"/>
      <sheetName val="20401"/>
      <sheetName val="20501"/>
      <sheetName val="20601"/>
      <sheetName val="20602"/>
      <sheetName val="20701"/>
      <sheetName val="20801"/>
      <sheetName val="20901"/>
      <sheetName val="30101"/>
      <sheetName val="30201"/>
      <sheetName val="30202"/>
      <sheetName val="30301"/>
      <sheetName val="30401"/>
      <sheetName val="30402"/>
      <sheetName val="30403"/>
      <sheetName val="30501"/>
      <sheetName val="30502"/>
      <sheetName val="30503"/>
      <sheetName val="30504"/>
      <sheetName val="30505"/>
      <sheetName val="30506"/>
      <sheetName val="30507"/>
      <sheetName val="30508"/>
      <sheetName val="30601"/>
      <sheetName val="30602"/>
      <sheetName val="40101"/>
      <sheetName val="40201"/>
      <sheetName val="40301"/>
      <sheetName val="40302"/>
      <sheetName val="40303"/>
      <sheetName val="40401"/>
      <sheetName val="40402"/>
      <sheetName val="40501"/>
      <sheetName val="40502"/>
      <sheetName val="40601"/>
      <sheetName val="40602"/>
      <sheetName val="40603"/>
      <sheetName val="40604"/>
      <sheetName val="40605"/>
      <sheetName val="40701"/>
      <sheetName val="40702"/>
      <sheetName val="50101"/>
      <sheetName val="50201"/>
      <sheetName val="50301"/>
      <sheetName val="50302"/>
      <sheetName val="50303"/>
      <sheetName val="50401"/>
      <sheetName val="50402"/>
      <sheetName val="50403"/>
      <sheetName val="50404"/>
      <sheetName val="50501"/>
      <sheetName val="50502"/>
      <sheetName val="50503"/>
      <sheetName val="50504"/>
      <sheetName val="50505"/>
      <sheetName val="50506"/>
      <sheetName val="50601"/>
      <sheetName val="50602"/>
      <sheetName val="50603"/>
      <sheetName val="50604"/>
      <sheetName val="50605"/>
      <sheetName val="50606"/>
      <sheetName val="50701"/>
      <sheetName val="50702"/>
      <sheetName val="50703"/>
      <sheetName val="50801"/>
      <sheetName val="50802"/>
      <sheetName val="50803"/>
      <sheetName val="50804"/>
      <sheetName val="50805"/>
      <sheetName val="50806"/>
      <sheetName val="60101"/>
      <sheetName val="60201"/>
      <sheetName val="60202"/>
      <sheetName val="60203"/>
      <sheetName val="70101"/>
      <sheetName val="70102"/>
      <sheetName val="70103"/>
      <sheetName val="70104"/>
      <sheetName val="70201"/>
      <sheetName val="70202"/>
      <sheetName val="8101"/>
      <sheetName val="80102"/>
      <sheetName val="80103"/>
      <sheetName val="80201"/>
      <sheetName val="80202"/>
      <sheetName val="80203"/>
      <sheetName val="80204"/>
      <sheetName val="80205"/>
      <sheetName val="80206"/>
      <sheetName val="80207"/>
      <sheetName val="90101"/>
      <sheetName val="90201"/>
      <sheetName val="90202"/>
      <sheetName val="90301"/>
      <sheetName val="90302"/>
      <sheetName val="90303"/>
      <sheetName val="90304"/>
      <sheetName val="90305"/>
      <sheetName val="90306"/>
      <sheetName val="90307"/>
      <sheetName val="90308"/>
      <sheetName val="90309"/>
      <sheetName val="90310"/>
      <sheetName val="100101"/>
      <sheetName val="100102"/>
      <sheetName val="100201"/>
      <sheetName val="100202"/>
      <sheetName val="100203"/>
      <sheetName val="100301"/>
      <sheetName val="Hoja1"/>
      <sheetName val="MATERIALES"/>
      <sheetName val="EQUIPO"/>
      <sheetName val="TRANSPORTE"/>
      <sheetName val="MANO DE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row r="236">
          <cell r="B236" t="str">
            <v>METROVIVIENDA</v>
          </cell>
        </row>
        <row r="237">
          <cell r="B237" t="str">
            <v>CONTRATO CDTO 176 DE 2008</v>
          </cell>
        </row>
        <row r="238">
          <cell r="B238" t="str">
            <v xml:space="preserve">ANALISIS DE PRECIOS UNITARIOS </v>
          </cell>
        </row>
        <row r="239">
          <cell r="B239" t="str">
            <v>CONSORCIO URBANIZAR 2009</v>
          </cell>
        </row>
      </sheetData>
      <sheetData sheetId="137"/>
      <sheetData sheetId="138"/>
      <sheetData sheetId="139">
        <row r="6">
          <cell r="A6">
            <v>1</v>
          </cell>
          <cell r="B6" t="str">
            <v>MATERIAL SOBRANTE</v>
          </cell>
          <cell r="C6" t="str">
            <v>CT</v>
          </cell>
          <cell r="F6">
            <v>1000</v>
          </cell>
        </row>
        <row r="7">
          <cell r="A7">
            <v>2</v>
          </cell>
          <cell r="B7" t="str">
            <v>ESCOMBROS</v>
          </cell>
          <cell r="C7" t="str">
            <v>CT</v>
          </cell>
          <cell r="F7">
            <v>359.4</v>
          </cell>
        </row>
        <row r="8">
          <cell r="A8">
            <v>3</v>
          </cell>
          <cell r="C8" t="str">
            <v>CT</v>
          </cell>
        </row>
        <row r="9">
          <cell r="A9">
            <v>4</v>
          </cell>
          <cell r="C9" t="str">
            <v>CT</v>
          </cell>
        </row>
        <row r="10">
          <cell r="A10">
            <v>5</v>
          </cell>
          <cell r="C10" t="str">
            <v>CT</v>
          </cell>
        </row>
        <row r="11">
          <cell r="A11">
            <v>6</v>
          </cell>
          <cell r="C11" t="str">
            <v>CT</v>
          </cell>
        </row>
        <row r="12">
          <cell r="A12">
            <v>7</v>
          </cell>
          <cell r="C12" t="str">
            <v>CT</v>
          </cell>
        </row>
        <row r="13">
          <cell r="A13">
            <v>8</v>
          </cell>
          <cell r="C13" t="str">
            <v>CT</v>
          </cell>
        </row>
        <row r="14">
          <cell r="A14">
            <v>9</v>
          </cell>
          <cell r="C14" t="str">
            <v>CT</v>
          </cell>
        </row>
        <row r="15">
          <cell r="A15">
            <v>10</v>
          </cell>
          <cell r="C15" t="str">
            <v>CT</v>
          </cell>
        </row>
        <row r="16">
          <cell r="A16">
            <v>11</v>
          </cell>
          <cell r="C16" t="str">
            <v>CT</v>
          </cell>
        </row>
        <row r="17">
          <cell r="A17">
            <v>12</v>
          </cell>
          <cell r="C17" t="str">
            <v>CT</v>
          </cell>
        </row>
        <row r="18">
          <cell r="A18">
            <v>13</v>
          </cell>
          <cell r="C18" t="str">
            <v>CT</v>
          </cell>
        </row>
        <row r="19">
          <cell r="A19">
            <v>14</v>
          </cell>
          <cell r="C19" t="str">
            <v>CT</v>
          </cell>
        </row>
        <row r="20">
          <cell r="A20">
            <v>15</v>
          </cell>
          <cell r="C20" t="str">
            <v>CT</v>
          </cell>
        </row>
        <row r="21">
          <cell r="A21">
            <v>16</v>
          </cell>
          <cell r="C21" t="str">
            <v>CT</v>
          </cell>
        </row>
        <row r="22">
          <cell r="A22">
            <v>17</v>
          </cell>
          <cell r="C22" t="str">
            <v>CT</v>
          </cell>
        </row>
        <row r="23">
          <cell r="A23">
            <v>18</v>
          </cell>
          <cell r="C23" t="str">
            <v>CT</v>
          </cell>
        </row>
        <row r="24">
          <cell r="A24">
            <v>19</v>
          </cell>
          <cell r="C24" t="str">
            <v>CT</v>
          </cell>
        </row>
        <row r="25">
          <cell r="A25">
            <v>20</v>
          </cell>
          <cell r="C25" t="str">
            <v>CT</v>
          </cell>
        </row>
        <row r="26">
          <cell r="A26">
            <v>21</v>
          </cell>
          <cell r="C26" t="str">
            <v>CT</v>
          </cell>
        </row>
        <row r="27">
          <cell r="A27">
            <v>22</v>
          </cell>
          <cell r="C27" t="str">
            <v>CT</v>
          </cell>
        </row>
        <row r="28">
          <cell r="A28">
            <v>23</v>
          </cell>
          <cell r="C28" t="str">
            <v>CT</v>
          </cell>
        </row>
        <row r="29">
          <cell r="A29">
            <v>24</v>
          </cell>
          <cell r="C29" t="str">
            <v>CT</v>
          </cell>
        </row>
        <row r="30">
          <cell r="A30">
            <v>25</v>
          </cell>
          <cell r="C30" t="str">
            <v>CT</v>
          </cell>
        </row>
      </sheetData>
      <sheetData sheetId="14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ux"/>
      <sheetName val="1"/>
      <sheetName val="2"/>
      <sheetName val="INS"/>
      <sheetName val="AIU"/>
      <sheetName val="F.P"/>
      <sheetName val="CANTIDADES"/>
      <sheetName val="PROGRAMACIÓN"/>
    </sheetNames>
    <sheetDataSet>
      <sheetData sheetId="0"/>
      <sheetData sheetId="1"/>
      <sheetData sheetId="2"/>
      <sheetData sheetId="3"/>
      <sheetData sheetId="4">
        <row r="3">
          <cell r="B3" t="str">
            <v>DESCRIPCION</v>
          </cell>
          <cell r="C3" t="str">
            <v>UND</v>
          </cell>
          <cell r="D3" t="str">
            <v>VALOR</v>
          </cell>
          <cell r="E3" t="str">
            <v>VR. HORA</v>
          </cell>
          <cell r="F3" t="str">
            <v>F.P</v>
          </cell>
          <cell r="G3" t="str">
            <v>JORNAL + PRESTACIONES</v>
          </cell>
        </row>
        <row r="4">
          <cell r="B4" t="str">
            <v>Ayudante</v>
          </cell>
          <cell r="C4" t="str">
            <v>Jornal</v>
          </cell>
          <cell r="D4">
            <v>27362</v>
          </cell>
          <cell r="E4">
            <v>3420</v>
          </cell>
          <cell r="F4">
            <v>0.54300000000000004</v>
          </cell>
          <cell r="G4">
            <v>42219.566000000006</v>
          </cell>
        </row>
        <row r="5">
          <cell r="B5" t="str">
            <v>Oficial</v>
          </cell>
          <cell r="C5" t="str">
            <v>Jornal</v>
          </cell>
          <cell r="D5">
            <v>41043</v>
          </cell>
          <cell r="E5">
            <v>5130</v>
          </cell>
          <cell r="F5">
            <v>0.54300000000000004</v>
          </cell>
          <cell r="G5">
            <v>63329.349000000009</v>
          </cell>
        </row>
        <row r="6">
          <cell r="B6" t="str">
            <v>Maestro de construcción</v>
          </cell>
          <cell r="C6" t="str">
            <v>Jornal</v>
          </cell>
          <cell r="D6">
            <v>54724</v>
          </cell>
          <cell r="E6">
            <v>6841</v>
          </cell>
          <cell r="F6">
            <v>0.54300000000000004</v>
          </cell>
          <cell r="G6">
            <v>84439.132000000012</v>
          </cell>
        </row>
        <row r="7">
          <cell r="B7" t="str">
            <v>Topógrafo</v>
          </cell>
          <cell r="C7" t="str">
            <v>Jornal</v>
          </cell>
          <cell r="D7">
            <v>68405</v>
          </cell>
          <cell r="E7">
            <v>8551</v>
          </cell>
          <cell r="F7">
            <v>0.54300000000000004</v>
          </cell>
          <cell r="G7">
            <v>105548.91500000001</v>
          </cell>
        </row>
        <row r="8">
          <cell r="B8" t="str">
            <v>Cadenero</v>
          </cell>
          <cell r="C8" t="str">
            <v>Jornal</v>
          </cell>
          <cell r="D8">
            <v>36939</v>
          </cell>
          <cell r="E8">
            <v>4617</v>
          </cell>
          <cell r="F8">
            <v>0.54300000000000004</v>
          </cell>
          <cell r="G8">
            <v>56996.877000000008</v>
          </cell>
        </row>
        <row r="9">
          <cell r="B9" t="str">
            <v>Soldador</v>
          </cell>
          <cell r="C9" t="str">
            <v>Jornal</v>
          </cell>
          <cell r="D9">
            <v>62933</v>
          </cell>
          <cell r="E9">
            <v>7867</v>
          </cell>
          <cell r="F9">
            <v>0.54300000000000004</v>
          </cell>
          <cell r="G9">
            <v>97105.619000000006</v>
          </cell>
        </row>
        <row r="10">
          <cell r="B10" t="str">
            <v>Ingeniero residente</v>
          </cell>
          <cell r="C10" t="str">
            <v>Jornal</v>
          </cell>
          <cell r="D10">
            <v>64301</v>
          </cell>
          <cell r="E10">
            <v>8038</v>
          </cell>
          <cell r="F10">
            <v>0.54300000000000004</v>
          </cell>
          <cell r="G10">
            <v>99216.443000000014</v>
          </cell>
        </row>
        <row r="11">
          <cell r="B11" t="str">
            <v>Director de proyecto</v>
          </cell>
          <cell r="C11" t="str">
            <v>Jornal</v>
          </cell>
          <cell r="D11">
            <v>103976</v>
          </cell>
          <cell r="E11">
            <v>12997</v>
          </cell>
          <cell r="F11">
            <v>0.54300000000000004</v>
          </cell>
          <cell r="G11">
            <v>160434.96800000002</v>
          </cell>
        </row>
        <row r="12">
          <cell r="B12" t="str">
            <v>Celador</v>
          </cell>
          <cell r="C12" t="str">
            <v>Jornal</v>
          </cell>
          <cell r="D12">
            <v>30098</v>
          </cell>
          <cell r="E12">
            <v>3762</v>
          </cell>
          <cell r="F12">
            <v>0.54300000000000004</v>
          </cell>
          <cell r="G12">
            <v>46441.214000000007</v>
          </cell>
        </row>
        <row r="13">
          <cell r="B13" t="str">
            <v>Almacenista</v>
          </cell>
          <cell r="C13" t="str">
            <v>Jornal</v>
          </cell>
          <cell r="D13">
            <v>32834</v>
          </cell>
          <cell r="E13">
            <v>4104</v>
          </cell>
          <cell r="F13">
            <v>0.54300000000000004</v>
          </cell>
          <cell r="G13">
            <v>50662.862000000008</v>
          </cell>
        </row>
        <row r="14">
          <cell r="B14" t="str">
            <v>Electricista</v>
          </cell>
          <cell r="C14" t="str">
            <v>Jornal</v>
          </cell>
          <cell r="D14">
            <v>49251.6</v>
          </cell>
          <cell r="E14">
            <v>6156</v>
          </cell>
          <cell r="F14">
            <v>0.54300000000000004</v>
          </cell>
          <cell r="G14">
            <v>75995.218800000002</v>
          </cell>
        </row>
        <row r="15">
          <cell r="B15" t="str">
            <v>Auxiliar de electricista</v>
          </cell>
          <cell r="C15" t="str">
            <v>Jornal</v>
          </cell>
          <cell r="D15">
            <v>38307</v>
          </cell>
          <cell r="E15">
            <v>4788</v>
          </cell>
          <cell r="F15">
            <v>0.54300000000000004</v>
          </cell>
          <cell r="G15">
            <v>59107.701000000008</v>
          </cell>
        </row>
        <row r="16">
          <cell r="B16" t="str">
            <v>Secretaria</v>
          </cell>
          <cell r="C16" t="str">
            <v>Jornal</v>
          </cell>
          <cell r="D16">
            <v>30098</v>
          </cell>
          <cell r="E16">
            <v>3762</v>
          </cell>
          <cell r="F16">
            <v>0.54300000000000004</v>
          </cell>
          <cell r="G16">
            <v>46441.214000000007</v>
          </cell>
        </row>
        <row r="17">
          <cell r="B17" t="str">
            <v>Mensajero</v>
          </cell>
          <cell r="C17" t="str">
            <v>Jornal</v>
          </cell>
          <cell r="D17">
            <v>28730</v>
          </cell>
          <cell r="E17">
            <v>3591</v>
          </cell>
          <cell r="F17">
            <v>0.54300000000000004</v>
          </cell>
          <cell r="G17">
            <v>44330.390000000007</v>
          </cell>
        </row>
        <row r="18">
          <cell r="B18" t="str">
            <v>Cuadrilla AA</v>
          </cell>
          <cell r="C18" t="str">
            <v>Jornal</v>
          </cell>
          <cell r="D18">
            <v>68405</v>
          </cell>
          <cell r="E18">
            <v>8551</v>
          </cell>
          <cell r="F18">
            <v>0.54300000000000004</v>
          </cell>
          <cell r="G18">
            <v>105548.91500000001</v>
          </cell>
        </row>
        <row r="19">
          <cell r="B19" t="str">
            <v>Cuadrilla AA-2</v>
          </cell>
          <cell r="C19" t="str">
            <v>Jornal</v>
          </cell>
          <cell r="D19">
            <v>95767</v>
          </cell>
          <cell r="E19">
            <v>11971</v>
          </cell>
          <cell r="F19">
            <v>0.54300000000000004</v>
          </cell>
          <cell r="G19">
            <v>147768.481</v>
          </cell>
        </row>
        <row r="20">
          <cell r="B20" t="str">
            <v>Cuadrilla BB (Instalaciones)</v>
          </cell>
          <cell r="C20" t="str">
            <v>Jornal</v>
          </cell>
          <cell r="D20">
            <v>75245.5</v>
          </cell>
          <cell r="E20">
            <v>9406</v>
          </cell>
          <cell r="F20">
            <v>0.54300000000000004</v>
          </cell>
          <cell r="G20">
            <v>116103.80650000001</v>
          </cell>
        </row>
        <row r="21">
          <cell r="B21" t="str">
            <v>Cuadrilla CC (pintura)</v>
          </cell>
          <cell r="C21" t="str">
            <v>Jornal</v>
          </cell>
          <cell r="D21">
            <v>78665.75</v>
          </cell>
          <cell r="E21">
            <v>9833</v>
          </cell>
          <cell r="F21">
            <v>0.54300000000000004</v>
          </cell>
          <cell r="G21">
            <v>121381.25225000001</v>
          </cell>
        </row>
        <row r="22">
          <cell r="B22" t="str">
            <v>Cuadrilla DD (Carpinterías)</v>
          </cell>
          <cell r="C22" t="str">
            <v>Jornal</v>
          </cell>
          <cell r="D22">
            <v>82086</v>
          </cell>
          <cell r="E22">
            <v>10261</v>
          </cell>
          <cell r="F22">
            <v>0.54300000000000004</v>
          </cell>
          <cell r="G22">
            <v>126658.69800000002</v>
          </cell>
        </row>
        <row r="23">
          <cell r="B23" t="str">
            <v>Cuadrilla EE (Cableado Est)</v>
          </cell>
          <cell r="C23" t="str">
            <v>Jornal</v>
          </cell>
          <cell r="D23">
            <v>88926.5</v>
          </cell>
          <cell r="E23">
            <v>11116</v>
          </cell>
          <cell r="F23">
            <v>0.54300000000000004</v>
          </cell>
          <cell r="G23">
            <v>137213.5895</v>
          </cell>
        </row>
        <row r="24">
          <cell r="B24" t="str">
            <v>Cuadrilla Eléctrica</v>
          </cell>
          <cell r="C24" t="str">
            <v>Jornal</v>
          </cell>
          <cell r="D24">
            <v>86190.3</v>
          </cell>
          <cell r="E24">
            <v>10774</v>
          </cell>
          <cell r="F24">
            <v>0.54300000000000004</v>
          </cell>
          <cell r="G24">
            <v>132991.63290000003</v>
          </cell>
        </row>
        <row r="25">
          <cell r="E25">
            <v>0</v>
          </cell>
          <cell r="F25">
            <v>0.54300000000000004</v>
          </cell>
          <cell r="G25">
            <v>0</v>
          </cell>
        </row>
        <row r="26">
          <cell r="E26">
            <v>0</v>
          </cell>
          <cell r="F26">
            <v>0.54300000000000004</v>
          </cell>
          <cell r="G26">
            <v>0</v>
          </cell>
        </row>
        <row r="27">
          <cell r="E27">
            <v>0</v>
          </cell>
          <cell r="F27">
            <v>0.54300000000000004</v>
          </cell>
          <cell r="G27">
            <v>0</v>
          </cell>
        </row>
        <row r="28">
          <cell r="B28" t="str">
            <v>MATERIALES</v>
          </cell>
        </row>
        <row r="29">
          <cell r="B29" t="str">
            <v>DESCRIPCIÓN</v>
          </cell>
          <cell r="C29" t="str">
            <v>UND</v>
          </cell>
          <cell r="D29" t="str">
            <v>VALOR</v>
          </cell>
        </row>
        <row r="30">
          <cell r="B30" t="str">
            <v xml:space="preserve">CEMENTO </v>
          </cell>
          <cell r="C30" t="str">
            <v>KG</v>
          </cell>
          <cell r="D30">
            <v>560</v>
          </cell>
        </row>
        <row r="31">
          <cell r="B31" t="str">
            <v xml:space="preserve">ARENA </v>
          </cell>
          <cell r="C31" t="str">
            <v>M3</v>
          </cell>
          <cell r="D31">
            <v>55000</v>
          </cell>
        </row>
        <row r="32">
          <cell r="B32" t="str">
            <v>AGUA</v>
          </cell>
          <cell r="C32" t="str">
            <v>LT</v>
          </cell>
          <cell r="D32">
            <v>20</v>
          </cell>
        </row>
        <row r="33">
          <cell r="B33" t="str">
            <v xml:space="preserve">TRITURADO </v>
          </cell>
          <cell r="C33" t="str">
            <v>M3</v>
          </cell>
          <cell r="D33">
            <v>65000</v>
          </cell>
        </row>
        <row r="34">
          <cell r="B34" t="str">
            <v>ADITIVO IMPERMEABILIZANTE  SIKA O SIMILAR</v>
          </cell>
          <cell r="C34" t="str">
            <v xml:space="preserve">KILO </v>
          </cell>
          <cell r="D34">
            <v>6000</v>
          </cell>
        </row>
        <row r="35">
          <cell r="B35" t="str">
            <v xml:space="preserve">MANTO SIKAFELT O EQUIVALENTE </v>
          </cell>
          <cell r="C35" t="str">
            <v>M2</v>
          </cell>
          <cell r="D35">
            <v>1500</v>
          </cell>
        </row>
        <row r="36">
          <cell r="B36" t="str">
            <v xml:space="preserve">Andamio Metálico Tubular </v>
          </cell>
          <cell r="C36" t="str">
            <v>U/D</v>
          </cell>
          <cell r="D36">
            <v>1100</v>
          </cell>
        </row>
        <row r="37">
          <cell r="B37" t="str">
            <v xml:space="preserve">PARAL DE MADERA ROLLIZA POR 3 METROS </v>
          </cell>
          <cell r="C37" t="str">
            <v>UND</v>
          </cell>
          <cell r="D37">
            <v>8500</v>
          </cell>
        </row>
        <row r="38">
          <cell r="B38" t="str">
            <v>PUNTILLA 4"</v>
          </cell>
          <cell r="C38" t="str">
            <v>KILO</v>
          </cell>
          <cell r="D38">
            <v>5608</v>
          </cell>
        </row>
        <row r="39">
          <cell r="B39" t="str">
            <v>TELA VERDE CERRAMIENTO (ROLLO 2,10x100M)</v>
          </cell>
          <cell r="C39" t="str">
            <v xml:space="preserve">ROLLO </v>
          </cell>
          <cell r="D39">
            <v>223648</v>
          </cell>
        </row>
        <row r="40">
          <cell r="B40" t="str">
            <v xml:space="preserve">VALDE DE 5 GALONES </v>
          </cell>
          <cell r="C40" t="str">
            <v>UND</v>
          </cell>
          <cell r="D40">
            <v>1600</v>
          </cell>
        </row>
        <row r="41">
          <cell r="B41" t="str">
            <v>TEJA ZINC</v>
          </cell>
          <cell r="C41" t="str">
            <v>m2</v>
          </cell>
          <cell r="D41">
            <v>24800</v>
          </cell>
        </row>
        <row r="42">
          <cell r="B42" t="str">
            <v xml:space="preserve">ALAMBRE NEGRO </v>
          </cell>
          <cell r="C42" t="str">
            <v>kg</v>
          </cell>
          <cell r="D42">
            <v>3200</v>
          </cell>
        </row>
        <row r="43">
          <cell r="B43" t="str">
            <v>Martillo para demoliciones</v>
          </cell>
          <cell r="D43">
            <v>50000</v>
          </cell>
        </row>
        <row r="44">
          <cell r="B44" t="str">
            <v xml:space="preserve">CONCRETO DE 1500 PSI </v>
          </cell>
          <cell r="C44" t="str">
            <v>m3</v>
          </cell>
          <cell r="D44">
            <v>339422</v>
          </cell>
        </row>
        <row r="45">
          <cell r="B45" t="str">
            <v xml:space="preserve">MORTERO 1:3 </v>
          </cell>
          <cell r="C45" t="str">
            <v>m3</v>
          </cell>
          <cell r="D45">
            <v>418821</v>
          </cell>
        </row>
        <row r="46">
          <cell r="B46" t="str">
            <v>MORTERO 1:4</v>
          </cell>
          <cell r="C46" t="str">
            <v>m3</v>
          </cell>
          <cell r="D46">
            <v>366963</v>
          </cell>
        </row>
        <row r="47">
          <cell r="B47" t="str">
            <v>CEMENTO BLANCO</v>
          </cell>
          <cell r="C47" t="str">
            <v>KG</v>
          </cell>
          <cell r="D47">
            <v>1575</v>
          </cell>
        </row>
        <row r="48">
          <cell r="B48" t="str">
            <v>CEMENTO GRIS</v>
          </cell>
          <cell r="C48" t="str">
            <v>KG</v>
          </cell>
          <cell r="D48">
            <v>560</v>
          </cell>
        </row>
        <row r="49">
          <cell r="B49" t="str">
            <v xml:space="preserve">GRAVILLA SABANERA No. 2 </v>
          </cell>
          <cell r="C49" t="str">
            <v>BLTO</v>
          </cell>
          <cell r="D49">
            <v>26068</v>
          </cell>
        </row>
        <row r="50">
          <cell r="B50" t="str">
            <v>ACIDO MURIATICO</v>
          </cell>
          <cell r="C50" t="str">
            <v>LT</v>
          </cell>
          <cell r="D50">
            <v>2350</v>
          </cell>
        </row>
        <row r="51">
          <cell r="B51" t="str">
            <v>LISTON DE MADERA</v>
          </cell>
          <cell r="C51" t="str">
            <v>UND</v>
          </cell>
          <cell r="D51">
            <v>1046</v>
          </cell>
        </row>
        <row r="52">
          <cell r="B52" t="str">
            <v>MANTO IMPERMEABILIZANTE (SIKA O SIMILAR)</v>
          </cell>
          <cell r="C52" t="str">
            <v xml:space="preserve">ROLLO </v>
          </cell>
          <cell r="D52">
            <v>325844</v>
          </cell>
        </row>
        <row r="53">
          <cell r="B53" t="str">
            <v>GEOTEXTIL (SIKA O SIMILAR)</v>
          </cell>
          <cell r="C53" t="str">
            <v>M2</v>
          </cell>
          <cell r="D53">
            <v>4000</v>
          </cell>
        </row>
        <row r="54">
          <cell r="B54" t="str">
            <v>LOSETA EN CEMENTO PREPULIDO ALFA O SIMILAR</v>
          </cell>
          <cell r="C54" t="str">
            <v>M2</v>
          </cell>
          <cell r="D54">
            <v>30511</v>
          </cell>
        </row>
        <row r="55">
          <cell r="B55" t="str">
            <v>TUBO PVC VENTILACIÓN 4"</v>
          </cell>
          <cell r="C55" t="str">
            <v>ml</v>
          </cell>
          <cell r="D55">
            <v>11440</v>
          </cell>
        </row>
        <row r="56">
          <cell r="B56" t="str">
            <v>LIMPIADOR REMOVEDOR PVC 56 GMS</v>
          </cell>
          <cell r="C56" t="str">
            <v>und</v>
          </cell>
          <cell r="D56">
            <v>3847</v>
          </cell>
        </row>
        <row r="57">
          <cell r="B57" t="str">
            <v>CODO DE BAJANTE 90° D=4"</v>
          </cell>
          <cell r="C57" t="str">
            <v>und</v>
          </cell>
          <cell r="D57">
            <v>7200</v>
          </cell>
        </row>
        <row r="58">
          <cell r="B58" t="str">
            <v>SOLDADURA LIQUIDA PVC 1/32</v>
          </cell>
          <cell r="C58" t="str">
            <v>und</v>
          </cell>
          <cell r="D58">
            <v>18649</v>
          </cell>
        </row>
        <row r="59">
          <cell r="B59" t="str">
            <v>Disposición Final</v>
          </cell>
          <cell r="C59" t="str">
            <v>m3</v>
          </cell>
          <cell r="D59">
            <v>5000</v>
          </cell>
        </row>
        <row r="60">
          <cell r="B60" t="str">
            <v>ADITIVO PARA DILATACIONES (SIKAFLEX O SIMILAR)</v>
          </cell>
          <cell r="C60" t="str">
            <v>cartucho</v>
          </cell>
          <cell r="D60">
            <v>22650</v>
          </cell>
        </row>
        <row r="61">
          <cell r="B61" t="str">
            <v>JABON EN POLVO</v>
          </cell>
          <cell r="C61" t="str">
            <v>UND</v>
          </cell>
          <cell r="D61">
            <v>150</v>
          </cell>
        </row>
        <row r="62">
          <cell r="B62" t="str">
            <v>Lámina de fibrocemento de 1,22m x 2,44m x 8mm de espesor</v>
          </cell>
          <cell r="C62" t="str">
            <v>UND</v>
          </cell>
          <cell r="D62">
            <v>50900</v>
          </cell>
        </row>
        <row r="63">
          <cell r="B63" t="str">
            <v>Vinilo tipo 1</v>
          </cell>
          <cell r="C63" t="str">
            <v>Galón</v>
          </cell>
          <cell r="D63">
            <v>45900</v>
          </cell>
        </row>
        <row r="64">
          <cell r="B64" t="str">
            <v>Agua gl</v>
          </cell>
          <cell r="C64" t="str">
            <v>Galón</v>
          </cell>
          <cell r="D64">
            <v>173</v>
          </cell>
        </row>
        <row r="65">
          <cell r="B65" t="str">
            <v>Piedra Muñeca</v>
          </cell>
          <cell r="C65" t="str">
            <v>m2</v>
          </cell>
          <cell r="D65">
            <v>160886</v>
          </cell>
        </row>
        <row r="66">
          <cell r="B66" t="str">
            <v>Cemento Blanco 2kg</v>
          </cell>
          <cell r="C66" t="str">
            <v>und</v>
          </cell>
          <cell r="D66">
            <v>4600</v>
          </cell>
        </row>
        <row r="67">
          <cell r="B67" t="str">
            <v>Arena Lavada de Río</v>
          </cell>
          <cell r="C67" t="str">
            <v>m3</v>
          </cell>
          <cell r="D67">
            <v>56200</v>
          </cell>
        </row>
        <row r="68">
          <cell r="B68" t="str">
            <v>Ángulo de 1" x 1/8"</v>
          </cell>
          <cell r="C68" t="str">
            <v>ml</v>
          </cell>
          <cell r="D68">
            <v>2950</v>
          </cell>
        </row>
        <row r="69">
          <cell r="B69" t="str">
            <v>Listón sajo de 5 x 3 cm x 2,5 m (varilla)</v>
          </cell>
          <cell r="C69" t="str">
            <v>ml</v>
          </cell>
          <cell r="D69">
            <v>2400</v>
          </cell>
        </row>
        <row r="70">
          <cell r="B70" t="str">
            <v>Adhesivo epóxico dos componentes</v>
          </cell>
          <cell r="C70" t="str">
            <v>kg</v>
          </cell>
          <cell r="D70">
            <v>60000</v>
          </cell>
        </row>
        <row r="71">
          <cell r="B71" t="str">
            <v>Concreto de 20,7 Mpa (3000 psi)</v>
          </cell>
          <cell r="C71" t="str">
            <v>M3</v>
          </cell>
          <cell r="D71">
            <v>393239</v>
          </cell>
        </row>
        <row r="72">
          <cell r="B72" t="str">
            <v>Puntilla (promedio)</v>
          </cell>
          <cell r="C72" t="str">
            <v>Lb</v>
          </cell>
          <cell r="D72">
            <v>2200</v>
          </cell>
        </row>
        <row r="73">
          <cell r="B73" t="str">
            <v>Tabla para formaleta de 1" x 10" x 2,9 m</v>
          </cell>
          <cell r="C73" t="str">
            <v>ml</v>
          </cell>
          <cell r="D73">
            <v>3600</v>
          </cell>
        </row>
        <row r="74">
          <cell r="B74" t="str">
            <v>Sardinel prefabricado UC-S10</v>
          </cell>
          <cell r="C74" t="str">
            <v>und</v>
          </cell>
          <cell r="D74">
            <v>35600</v>
          </cell>
        </row>
        <row r="75">
          <cell r="B75" t="str">
            <v>Material Seleccionado para Relleno</v>
          </cell>
          <cell r="C75" t="str">
            <v>m3</v>
          </cell>
          <cell r="D75">
            <v>19000</v>
          </cell>
        </row>
        <row r="76">
          <cell r="B76" t="str">
            <v>SUB BASE GRANULAR SBG-1 INVIAS</v>
          </cell>
          <cell r="C76" t="str">
            <v>m3</v>
          </cell>
          <cell r="D76">
            <v>36000</v>
          </cell>
        </row>
        <row r="77">
          <cell r="B77" t="str">
            <v xml:space="preserve">Losetas prefabricadas UC-L20; UC-L10; UC-L30 </v>
          </cell>
          <cell r="C77" t="str">
            <v>m2</v>
          </cell>
          <cell r="D77">
            <v>40500</v>
          </cell>
        </row>
        <row r="78">
          <cell r="B78" t="str">
            <v>Arena Fina</v>
          </cell>
          <cell r="C78" t="str">
            <v>m3</v>
          </cell>
          <cell r="D78">
            <v>59000</v>
          </cell>
        </row>
        <row r="79">
          <cell r="B79" t="str">
            <v>Pintura vinilo para exteriores koraza o similar</v>
          </cell>
          <cell r="C79" t="str">
            <v>gln</v>
          </cell>
          <cell r="D79">
            <v>59500</v>
          </cell>
        </row>
        <row r="80">
          <cell r="B80" t="str">
            <v>Andamio (% mano obra)</v>
          </cell>
          <cell r="C80" t="str">
            <v>%</v>
          </cell>
        </row>
        <row r="81">
          <cell r="B81" t="str">
            <v>Gravilla o Grava</v>
          </cell>
          <cell r="C81" t="str">
            <v>blto</v>
          </cell>
          <cell r="D81">
            <v>19600</v>
          </cell>
        </row>
        <row r="82">
          <cell r="B82" t="str">
            <v>Anticorrosivo gris o rojo</v>
          </cell>
          <cell r="C82" t="str">
            <v>Galón</v>
          </cell>
          <cell r="D82">
            <v>34000</v>
          </cell>
        </row>
        <row r="83">
          <cell r="B83" t="str">
            <v>Esmalte</v>
          </cell>
          <cell r="C83" t="str">
            <v>Galón</v>
          </cell>
          <cell r="D83">
            <v>58000</v>
          </cell>
        </row>
        <row r="84">
          <cell r="B84" t="str">
            <v>LIJA 320 AGUA</v>
          </cell>
          <cell r="C84" t="str">
            <v>Pliego</v>
          </cell>
          <cell r="D84">
            <v>1000</v>
          </cell>
        </row>
        <row r="85">
          <cell r="B85" t="str">
            <v>Fondo de junta de polietileno de baja densidad</v>
          </cell>
          <cell r="C85" t="str">
            <v>ml</v>
          </cell>
          <cell r="D85">
            <v>700</v>
          </cell>
        </row>
        <row r="86">
          <cell r="B86" t="str">
            <v>Sikaflex 1CSL o equivalente</v>
          </cell>
          <cell r="C86" t="str">
            <v>und</v>
          </cell>
          <cell r="D86">
            <v>29000</v>
          </cell>
        </row>
        <row r="87">
          <cell r="B87" t="str">
            <v>Cordon de respaldo Sika road 16 mm o equivalente</v>
          </cell>
          <cell r="C87" t="str">
            <v>ml</v>
          </cell>
          <cell r="D87">
            <v>900</v>
          </cell>
        </row>
        <row r="88">
          <cell r="B88" t="str">
            <v>Disco Diamantado 14" corte concreto</v>
          </cell>
          <cell r="C88" t="str">
            <v>und</v>
          </cell>
          <cell r="D88">
            <v>420000</v>
          </cell>
        </row>
        <row r="89">
          <cell r="B89" t="str">
            <v>Ladrillo H-10</v>
          </cell>
          <cell r="C89" t="str">
            <v>und</v>
          </cell>
          <cell r="D89">
            <v>900</v>
          </cell>
        </row>
        <row r="90">
          <cell r="B90" t="str">
            <v>Ceramica 30 x 40 cm Blanco Brillante</v>
          </cell>
          <cell r="C90" t="str">
            <v>m2</v>
          </cell>
          <cell r="D90">
            <v>27000</v>
          </cell>
        </row>
        <row r="91">
          <cell r="B91" t="str">
            <v>Pegacor blanco adhesivo cerámico</v>
          </cell>
          <cell r="C91" t="str">
            <v>kg</v>
          </cell>
          <cell r="D91">
            <v>1200</v>
          </cell>
        </row>
        <row r="92">
          <cell r="B92" t="str">
            <v>Formaleta (1 uso)</v>
          </cell>
          <cell r="C92" t="str">
            <v>m2</v>
          </cell>
          <cell r="D92">
            <v>48000</v>
          </cell>
        </row>
        <row r="93">
          <cell r="B93" t="str">
            <v>Acero PDR 60</v>
          </cell>
          <cell r="C93" t="str">
            <v>kg</v>
          </cell>
          <cell r="D93">
            <v>2900</v>
          </cell>
        </row>
        <row r="94">
          <cell r="B94" t="str">
            <v>Tubería PVC sanitaria de 3"</v>
          </cell>
          <cell r="C94" t="str">
            <v>ml</v>
          </cell>
          <cell r="D94">
            <v>12400</v>
          </cell>
        </row>
        <row r="95">
          <cell r="B95" t="str">
            <v>Accesorios PVC sanitaria (% tubería)</v>
          </cell>
          <cell r="C95" t="str">
            <v>%</v>
          </cell>
        </row>
        <row r="96">
          <cell r="B96" t="str">
            <v>Limpiador removedor PVC 1/4</v>
          </cell>
          <cell r="C96" t="str">
            <v>und</v>
          </cell>
          <cell r="D96">
            <v>44900</v>
          </cell>
        </row>
        <row r="97">
          <cell r="B97" t="str">
            <v>Soldadura PVC liquida 1/4</v>
          </cell>
          <cell r="C97" t="str">
            <v>und</v>
          </cell>
          <cell r="D97">
            <v>68400</v>
          </cell>
        </row>
        <row r="98">
          <cell r="B98" t="str">
            <v>Tubo presion RDE 13.5 PVC 1/2 "</v>
          </cell>
          <cell r="C98" t="str">
            <v>ml</v>
          </cell>
          <cell r="D98">
            <v>2600</v>
          </cell>
        </row>
        <row r="99">
          <cell r="B99" t="str">
            <v>Union presion PVC 1/2"</v>
          </cell>
          <cell r="C99" t="str">
            <v>und</v>
          </cell>
          <cell r="D99">
            <v>370</v>
          </cell>
        </row>
        <row r="100">
          <cell r="B100" t="str">
            <v>Cinta aislante 3/4</v>
          </cell>
          <cell r="C100" t="str">
            <v>und</v>
          </cell>
          <cell r="D100">
            <v>260</v>
          </cell>
        </row>
        <row r="101">
          <cell r="B101" t="str">
            <v>Tubería PVC conduit de 1/2"</v>
          </cell>
          <cell r="C101" t="str">
            <v>und</v>
          </cell>
          <cell r="D101">
            <v>2250</v>
          </cell>
        </row>
        <row r="102">
          <cell r="B102" t="str">
            <v>Adaptador PVC terminal de 1/2" conduit</v>
          </cell>
          <cell r="C102" t="str">
            <v>und</v>
          </cell>
          <cell r="D102">
            <v>245</v>
          </cell>
        </row>
        <row r="103">
          <cell r="B103" t="str">
            <v>Alambre cobre # 12 AWG</v>
          </cell>
          <cell r="C103" t="str">
            <v>und</v>
          </cell>
          <cell r="D103">
            <v>824</v>
          </cell>
        </row>
        <row r="104">
          <cell r="B104" t="str">
            <v>Plafón de losa</v>
          </cell>
          <cell r="C104" t="str">
            <v>und</v>
          </cell>
          <cell r="D104">
            <v>1350</v>
          </cell>
        </row>
        <row r="105">
          <cell r="B105" t="str">
            <v>Caja plástica conduit sencilla cumple norma Retie</v>
          </cell>
          <cell r="C105" t="str">
            <v>ml</v>
          </cell>
          <cell r="D105">
            <v>1350</v>
          </cell>
        </row>
        <row r="106">
          <cell r="B106" t="str">
            <v>Codo 90° presion PVC 1/2"</v>
          </cell>
          <cell r="C106" t="str">
            <v>und</v>
          </cell>
          <cell r="D106">
            <v>616</v>
          </cell>
        </row>
        <row r="107">
          <cell r="B107" t="str">
            <v>Adaptador macho presión PVC 1/2"</v>
          </cell>
          <cell r="C107" t="str">
            <v>und</v>
          </cell>
          <cell r="D107">
            <v>423</v>
          </cell>
        </row>
        <row r="108">
          <cell r="B108" t="str">
            <v>Cinta teflon 20 mm x 10 m</v>
          </cell>
          <cell r="C108" t="str">
            <v>rl</v>
          </cell>
          <cell r="D108">
            <v>2206</v>
          </cell>
        </row>
        <row r="109">
          <cell r="B109" t="str">
            <v>Codo H.G. 90° Ø 1/2"</v>
          </cell>
          <cell r="C109" t="str">
            <v>und</v>
          </cell>
          <cell r="D109">
            <v>1240</v>
          </cell>
        </row>
        <row r="110">
          <cell r="B110" t="str">
            <v>Niple Ø 1/2" en H.G. L=0.05 m</v>
          </cell>
          <cell r="C110" t="str">
            <v>und</v>
          </cell>
          <cell r="D110">
            <v>878</v>
          </cell>
        </row>
        <row r="111">
          <cell r="B111" t="str">
            <v>Tapon roscado presión PVC 1/2</v>
          </cell>
          <cell r="C111" t="str">
            <v>und</v>
          </cell>
          <cell r="D111">
            <v>480</v>
          </cell>
        </row>
        <row r="112">
          <cell r="B112" t="str">
            <v>Tubo presion RDE 13.5 PVC 1/2 "</v>
          </cell>
          <cell r="C112" t="str">
            <v>m</v>
          </cell>
          <cell r="D112">
            <v>2703</v>
          </cell>
        </row>
        <row r="113">
          <cell r="B113" t="str">
            <v>Codo sanitario 90° 1/4 C x C PVC 4"</v>
          </cell>
          <cell r="C113" t="str">
            <v>und</v>
          </cell>
          <cell r="D113">
            <v>7245</v>
          </cell>
        </row>
        <row r="114">
          <cell r="B114" t="str">
            <v>Tubo PVC sanitario de 4"</v>
          </cell>
          <cell r="C114" t="str">
            <v>ml</v>
          </cell>
          <cell r="D114">
            <v>17167</v>
          </cell>
        </row>
        <row r="115">
          <cell r="B115" t="str">
            <v>Tee Sanitaria PVC 4 "</v>
          </cell>
          <cell r="C115" t="str">
            <v>und</v>
          </cell>
          <cell r="D115">
            <v>9345</v>
          </cell>
        </row>
        <row r="116">
          <cell r="B116" t="str">
            <v>Bisagra común 3"</v>
          </cell>
          <cell r="C116" t="str">
            <v>und</v>
          </cell>
          <cell r="D116">
            <v>1400</v>
          </cell>
        </row>
        <row r="117">
          <cell r="B117" t="str">
            <v>Esmalte mate supersintético</v>
          </cell>
          <cell r="C117" t="str">
            <v>Galón</v>
          </cell>
          <cell r="D117">
            <v>49667</v>
          </cell>
        </row>
        <row r="118">
          <cell r="B118" t="str">
            <v>LAMINA COLD ROLLED CAL 18 (1.20 MM) 1X2 M</v>
          </cell>
          <cell r="C118" t="str">
            <v>und</v>
          </cell>
          <cell r="D118">
            <v>56089</v>
          </cell>
        </row>
        <row r="119">
          <cell r="B119" t="str">
            <v>Soldadura electrosoldada 6013 de 1/8"</v>
          </cell>
          <cell r="C119" t="str">
            <v>kg</v>
          </cell>
          <cell r="D119">
            <v>7850</v>
          </cell>
        </row>
        <row r="120">
          <cell r="B120" t="str">
            <v>Instalacion carpinteria metalica con mortero 1:3</v>
          </cell>
          <cell r="C120" t="str">
            <v>m2</v>
          </cell>
          <cell r="D120">
            <v>24000</v>
          </cell>
        </row>
        <row r="121">
          <cell r="B121" t="str">
            <v>Marco puerta en lamina cold rolled cal. 18, de 0.80 x 2.10. Suministro e instal.</v>
          </cell>
          <cell r="C121" t="str">
            <v>und</v>
          </cell>
          <cell r="D121">
            <v>83000</v>
          </cell>
        </row>
        <row r="122">
          <cell r="B122" t="str">
            <v>Estuco plástico</v>
          </cell>
          <cell r="C122" t="str">
            <v>gln</v>
          </cell>
          <cell r="D122">
            <v>15745</v>
          </cell>
        </row>
        <row r="123">
          <cell r="B123" t="str">
            <v>SUBCONTRATO RESELLAMIENTO VENTANERÍA CON SILICONA</v>
          </cell>
          <cell r="C123" t="str">
            <v>ML</v>
          </cell>
          <cell r="D123">
            <v>5514</v>
          </cell>
        </row>
        <row r="124">
          <cell r="B124" t="str">
            <v>SIKA ACRIL TECHO 10 AÑOS GRIS</v>
          </cell>
          <cell r="C124" t="str">
            <v>KG</v>
          </cell>
          <cell r="D124">
            <v>7980.8</v>
          </cell>
        </row>
        <row r="125">
          <cell r="B125" t="str">
            <v xml:space="preserve">PLÁSTICO </v>
          </cell>
          <cell r="C125" t="str">
            <v>M2</v>
          </cell>
          <cell r="D125">
            <v>9000</v>
          </cell>
        </row>
        <row r="126">
          <cell r="B126" t="str">
            <v>Mezcla Pinturas Acabado Similar piedra Bogota o muñeca</v>
          </cell>
          <cell r="C126" t="str">
            <v>M2</v>
          </cell>
          <cell r="D126">
            <v>7000</v>
          </cell>
        </row>
        <row r="127">
          <cell r="B127" t="str">
            <v>Sika Transparente 10 o similar</v>
          </cell>
          <cell r="C127" t="str">
            <v>gln</v>
          </cell>
          <cell r="D127">
            <v>48700</v>
          </cell>
        </row>
        <row r="128">
          <cell r="B128" t="str">
            <v>SUBCONTRATO LIMPIEZA EN SECO DE VENTANERÍA, REEMPLAZO DE VENTANAS Y REPARACIÓN DE BASCULANTES</v>
          </cell>
          <cell r="C128" t="str">
            <v>M2</v>
          </cell>
          <cell r="D128">
            <v>12000</v>
          </cell>
        </row>
        <row r="129">
          <cell r="B129" t="str">
            <v>SUPER MANTO 500 XT 2.8 MM FIBERGLASS O SIMILAR</v>
          </cell>
          <cell r="C129" t="str">
            <v>M2</v>
          </cell>
          <cell r="D129">
            <v>11000</v>
          </cell>
        </row>
        <row r="130">
          <cell r="B130" t="str">
            <v>EMULSION ASFALTICA 18K</v>
          </cell>
          <cell r="C130" t="str">
            <v>KG</v>
          </cell>
          <cell r="D130">
            <v>2500</v>
          </cell>
        </row>
        <row r="131">
          <cell r="B131" t="str">
            <v>Pintura Bituminosa aluminio</v>
          </cell>
          <cell r="C131" t="str">
            <v>Gln</v>
          </cell>
          <cell r="D131">
            <v>31000</v>
          </cell>
        </row>
        <row r="132">
          <cell r="B132" t="str">
            <v>Permisos de disposición final</v>
          </cell>
          <cell r="C132" t="str">
            <v>m3</v>
          </cell>
          <cell r="D132">
            <v>5000</v>
          </cell>
        </row>
        <row r="133">
          <cell r="B133" t="str">
            <v>Sikalastic 612 o similar</v>
          </cell>
          <cell r="C133" t="str">
            <v>kg</v>
          </cell>
          <cell r="D133">
            <v>21500</v>
          </cell>
          <cell r="E133">
            <v>20586.415094339623</v>
          </cell>
          <cell r="F133" t="str">
            <v>2,7kg m2</v>
          </cell>
        </row>
        <row r="134">
          <cell r="B134" t="str">
            <v>SIKADUR 501 O SIMILAR</v>
          </cell>
          <cell r="C134" t="str">
            <v>KG</v>
          </cell>
          <cell r="D134">
            <v>1610</v>
          </cell>
          <cell r="E134">
            <v>49000</v>
          </cell>
          <cell r="F134">
            <v>32.5</v>
          </cell>
          <cell r="G134">
            <v>1507.6923076923076</v>
          </cell>
        </row>
        <row r="135">
          <cell r="B135" t="str">
            <v>SIKA TECHO E</v>
          </cell>
          <cell r="C135" t="str">
            <v>KG</v>
          </cell>
          <cell r="D135">
            <v>3735.6</v>
          </cell>
        </row>
        <row r="136">
          <cell r="B136" t="str">
            <v>SIKAMANTO4.2</v>
          </cell>
          <cell r="C136" t="str">
            <v xml:space="preserve">ROLLO </v>
          </cell>
          <cell r="D136">
            <v>376040</v>
          </cell>
        </row>
        <row r="137">
          <cell r="B137" t="str">
            <v>Tubería PVC Sanitaria de 4"</v>
          </cell>
          <cell r="C137" t="str">
            <v>ML</v>
          </cell>
          <cell r="D137">
            <v>27675.666666666668</v>
          </cell>
        </row>
        <row r="138">
          <cell r="B138" t="str">
            <v>Rejilla t6 x 6 x 4 aluminio</v>
          </cell>
          <cell r="C138" t="str">
            <v>und</v>
          </cell>
          <cell r="D138">
            <v>26900</v>
          </cell>
        </row>
        <row r="139">
          <cell r="B139" t="str">
            <v>Adaptador 4 Limpieza Sanitaria Pavco</v>
          </cell>
          <cell r="C139" t="str">
            <v>und</v>
          </cell>
          <cell r="D139">
            <v>16900</v>
          </cell>
        </row>
        <row r="140">
          <cell r="B140" t="str">
            <v>Unión sanitaria 4"</v>
          </cell>
          <cell r="C140" t="str">
            <v>und</v>
          </cell>
          <cell r="D140">
            <v>3700</v>
          </cell>
        </row>
        <row r="141">
          <cell r="B141" t="str">
            <v>Codo 45 x 4 CxC Sanitaria Pavco</v>
          </cell>
          <cell r="C141" t="str">
            <v>und</v>
          </cell>
          <cell r="D141">
            <v>7200</v>
          </cell>
        </row>
        <row r="142">
          <cell r="B142" t="str">
            <v>Yee 4 Sanitaria Pavco</v>
          </cell>
          <cell r="C142" t="str">
            <v>und</v>
          </cell>
          <cell r="D142">
            <v>12900</v>
          </cell>
        </row>
        <row r="143">
          <cell r="B143" t="str">
            <v>Abrazadera tipo horquilla 4"</v>
          </cell>
          <cell r="C143" t="str">
            <v>und</v>
          </cell>
          <cell r="D143">
            <v>6736</v>
          </cell>
        </row>
        <row r="144">
          <cell r="B144" t="str">
            <v xml:space="preserve">Chazo expansión 1/4" X 2-1/4 </v>
          </cell>
          <cell r="C144" t="str">
            <v>und</v>
          </cell>
          <cell r="D144">
            <v>2800</v>
          </cell>
        </row>
        <row r="145">
          <cell r="B145" t="str">
            <v>Varilla roscada zinc 1/4" 25 cm</v>
          </cell>
          <cell r="C145" t="str">
            <v>und</v>
          </cell>
          <cell r="D145">
            <v>810</v>
          </cell>
        </row>
        <row r="146">
          <cell r="B146" t="str">
            <v>Disco Abrasivo Corte Metal 4 1/2 X 1/8</v>
          </cell>
          <cell r="C146" t="str">
            <v>und</v>
          </cell>
          <cell r="D146">
            <v>3700</v>
          </cell>
        </row>
        <row r="147">
          <cell r="B147" t="str">
            <v>Alambre cal. 14. (1K) galvanizado</v>
          </cell>
          <cell r="C147" t="str">
            <v>KG</v>
          </cell>
          <cell r="D147">
            <v>5300</v>
          </cell>
        </row>
        <row r="148">
          <cell r="B148" t="str">
            <v>Ángulo perimetral aluminio 1-1/4" X 1-1/4"</v>
          </cell>
          <cell r="C148" t="str">
            <v>UND</v>
          </cell>
          <cell r="D148">
            <v>2262</v>
          </cell>
        </row>
        <row r="149">
          <cell r="B149" t="str">
            <v>Lámina fibra mineral Vantage 0.60X0.60 M</v>
          </cell>
          <cell r="C149" t="str">
            <v>UND</v>
          </cell>
          <cell r="D149">
            <v>7000</v>
          </cell>
        </row>
        <row r="150">
          <cell r="B150" t="str">
            <v>Perno 1" clavo normal</v>
          </cell>
          <cell r="C150" t="str">
            <v>UND</v>
          </cell>
          <cell r="D150">
            <v>48</v>
          </cell>
        </row>
        <row r="151">
          <cell r="B151" t="str">
            <v>Tee principal 12 pies (3.65M)</v>
          </cell>
          <cell r="C151" t="str">
            <v>UND</v>
          </cell>
          <cell r="D151">
            <v>4609</v>
          </cell>
        </row>
        <row r="152">
          <cell r="B152" t="str">
            <v>Tee principal 2 pies (3.65M)</v>
          </cell>
          <cell r="C152" t="str">
            <v>UND</v>
          </cell>
          <cell r="D152">
            <v>782</v>
          </cell>
        </row>
        <row r="153">
          <cell r="B153" t="str">
            <v>Tee principal 4 pies (3.65M)</v>
          </cell>
          <cell r="C153" t="str">
            <v>UND</v>
          </cell>
          <cell r="D153">
            <v>1295</v>
          </cell>
        </row>
        <row r="154">
          <cell r="B154" t="str">
            <v>TUBERIA HG Ø4" X 6M</v>
          </cell>
          <cell r="C154" t="str">
            <v>UND</v>
          </cell>
          <cell r="D154">
            <v>452200</v>
          </cell>
        </row>
        <row r="155">
          <cell r="B155" t="str">
            <v>UNION HG Ø4"</v>
          </cell>
          <cell r="C155" t="str">
            <v>UND</v>
          </cell>
          <cell r="D155">
            <v>45934</v>
          </cell>
        </row>
        <row r="156">
          <cell r="B156" t="str">
            <v>CODO 90º HG Ø4"</v>
          </cell>
          <cell r="C156" t="str">
            <v>UND</v>
          </cell>
          <cell r="D156">
            <v>69615</v>
          </cell>
        </row>
        <row r="157">
          <cell r="B157" t="str">
            <v>SOPORTE TIPO PERA Ø4"</v>
          </cell>
          <cell r="C157" t="str">
            <v>UND</v>
          </cell>
          <cell r="D157">
            <v>15232</v>
          </cell>
        </row>
        <row r="158">
          <cell r="B158" t="str">
            <v>SOPORTE ANTISISMICO TRANSVERSAL DOS VIAS Ø4"</v>
          </cell>
          <cell r="C158" t="str">
            <v>UND</v>
          </cell>
          <cell r="D158">
            <v>173264</v>
          </cell>
        </row>
        <row r="159">
          <cell r="B159" t="str">
            <v>VALVULA CORTINA OS&amp;Y - UL/FM 6"</v>
          </cell>
          <cell r="C159" t="str">
            <v>UND</v>
          </cell>
          <cell r="D159">
            <v>1642200</v>
          </cell>
        </row>
        <row r="160">
          <cell r="B160" t="str">
            <v>Pintulux azul 1 galón Pintuco</v>
          </cell>
          <cell r="C160" t="str">
            <v>UND</v>
          </cell>
          <cell r="D160">
            <v>63900</v>
          </cell>
        </row>
        <row r="167">
          <cell r="B167" t="str">
            <v>EQUIPO</v>
          </cell>
        </row>
        <row r="168">
          <cell r="B168" t="str">
            <v>DESCRIPCIÓN</v>
          </cell>
          <cell r="C168" t="str">
            <v>UND</v>
          </cell>
          <cell r="D168" t="str">
            <v>VALOR</v>
          </cell>
        </row>
        <row r="169">
          <cell r="B169" t="str">
            <v>Mezcladora</v>
          </cell>
          <cell r="C169" t="str">
            <v>hora</v>
          </cell>
          <cell r="D169">
            <v>12500</v>
          </cell>
        </row>
        <row r="170">
          <cell r="B170" t="str">
            <v xml:space="preserve">Maquina hidrolavado </v>
          </cell>
          <cell r="C170" t="str">
            <v>hora</v>
          </cell>
          <cell r="D170">
            <v>50000</v>
          </cell>
        </row>
        <row r="171">
          <cell r="B171" t="str">
            <v>Andamio Tubular</v>
          </cell>
          <cell r="C171" t="str">
            <v>día</v>
          </cell>
          <cell r="D171">
            <v>1000</v>
          </cell>
        </row>
        <row r="172">
          <cell r="B172" t="str">
            <v xml:space="preserve">VALDE DE 5 GALONES </v>
          </cell>
          <cell r="C172" t="str">
            <v>UND</v>
          </cell>
          <cell r="D172">
            <v>1600</v>
          </cell>
        </row>
        <row r="173">
          <cell r="B173" t="str">
            <v>Transporte Escombros</v>
          </cell>
          <cell r="C173" t="str">
            <v>m3/km</v>
          </cell>
        </row>
        <row r="174">
          <cell r="B174" t="str">
            <v>Herramienta Menor</v>
          </cell>
          <cell r="C174" t="str">
            <v>%</v>
          </cell>
        </row>
        <row r="175">
          <cell r="B175" t="str">
            <v>Martillo para demoliciones</v>
          </cell>
          <cell r="C175" t="str">
            <v>hora</v>
          </cell>
          <cell r="D175">
            <v>50000</v>
          </cell>
        </row>
        <row r="176">
          <cell r="B176" t="str">
            <v>Pulidora rotativa con tela diamantada para pulir</v>
          </cell>
          <cell r="C176" t="str">
            <v>hora</v>
          </cell>
          <cell r="D176">
            <v>30600</v>
          </cell>
        </row>
        <row r="177">
          <cell r="B177" t="str">
            <v xml:space="preserve">Andamio Metálico Tubular </v>
          </cell>
          <cell r="C177" t="str">
            <v>U/D</v>
          </cell>
          <cell r="D177">
            <v>1100</v>
          </cell>
        </row>
        <row r="178">
          <cell r="B178" t="str">
            <v>Hidrolavadora Chorro Presión Autónoma</v>
          </cell>
          <cell r="C178" t="str">
            <v>día</v>
          </cell>
          <cell r="D178">
            <v>200000</v>
          </cell>
        </row>
        <row r="179">
          <cell r="B179" t="str">
            <v>Pulidora de disco</v>
          </cell>
          <cell r="C179" t="str">
            <v>Hora</v>
          </cell>
          <cell r="D179">
            <v>5000</v>
          </cell>
        </row>
        <row r="180">
          <cell r="B180" t="str">
            <v>Vibrocompactador Manual Tipo Rana</v>
          </cell>
          <cell r="C180" t="str">
            <v>día</v>
          </cell>
          <cell r="D180">
            <v>55000</v>
          </cell>
        </row>
        <row r="181">
          <cell r="B181" t="str">
            <v>VIBROCOMPACTADOR RODILLO 10 TONELADAS TIPO SD100</v>
          </cell>
          <cell r="C181" t="str">
            <v>Hora</v>
          </cell>
          <cell r="D181">
            <v>110000</v>
          </cell>
        </row>
        <row r="182">
          <cell r="B182" t="str">
            <v>Andamio (% mano obra)</v>
          </cell>
          <cell r="C182" t="str">
            <v>%</v>
          </cell>
        </row>
        <row r="183">
          <cell r="B183" t="str">
            <v>Cortadora concreto sin disco</v>
          </cell>
          <cell r="C183" t="str">
            <v>Hora</v>
          </cell>
          <cell r="D183">
            <v>7500</v>
          </cell>
        </row>
        <row r="184">
          <cell r="B184" t="str">
            <v>Vibrador de Concreto</v>
          </cell>
          <cell r="C184" t="str">
            <v>Hora</v>
          </cell>
          <cell r="D184">
            <v>6000</v>
          </cell>
        </row>
        <row r="185">
          <cell r="B185" t="str">
            <v>Equipo de soldadura Marca Linconl 600 A</v>
          </cell>
          <cell r="C185" t="str">
            <v>hr</v>
          </cell>
          <cell r="D185">
            <v>6893</v>
          </cell>
        </row>
        <row r="198">
          <cell r="B198" t="str">
            <v>TRANSPORTE</v>
          </cell>
        </row>
        <row r="199">
          <cell r="B199" t="str">
            <v>DESCRIPCIÓN</v>
          </cell>
          <cell r="C199" t="str">
            <v>UND</v>
          </cell>
          <cell r="D199" t="str">
            <v>VALOR</v>
          </cell>
        </row>
        <row r="200">
          <cell r="B200" t="str">
            <v>Retiro de escombros</v>
          </cell>
          <cell r="C200" t="str">
            <v>m3</v>
          </cell>
          <cell r="D200">
            <v>16500</v>
          </cell>
        </row>
        <row r="201">
          <cell r="B201" t="str">
            <v>Transporte de Arena</v>
          </cell>
          <cell r="C201" t="str">
            <v>m3/km</v>
          </cell>
          <cell r="D201">
            <v>1000</v>
          </cell>
        </row>
        <row r="202">
          <cell r="B202" t="str">
            <v>Transporte de Triturado</v>
          </cell>
          <cell r="C202" t="str">
            <v>m3/km</v>
          </cell>
          <cell r="D202">
            <v>1000</v>
          </cell>
        </row>
        <row r="203">
          <cell r="B203" t="str">
            <v>Transporte de Cemento</v>
          </cell>
          <cell r="C203" t="str">
            <v>Tn/km</v>
          </cell>
        </row>
        <row r="204">
          <cell r="B204" t="str">
            <v>Transporte de Acero</v>
          </cell>
          <cell r="C204" t="str">
            <v>Kg/km</v>
          </cell>
        </row>
        <row r="205">
          <cell r="B205" t="str">
            <v>Transporte de escombros</v>
          </cell>
          <cell r="C205" t="str">
            <v>m3/km</v>
          </cell>
          <cell r="D205">
            <v>1000</v>
          </cell>
        </row>
        <row r="206">
          <cell r="B206" t="str">
            <v>Tarifa escombrera Disposición final</v>
          </cell>
          <cell r="C206" t="str">
            <v>m3</v>
          </cell>
          <cell r="D206">
            <v>5000</v>
          </cell>
        </row>
        <row r="207">
          <cell r="B207" t="str">
            <v>Acarreo horizontal (10% MO)</v>
          </cell>
          <cell r="C207" t="str">
            <v>%</v>
          </cell>
          <cell r="D207">
            <v>0.1</v>
          </cell>
        </row>
        <row r="208">
          <cell r="B208" t="str">
            <v>Transporte Sub-Base</v>
          </cell>
          <cell r="C208" t="str">
            <v>m3/km</v>
          </cell>
          <cell r="D208">
            <v>1000</v>
          </cell>
        </row>
        <row r="209">
          <cell r="B209" t="str">
            <v>Transporte de materiales Tn</v>
          </cell>
          <cell r="C209" t="str">
            <v>ton</v>
          </cell>
          <cell r="D209">
            <v>1750</v>
          </cell>
        </row>
      </sheetData>
      <sheetData sheetId="5"/>
      <sheetData sheetId="6"/>
      <sheetData sheetId="7"/>
      <sheetData sheetId="8"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 val="A. P. U."/>
      <sheetName val="INS"/>
      <sheetName val="PPTO REDUCIDO"/>
    </sheetNames>
    <sheetDataSet>
      <sheetData sheetId="0" refreshError="1"/>
      <sheetData sheetId="1" refreshError="1"/>
      <sheetData sheetId="2" refreshError="1"/>
      <sheetData sheetId="3" refreshError="1"/>
      <sheetData sheetId="4"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 val="ANALISIS RESULTADOS"/>
    </sheetNames>
    <sheetDataSet>
      <sheetData sheetId="0"/>
      <sheetData sheetId="1">
        <row r="7">
          <cell r="A7" t="str">
            <v>Acero A-36 para estructura metalica</v>
          </cell>
        </row>
      </sheetData>
      <sheetData sheetId="2" refreshError="1">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efreshError="1">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es"/>
      <sheetName val="otros"/>
    </sheetNames>
    <sheetDataSet>
      <sheetData sheetId="0" refreshError="1"/>
      <sheetData sheetId="1" refreshError="1"/>
      <sheetData sheetId="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CIO"/>
      <sheetName val="Formulario"/>
      <sheetName val="VILLA MAYOR 15-036"/>
      <sheetName val="PRESUPUESTO INICIAL"/>
      <sheetName val="PRESUPUESTO (2)"/>
      <sheetName val="A.P.U."/>
      <sheetName val="INSUMOS"/>
      <sheetName val="SUELDO"/>
      <sheetName val="CUADRILLAS"/>
      <sheetName val="TRANSPORTE"/>
      <sheetName val="EQUPO"/>
    </sheetNames>
    <sheetDataSet>
      <sheetData sheetId="0" refreshError="1"/>
      <sheetData sheetId="1"/>
      <sheetData sheetId="2"/>
      <sheetData sheetId="3">
        <row r="21">
          <cell r="B21">
            <v>1</v>
          </cell>
          <cell r="C21" t="str">
            <v>DEMOLICIÓN Y PRELIMINARES</v>
          </cell>
        </row>
        <row r="22">
          <cell r="B22" t="str">
            <v>1.1</v>
          </cell>
          <cell r="C22" t="str">
            <v xml:space="preserve">Demolición Mampostería 0.15 Incluye cargue y retiro de escombros </v>
          </cell>
          <cell r="E22" t="str">
            <v>m2</v>
          </cell>
          <cell r="F22">
            <v>15</v>
          </cell>
          <cell r="G22">
            <v>13934</v>
          </cell>
        </row>
        <row r="23">
          <cell r="B23" t="str">
            <v>1.2</v>
          </cell>
          <cell r="C23" t="str">
            <v>Demolición Sendero en Adoquín   Incluye cargue y retiro de escombros</v>
          </cell>
          <cell r="E23" t="str">
            <v>m2</v>
          </cell>
          <cell r="F23">
            <v>126</v>
          </cell>
          <cell r="G23">
            <v>6430</v>
          </cell>
        </row>
        <row r="24">
          <cell r="B24" t="str">
            <v>1.3</v>
          </cell>
          <cell r="C24" t="str">
            <v>Realce de caja de energía CS276</v>
          </cell>
          <cell r="E24" t="str">
            <v>un</v>
          </cell>
          <cell r="F24">
            <v>8</v>
          </cell>
          <cell r="G24">
            <v>459588</v>
          </cell>
        </row>
        <row r="25">
          <cell r="B25">
            <v>2</v>
          </cell>
          <cell r="C25" t="str">
            <v>EXCAVACIONES Y RELLENOS</v>
          </cell>
        </row>
        <row r="26">
          <cell r="B26" t="str">
            <v>2.1</v>
          </cell>
          <cell r="C26" t="str">
            <v xml:space="preserve">Nivelación y Configuración del terreno con Material Local Seleccionado </v>
          </cell>
          <cell r="E26" t="str">
            <v>m3</v>
          </cell>
          <cell r="F26">
            <v>2091</v>
          </cell>
          <cell r="G26">
            <v>14914</v>
          </cell>
        </row>
        <row r="27">
          <cell r="B27" t="str">
            <v>2.2</v>
          </cell>
          <cell r="C27" t="str">
            <v>Relleno  en recebo compactado tipo Afirmado B-200 (suministro e instalación)</v>
          </cell>
          <cell r="E27" t="str">
            <v>m3</v>
          </cell>
          <cell r="F27">
            <v>600</v>
          </cell>
          <cell r="G27">
            <v>54130</v>
          </cell>
        </row>
        <row r="28">
          <cell r="B28" t="str">
            <v>2.3</v>
          </cell>
          <cell r="C28" t="str">
            <v>Relleno en recebo compactado tipo Subbase B-400 (suministro e instalación)</v>
          </cell>
          <cell r="E28" t="str">
            <v>m3</v>
          </cell>
          <cell r="F28">
            <v>600</v>
          </cell>
          <cell r="G28">
            <v>63414</v>
          </cell>
        </row>
        <row r="29">
          <cell r="B29" t="str">
            <v>2.4</v>
          </cell>
          <cell r="C29" t="str">
            <v>Relleno rajón de arenisca con suavizado recebo B-200 e =0.06</v>
          </cell>
          <cell r="E29" t="str">
            <v>m3</v>
          </cell>
          <cell r="F29">
            <v>800</v>
          </cell>
          <cell r="G29">
            <v>56657</v>
          </cell>
        </row>
        <row r="30">
          <cell r="B30">
            <v>3</v>
          </cell>
          <cell r="C30" t="str">
            <v>EXTERIORES</v>
          </cell>
        </row>
        <row r="31">
          <cell r="B31" t="str">
            <v>3.1</v>
          </cell>
          <cell r="C31" t="str">
            <v>Adoquín arcilla h=0.06m Tipo Tolete para pendientes menores al 5% con Estructura Sub-base B=400 e=0,20 + Base B=600 e=0,15 + Adoquín sobre arena con dilatación de Confinamiento cada 20m2 (Tabla 5-1 Tipo 1 Suelos Blandos) Incluye Excavación, Compactaci</v>
          </cell>
          <cell r="E31" t="str">
            <v>m2</v>
          </cell>
          <cell r="F31">
            <v>922</v>
          </cell>
          <cell r="G31">
            <v>85969</v>
          </cell>
        </row>
        <row r="32">
          <cell r="B32" t="str">
            <v>3.2</v>
          </cell>
          <cell r="C32" t="str">
            <v>Bordillo Prefabricado A-80 en Concreto h= 0.35 b=0,19 Incluye Excavación, B=400, Concreto Pobre, Mortero de pega, Atraque en B=400 y Retiro de material producto de la excavación.</v>
          </cell>
          <cell r="E32" t="str">
            <v>ml</v>
          </cell>
          <cell r="F32">
            <v>590</v>
          </cell>
          <cell r="G32">
            <v>43354</v>
          </cell>
        </row>
        <row r="33">
          <cell r="B33" t="str">
            <v>3.3</v>
          </cell>
          <cell r="C33" t="str">
            <v>Sardinel Prefabricado A-10 en Concreto h= 0.50 b=0,20 Incluye Excavación, Sub-base gradación A-B, atraque con recebo, Concreto Pobre de 1500psi y Mortero de 1:4 geotextil) Suministro e instalación</v>
          </cell>
          <cell r="E33" t="str">
            <v>ml</v>
          </cell>
          <cell r="F33">
            <v>50</v>
          </cell>
          <cell r="G33">
            <v>71471</v>
          </cell>
        </row>
        <row r="34">
          <cell r="B34" t="str">
            <v>3.4</v>
          </cell>
          <cell r="C34" t="str">
            <v>PALMA PHOENIX H=1-1,5m(Suministro y siembra según especificaciones Jardín Botánico)Incluye Exc.caja 1x1,tierra abonada y tutor de 3m.</v>
          </cell>
          <cell r="E34" t="str">
            <v>un</v>
          </cell>
          <cell r="F34">
            <v>8</v>
          </cell>
          <cell r="G34">
            <v>466172</v>
          </cell>
        </row>
        <row r="35">
          <cell r="B35" t="str">
            <v>3.5</v>
          </cell>
          <cell r="C35" t="str">
            <v>ARBOL CARBONERO ROJO H=1-1,5M(Suministro y siembra según especificaciones Jardín Botánico)Incluye Exc.caja 1x1,tierra abonada y tutor de 3m.</v>
          </cell>
          <cell r="E35" t="str">
            <v>un</v>
          </cell>
          <cell r="F35">
            <v>15</v>
          </cell>
          <cell r="G35">
            <v>213805</v>
          </cell>
        </row>
        <row r="36">
          <cell r="B36" t="str">
            <v>3.6</v>
          </cell>
          <cell r="C36" t="str">
            <v>Empradización zonas verdes a recuperar (5 cm de tierra negra, salado, fertilizantes, pasto kikuyo, sistemas de fijación, cortes, riegos, según manual general de especificaciones suministro e instalación).</v>
          </cell>
          <cell r="E36" t="str">
            <v>m2</v>
          </cell>
          <cell r="F36">
            <v>1000</v>
          </cell>
          <cell r="G36">
            <v>11469</v>
          </cell>
        </row>
        <row r="37">
          <cell r="B37" t="str">
            <v>3.7</v>
          </cell>
          <cell r="C37" t="str">
            <v>Transplante y Bloqueo de árboles de 1m  a 5m</v>
          </cell>
          <cell r="E37" t="str">
            <v>árbol</v>
          </cell>
          <cell r="F37">
            <v>5</v>
          </cell>
          <cell r="G37">
            <v>186036</v>
          </cell>
        </row>
        <row r="38">
          <cell r="B38" t="str">
            <v>3.8</v>
          </cell>
          <cell r="C38" t="str">
            <v>Trasplante y bloqueo de árboles de 10 m a 15 m</v>
          </cell>
          <cell r="E38" t="str">
            <v>un</v>
          </cell>
          <cell r="F38">
            <v>5</v>
          </cell>
          <cell r="G38">
            <v>468825</v>
          </cell>
        </row>
        <row r="39">
          <cell r="B39" t="str">
            <v>3.9</v>
          </cell>
          <cell r="C39" t="str">
            <v>ARBOL CAYENO H=0,5-1,0M(Suministro y siembra según especificaciones Jardín Botánico)Incluye Exc.caja 1x1,tierra abonada y tutor de 3m.</v>
          </cell>
          <cell r="E39" t="str">
            <v>un</v>
          </cell>
          <cell r="F39">
            <v>50</v>
          </cell>
          <cell r="G39">
            <v>181592</v>
          </cell>
        </row>
        <row r="40">
          <cell r="B40" t="str">
            <v>3.10</v>
          </cell>
          <cell r="C40" t="str">
            <v>ARBOL EUGENIA H=1-1,5M(Suministro y siembra según especificaciones Jardín Botánico)Incluye Exc.caja 1x1,tierra abonada y tutor de 3m.</v>
          </cell>
          <cell r="E40" t="str">
            <v>un</v>
          </cell>
          <cell r="F40">
            <v>6</v>
          </cell>
          <cell r="G40">
            <v>183543</v>
          </cell>
        </row>
        <row r="41">
          <cell r="B41">
            <v>4</v>
          </cell>
          <cell r="C41" t="str">
            <v>MOBILIARIO</v>
          </cell>
        </row>
        <row r="42">
          <cell r="B42" t="str">
            <v>4.1</v>
          </cell>
          <cell r="C42" t="str">
            <v>Suministro e Instalación Canecas  Acero Inoxidable</v>
          </cell>
          <cell r="E42" t="str">
            <v>un</v>
          </cell>
          <cell r="F42">
            <v>4</v>
          </cell>
          <cell r="G42">
            <v>827727</v>
          </cell>
        </row>
        <row r="43">
          <cell r="B43" t="str">
            <v>4.2</v>
          </cell>
          <cell r="C43" t="str">
            <v xml:space="preserve">Desmonte y retiro de caneca **          </v>
          </cell>
          <cell r="E43" t="str">
            <v>un</v>
          </cell>
          <cell r="F43">
            <v>1</v>
          </cell>
          <cell r="G43">
            <v>21477</v>
          </cell>
        </row>
        <row r="44">
          <cell r="B44" t="str">
            <v>4.3</v>
          </cell>
          <cell r="C44" t="str">
            <v>Suministro e Instalación Bancas Prefabricadas en Concreto M-30 sobre zonas duras Con espaldar (incluye excavación manual con retiro, dados de concreto, anclajes epóxicos).</v>
          </cell>
          <cell r="E44" t="str">
            <v>un</v>
          </cell>
          <cell r="F44">
            <v>16</v>
          </cell>
          <cell r="G44">
            <v>531210</v>
          </cell>
        </row>
        <row r="45">
          <cell r="B45">
            <v>5</v>
          </cell>
          <cell r="C45" t="str">
            <v>OTROS OBRAS</v>
          </cell>
        </row>
        <row r="46">
          <cell r="B46" t="str">
            <v>5.1</v>
          </cell>
          <cell r="C46" t="str">
            <v>Demolicion muro 0,25 incluye cargue y retiro</v>
          </cell>
          <cell r="E46" t="str">
            <v>m2</v>
          </cell>
          <cell r="F46">
            <v>600</v>
          </cell>
          <cell r="G46">
            <v>18038</v>
          </cell>
        </row>
        <row r="47">
          <cell r="B47" t="str">
            <v>5.2</v>
          </cell>
          <cell r="C47" t="str">
            <v>Suministro e instalacion fumigacion con herbicida</v>
          </cell>
          <cell r="E47" t="str">
            <v>m2</v>
          </cell>
          <cell r="F47">
            <v>5191</v>
          </cell>
          <cell r="G47">
            <v>67</v>
          </cell>
        </row>
        <row r="48">
          <cell r="B48" t="str">
            <v>5.3</v>
          </cell>
          <cell r="C48" t="str">
            <v>Suministro e instalacion de tratamiento con cal+agua proporcion 1:10</v>
          </cell>
          <cell r="E48" t="str">
            <v>m2</v>
          </cell>
          <cell r="F48">
            <v>4100</v>
          </cell>
          <cell r="G48">
            <v>4082</v>
          </cell>
        </row>
        <row r="49">
          <cell r="B49" t="str">
            <v>5.4</v>
          </cell>
          <cell r="C49" t="str">
            <v>Nivelacion y comformacion de arcilla</v>
          </cell>
          <cell r="E49" t="str">
            <v>m3</v>
          </cell>
          <cell r="F49">
            <v>2600</v>
          </cell>
          <cell r="G49">
            <v>54934</v>
          </cell>
        </row>
        <row r="50">
          <cell r="B50" t="str">
            <v>5.5</v>
          </cell>
          <cell r="C50" t="str">
            <v>Suministro e instalacion cerramiento en hierro fojado h= 2,40</v>
          </cell>
          <cell r="E50" t="str">
            <v>ml</v>
          </cell>
          <cell r="F50">
            <v>100</v>
          </cell>
          <cell r="G50">
            <v>698503</v>
          </cell>
        </row>
        <row r="51">
          <cell r="B51" t="str">
            <v>5.6</v>
          </cell>
          <cell r="C51" t="str">
            <v>Desmonte y reinstalacion de señal civica</v>
          </cell>
          <cell r="E51" t="str">
            <v>un</v>
          </cell>
          <cell r="F51">
            <v>1</v>
          </cell>
          <cell r="G51">
            <v>27135</v>
          </cell>
        </row>
        <row r="52">
          <cell r="B52" t="str">
            <v>5.7</v>
          </cell>
          <cell r="C52" t="str">
            <v>Desmonte y retiro de poste 10mts</v>
          </cell>
          <cell r="E52" t="str">
            <v>un</v>
          </cell>
          <cell r="F52">
            <v>1</v>
          </cell>
          <cell r="G52">
            <v>320129</v>
          </cell>
        </row>
      </sheetData>
      <sheetData sheetId="4" refreshError="1"/>
      <sheetData sheetId="5"/>
      <sheetData sheetId="6">
        <row r="6">
          <cell r="C6" t="str">
            <v xml:space="preserve">AGREGADOS, BASES Y SUBBASES </v>
          </cell>
        </row>
        <row r="7">
          <cell r="B7">
            <v>1</v>
          </cell>
          <cell r="C7" t="str">
            <v xml:space="preserve">ARENA DE PEÑA </v>
          </cell>
          <cell r="D7" t="str">
            <v>M3</v>
          </cell>
          <cell r="E7">
            <v>32480</v>
          </cell>
        </row>
        <row r="8">
          <cell r="B8">
            <v>2</v>
          </cell>
          <cell r="C8" t="str">
            <v xml:space="preserve">ARENA DE RIO </v>
          </cell>
          <cell r="D8" t="str">
            <v>M3</v>
          </cell>
          <cell r="E8">
            <v>60320</v>
          </cell>
        </row>
        <row r="9">
          <cell r="B9">
            <v>3</v>
          </cell>
          <cell r="C9" t="str">
            <v xml:space="preserve"> RECEBO COMUN </v>
          </cell>
          <cell r="D9" t="str">
            <v>M3</v>
          </cell>
          <cell r="E9">
            <v>7540</v>
          </cell>
        </row>
        <row r="10">
          <cell r="B10">
            <v>4</v>
          </cell>
          <cell r="C10" t="str">
            <v xml:space="preserve">GRAVILLA 1/2" </v>
          </cell>
          <cell r="D10" t="str">
            <v>M3</v>
          </cell>
          <cell r="E10">
            <v>62640</v>
          </cell>
        </row>
        <row r="11">
          <cell r="B11">
            <v>5</v>
          </cell>
          <cell r="C11" t="str">
            <v xml:space="preserve">TRITURADO 3/4" </v>
          </cell>
          <cell r="D11" t="str">
            <v>M3</v>
          </cell>
          <cell r="E11">
            <v>35960</v>
          </cell>
        </row>
        <row r="12">
          <cell r="B12">
            <v>6</v>
          </cell>
          <cell r="C12" t="str">
            <v xml:space="preserve">RAJON </v>
          </cell>
          <cell r="D12" t="str">
            <v>M3</v>
          </cell>
          <cell r="E12">
            <v>19140</v>
          </cell>
        </row>
        <row r="13">
          <cell r="B13">
            <v>7</v>
          </cell>
          <cell r="C13" t="str">
            <v xml:space="preserve"> SUBBASE GRANULAR B-400 </v>
          </cell>
          <cell r="D13" t="str">
            <v>M3</v>
          </cell>
          <cell r="E13">
            <v>37000</v>
          </cell>
        </row>
        <row r="14">
          <cell r="B14">
            <v>8</v>
          </cell>
          <cell r="C14" t="str">
            <v xml:space="preserve">BASE GRANULAR B-600 </v>
          </cell>
          <cell r="D14" t="str">
            <v>M3</v>
          </cell>
          <cell r="E14">
            <v>40000</v>
          </cell>
        </row>
        <row r="15">
          <cell r="B15">
            <v>9</v>
          </cell>
          <cell r="C15" t="str">
            <v xml:space="preserve">SUBBASE GRANULAR B-200 </v>
          </cell>
          <cell r="D15" t="str">
            <v>M3</v>
          </cell>
          <cell r="E15">
            <v>14500</v>
          </cell>
        </row>
        <row r="16">
          <cell r="B16">
            <v>10</v>
          </cell>
          <cell r="C16" t="str">
            <v xml:space="preserve">BASE GRANULAR BG-1 INVIAS </v>
          </cell>
          <cell r="D16" t="str">
            <v>M3</v>
          </cell>
          <cell r="E16">
            <v>61480</v>
          </cell>
        </row>
        <row r="17">
          <cell r="B17">
            <v>11</v>
          </cell>
          <cell r="C17" t="str">
            <v xml:space="preserve">SUBBASE GRANULAR SBG-1 INVIAS </v>
          </cell>
          <cell r="D17" t="str">
            <v>M3</v>
          </cell>
          <cell r="E17">
            <v>58000</v>
          </cell>
        </row>
        <row r="18">
          <cell r="B18">
            <v>12</v>
          </cell>
          <cell r="C18" t="str">
            <v xml:space="preserve">SUBBASE GRANULAR 13A IDU </v>
          </cell>
          <cell r="D18" t="str">
            <v>M3</v>
          </cell>
          <cell r="E18">
            <v>17400</v>
          </cell>
        </row>
        <row r="19">
          <cell r="B19">
            <v>13</v>
          </cell>
          <cell r="C19" t="str">
            <v xml:space="preserve">BASE GRANULAR 14 IDU </v>
          </cell>
          <cell r="D19" t="str">
            <v>M3</v>
          </cell>
          <cell r="E19">
            <v>33350</v>
          </cell>
        </row>
        <row r="20">
          <cell r="B20">
            <v>14</v>
          </cell>
          <cell r="C20" t="str">
            <v xml:space="preserve">BASE GRANULAR CLASE C (BG_C) </v>
          </cell>
          <cell r="D20" t="str">
            <v>M3</v>
          </cell>
          <cell r="E20">
            <v>62350</v>
          </cell>
        </row>
        <row r="21">
          <cell r="B21">
            <v>15</v>
          </cell>
          <cell r="C21" t="str">
            <v xml:space="preserve">BASE GRANULAR CLASE B (BG_B) </v>
          </cell>
          <cell r="D21" t="str">
            <v>M3</v>
          </cell>
          <cell r="E21">
            <v>64148</v>
          </cell>
        </row>
        <row r="22">
          <cell r="B22">
            <v>16</v>
          </cell>
          <cell r="C22" t="str">
            <v xml:space="preserve">BASE GRANULAR CLASE A (BG_A) </v>
          </cell>
          <cell r="D22" t="str">
            <v>M3</v>
          </cell>
          <cell r="E22">
            <v>67106</v>
          </cell>
        </row>
        <row r="23">
          <cell r="B23">
            <v>17</v>
          </cell>
          <cell r="C23" t="str">
            <v xml:space="preserve">SUBBASE GRANULAR CLASE C (SBG_C) </v>
          </cell>
          <cell r="D23" t="str">
            <v>M3</v>
          </cell>
          <cell r="E23">
            <v>60494</v>
          </cell>
        </row>
        <row r="24">
          <cell r="B24">
            <v>18</v>
          </cell>
          <cell r="C24" t="str">
            <v xml:space="preserve">SUBBASE GRANULAR CLASE B (SBG_B) </v>
          </cell>
          <cell r="D24" t="str">
            <v>M3</v>
          </cell>
          <cell r="E24">
            <v>60842</v>
          </cell>
        </row>
        <row r="25">
          <cell r="B25">
            <v>19</v>
          </cell>
          <cell r="C25" t="str">
            <v xml:space="preserve">SUBBASE GRANULAR CLASE A (SBG_A) </v>
          </cell>
          <cell r="D25" t="str">
            <v>M3</v>
          </cell>
          <cell r="E25">
            <v>61074</v>
          </cell>
        </row>
        <row r="26">
          <cell r="B26">
            <v>20</v>
          </cell>
          <cell r="C26" t="str">
            <v xml:space="preserve">ARENA LAVADA DE PEÑA </v>
          </cell>
          <cell r="D26" t="str">
            <v>M3</v>
          </cell>
          <cell r="E26">
            <v>26092</v>
          </cell>
        </row>
        <row r="27">
          <cell r="B27">
            <v>21</v>
          </cell>
          <cell r="C27" t="str">
            <v xml:space="preserve">CONCRETOS Y MORTEROS PREMEZCLADOS </v>
          </cell>
        </row>
        <row r="28">
          <cell r="B28">
            <v>22</v>
          </cell>
          <cell r="C28" t="str">
            <v xml:space="preserve">CONCRETO GRAVA COMUN 2000 PSI (140 Kg/cm2) </v>
          </cell>
          <cell r="D28" t="str">
            <v>M3</v>
          </cell>
          <cell r="E28">
            <v>283040</v>
          </cell>
        </row>
        <row r="29">
          <cell r="B29">
            <v>23</v>
          </cell>
          <cell r="C29" t="str">
            <v xml:space="preserve">CONCRETO GRAVA COMUN 2500 PSI (175 Kg/cm2) </v>
          </cell>
          <cell r="D29" t="str">
            <v>M3</v>
          </cell>
          <cell r="E29">
            <v>300440</v>
          </cell>
        </row>
        <row r="30">
          <cell r="B30">
            <v>24</v>
          </cell>
          <cell r="C30" t="str">
            <v xml:space="preserve">CONCRETO GRAVA COMUN 3000 PSI (210 Kg/cm2) </v>
          </cell>
          <cell r="D30" t="str">
            <v>M3</v>
          </cell>
          <cell r="E30">
            <v>313200</v>
          </cell>
        </row>
        <row r="31">
          <cell r="B31">
            <v>25</v>
          </cell>
          <cell r="C31" t="str">
            <v xml:space="preserve">CONCRETO GRAVA COMUN 3500 PSI (245 Kg/cm2) </v>
          </cell>
          <cell r="D31" t="str">
            <v>M3</v>
          </cell>
          <cell r="E31">
            <v>332920</v>
          </cell>
        </row>
        <row r="32">
          <cell r="B32">
            <v>26</v>
          </cell>
          <cell r="C32" t="str">
            <v xml:space="preserve">CONCRETO GRAVA COMUN 4000 PSI (280 Kg/cm2) </v>
          </cell>
          <cell r="D32" t="str">
            <v>M3</v>
          </cell>
          <cell r="E32">
            <v>346840</v>
          </cell>
        </row>
        <row r="33">
          <cell r="B33">
            <v>27</v>
          </cell>
          <cell r="C33" t="str">
            <v xml:space="preserve">CONCRETO GRAVA COMUN 5000 PSI (350 Kg/cm2) </v>
          </cell>
          <cell r="D33" t="str">
            <v>M3</v>
          </cell>
          <cell r="E33">
            <v>381640</v>
          </cell>
        </row>
        <row r="34">
          <cell r="B34">
            <v>28</v>
          </cell>
          <cell r="C34" t="str">
            <v xml:space="preserve">CONCRETO GRAVA FINA 3000 PSI (210 Kg/cm2) </v>
          </cell>
          <cell r="D34" t="str">
            <v>M3</v>
          </cell>
          <cell r="E34">
            <v>323640</v>
          </cell>
        </row>
        <row r="35">
          <cell r="B35">
            <v>29</v>
          </cell>
          <cell r="C35" t="str">
            <v xml:space="preserve">MORTERO 2000 PSI (140 Kg/cm2) </v>
          </cell>
          <cell r="D35" t="str">
            <v>M3</v>
          </cell>
          <cell r="E35">
            <v>290000</v>
          </cell>
        </row>
        <row r="36">
          <cell r="B36">
            <v>30</v>
          </cell>
          <cell r="C36" t="str">
            <v xml:space="preserve">MORTERO 1500 PSI (105 Kg/cm2) </v>
          </cell>
          <cell r="D36" t="str">
            <v>M3</v>
          </cell>
          <cell r="E36">
            <v>274920</v>
          </cell>
        </row>
        <row r="37">
          <cell r="B37">
            <v>31</v>
          </cell>
          <cell r="C37" t="str">
            <v xml:space="preserve">CONCRETO MR41 (280 Kg/cm2) </v>
          </cell>
          <cell r="D37" t="str">
            <v>M3</v>
          </cell>
          <cell r="E37">
            <v>349160</v>
          </cell>
        </row>
        <row r="38">
          <cell r="B38">
            <v>32</v>
          </cell>
          <cell r="C38" t="str">
            <v xml:space="preserve">CONCRETO MR43 (315 Kg/cm2) </v>
          </cell>
          <cell r="D38" t="str">
            <v>M3</v>
          </cell>
          <cell r="E38">
            <v>361920</v>
          </cell>
        </row>
        <row r="39">
          <cell r="B39">
            <v>33</v>
          </cell>
          <cell r="C39" t="str">
            <v xml:space="preserve">MORTERO 4000 PSI (280 Kg/cm2) </v>
          </cell>
          <cell r="D39" t="str">
            <v>M3</v>
          </cell>
          <cell r="E39">
            <v>356120</v>
          </cell>
        </row>
        <row r="40">
          <cell r="B40">
            <v>34</v>
          </cell>
          <cell r="C40" t="str">
            <v xml:space="preserve">CONCRETO GRAVA COMUN 1500 PSI (105 Kg/cm2) </v>
          </cell>
          <cell r="D40" t="str">
            <v>M3</v>
          </cell>
          <cell r="E40">
            <v>266800</v>
          </cell>
        </row>
        <row r="41">
          <cell r="B41">
            <v>35</v>
          </cell>
          <cell r="C41" t="str">
            <v xml:space="preserve">BOMBEO DE CONCRETO </v>
          </cell>
          <cell r="D41" t="str">
            <v>M3</v>
          </cell>
          <cell r="E41">
            <v>34800</v>
          </cell>
        </row>
        <row r="42">
          <cell r="B42">
            <v>36</v>
          </cell>
          <cell r="C42" t="str">
            <v xml:space="preserve">GROUTING 1500 PSI (105 Kg/cm2) </v>
          </cell>
          <cell r="D42" t="str">
            <v>M3</v>
          </cell>
          <cell r="E42">
            <v>313200</v>
          </cell>
        </row>
        <row r="43">
          <cell r="B43">
            <v>37</v>
          </cell>
          <cell r="C43" t="str">
            <v xml:space="preserve">GROUTING 2000 PSI (140 Kg/cm2) </v>
          </cell>
          <cell r="D43" t="str">
            <v>M3</v>
          </cell>
          <cell r="E43">
            <v>324800</v>
          </cell>
        </row>
        <row r="44">
          <cell r="B44">
            <v>38</v>
          </cell>
          <cell r="C44" t="str">
            <v xml:space="preserve">GROUTING 2500 PSI (175 Kg/cm2) </v>
          </cell>
          <cell r="D44" t="str">
            <v>M3</v>
          </cell>
          <cell r="E44">
            <v>336400</v>
          </cell>
        </row>
        <row r="45">
          <cell r="B45">
            <v>39</v>
          </cell>
          <cell r="C45" t="str">
            <v xml:space="preserve">CONCRETO MR50 (420 Kg/cm2) </v>
          </cell>
          <cell r="D45" t="str">
            <v>M3</v>
          </cell>
          <cell r="E45">
            <v>418760</v>
          </cell>
        </row>
        <row r="46">
          <cell r="B46">
            <v>40</v>
          </cell>
          <cell r="C46" t="str">
            <v xml:space="preserve">CONCRETO MR45 (350 Kg/cm2) </v>
          </cell>
          <cell r="D46" t="str">
            <v>M3</v>
          </cell>
          <cell r="E46">
            <v>371200</v>
          </cell>
        </row>
        <row r="47">
          <cell r="B47">
            <v>41</v>
          </cell>
          <cell r="C47" t="str">
            <v xml:space="preserve">CONCRETO TREMIE CORRIENTE 3000 PSI (210 Kg/cm2) </v>
          </cell>
          <cell r="D47" t="str">
            <v>M3</v>
          </cell>
          <cell r="E47">
            <v>336400</v>
          </cell>
        </row>
        <row r="48">
          <cell r="B48">
            <v>42</v>
          </cell>
          <cell r="C48" t="str">
            <v xml:space="preserve">CONCRETO IMPERMEABILIZADO 4000 PSI (280 Kg/cm2) </v>
          </cell>
          <cell r="D48" t="str">
            <v>M3</v>
          </cell>
          <cell r="E48">
            <v>360760</v>
          </cell>
        </row>
        <row r="49">
          <cell r="B49">
            <v>43</v>
          </cell>
          <cell r="C49" t="str">
            <v xml:space="preserve">CONCRETO MR39 (245 Kg/cm2) </v>
          </cell>
          <cell r="D49" t="str">
            <v>M3</v>
          </cell>
          <cell r="E49">
            <v>332920</v>
          </cell>
        </row>
        <row r="50">
          <cell r="B50">
            <v>44</v>
          </cell>
          <cell r="C50" t="str">
            <v xml:space="preserve">CONCRETO MR36 (210 Kg/cm2) </v>
          </cell>
          <cell r="D50" t="str">
            <v>M3</v>
          </cell>
          <cell r="E50">
            <v>321320</v>
          </cell>
        </row>
        <row r="51">
          <cell r="B51">
            <v>45</v>
          </cell>
          <cell r="C51" t="str">
            <v xml:space="preserve">CONCRETO GRAVA COMUN 4500 PSI (315 Kg/cm2) </v>
          </cell>
          <cell r="D51" t="str">
            <v>M3</v>
          </cell>
          <cell r="E51">
            <v>363080</v>
          </cell>
        </row>
        <row r="52">
          <cell r="B52">
            <v>46</v>
          </cell>
          <cell r="C52" t="str">
            <v xml:space="preserve">MORTERO 2500 PSI (175 Kg/cm2) </v>
          </cell>
          <cell r="D52" t="str">
            <v>M3</v>
          </cell>
          <cell r="E52">
            <v>302760</v>
          </cell>
        </row>
        <row r="53">
          <cell r="B53">
            <v>47</v>
          </cell>
          <cell r="C53" t="str">
            <v xml:space="preserve">MORTERO 3000 PSI (210 Kg/cm2) </v>
          </cell>
          <cell r="D53" t="str">
            <v>M3</v>
          </cell>
          <cell r="E53">
            <v>320160</v>
          </cell>
        </row>
        <row r="54">
          <cell r="B54">
            <v>48</v>
          </cell>
          <cell r="C54" t="str">
            <v xml:space="preserve">MORTERO 3500 PSI (245 Kg/cm2) </v>
          </cell>
          <cell r="D54" t="str">
            <v>M3</v>
          </cell>
          <cell r="E54">
            <v>332920</v>
          </cell>
        </row>
        <row r="55">
          <cell r="B55">
            <v>49</v>
          </cell>
          <cell r="C55" t="str">
            <v xml:space="preserve">ASFALTOS Y MEZCLAS ASFALTICAS </v>
          </cell>
        </row>
        <row r="56">
          <cell r="B56">
            <v>50</v>
          </cell>
          <cell r="C56" t="str">
            <v xml:space="preserve">ASFALTO MODIFICADO CON POLIMEROS PM-I </v>
          </cell>
          <cell r="D56" t="str">
            <v>KG</v>
          </cell>
          <cell r="E56">
            <v>1907.04</v>
          </cell>
        </row>
        <row r="57">
          <cell r="B57">
            <v>51</v>
          </cell>
          <cell r="C57" t="str">
            <v xml:space="preserve">EMULSION ASFALTICA CRL-1 </v>
          </cell>
          <cell r="D57" t="str">
            <v>LT</v>
          </cell>
          <cell r="E57">
            <v>1433.76</v>
          </cell>
        </row>
        <row r="58">
          <cell r="B58">
            <v>52</v>
          </cell>
          <cell r="C58" t="str">
            <v xml:space="preserve">EMULSION ASFALTICA CRR-1 </v>
          </cell>
          <cell r="D58" t="str">
            <v>LT</v>
          </cell>
          <cell r="E58">
            <v>1473</v>
          </cell>
        </row>
        <row r="59">
          <cell r="B59">
            <v>53</v>
          </cell>
          <cell r="C59" t="str">
            <v xml:space="preserve">EMULSION ASFALTICA CRR-2 </v>
          </cell>
          <cell r="D59" t="str">
            <v>LT</v>
          </cell>
          <cell r="E59">
            <v>1212</v>
          </cell>
        </row>
        <row r="60">
          <cell r="B60">
            <v>54</v>
          </cell>
          <cell r="C60" t="str">
            <v xml:space="preserve">EMULSION ASFALTICA CRM </v>
          </cell>
          <cell r="D60" t="str">
            <v>LT</v>
          </cell>
          <cell r="E60">
            <v>833</v>
          </cell>
        </row>
        <row r="61">
          <cell r="B61">
            <v>55</v>
          </cell>
          <cell r="C61" t="str">
            <v xml:space="preserve">ASFALTO DE PENETRACION 80-100 </v>
          </cell>
          <cell r="D61" t="str">
            <v>KG</v>
          </cell>
          <cell r="E61">
            <v>814</v>
          </cell>
        </row>
        <row r="62">
          <cell r="B62">
            <v>56</v>
          </cell>
          <cell r="C62" t="str">
            <v xml:space="preserve">ASFALTO MODIFICADO CON POLIMEROS PM-II </v>
          </cell>
          <cell r="D62" t="str">
            <v>KG</v>
          </cell>
          <cell r="E62">
            <v>2099.6</v>
          </cell>
        </row>
        <row r="63">
          <cell r="B63">
            <v>57</v>
          </cell>
          <cell r="C63" t="str">
            <v xml:space="preserve">MEZCLA DENSA EN CALIENTE MDC-1 (Asf 80-100 INV-02) </v>
          </cell>
          <cell r="D63" t="str">
            <v>M3</v>
          </cell>
          <cell r="E63">
            <v>338720</v>
          </cell>
        </row>
        <row r="64">
          <cell r="B64">
            <v>58</v>
          </cell>
          <cell r="C64" t="str">
            <v xml:space="preserve">MEZCLA DENSA EN CALIENTE MDC-3 (Asf 80-100 INV-02) </v>
          </cell>
          <cell r="D64" t="str">
            <v>M3</v>
          </cell>
          <cell r="E64">
            <v>380480</v>
          </cell>
        </row>
        <row r="65">
          <cell r="B65">
            <v>59</v>
          </cell>
          <cell r="C65" t="str">
            <v xml:space="preserve">MEZCLA MDC-2 MODIFICADA CON POLIMER (PM-II INV-02) </v>
          </cell>
          <cell r="D65" t="str">
            <v>M3</v>
          </cell>
          <cell r="E65">
            <v>355916</v>
          </cell>
        </row>
        <row r="66">
          <cell r="B66">
            <v>60</v>
          </cell>
          <cell r="C66" t="str">
            <v xml:space="preserve">MEZCLA MDC-3 MODIFICADA CON POLIMER (PM-II INV-02) </v>
          </cell>
          <cell r="D66" t="str">
            <v>M3</v>
          </cell>
          <cell r="E66">
            <v>378717</v>
          </cell>
        </row>
        <row r="67">
          <cell r="B67">
            <v>61</v>
          </cell>
          <cell r="C67" t="str">
            <v xml:space="preserve">EMULSION ASFALTICA CRL-1h </v>
          </cell>
          <cell r="D67" t="str">
            <v>LT</v>
          </cell>
          <cell r="E67">
            <v>1547.44</v>
          </cell>
        </row>
        <row r="68">
          <cell r="B68">
            <v>62</v>
          </cell>
          <cell r="C68" t="str">
            <v xml:space="preserve">EMULSION ASFALTICA CRL-0 </v>
          </cell>
          <cell r="D68" t="str">
            <v>LT</v>
          </cell>
          <cell r="E68">
            <v>833</v>
          </cell>
        </row>
        <row r="69">
          <cell r="B69">
            <v>63</v>
          </cell>
          <cell r="C69" t="str">
            <v xml:space="preserve">EMULSION MODIFICADA CON POLIMEROS CRR-1m </v>
          </cell>
          <cell r="D69" t="str">
            <v>LT</v>
          </cell>
          <cell r="E69">
            <v>1873</v>
          </cell>
        </row>
        <row r="70">
          <cell r="B70">
            <v>64</v>
          </cell>
          <cell r="C70" t="str">
            <v xml:space="preserve">EMULSION MODIFICADA CON POLIMEROS CRR-2m </v>
          </cell>
          <cell r="D70" t="str">
            <v>LT</v>
          </cell>
          <cell r="E70">
            <v>1891.96</v>
          </cell>
        </row>
        <row r="71">
          <cell r="B71">
            <v>65</v>
          </cell>
          <cell r="C71" t="str">
            <v xml:space="preserve">EMULSION ASF. MODIFICADA CON POLIMEROS CRMm </v>
          </cell>
          <cell r="D71" t="str">
            <v>LT</v>
          </cell>
          <cell r="E71">
            <v>833</v>
          </cell>
        </row>
        <row r="72">
          <cell r="B72">
            <v>66</v>
          </cell>
          <cell r="C72" t="str">
            <v xml:space="preserve">EMULSION ASF. MODIFICADA CON POLIMEROS CRL-1hm </v>
          </cell>
          <cell r="D72" t="str">
            <v>LT</v>
          </cell>
          <cell r="E72">
            <v>1508</v>
          </cell>
        </row>
        <row r="73">
          <cell r="B73">
            <v>67</v>
          </cell>
          <cell r="C73" t="str">
            <v xml:space="preserve">ASFALTO LIQUIDO MC30 </v>
          </cell>
          <cell r="D73" t="str">
            <v>LT</v>
          </cell>
          <cell r="E73">
            <v>1803.8</v>
          </cell>
        </row>
        <row r="74">
          <cell r="B74">
            <v>68</v>
          </cell>
          <cell r="C74" t="str">
            <v xml:space="preserve">MEZCLA ASF. EN CALIENTE T. DENSO MD20 ASF. CONV </v>
          </cell>
          <cell r="D74" t="str">
            <v>M3</v>
          </cell>
          <cell r="E74">
            <v>348000</v>
          </cell>
        </row>
        <row r="75">
          <cell r="B75">
            <v>69</v>
          </cell>
          <cell r="C75" t="str">
            <v xml:space="preserve">MEZCLA ASF. EN CALIENTE T. DENSO MD12 ASF. CONV </v>
          </cell>
          <cell r="D75" t="str">
            <v>M3</v>
          </cell>
          <cell r="E75">
            <v>353800</v>
          </cell>
        </row>
        <row r="76">
          <cell r="B76">
            <v>70</v>
          </cell>
          <cell r="C76" t="str">
            <v xml:space="preserve"> MEZCLA ASF. EN CALIENTE T. DENSO MD10 ASF. CONV </v>
          </cell>
          <cell r="D76" t="str">
            <v>M3</v>
          </cell>
          <cell r="E76">
            <v>388600</v>
          </cell>
        </row>
        <row r="77">
          <cell r="B77">
            <v>71</v>
          </cell>
          <cell r="C77" t="str">
            <v xml:space="preserve">MEZCLA DENSA EN CALIENTE MDC-2 (Asf 80-100 INV-02) </v>
          </cell>
          <cell r="D77" t="str">
            <v>M3</v>
          </cell>
          <cell r="E77">
            <v>351480</v>
          </cell>
        </row>
        <row r="78">
          <cell r="B78">
            <v>72</v>
          </cell>
          <cell r="C78" t="str">
            <v xml:space="preserve">MEZCLA MDC-1 MODIFICADA CON POLIMER (PM-II INV-02) </v>
          </cell>
          <cell r="D78" t="str">
            <v>M3</v>
          </cell>
          <cell r="E78">
            <v>346398</v>
          </cell>
        </row>
        <row r="79">
          <cell r="B79">
            <v>73</v>
          </cell>
          <cell r="C79" t="str">
            <v xml:space="preserve">TUBERIAS DE CONCRETO </v>
          </cell>
        </row>
        <row r="80">
          <cell r="B80">
            <v>74</v>
          </cell>
          <cell r="C80" t="str">
            <v xml:space="preserve">TUBERIA CONCRETO CL.1 D=6`` (15cm) </v>
          </cell>
          <cell r="D80" t="str">
            <v>ML</v>
          </cell>
          <cell r="E80">
            <v>14818.07</v>
          </cell>
        </row>
        <row r="81">
          <cell r="B81">
            <v>75</v>
          </cell>
          <cell r="C81" t="str">
            <v xml:space="preserve">TUBERIA CONCRETO CL.1 D=8`` (20cm) </v>
          </cell>
          <cell r="D81" t="str">
            <v>ML</v>
          </cell>
          <cell r="E81">
            <v>25005.42</v>
          </cell>
        </row>
        <row r="82">
          <cell r="B82">
            <v>76</v>
          </cell>
          <cell r="C82" t="str">
            <v xml:space="preserve">TUBERIA CONCRETO CL.1 D=10`` (25cm) </v>
          </cell>
          <cell r="D82" t="str">
            <v>ML</v>
          </cell>
          <cell r="E82">
            <v>30608.22</v>
          </cell>
        </row>
        <row r="83">
          <cell r="B83">
            <v>77</v>
          </cell>
          <cell r="C83" t="str">
            <v xml:space="preserve">TUBERIA CONCRETO CL.1 D=12`` (30cm) </v>
          </cell>
          <cell r="D83" t="str">
            <v>ML</v>
          </cell>
          <cell r="E83">
            <v>36508.22</v>
          </cell>
        </row>
        <row r="84">
          <cell r="B84">
            <v>78</v>
          </cell>
          <cell r="C84" t="str">
            <v xml:space="preserve">TUBERIA CONCRETO CL.1 D=14`` (35cm) </v>
          </cell>
          <cell r="D84" t="str">
            <v>ML</v>
          </cell>
          <cell r="E84">
            <v>45917.67</v>
          </cell>
        </row>
        <row r="85">
          <cell r="B85">
            <v>79</v>
          </cell>
          <cell r="C85" t="str">
            <v xml:space="preserve">TUBERIA CONCRETO CL.1 D=16`` (40cm) </v>
          </cell>
          <cell r="D85" t="str">
            <v>ML</v>
          </cell>
          <cell r="E85">
            <v>60375.22</v>
          </cell>
        </row>
        <row r="86">
          <cell r="B86">
            <v>80</v>
          </cell>
          <cell r="C86" t="str">
            <v xml:space="preserve">TUBERIA CONCRETO CL.1 D=18`` (45cm) </v>
          </cell>
          <cell r="D86" t="str">
            <v>ML</v>
          </cell>
          <cell r="E86">
            <v>78623.41</v>
          </cell>
        </row>
        <row r="87">
          <cell r="B87">
            <v>81</v>
          </cell>
          <cell r="C87" t="str">
            <v xml:space="preserve">TUBERIA CONCRETO CL.1 D=20`` (50cm) </v>
          </cell>
          <cell r="D87" t="str">
            <v>ML</v>
          </cell>
          <cell r="E87">
            <v>101730.84</v>
          </cell>
        </row>
        <row r="88">
          <cell r="B88">
            <v>82</v>
          </cell>
          <cell r="C88" t="str">
            <v xml:space="preserve">TUBERIA CONCRETO CL.1 D=24`` (60cm) </v>
          </cell>
          <cell r="D88" t="str">
            <v>ML</v>
          </cell>
          <cell r="E88">
            <v>150180.56</v>
          </cell>
        </row>
        <row r="89">
          <cell r="B89">
            <v>83</v>
          </cell>
          <cell r="C89" t="str">
            <v xml:space="preserve">TUBERIA CONCRETO CL.2 D=6`` (15cm) </v>
          </cell>
          <cell r="D89" t="str">
            <v>ML</v>
          </cell>
          <cell r="E89">
            <v>15161.43</v>
          </cell>
        </row>
        <row r="90">
          <cell r="B90">
            <v>84</v>
          </cell>
          <cell r="C90" t="str">
            <v xml:space="preserve">TUBERIA CONCRETO CL.2 D=8`` (20cm) </v>
          </cell>
          <cell r="D90" t="str">
            <v>ML</v>
          </cell>
          <cell r="E90">
            <v>25690.98</v>
          </cell>
        </row>
        <row r="91">
          <cell r="B91">
            <v>85</v>
          </cell>
          <cell r="C91" t="str">
            <v xml:space="preserve">TUBERIA CONCRETO CL.2 D=10`` (25cm) </v>
          </cell>
          <cell r="D91" t="str">
            <v>ML</v>
          </cell>
          <cell r="E91">
            <v>32894.58</v>
          </cell>
        </row>
        <row r="92">
          <cell r="B92">
            <v>86</v>
          </cell>
          <cell r="C92" t="str">
            <v xml:space="preserve">TUBERIA CONCRETO CL.2 D=12`` (30cm) </v>
          </cell>
          <cell r="D92" t="str">
            <v>ML</v>
          </cell>
          <cell r="E92">
            <v>42241.86</v>
          </cell>
        </row>
        <row r="93">
          <cell r="B93">
            <v>87</v>
          </cell>
          <cell r="C93" t="str">
            <v xml:space="preserve">TUBERIA CONCRETO CL.2 D=14`` (35cm) </v>
          </cell>
          <cell r="D93" t="str">
            <v>ML</v>
          </cell>
          <cell r="E93">
            <v>55767</v>
          </cell>
        </row>
        <row r="94">
          <cell r="B94">
            <v>88</v>
          </cell>
          <cell r="C94" t="str">
            <v xml:space="preserve">TUBERIA CONCRETO CL.2 D=16`` (40cm) </v>
          </cell>
          <cell r="D94" t="str">
            <v>ML</v>
          </cell>
          <cell r="E94">
            <v>72683.740000000005</v>
          </cell>
        </row>
        <row r="95">
          <cell r="B95">
            <v>89</v>
          </cell>
          <cell r="C95" t="str">
            <v xml:space="preserve">TUBERIA CONCRETO CL.2 D=18`` (45cm) </v>
          </cell>
          <cell r="D95" t="str">
            <v>ML</v>
          </cell>
          <cell r="E95">
            <v>97979.86</v>
          </cell>
        </row>
        <row r="96">
          <cell r="B96">
            <v>90</v>
          </cell>
          <cell r="C96" t="str">
            <v xml:space="preserve">TUBERIA CONCRETO CL.2 D=20`` (50cm) </v>
          </cell>
          <cell r="D96" t="str">
            <v>ML</v>
          </cell>
          <cell r="E96">
            <v>117308.48</v>
          </cell>
        </row>
        <row r="97">
          <cell r="B97">
            <v>91</v>
          </cell>
          <cell r="C97" t="str">
            <v xml:space="preserve">TUBERIA CONCRETO CL.2 D=24``(60cm) </v>
          </cell>
          <cell r="D97" t="str">
            <v>ML</v>
          </cell>
          <cell r="E97">
            <v>168817.12</v>
          </cell>
        </row>
        <row r="98">
          <cell r="B98">
            <v>92</v>
          </cell>
          <cell r="C98" t="str">
            <v xml:space="preserve">TUBERIA CONCRETO REF. CL.I D=24`` (60cm) </v>
          </cell>
          <cell r="D98" t="str">
            <v>ML</v>
          </cell>
          <cell r="E98">
            <v>210103.84</v>
          </cell>
        </row>
        <row r="99">
          <cell r="B99">
            <v>93</v>
          </cell>
          <cell r="C99" t="str">
            <v xml:space="preserve">TUBERIA CONCRETO REF. CL.I D=27`` (70cm) </v>
          </cell>
          <cell r="D99" t="str">
            <v>ML</v>
          </cell>
          <cell r="E99">
            <v>256784.56</v>
          </cell>
        </row>
        <row r="100">
          <cell r="B100">
            <v>94</v>
          </cell>
          <cell r="C100" t="str">
            <v xml:space="preserve">TUBERIA CONCRETO REF. CL.I D=30`` (80cm) </v>
          </cell>
          <cell r="D100" t="str">
            <v>ML</v>
          </cell>
          <cell r="E100">
            <v>320719.12</v>
          </cell>
        </row>
        <row r="101">
          <cell r="B101">
            <v>95</v>
          </cell>
          <cell r="C101" t="str">
            <v xml:space="preserve">TUBERIA CONCRETO REF. CL.I D=36`` (90cm) </v>
          </cell>
          <cell r="D101" t="str">
            <v>ML</v>
          </cell>
          <cell r="E101">
            <v>403383.03999999998</v>
          </cell>
        </row>
        <row r="102">
          <cell r="B102">
            <v>96</v>
          </cell>
          <cell r="C102" t="str">
            <v xml:space="preserve">TUBERIA CONCRETO REF. CL.I D=40`` (100cm) </v>
          </cell>
          <cell r="D102" t="str">
            <v>ML</v>
          </cell>
          <cell r="E102">
            <v>504639.44</v>
          </cell>
        </row>
        <row r="103">
          <cell r="B103">
            <v>97</v>
          </cell>
          <cell r="C103" t="str">
            <v xml:space="preserve">TUBERIA CONCRETO REF. CL.I D=44`` (110cm) </v>
          </cell>
          <cell r="D103" t="str">
            <v>ML</v>
          </cell>
          <cell r="E103">
            <v>567831.6</v>
          </cell>
        </row>
        <row r="104">
          <cell r="B104">
            <v>98</v>
          </cell>
          <cell r="C104" t="str">
            <v xml:space="preserve">TUBERIA CONCRETO REF. CL.I D=48`` (120cm) </v>
          </cell>
          <cell r="D104" t="str">
            <v>ML</v>
          </cell>
          <cell r="E104">
            <v>662684.80000000005</v>
          </cell>
        </row>
        <row r="105">
          <cell r="B105">
            <v>99</v>
          </cell>
          <cell r="C105" t="str">
            <v xml:space="preserve">TUBERIA CONCRETO REF. CL.I D=52`` (130cm) </v>
          </cell>
          <cell r="D105" t="str">
            <v>ML</v>
          </cell>
          <cell r="E105">
            <v>733760.32</v>
          </cell>
        </row>
        <row r="106">
          <cell r="B106">
            <v>100</v>
          </cell>
          <cell r="C106" t="str">
            <v xml:space="preserve">TUBERIA CONCRETO REF. CL.I D=56`` (140cm) </v>
          </cell>
          <cell r="D106" t="str">
            <v>ML</v>
          </cell>
          <cell r="E106">
            <v>823156.88</v>
          </cell>
        </row>
        <row r="107">
          <cell r="B107">
            <v>101</v>
          </cell>
          <cell r="C107" t="str">
            <v xml:space="preserve">TUBERIA CONCRETO REF. CL.I D=60`` (150cm) </v>
          </cell>
          <cell r="D107" t="str">
            <v>ML</v>
          </cell>
          <cell r="E107">
            <v>914729.6</v>
          </cell>
        </row>
        <row r="108">
          <cell r="B108">
            <v>102</v>
          </cell>
          <cell r="C108" t="str">
            <v xml:space="preserve">TUBERIA CONCRETO REF. CL.I D=64`` (160cm) </v>
          </cell>
          <cell r="D108" t="str">
            <v>ML</v>
          </cell>
          <cell r="E108">
            <v>1035058.72</v>
          </cell>
        </row>
        <row r="109">
          <cell r="B109">
            <v>103</v>
          </cell>
          <cell r="C109" t="str">
            <v xml:space="preserve">TUBERIA CONCRETO REF. CL.I D=68`` (170cm) </v>
          </cell>
          <cell r="D109" t="str">
            <v>ML</v>
          </cell>
          <cell r="E109">
            <v>1169982.96</v>
          </cell>
        </row>
        <row r="110">
          <cell r="B110">
            <v>104</v>
          </cell>
          <cell r="C110" t="str">
            <v xml:space="preserve">TUBERIA CONCRETO REF. CL.I D=72`` (180cm) </v>
          </cell>
          <cell r="D110" t="str">
            <v>ML</v>
          </cell>
          <cell r="E110">
            <v>1319810.8799999999</v>
          </cell>
        </row>
        <row r="111">
          <cell r="B111">
            <v>105</v>
          </cell>
          <cell r="C111" t="str">
            <v xml:space="preserve">TUBERIA CONCRETO REF. CL.I D=80`` (200cm) </v>
          </cell>
          <cell r="D111" t="str">
            <v>ML</v>
          </cell>
          <cell r="E111">
            <v>1658619.04</v>
          </cell>
        </row>
        <row r="112">
          <cell r="B112">
            <v>106</v>
          </cell>
          <cell r="C112" t="str">
            <v xml:space="preserve">TUBERIA CONCRETO REF. CL.I D=86`` (215cm) </v>
          </cell>
          <cell r="D112" t="str">
            <v>ML</v>
          </cell>
          <cell r="E112">
            <v>1871639.12</v>
          </cell>
        </row>
        <row r="113">
          <cell r="B113">
            <v>107</v>
          </cell>
          <cell r="C113" t="str">
            <v xml:space="preserve">TUBERIA CONCRETO REF. CL.I D=92`` (230cm) </v>
          </cell>
          <cell r="D113" t="str">
            <v>ML</v>
          </cell>
          <cell r="E113">
            <v>2106137.7599999998</v>
          </cell>
        </row>
        <row r="114">
          <cell r="B114">
            <v>108</v>
          </cell>
          <cell r="C114" t="str">
            <v xml:space="preserve">TUBERIA CONCRETO REF. CL.II D=24`` (60cm) </v>
          </cell>
          <cell r="D114" t="str">
            <v>ML</v>
          </cell>
          <cell r="E114">
            <v>210103.84</v>
          </cell>
        </row>
        <row r="115">
          <cell r="B115">
            <v>109</v>
          </cell>
          <cell r="C115" t="str">
            <v xml:space="preserve">TUBERIA CONCRETO REF. CL.II D=27`` (70cm) </v>
          </cell>
          <cell r="D115" t="str">
            <v>ML</v>
          </cell>
          <cell r="E115">
            <v>264148.24</v>
          </cell>
        </row>
        <row r="116">
          <cell r="B116">
            <v>110</v>
          </cell>
          <cell r="C116" t="str">
            <v xml:space="preserve">TUBERIA CONCRETO REF. CL.II D=30`` (80cm) </v>
          </cell>
          <cell r="D116" t="str">
            <v>ML</v>
          </cell>
          <cell r="E116">
            <v>329781.03999999998</v>
          </cell>
        </row>
        <row r="117">
          <cell r="B117">
            <v>111</v>
          </cell>
          <cell r="C117" t="str">
            <v xml:space="preserve">TUBERIA CONCRETO REF. CL.II D=36`` (90cm) </v>
          </cell>
          <cell r="D117" t="str">
            <v>ML</v>
          </cell>
          <cell r="E117">
            <v>413577.12</v>
          </cell>
        </row>
        <row r="118">
          <cell r="B118">
            <v>112</v>
          </cell>
          <cell r="C118" t="str">
            <v xml:space="preserve">TUBERIA CONCRETO REF. CL.II D=40`` (100cm) </v>
          </cell>
          <cell r="D118" t="str">
            <v>ML</v>
          </cell>
          <cell r="E118">
            <v>517668.56</v>
          </cell>
        </row>
        <row r="119">
          <cell r="B119">
            <v>113</v>
          </cell>
          <cell r="C119" t="str">
            <v xml:space="preserve">TUBERIA CONCRETO REF. CL.II D=44`` (110cm) </v>
          </cell>
          <cell r="D119" t="str">
            <v>ML</v>
          </cell>
          <cell r="E119">
            <v>579733.19999999995</v>
          </cell>
        </row>
        <row r="120">
          <cell r="B120">
            <v>114</v>
          </cell>
          <cell r="C120" t="str">
            <v xml:space="preserve">TUBERIA CONCRETO REF. CL.II D=48`` (120cm) </v>
          </cell>
          <cell r="D120" t="str">
            <v>ML</v>
          </cell>
          <cell r="E120">
            <v>679681.12</v>
          </cell>
        </row>
        <row r="121">
          <cell r="B121">
            <v>115</v>
          </cell>
          <cell r="C121" t="str">
            <v xml:space="preserve">TUBERIA CONCRETO REF. CL.II D=52`` (130cm) </v>
          </cell>
          <cell r="D121" t="str">
            <v>ML</v>
          </cell>
          <cell r="E121">
            <v>754157.76</v>
          </cell>
        </row>
        <row r="122">
          <cell r="B122">
            <v>116</v>
          </cell>
          <cell r="C122" t="str">
            <v xml:space="preserve">TUBERIA CONCRETO REF. CL.II D=56`` (140cm) </v>
          </cell>
          <cell r="D122" t="str">
            <v>ML</v>
          </cell>
          <cell r="E122">
            <v>835053.84</v>
          </cell>
        </row>
        <row r="123">
          <cell r="B123">
            <v>117</v>
          </cell>
          <cell r="C123" t="str">
            <v xml:space="preserve">TUBERIA CONCRETO REF. CL.II D=60`` (150cm) </v>
          </cell>
          <cell r="D123" t="str">
            <v>ML</v>
          </cell>
          <cell r="E123">
            <v>933424.16</v>
          </cell>
        </row>
        <row r="124">
          <cell r="B124">
            <v>118</v>
          </cell>
          <cell r="C124" t="str">
            <v xml:space="preserve">TUBERIA CONCRETO REF. CL.II D=64`` (160cm) </v>
          </cell>
          <cell r="D124" t="str">
            <v>ML</v>
          </cell>
          <cell r="E124">
            <v>1061121.6000000001</v>
          </cell>
        </row>
        <row r="125">
          <cell r="B125">
            <v>119</v>
          </cell>
          <cell r="C125" t="str">
            <v xml:space="preserve">TUBERIA CONCRETO REF. CL.II D=68`` (170cm) </v>
          </cell>
          <cell r="D125" t="str">
            <v>ML</v>
          </cell>
          <cell r="E125">
            <v>1199442.32</v>
          </cell>
        </row>
        <row r="126">
          <cell r="B126">
            <v>120</v>
          </cell>
          <cell r="C126" t="str">
            <v xml:space="preserve">TUBERIA CONCRETO REF. CL.II D=72`` (180cm) </v>
          </cell>
          <cell r="D126" t="str">
            <v>ML</v>
          </cell>
          <cell r="E126">
            <v>1326042.3999999999</v>
          </cell>
        </row>
        <row r="127">
          <cell r="B127">
            <v>121</v>
          </cell>
          <cell r="C127" t="str">
            <v xml:space="preserve">TUBERIA CONCRETO REF. CL.II D=80`` (200cm) </v>
          </cell>
          <cell r="D127" t="str">
            <v>ML</v>
          </cell>
          <cell r="E127">
            <v>1666553.44</v>
          </cell>
        </row>
        <row r="128">
          <cell r="B128">
            <v>122</v>
          </cell>
          <cell r="C128" t="str">
            <v xml:space="preserve">TUBERIA CONCRETO REF. CL.II D=86`` (215cm) </v>
          </cell>
          <cell r="D128" t="str">
            <v>ML</v>
          </cell>
          <cell r="E128">
            <v>1902235.28</v>
          </cell>
        </row>
        <row r="129">
          <cell r="B129">
            <v>123</v>
          </cell>
          <cell r="C129" t="str">
            <v xml:space="preserve">TUBERIA CONCRETO REF. CL.II D=92`` (230cm) </v>
          </cell>
          <cell r="D129" t="str">
            <v>ML</v>
          </cell>
          <cell r="E129">
            <v>2140130.4</v>
          </cell>
        </row>
        <row r="130">
          <cell r="B130">
            <v>124</v>
          </cell>
          <cell r="C130" t="str">
            <v xml:space="preserve">TUBERIA CONCRETO REF. CL.III D=24`` (60cm) </v>
          </cell>
          <cell r="D130" t="str">
            <v>ML</v>
          </cell>
          <cell r="E130">
            <v>210103.84</v>
          </cell>
        </row>
        <row r="131">
          <cell r="B131">
            <v>125</v>
          </cell>
          <cell r="C131" t="str">
            <v xml:space="preserve">TUBERIA CONCRETO REF. CL.III D=27`` (70cm) </v>
          </cell>
          <cell r="D131" t="str">
            <v>ML</v>
          </cell>
          <cell r="E131">
            <v>279446.32</v>
          </cell>
        </row>
        <row r="132">
          <cell r="B132">
            <v>126</v>
          </cell>
          <cell r="C132" t="str">
            <v xml:space="preserve">TUBERIA CONCRETO REF. CL.III D=30`` (80cm) </v>
          </cell>
          <cell r="D132" t="str">
            <v>ML</v>
          </cell>
          <cell r="E132">
            <v>348480.24</v>
          </cell>
        </row>
        <row r="133">
          <cell r="B133">
            <v>127</v>
          </cell>
          <cell r="C133" t="str">
            <v xml:space="preserve">TUBERIA CONCRETO REF. CL.III D=36`` (90cm) </v>
          </cell>
          <cell r="D133" t="str">
            <v>ML</v>
          </cell>
          <cell r="E133">
            <v>436809.6</v>
          </cell>
        </row>
        <row r="134">
          <cell r="B134">
            <v>128</v>
          </cell>
          <cell r="C134" t="str">
            <v xml:space="preserve">TUBERIA CONCRETO REF. CL.III D=40`` (100cm) </v>
          </cell>
          <cell r="D134" t="str">
            <v>ML</v>
          </cell>
          <cell r="E134">
            <v>547694</v>
          </cell>
        </row>
        <row r="135">
          <cell r="B135">
            <v>129</v>
          </cell>
          <cell r="C135" t="str">
            <v xml:space="preserve">TUBERIA CONCRETO REF. CL.III D=44`` (110cm) </v>
          </cell>
          <cell r="D135" t="str">
            <v>ML</v>
          </cell>
          <cell r="E135">
            <v>612589.04</v>
          </cell>
        </row>
        <row r="136">
          <cell r="B136">
            <v>130</v>
          </cell>
          <cell r="C136" t="str">
            <v xml:space="preserve">TUBERIA CONCRETO REF. CL.III D=48`` (120cm) </v>
          </cell>
          <cell r="D136" t="str">
            <v>ML</v>
          </cell>
          <cell r="E136">
            <v>718773.12</v>
          </cell>
        </row>
        <row r="137">
          <cell r="B137">
            <v>131</v>
          </cell>
          <cell r="C137" t="str">
            <v xml:space="preserve">TUBERIA CONCRETO REF. CL.III D=52`` (130cm) </v>
          </cell>
          <cell r="D137" t="str">
            <v>ML</v>
          </cell>
          <cell r="E137">
            <v>797216.96</v>
          </cell>
        </row>
        <row r="138">
          <cell r="B138">
            <v>132</v>
          </cell>
          <cell r="C138" t="str">
            <v xml:space="preserve">TUBERIA CONCRETO REF. CL.III D=56`` (140cm) </v>
          </cell>
          <cell r="D138" t="str">
            <v>ML</v>
          </cell>
          <cell r="E138">
            <v>881509.52</v>
          </cell>
        </row>
        <row r="139">
          <cell r="B139">
            <v>133</v>
          </cell>
          <cell r="C139" t="str">
            <v xml:space="preserve">TUBERIA CONCRETO REF. CL.III D=60`` (150cm) </v>
          </cell>
          <cell r="D139" t="str">
            <v>ML</v>
          </cell>
          <cell r="E139">
            <v>1050700.1599999999</v>
          </cell>
        </row>
        <row r="140">
          <cell r="B140">
            <v>134</v>
          </cell>
          <cell r="C140" t="str">
            <v xml:space="preserve">TUBERIA CONCRETO REF. CL.III D=64`` (160cm) </v>
          </cell>
          <cell r="D140" t="str">
            <v>ML</v>
          </cell>
          <cell r="E140">
            <v>1108143.3600000001</v>
          </cell>
        </row>
        <row r="141">
          <cell r="B141">
            <v>135</v>
          </cell>
          <cell r="C141" t="str">
            <v xml:space="preserve">TUBERIA CONCRETO REF. CL.III D=68`` (170cm) </v>
          </cell>
          <cell r="D141" t="str">
            <v>ML</v>
          </cell>
          <cell r="E141">
            <v>1253266.32</v>
          </cell>
        </row>
        <row r="142">
          <cell r="B142">
            <v>136</v>
          </cell>
          <cell r="C142" t="str">
            <v xml:space="preserve">TUBERIA CONCRETO REF. CL.III D=72`` (180cm) </v>
          </cell>
          <cell r="D142" t="str">
            <v>ML</v>
          </cell>
          <cell r="E142">
            <v>1462579</v>
          </cell>
        </row>
        <row r="143">
          <cell r="B143">
            <v>137</v>
          </cell>
          <cell r="C143" t="str">
            <v xml:space="preserve">TUBERIA CONCRETO REF. CL.III D=80`` (200cm) </v>
          </cell>
          <cell r="D143" t="str">
            <v>ML</v>
          </cell>
          <cell r="E143">
            <v>1738501.28</v>
          </cell>
        </row>
        <row r="144">
          <cell r="B144">
            <v>138</v>
          </cell>
          <cell r="C144" t="str">
            <v xml:space="preserve">TUBERIA CONCRETO REF. CL.III D=86`` (215cm) </v>
          </cell>
          <cell r="D144" t="str">
            <v>ML</v>
          </cell>
          <cell r="E144">
            <v>1951521.36</v>
          </cell>
        </row>
        <row r="145">
          <cell r="B145">
            <v>139</v>
          </cell>
          <cell r="C145" t="str">
            <v xml:space="preserve">TUBERIA CONCRETO REF. CL.III D=92`` (230cm) </v>
          </cell>
          <cell r="D145" t="str">
            <v>ML</v>
          </cell>
          <cell r="E145">
            <v>2176958.08</v>
          </cell>
        </row>
        <row r="146">
          <cell r="B146">
            <v>140</v>
          </cell>
          <cell r="C146" t="str">
            <v xml:space="preserve">TUBERIA CONCRETO REF. CL.IV D=24`` (60cm) </v>
          </cell>
          <cell r="D146" t="str">
            <v>ML</v>
          </cell>
          <cell r="E146">
            <v>237864.95999999999</v>
          </cell>
        </row>
        <row r="147">
          <cell r="B147">
            <v>141</v>
          </cell>
          <cell r="C147" t="str">
            <v xml:space="preserve">TUBERIA CONCRETO REF. CL.IV D=27`` (70cm) </v>
          </cell>
          <cell r="D147" t="str">
            <v>ML</v>
          </cell>
          <cell r="E147">
            <v>317406.15999999997</v>
          </cell>
        </row>
        <row r="148">
          <cell r="B148">
            <v>142</v>
          </cell>
          <cell r="C148" t="str">
            <v xml:space="preserve">TUBERIA CONCRETO REF. CL.IV D=30`` (80cm) </v>
          </cell>
          <cell r="D148" t="str">
            <v>ML</v>
          </cell>
          <cell r="E148">
            <v>397766.32</v>
          </cell>
        </row>
        <row r="149">
          <cell r="B149">
            <v>143</v>
          </cell>
          <cell r="C149" t="str">
            <v xml:space="preserve">TUBERIA CONCRETO REF. CL.IV D=36`` (90cm) </v>
          </cell>
          <cell r="D149" t="str">
            <v>ML</v>
          </cell>
          <cell r="E149">
            <v>498558.71999999997</v>
          </cell>
        </row>
        <row r="150">
          <cell r="B150">
            <v>144</v>
          </cell>
          <cell r="C150" t="str">
            <v xml:space="preserve">TUBERIA CONCRETO REF. CL.IV D=40`` (100cm) </v>
          </cell>
          <cell r="D150" t="str">
            <v>ML</v>
          </cell>
          <cell r="E150">
            <v>624179.76</v>
          </cell>
        </row>
        <row r="151">
          <cell r="B151">
            <v>145</v>
          </cell>
          <cell r="C151" t="str">
            <v xml:space="preserve">TUBERIA CONCRETO REF. CL.IV D=44`` (110cm) </v>
          </cell>
          <cell r="D151" t="str">
            <v>ML</v>
          </cell>
          <cell r="E151">
            <v>698707.44</v>
          </cell>
        </row>
        <row r="152">
          <cell r="B152">
            <v>146</v>
          </cell>
          <cell r="C152" t="str">
            <v xml:space="preserve">TUBERIA CONCRETO REF. CL.IV D=48`` (120cm) </v>
          </cell>
          <cell r="D152" t="str">
            <v>ML</v>
          </cell>
          <cell r="E152">
            <v>819618.88</v>
          </cell>
        </row>
        <row r="153">
          <cell r="B153">
            <v>147</v>
          </cell>
          <cell r="C153" t="str">
            <v xml:space="preserve">TUBERIA CONCRETO REF. CL.IV D=52`` (130cm) </v>
          </cell>
          <cell r="D153" t="str">
            <v>ML</v>
          </cell>
          <cell r="E153">
            <v>916191.2</v>
          </cell>
        </row>
        <row r="154">
          <cell r="B154">
            <v>148</v>
          </cell>
          <cell r="C154" t="str">
            <v xml:space="preserve">TUBERIA CONCRETO REF. CL.IV D=56`` (140cm) </v>
          </cell>
          <cell r="D154" t="str">
            <v>ML</v>
          </cell>
          <cell r="E154">
            <v>971024.4</v>
          </cell>
        </row>
        <row r="155">
          <cell r="B155">
            <v>149</v>
          </cell>
          <cell r="C155" t="str">
            <v xml:space="preserve">TUBERIA CONCRETO REF. CL.IV D=60`` (150cm) </v>
          </cell>
          <cell r="D155" t="str">
            <v>ML</v>
          </cell>
          <cell r="E155">
            <v>1112453.92</v>
          </cell>
        </row>
        <row r="156">
          <cell r="B156">
            <v>150</v>
          </cell>
          <cell r="C156" t="str">
            <v xml:space="preserve">TUBERIA CONCRETO REF. CL.IV D=64`` (160cm) </v>
          </cell>
          <cell r="D156" t="str">
            <v>ML</v>
          </cell>
          <cell r="E156">
            <v>1265077.44</v>
          </cell>
        </row>
        <row r="157">
          <cell r="B157">
            <v>151</v>
          </cell>
          <cell r="C157" t="str">
            <v xml:space="preserve">TUBERIA CONCRETO REF. CL.IV D=68`` (170cm) </v>
          </cell>
          <cell r="D157" t="str">
            <v>ML</v>
          </cell>
          <cell r="E157">
            <v>1431725.36</v>
          </cell>
        </row>
        <row r="158">
          <cell r="B158">
            <v>152</v>
          </cell>
          <cell r="C158" t="str">
            <v xml:space="preserve">TUBERIA CONCRETO REF. CL.IV D=72`` (180cm) </v>
          </cell>
          <cell r="D158" t="str">
            <v>ML</v>
          </cell>
          <cell r="E158">
            <v>1600813.92</v>
          </cell>
        </row>
        <row r="159">
          <cell r="B159">
            <v>153</v>
          </cell>
          <cell r="C159" t="str">
            <v xml:space="preserve">TUBERIA CONCRETO REF. CL.IV D=80`` (200cm) </v>
          </cell>
          <cell r="D159" t="str">
            <v>ML</v>
          </cell>
          <cell r="E159">
            <v>1984384.16</v>
          </cell>
        </row>
        <row r="160">
          <cell r="B160">
            <v>154</v>
          </cell>
          <cell r="C160" t="str">
            <v xml:space="preserve">TUBERIA CONCRETO REF. CL.IV D=86`` (215cm) </v>
          </cell>
          <cell r="D160" t="str">
            <v>ML</v>
          </cell>
          <cell r="E160">
            <v>2377566.16</v>
          </cell>
        </row>
        <row r="161">
          <cell r="B161">
            <v>155</v>
          </cell>
          <cell r="C161" t="str">
            <v xml:space="preserve">TUBERIA CONCRETO REF. CL.IV D=92`` (230cm) </v>
          </cell>
          <cell r="D161" t="str">
            <v>ML</v>
          </cell>
          <cell r="E161">
            <v>2598464.96</v>
          </cell>
        </row>
        <row r="162">
          <cell r="B162">
            <v>156</v>
          </cell>
          <cell r="C162" t="str">
            <v xml:space="preserve">TUBERIA CONCRETO CL. UNICA D=27`` (70cm) </v>
          </cell>
          <cell r="D162" t="str">
            <v>ML</v>
          </cell>
          <cell r="E162">
            <v>213636.04</v>
          </cell>
        </row>
        <row r="163">
          <cell r="B163">
            <v>157</v>
          </cell>
          <cell r="C163" t="str">
            <v xml:space="preserve">TUBERIA CONCRETO CL. UNICA D=30`` (80cm) </v>
          </cell>
          <cell r="D163" t="str">
            <v>ML</v>
          </cell>
          <cell r="E163">
            <v>266974</v>
          </cell>
        </row>
        <row r="164">
          <cell r="B164">
            <v>158</v>
          </cell>
          <cell r="C164" t="str">
            <v xml:space="preserve">TUBERIA CONCRETO CL. UNICA D=36`` (90cm) </v>
          </cell>
          <cell r="D164" t="str">
            <v>ML</v>
          </cell>
          <cell r="E164">
            <v>335775.92</v>
          </cell>
        </row>
        <row r="165">
          <cell r="B165">
            <v>159</v>
          </cell>
          <cell r="C165" t="str">
            <v xml:space="preserve">TUBERIA CONCRETO CL. UNICA D=40`` (100cm) </v>
          </cell>
          <cell r="D165" t="str">
            <v>ML</v>
          </cell>
          <cell r="E165">
            <v>420098.64</v>
          </cell>
        </row>
        <row r="166">
          <cell r="B166">
            <v>160</v>
          </cell>
          <cell r="C166" t="str">
            <v xml:space="preserve">YEE CONCRETO 8" x 6" x 0.60m </v>
          </cell>
          <cell r="D166" t="str">
            <v>UN</v>
          </cell>
          <cell r="E166">
            <v>40449.78</v>
          </cell>
        </row>
        <row r="167">
          <cell r="B167">
            <v>161</v>
          </cell>
          <cell r="C167" t="str">
            <v xml:space="preserve">YEE CONCRETO 10" x 6" x 1.25m </v>
          </cell>
          <cell r="D167" t="str">
            <v>UN</v>
          </cell>
          <cell r="E167">
            <v>71381.759999999995</v>
          </cell>
        </row>
        <row r="168">
          <cell r="B168">
            <v>162</v>
          </cell>
          <cell r="C168" t="str">
            <v xml:space="preserve">YEE CONCRETO 12" x 6" x 1.25m </v>
          </cell>
          <cell r="D168" t="str">
            <v>UN</v>
          </cell>
          <cell r="E168">
            <v>91380.74</v>
          </cell>
        </row>
        <row r="169">
          <cell r="B169">
            <v>163</v>
          </cell>
          <cell r="C169" t="str">
            <v xml:space="preserve">YEE CONCRETO 14" x 6" x 1.25m </v>
          </cell>
          <cell r="D169" t="str">
            <v>UN</v>
          </cell>
          <cell r="E169">
            <v>109437.88</v>
          </cell>
        </row>
        <row r="170">
          <cell r="B170">
            <v>164</v>
          </cell>
          <cell r="C170" t="str">
            <v xml:space="preserve">YEE CONCRETO 16" x 6" x 1.25m </v>
          </cell>
          <cell r="D170" t="str">
            <v>UN</v>
          </cell>
          <cell r="E170">
            <v>139501.01999999999</v>
          </cell>
        </row>
        <row r="171">
          <cell r="B171">
            <v>165</v>
          </cell>
          <cell r="C171" t="str">
            <v xml:space="preserve">YEE CONCRETO 18" x 6" x 1.25m </v>
          </cell>
          <cell r="D171" t="str">
            <v>UN</v>
          </cell>
          <cell r="E171">
            <v>164392.88</v>
          </cell>
        </row>
        <row r="172">
          <cell r="B172">
            <v>166</v>
          </cell>
          <cell r="C172" t="str">
            <v xml:space="preserve">YEE CONCRETO 20" x 6" x 1.25m </v>
          </cell>
          <cell r="D172" t="str">
            <v>UN</v>
          </cell>
          <cell r="E172">
            <v>212201.7</v>
          </cell>
        </row>
        <row r="173">
          <cell r="B173">
            <v>167</v>
          </cell>
          <cell r="C173" t="str">
            <v xml:space="preserve">YEE CONCRETO 24" x 6" x 1.25m </v>
          </cell>
          <cell r="D173" t="str">
            <v>UN</v>
          </cell>
          <cell r="E173">
            <v>313635</v>
          </cell>
        </row>
        <row r="174">
          <cell r="B174">
            <v>168</v>
          </cell>
          <cell r="C174" t="str">
            <v xml:space="preserve">SEMICODO CONCRETO 6" x 45º </v>
          </cell>
          <cell r="D174" t="str">
            <v>UN</v>
          </cell>
          <cell r="E174">
            <v>12886.44</v>
          </cell>
        </row>
        <row r="175">
          <cell r="B175">
            <v>169</v>
          </cell>
          <cell r="C175" t="str">
            <v xml:space="preserve">TUBERIAS DE PVC - ACUEDUCTO </v>
          </cell>
        </row>
        <row r="176">
          <cell r="B176">
            <v>170</v>
          </cell>
          <cell r="C176" t="str">
            <v xml:space="preserve">CODO G.RAD. PVC U.M. T PLATINO 90° D=2`` RDE 21 </v>
          </cell>
          <cell r="D176" t="str">
            <v>UN</v>
          </cell>
          <cell r="E176">
            <v>20482.12</v>
          </cell>
        </row>
        <row r="177">
          <cell r="B177">
            <v>171</v>
          </cell>
          <cell r="C177" t="str">
            <v xml:space="preserve">CODO G.RAD. PVC U.M. T PLATINO 90° D=4`` RDE 21 </v>
          </cell>
          <cell r="D177" t="str">
            <v>UN</v>
          </cell>
          <cell r="E177">
            <v>91743.24</v>
          </cell>
        </row>
        <row r="178">
          <cell r="B178">
            <v>172</v>
          </cell>
          <cell r="C178" t="str">
            <v xml:space="preserve">CODO G.RAD. PVC U.M. T PLATINO 90° D=8`` RDE 21 </v>
          </cell>
          <cell r="D178" t="str">
            <v>UN</v>
          </cell>
          <cell r="E178">
            <v>581113.59999999998</v>
          </cell>
        </row>
        <row r="179">
          <cell r="B179">
            <v>173</v>
          </cell>
          <cell r="C179" t="str">
            <v xml:space="preserve">CODO G.RAD. PVC U.M. T PLATINO 90° D=12`` RDE 21 </v>
          </cell>
          <cell r="D179" t="str">
            <v>UN</v>
          </cell>
          <cell r="E179">
            <v>1715334.92</v>
          </cell>
        </row>
        <row r="180">
          <cell r="B180">
            <v>174</v>
          </cell>
          <cell r="C180" t="str">
            <v xml:space="preserve">UNION PVC U.M. TIPO PLATINO D=2" </v>
          </cell>
          <cell r="D180" t="str">
            <v>UN</v>
          </cell>
          <cell r="E180">
            <v>16184.32</v>
          </cell>
        </row>
        <row r="181">
          <cell r="B181">
            <v>175</v>
          </cell>
          <cell r="C181" t="str">
            <v xml:space="preserve">UNION PVC U.M. TIPO PLATINO D=3" </v>
          </cell>
          <cell r="D181" t="str">
            <v>UN</v>
          </cell>
          <cell r="E181">
            <v>27712.400000000001</v>
          </cell>
        </row>
        <row r="182">
          <cell r="B182">
            <v>176</v>
          </cell>
          <cell r="C182" t="str">
            <v xml:space="preserve">UNION PVC U.M. TIPO PLATINO D=4" </v>
          </cell>
          <cell r="D182" t="str">
            <v>UN</v>
          </cell>
          <cell r="E182">
            <v>45045.120000000003</v>
          </cell>
        </row>
        <row r="183">
          <cell r="B183">
            <v>177</v>
          </cell>
          <cell r="C183" t="str">
            <v xml:space="preserve">UNION PVC U.M. TIPO PLATINO D=6" </v>
          </cell>
          <cell r="D183" t="str">
            <v>UN</v>
          </cell>
          <cell r="E183">
            <v>105176.04</v>
          </cell>
        </row>
        <row r="184">
          <cell r="B184">
            <v>178</v>
          </cell>
          <cell r="C184" t="str">
            <v xml:space="preserve">UNION PVC U.M. TIPO PLATINO D=8" </v>
          </cell>
          <cell r="D184" t="str">
            <v>UN</v>
          </cell>
          <cell r="E184">
            <v>193236.28</v>
          </cell>
        </row>
        <row r="185">
          <cell r="B185">
            <v>179</v>
          </cell>
          <cell r="C185" t="str">
            <v xml:space="preserve">UNION PVC U.M. TIPO PLATINO D=10" </v>
          </cell>
          <cell r="D185" t="str">
            <v>UN</v>
          </cell>
          <cell r="E185">
            <v>345254.28</v>
          </cell>
        </row>
        <row r="186">
          <cell r="B186">
            <v>180</v>
          </cell>
          <cell r="C186" t="str">
            <v xml:space="preserve">UNION PVC U.M. TIPO PLATINO D=12" </v>
          </cell>
          <cell r="D186" t="str">
            <v>UN</v>
          </cell>
          <cell r="E186">
            <v>535067.4</v>
          </cell>
        </row>
        <row r="187">
          <cell r="B187">
            <v>181</v>
          </cell>
          <cell r="C187" t="str">
            <v xml:space="preserve">TUBERIA PVC U.M. TIPO PLATINO D=2`` RDE 21 </v>
          </cell>
          <cell r="D187" t="str">
            <v>ML</v>
          </cell>
          <cell r="E187">
            <v>7000.6</v>
          </cell>
        </row>
        <row r="188">
          <cell r="B188">
            <v>182</v>
          </cell>
          <cell r="C188" t="str">
            <v xml:space="preserve">TUBERIA PVC U.M. TIPO PLATINO D=2 1/2`` RDE 21 </v>
          </cell>
          <cell r="D188" t="str">
            <v>ML</v>
          </cell>
          <cell r="E188">
            <v>10576.88</v>
          </cell>
        </row>
        <row r="189">
          <cell r="B189">
            <v>183</v>
          </cell>
          <cell r="C189" t="str">
            <v xml:space="preserve">TUBERIA PVC U.M. TIPO PLATINO D=3`` RDE 21 </v>
          </cell>
          <cell r="D189" t="str">
            <v>ML</v>
          </cell>
          <cell r="E189">
            <v>15028.96</v>
          </cell>
        </row>
        <row r="190">
          <cell r="B190">
            <v>184</v>
          </cell>
          <cell r="C190" t="str">
            <v xml:space="preserve">TUBERIA PVC U.M. TIPO PLATINO D=4`` RDE 21 </v>
          </cell>
          <cell r="D190" t="str">
            <v>ML</v>
          </cell>
          <cell r="E190">
            <v>24796.16</v>
          </cell>
        </row>
        <row r="191">
          <cell r="B191">
            <v>185</v>
          </cell>
          <cell r="C191" t="str">
            <v xml:space="preserve">TUBERIA PVC U.M. TIPO PLATINO D=6`` RDE 21 </v>
          </cell>
          <cell r="D191" t="str">
            <v>ML</v>
          </cell>
          <cell r="E191">
            <v>53822.84</v>
          </cell>
        </row>
        <row r="192">
          <cell r="B192">
            <v>186</v>
          </cell>
          <cell r="C192" t="str">
            <v xml:space="preserve">TUBERIA PVC U.M. TIPO PLATINO D=8`` RDE 21 </v>
          </cell>
          <cell r="D192" t="str">
            <v>ML</v>
          </cell>
          <cell r="E192">
            <v>92261.759999999995</v>
          </cell>
        </row>
        <row r="193">
          <cell r="B193">
            <v>187</v>
          </cell>
          <cell r="C193" t="str">
            <v xml:space="preserve">TUBERIA PVC U.M. TIPO PLATINO D=10`` RDE 21 </v>
          </cell>
          <cell r="D193" t="str">
            <v>ML</v>
          </cell>
          <cell r="E193">
            <v>144374.76</v>
          </cell>
        </row>
        <row r="194">
          <cell r="B194">
            <v>188</v>
          </cell>
          <cell r="C194" t="str">
            <v xml:space="preserve">TUBERIA PVC U.M. TIPO PLATINO D=12`` RDE 21 </v>
          </cell>
          <cell r="D194" t="str">
            <v>ML</v>
          </cell>
          <cell r="E194">
            <v>200812.24</v>
          </cell>
        </row>
        <row r="195">
          <cell r="B195">
            <v>189</v>
          </cell>
          <cell r="C195" t="str">
            <v xml:space="preserve">TUBERIA PVC U.M. TIPO PLATINO D=2`` RDE 26 </v>
          </cell>
          <cell r="D195" t="str">
            <v>ML</v>
          </cell>
          <cell r="E195">
            <v>5801.16</v>
          </cell>
        </row>
        <row r="196">
          <cell r="B196">
            <v>190</v>
          </cell>
          <cell r="C196" t="str">
            <v xml:space="preserve">TUBERIA PVC U.M. TIPO PLATINO D=3`` RDE 26 </v>
          </cell>
          <cell r="D196" t="str">
            <v>ML</v>
          </cell>
          <cell r="E196">
            <v>12609.2</v>
          </cell>
        </row>
        <row r="197">
          <cell r="B197">
            <v>191</v>
          </cell>
          <cell r="C197" t="str">
            <v xml:space="preserve">TUBERIA PVC U.M. TIPO PLATINO D=2 1/2`` RDE 26 </v>
          </cell>
          <cell r="D197" t="str">
            <v>ML</v>
          </cell>
          <cell r="E197">
            <v>8724.36</v>
          </cell>
        </row>
        <row r="198">
          <cell r="B198">
            <v>192</v>
          </cell>
          <cell r="C198" t="str">
            <v xml:space="preserve">TUBERIA PVC U.M. TIPO PLATINO D=4`` RDE 26 </v>
          </cell>
          <cell r="D198" t="str">
            <v>ML</v>
          </cell>
          <cell r="E198">
            <v>20579.560000000001</v>
          </cell>
        </row>
        <row r="199">
          <cell r="B199">
            <v>193</v>
          </cell>
          <cell r="C199" t="str">
            <v xml:space="preserve">TUBERIA PVC U.M. TIPO PLATINO D=6`` RDE 26 </v>
          </cell>
          <cell r="D199" t="str">
            <v>ML</v>
          </cell>
          <cell r="E199">
            <v>44083.48</v>
          </cell>
        </row>
        <row r="200">
          <cell r="B200">
            <v>194</v>
          </cell>
          <cell r="C200" t="str">
            <v xml:space="preserve">TUBERIA PVC U.M. TIPO PLATINO D=8`` RDE 26 </v>
          </cell>
          <cell r="D200" t="str">
            <v>ML</v>
          </cell>
          <cell r="E200">
            <v>74995.16</v>
          </cell>
        </row>
        <row r="201">
          <cell r="B201">
            <v>195</v>
          </cell>
          <cell r="C201" t="str">
            <v xml:space="preserve">TUBERIA PVC U.M. TIPO PLATINO D=10`` RDE 26 </v>
          </cell>
          <cell r="D201" t="str">
            <v>ML</v>
          </cell>
          <cell r="E201">
            <v>116044.08</v>
          </cell>
        </row>
        <row r="202">
          <cell r="B202">
            <v>196</v>
          </cell>
          <cell r="C202" t="str">
            <v xml:space="preserve">TUBERIA PVC U.M. TIPO PLATINO D=12`` RDE 26 </v>
          </cell>
          <cell r="D202" t="str">
            <v>ML</v>
          </cell>
          <cell r="E202">
            <v>165530.84</v>
          </cell>
        </row>
        <row r="203">
          <cell r="B203">
            <v>197</v>
          </cell>
          <cell r="C203" t="str">
            <v xml:space="preserve">TUBERIA PVC U.M. TIPO PLATINO D=3`` RDE 32.5 </v>
          </cell>
          <cell r="D203" t="str">
            <v>ML</v>
          </cell>
          <cell r="E203">
            <v>10129.120000000001</v>
          </cell>
        </row>
        <row r="204">
          <cell r="B204">
            <v>198</v>
          </cell>
          <cell r="C204" t="str">
            <v xml:space="preserve">TUBERIA PVC U.M. TIPO PLATINO D=4`` RDE 32.5 </v>
          </cell>
          <cell r="D204" t="str">
            <v>ML</v>
          </cell>
          <cell r="E204">
            <v>16599.599999999999</v>
          </cell>
        </row>
        <row r="205">
          <cell r="B205">
            <v>199</v>
          </cell>
          <cell r="C205" t="str">
            <v xml:space="preserve">TUBERIA PVC U.M. TIPO PLATINO D=6`` RDE 32.5 </v>
          </cell>
          <cell r="D205" t="str">
            <v>ML</v>
          </cell>
          <cell r="E205">
            <v>36181.56</v>
          </cell>
        </row>
        <row r="206">
          <cell r="B206">
            <v>200</v>
          </cell>
          <cell r="C206" t="str">
            <v xml:space="preserve">TUBERIA PVC U.M. TIPO PLATINO D=8`` RDE 32.5 </v>
          </cell>
          <cell r="D206" t="str">
            <v>ML</v>
          </cell>
          <cell r="E206">
            <v>61199</v>
          </cell>
        </row>
        <row r="207">
          <cell r="B207">
            <v>201</v>
          </cell>
          <cell r="C207" t="str">
            <v xml:space="preserve">TUBERIA PVC U.M. TIPO PLATINO D=10`` RDE 32.5 </v>
          </cell>
          <cell r="D207" t="str">
            <v>ML</v>
          </cell>
          <cell r="E207">
            <v>95101.440000000002</v>
          </cell>
        </row>
        <row r="208">
          <cell r="B208">
            <v>202</v>
          </cell>
          <cell r="C208" t="str">
            <v xml:space="preserve">TUBERIA PVC U.M. TIPO PLATINO D=12`` RDE 32.5 </v>
          </cell>
          <cell r="D208" t="str">
            <v>ML</v>
          </cell>
          <cell r="E208">
            <v>133190.04</v>
          </cell>
        </row>
        <row r="209">
          <cell r="B209">
            <v>203</v>
          </cell>
          <cell r="C209" t="str">
            <v xml:space="preserve">TUBERIA PVC U.M. TIPO PLATINO D=4`` RDE 41 </v>
          </cell>
          <cell r="D209" t="str">
            <v>ML</v>
          </cell>
          <cell r="E209">
            <v>13594.04</v>
          </cell>
        </row>
        <row r="210">
          <cell r="B210">
            <v>204</v>
          </cell>
          <cell r="C210" t="str">
            <v xml:space="preserve">TUBERIA PVC U.M. TIPO PLATINO D=6`` RDE 41 </v>
          </cell>
          <cell r="D210" t="str">
            <v>ML</v>
          </cell>
          <cell r="E210">
            <v>28484.959999999999</v>
          </cell>
        </row>
        <row r="211">
          <cell r="B211">
            <v>205</v>
          </cell>
          <cell r="C211" t="str">
            <v xml:space="preserve">TUBERIA PVC U.M. TIPO PLATINO D=8`` RDE 41 </v>
          </cell>
          <cell r="D211" t="str">
            <v>ML</v>
          </cell>
          <cell r="E211">
            <v>48114.48</v>
          </cell>
        </row>
        <row r="212">
          <cell r="B212">
            <v>206</v>
          </cell>
          <cell r="C212" t="str">
            <v xml:space="preserve">TUBERIA PVC U.M. TIPO PLATINO D=10`` RDE 41 </v>
          </cell>
          <cell r="D212" t="str">
            <v>ML</v>
          </cell>
          <cell r="E212">
            <v>75237.600000000006</v>
          </cell>
        </row>
        <row r="213">
          <cell r="B213">
            <v>207</v>
          </cell>
          <cell r="C213" t="str">
            <v xml:space="preserve">TUBERIA PVC U.M. TIPO PLATINO D=12`` RDE 41 </v>
          </cell>
          <cell r="D213" t="str">
            <v>ML</v>
          </cell>
          <cell r="E213">
            <v>106556.44</v>
          </cell>
        </row>
        <row r="214">
          <cell r="B214">
            <v>208</v>
          </cell>
          <cell r="C214" t="str">
            <v xml:space="preserve">UNION REPARACION PVC U.M. TIPO PLATINO D=6" </v>
          </cell>
          <cell r="D214" t="str">
            <v>UN</v>
          </cell>
          <cell r="E214">
            <v>117332.84</v>
          </cell>
        </row>
        <row r="215">
          <cell r="B215">
            <v>209</v>
          </cell>
          <cell r="C215" t="str">
            <v xml:space="preserve">UNION REPARACION PVC U.M. TIPO PLATINO D=8" </v>
          </cell>
          <cell r="D215" t="str">
            <v>UN</v>
          </cell>
          <cell r="E215">
            <v>215735.64</v>
          </cell>
        </row>
        <row r="216">
          <cell r="B216">
            <v>210</v>
          </cell>
          <cell r="C216" t="str">
            <v xml:space="preserve">UNION REPARACION PVC U.M. TIPO PLATINO D=12" </v>
          </cell>
          <cell r="D216" t="str">
            <v>UN</v>
          </cell>
          <cell r="E216">
            <v>674530.72</v>
          </cell>
        </row>
        <row r="217">
          <cell r="B217">
            <v>211</v>
          </cell>
          <cell r="C217" t="str">
            <v xml:space="preserve">ADAPTADOR MACHO PVC U.S. D=2`` </v>
          </cell>
          <cell r="D217" t="str">
            <v>UN</v>
          </cell>
          <cell r="E217">
            <v>3460.28</v>
          </cell>
        </row>
        <row r="218">
          <cell r="B218">
            <v>212</v>
          </cell>
          <cell r="C218" t="str">
            <v xml:space="preserve">ADAPTADOR MACHO PVC U.S. D=3`` </v>
          </cell>
          <cell r="D218" t="str">
            <v>UN</v>
          </cell>
          <cell r="E218">
            <v>13604.48</v>
          </cell>
        </row>
        <row r="219">
          <cell r="B219">
            <v>213</v>
          </cell>
          <cell r="C219" t="str">
            <v xml:space="preserve">ADAPTADOR MACHO PVC U.S. D=4`` </v>
          </cell>
          <cell r="D219" t="str">
            <v>UN</v>
          </cell>
          <cell r="E219">
            <v>25024.68</v>
          </cell>
        </row>
        <row r="220">
          <cell r="B220">
            <v>214</v>
          </cell>
          <cell r="C220" t="str">
            <v xml:space="preserve">CODO G.RAD. PVC U.M. T PLATINO 90° D=2 1/2`` RDE 2 </v>
          </cell>
          <cell r="D220" t="str">
            <v>UN</v>
          </cell>
          <cell r="E220">
            <v>26387.68</v>
          </cell>
        </row>
        <row r="221">
          <cell r="B221">
            <v>215</v>
          </cell>
          <cell r="C221" t="str">
            <v xml:space="preserve">CODO G.RAD. PVC U.M. T PLATINO 90° D=3`` RDE 21 </v>
          </cell>
          <cell r="D221" t="str">
            <v>UN</v>
          </cell>
          <cell r="E221">
            <v>47781.56</v>
          </cell>
        </row>
        <row r="222">
          <cell r="B222">
            <v>216</v>
          </cell>
          <cell r="C222" t="str">
            <v xml:space="preserve">CODO G.RAD. PVC U.M. T PLATINO 90° D=6`` RDE 21 </v>
          </cell>
          <cell r="D222" t="str">
            <v>UN</v>
          </cell>
          <cell r="E222">
            <v>244369.08</v>
          </cell>
        </row>
        <row r="223">
          <cell r="B223">
            <v>217</v>
          </cell>
          <cell r="C223" t="str">
            <v xml:space="preserve">CODO G.RAD. PVC U.M. T PLATINO 90° D=10`` RDE 21 </v>
          </cell>
          <cell r="D223" t="str">
            <v>UN</v>
          </cell>
          <cell r="E223">
            <v>1263893.08</v>
          </cell>
        </row>
        <row r="224">
          <cell r="B224">
            <v>218</v>
          </cell>
          <cell r="C224" t="str">
            <v xml:space="preserve">CODO G.RAD. PVC U.M. T PLATINO 45° D=2 1/2`` RDE 2 </v>
          </cell>
          <cell r="D224" t="str">
            <v>UN</v>
          </cell>
          <cell r="E224">
            <v>20265.2</v>
          </cell>
        </row>
        <row r="225">
          <cell r="B225">
            <v>219</v>
          </cell>
          <cell r="C225" t="str">
            <v xml:space="preserve">CODO G.RAD. PVC U.M. T PLATINO 45° D=2`` RDE 21 </v>
          </cell>
          <cell r="D225" t="str">
            <v>UN</v>
          </cell>
          <cell r="E225">
            <v>17707.400000000001</v>
          </cell>
        </row>
        <row r="226">
          <cell r="B226">
            <v>220</v>
          </cell>
          <cell r="C226" t="str">
            <v xml:space="preserve">CODO G.RAD. PVC U.M. T PLATINO 45° D=3`` RDE 21 </v>
          </cell>
          <cell r="D226" t="str">
            <v>UN</v>
          </cell>
          <cell r="E226">
            <v>32040.36</v>
          </cell>
        </row>
        <row r="227">
          <cell r="B227">
            <v>221</v>
          </cell>
          <cell r="C227" t="str">
            <v xml:space="preserve">CODO G.RAD. PVC U.M. T PLATINO 45° D=4`` RDE 21 </v>
          </cell>
          <cell r="D227" t="str">
            <v>UN</v>
          </cell>
          <cell r="E227">
            <v>64541.24</v>
          </cell>
        </row>
        <row r="228">
          <cell r="B228">
            <v>222</v>
          </cell>
          <cell r="C228" t="str">
            <v xml:space="preserve">CODO G.RAD. PVC U.M. T PLATINO 45° D=6`` RDE 21 </v>
          </cell>
          <cell r="D228" t="str">
            <v>UN</v>
          </cell>
          <cell r="E228">
            <v>177809.44</v>
          </cell>
        </row>
        <row r="229">
          <cell r="B229">
            <v>223</v>
          </cell>
          <cell r="C229" t="str">
            <v xml:space="preserve">CODO G.RAD. PVC U.M. T PLATINO 45° D=8`` RDE 21 </v>
          </cell>
          <cell r="D229" t="str">
            <v>UN</v>
          </cell>
          <cell r="E229">
            <v>386082.8</v>
          </cell>
        </row>
        <row r="230">
          <cell r="B230">
            <v>224</v>
          </cell>
          <cell r="C230" t="str">
            <v xml:space="preserve">CODO G.RAD. PVC U.M. T PLATINO 45° D=10`` RDE 21 </v>
          </cell>
          <cell r="D230" t="str">
            <v>UN</v>
          </cell>
          <cell r="E230">
            <v>826829.44</v>
          </cell>
        </row>
        <row r="231">
          <cell r="B231">
            <v>225</v>
          </cell>
          <cell r="C231" t="str">
            <v xml:space="preserve">CODO G.RAD. PVC U.M. T PLATINO 45° D=12`` RDE 21 </v>
          </cell>
          <cell r="D231" t="str">
            <v>UN</v>
          </cell>
          <cell r="E231">
            <v>1160626.3999999999</v>
          </cell>
        </row>
        <row r="232">
          <cell r="B232">
            <v>226</v>
          </cell>
          <cell r="C232" t="str">
            <v xml:space="preserve">CODO G.RAD. PVC U.M. T PLATINO 22.5° D=2`` RDE 21 </v>
          </cell>
          <cell r="D232" t="str">
            <v>UN</v>
          </cell>
          <cell r="E232">
            <v>15613.6</v>
          </cell>
        </row>
        <row r="233">
          <cell r="B233">
            <v>227</v>
          </cell>
          <cell r="C233" t="str">
            <v xml:space="preserve">CODO G.RAD. PVC U.M. T PLATIN22.5° D=2 1/2`` RDE 2 </v>
          </cell>
          <cell r="D233" t="str">
            <v>UN</v>
          </cell>
          <cell r="E233">
            <v>21896.16</v>
          </cell>
        </row>
        <row r="234">
          <cell r="B234">
            <v>228</v>
          </cell>
          <cell r="C234" t="str">
            <v xml:space="preserve">CODO G.RAD. PVC U.M. T PLATINO 22.5° D=3`` RDE 21 </v>
          </cell>
          <cell r="D234" t="str">
            <v>UN</v>
          </cell>
          <cell r="E234">
            <v>31523</v>
          </cell>
        </row>
        <row r="235">
          <cell r="B235">
            <v>229</v>
          </cell>
          <cell r="C235" t="str">
            <v xml:space="preserve">CODO G.RAD. PVC U.M. T PLATINO 22.5° D=4`` RDE 21 </v>
          </cell>
          <cell r="D235" t="str">
            <v>UN</v>
          </cell>
          <cell r="E235">
            <v>57932.72</v>
          </cell>
        </row>
        <row r="236">
          <cell r="B236">
            <v>230</v>
          </cell>
          <cell r="C236" t="str">
            <v xml:space="preserve">CODO G.RAD. PVC U.M. T PLATINO 22.5° D=6`` RDE 21 </v>
          </cell>
          <cell r="D236" t="str">
            <v>UN</v>
          </cell>
          <cell r="E236">
            <v>141999.07999999999</v>
          </cell>
        </row>
        <row r="237">
          <cell r="B237">
            <v>231</v>
          </cell>
          <cell r="C237" t="str">
            <v xml:space="preserve">CODO G.RAD. PVC U.M. T PLATINO 22.5° D=8`` RDE 21 </v>
          </cell>
          <cell r="D237" t="str">
            <v>UN</v>
          </cell>
          <cell r="E237">
            <v>300453.92</v>
          </cell>
        </row>
        <row r="238">
          <cell r="B238">
            <v>232</v>
          </cell>
          <cell r="C238" t="str">
            <v xml:space="preserve">CODO G.RAD. PVC U.M. T PLATINO 22.5° D=10`` RDE 21 </v>
          </cell>
          <cell r="D238" t="str">
            <v>UN</v>
          </cell>
          <cell r="E238">
            <v>673244.28</v>
          </cell>
        </row>
        <row r="239">
          <cell r="B239">
            <v>233</v>
          </cell>
          <cell r="C239" t="str">
            <v xml:space="preserve">CODO G.RAD. PVC U.M. T PLATINO 22.5° D=12`` RDE 21 </v>
          </cell>
          <cell r="D239" t="str">
            <v>UN</v>
          </cell>
          <cell r="E239">
            <v>906610.76</v>
          </cell>
        </row>
        <row r="240">
          <cell r="B240">
            <v>234</v>
          </cell>
          <cell r="C240" t="str">
            <v xml:space="preserve">CODO G.RAD. PVC U.M. T PLATINO 11.25° D=2`` RDE 21 </v>
          </cell>
          <cell r="D240" t="str">
            <v>UN</v>
          </cell>
          <cell r="E240">
            <v>18229</v>
          </cell>
        </row>
        <row r="241">
          <cell r="B241">
            <v>235</v>
          </cell>
          <cell r="C241" t="str">
            <v xml:space="preserve">CODO G.RAD. PVC U.M. T PLATI11.25° D=2 1/2`` RDE 2 </v>
          </cell>
          <cell r="D241" t="str">
            <v>UN</v>
          </cell>
          <cell r="E241">
            <v>20704.84</v>
          </cell>
        </row>
        <row r="242">
          <cell r="B242">
            <v>236</v>
          </cell>
          <cell r="C242" t="str">
            <v xml:space="preserve">CODO G.RAD. PVC U.M. T PLATINO 11.25° D=3`` RDE 21 </v>
          </cell>
          <cell r="D242" t="str">
            <v>UN</v>
          </cell>
          <cell r="E242">
            <v>28730.880000000001</v>
          </cell>
        </row>
        <row r="243">
          <cell r="B243">
            <v>237</v>
          </cell>
          <cell r="C243" t="str">
            <v xml:space="preserve">CODO G.RAD. PVC U.M. T PLATINO 11.25° D=4`` RDE 21 </v>
          </cell>
          <cell r="D243" t="str">
            <v>UN</v>
          </cell>
          <cell r="E243">
            <v>55043.16</v>
          </cell>
        </row>
        <row r="244">
          <cell r="B244">
            <v>238</v>
          </cell>
          <cell r="C244" t="str">
            <v xml:space="preserve">CODO G.RAD. PVC U.M. T PLATINO 11.25° D=6`` RDE 21 </v>
          </cell>
          <cell r="D244" t="str">
            <v>UN</v>
          </cell>
          <cell r="E244">
            <v>126972.44</v>
          </cell>
        </row>
        <row r="245">
          <cell r="B245">
            <v>239</v>
          </cell>
          <cell r="C245" t="str">
            <v xml:space="preserve">CODO G.RAD. PVC U.M. T PLATINO 11.25° D=8`` RDE 21 </v>
          </cell>
          <cell r="D245" t="str">
            <v>UN</v>
          </cell>
          <cell r="E245">
            <v>257995.6</v>
          </cell>
        </row>
        <row r="246">
          <cell r="B246">
            <v>240</v>
          </cell>
          <cell r="C246" t="str">
            <v xml:space="preserve">CODO G.RAD. PVC U.M. T PLATINO 11.25° D=10`` RDE 2 </v>
          </cell>
          <cell r="D246" t="str">
            <v>UN</v>
          </cell>
          <cell r="E246">
            <v>550772.64</v>
          </cell>
        </row>
        <row r="247">
          <cell r="B247">
            <v>241</v>
          </cell>
          <cell r="C247" t="str">
            <v xml:space="preserve">CODO G.RAD. PVC U.M. T PLATINO 11.25° D=12`` RDE 2 </v>
          </cell>
          <cell r="D247" t="str">
            <v>UN</v>
          </cell>
          <cell r="E247">
            <v>729032.16</v>
          </cell>
        </row>
        <row r="248">
          <cell r="B248">
            <v>242</v>
          </cell>
          <cell r="C248" t="str">
            <v xml:space="preserve">UNION PVC U.M. TIPO PLATINO D=2 1/2" </v>
          </cell>
          <cell r="D248" t="str">
            <v>UN</v>
          </cell>
          <cell r="E248">
            <v>21091.119999999999</v>
          </cell>
        </row>
        <row r="249">
          <cell r="B249">
            <v>243</v>
          </cell>
          <cell r="C249" t="str">
            <v xml:space="preserve">TUBERIA PF D=1/2`` RDE 9 </v>
          </cell>
          <cell r="D249" t="str">
            <v>ML</v>
          </cell>
          <cell r="E249">
            <v>1429.12</v>
          </cell>
        </row>
        <row r="250">
          <cell r="B250">
            <v>244</v>
          </cell>
          <cell r="C250" t="str">
            <v xml:space="preserve">UNION PVC PRESION U.S. D=1/2`` </v>
          </cell>
          <cell r="D250" t="str">
            <v>UN</v>
          </cell>
          <cell r="E250">
            <v>241.28</v>
          </cell>
        </row>
        <row r="251">
          <cell r="B251">
            <v>245</v>
          </cell>
          <cell r="C251" t="str">
            <v xml:space="preserve">LUBRICANTE U.M. (EMPAQUE 500 gr) </v>
          </cell>
          <cell r="D251" t="str">
            <v>UN</v>
          </cell>
          <cell r="E251">
            <v>12358.64</v>
          </cell>
        </row>
        <row r="252">
          <cell r="B252">
            <v>246</v>
          </cell>
          <cell r="C252" t="str">
            <v xml:space="preserve">REDUCCION PVC U.M. T PLATINO 4"x2" </v>
          </cell>
          <cell r="D252" t="str">
            <v>UN</v>
          </cell>
          <cell r="E252">
            <v>97063</v>
          </cell>
        </row>
        <row r="253">
          <cell r="B253">
            <v>247</v>
          </cell>
          <cell r="C253" t="str">
            <v xml:space="preserve">REDUCCION PVC U.M. T PLATINO 4"x2 1/2" </v>
          </cell>
          <cell r="D253" t="str">
            <v>UN</v>
          </cell>
          <cell r="E253">
            <v>101638.04</v>
          </cell>
        </row>
        <row r="254">
          <cell r="B254">
            <v>248</v>
          </cell>
          <cell r="C254" t="str">
            <v xml:space="preserve">REDUCCION PVC U.M. T PLATINO 4"x3" </v>
          </cell>
          <cell r="D254" t="str">
            <v>UN</v>
          </cell>
          <cell r="E254">
            <v>101638.04</v>
          </cell>
        </row>
        <row r="255">
          <cell r="B255">
            <v>249</v>
          </cell>
          <cell r="C255" t="str">
            <v xml:space="preserve">REDUCCION PVC U.M. T PLATINO 6"x4" </v>
          </cell>
          <cell r="D255" t="str">
            <v>UN</v>
          </cell>
          <cell r="E255">
            <v>279410.36</v>
          </cell>
        </row>
        <row r="256">
          <cell r="B256">
            <v>250</v>
          </cell>
          <cell r="C256" t="str">
            <v xml:space="preserve">REDUCCION PVC U.M. T PLATINO 8"x6" </v>
          </cell>
          <cell r="D256" t="str">
            <v>UN</v>
          </cell>
          <cell r="E256">
            <v>474458.56</v>
          </cell>
        </row>
        <row r="257">
          <cell r="B257">
            <v>251</v>
          </cell>
          <cell r="C257" t="str">
            <v xml:space="preserve">TAPON PVC U.M. T PLATINO D=3" </v>
          </cell>
          <cell r="D257" t="str">
            <v>UN</v>
          </cell>
          <cell r="E257">
            <v>92577.279999999999</v>
          </cell>
        </row>
        <row r="258">
          <cell r="B258">
            <v>252</v>
          </cell>
          <cell r="C258" t="str">
            <v xml:space="preserve">TAPON PVC U.M. T PLATINO D=4" </v>
          </cell>
          <cell r="D258" t="str">
            <v>UN</v>
          </cell>
          <cell r="E258">
            <v>115003.56</v>
          </cell>
        </row>
        <row r="259">
          <cell r="B259">
            <v>253</v>
          </cell>
          <cell r="C259" t="str">
            <v xml:space="preserve">TAPON PVC U.M. T PLATINO D=6" </v>
          </cell>
          <cell r="D259" t="str">
            <v>UN</v>
          </cell>
          <cell r="E259">
            <v>163445.16</v>
          </cell>
        </row>
        <row r="260">
          <cell r="B260">
            <v>254</v>
          </cell>
          <cell r="C260" t="str">
            <v xml:space="preserve">TAPON PVC U.M. T PLATINO D=8" </v>
          </cell>
          <cell r="D260" t="str">
            <v>UN</v>
          </cell>
          <cell r="E260">
            <v>277552.03999999998</v>
          </cell>
        </row>
        <row r="261">
          <cell r="B261">
            <v>255</v>
          </cell>
          <cell r="C261" t="str">
            <v xml:space="preserve">UNION REPARACION PVC U.M. TIPO PLATINO D=2" </v>
          </cell>
          <cell r="D261" t="str">
            <v>UN</v>
          </cell>
          <cell r="E261">
            <v>17845.439999999999</v>
          </cell>
        </row>
        <row r="262">
          <cell r="B262">
            <v>256</v>
          </cell>
          <cell r="C262" t="str">
            <v xml:space="preserve">UNION REPARACION PVC U.M. TIPO PLATINO D=2 1/2" </v>
          </cell>
          <cell r="D262" t="str">
            <v>UN</v>
          </cell>
          <cell r="E262">
            <v>20776.759999999998</v>
          </cell>
        </row>
        <row r="263">
          <cell r="B263">
            <v>257</v>
          </cell>
          <cell r="C263" t="str">
            <v xml:space="preserve">UNION REPARACION PVC U.M. TIPO PLATINO D=3" </v>
          </cell>
          <cell r="D263" t="str">
            <v>UN</v>
          </cell>
          <cell r="E263">
            <v>29417.599999999999</v>
          </cell>
        </row>
        <row r="264">
          <cell r="B264">
            <v>258</v>
          </cell>
          <cell r="C264" t="str">
            <v xml:space="preserve">UNION REPARACION PVC U.M. TIPO PLATINO D=4" </v>
          </cell>
          <cell r="D264" t="str">
            <v>UN</v>
          </cell>
          <cell r="E264">
            <v>50441.440000000002</v>
          </cell>
        </row>
        <row r="265">
          <cell r="B265">
            <v>259</v>
          </cell>
          <cell r="C265" t="str">
            <v xml:space="preserve">UNION REPARACION PVC U.M. TIPO PLATINO D=10" </v>
          </cell>
          <cell r="D265" t="str">
            <v>UN</v>
          </cell>
          <cell r="E265">
            <v>368476.32</v>
          </cell>
        </row>
        <row r="266">
          <cell r="B266">
            <v>260</v>
          </cell>
          <cell r="C266" t="str">
            <v xml:space="preserve">TUBERIAS DE PVC - ALCANTARILLADO </v>
          </cell>
        </row>
        <row r="267">
          <cell r="B267">
            <v>261</v>
          </cell>
          <cell r="C267" t="str">
            <v xml:space="preserve">TUBERIA PVC U.M. TIPO NOVAFORT D=110MM (4") </v>
          </cell>
          <cell r="D267" t="str">
            <v>ML</v>
          </cell>
          <cell r="E267">
            <v>12225.24</v>
          </cell>
        </row>
        <row r="268">
          <cell r="B268">
            <v>262</v>
          </cell>
          <cell r="C268" t="str">
            <v xml:space="preserve">TUBERIA PVC U.M. TIPO NOVAFORT D=160MM (6") </v>
          </cell>
          <cell r="D268" t="str">
            <v>ML</v>
          </cell>
          <cell r="E268">
            <v>22204.720000000001</v>
          </cell>
        </row>
        <row r="269">
          <cell r="B269">
            <v>263</v>
          </cell>
          <cell r="C269" t="str">
            <v xml:space="preserve">TUBERIA PVC U.M. TIPO NOVAFORT D=200MM (8") </v>
          </cell>
          <cell r="D269" t="str">
            <v>ML</v>
          </cell>
          <cell r="E269">
            <v>35459.120000000003</v>
          </cell>
        </row>
        <row r="270">
          <cell r="B270">
            <v>264</v>
          </cell>
          <cell r="C270" t="str">
            <v xml:space="preserve">TUBERIA PVC U.M. TIPO NOVAFORT D=250MM (10") </v>
          </cell>
          <cell r="D270" t="str">
            <v>ML</v>
          </cell>
          <cell r="E270">
            <v>47186.48</v>
          </cell>
        </row>
        <row r="271">
          <cell r="B271">
            <v>265</v>
          </cell>
          <cell r="C271" t="str">
            <v xml:space="preserve">TUBERIA PVC U.M. TIPO NOVAFORT D=315MM (12") </v>
          </cell>
          <cell r="D271" t="str">
            <v>ML</v>
          </cell>
          <cell r="E271">
            <v>69767.039999999994</v>
          </cell>
        </row>
        <row r="272">
          <cell r="B272">
            <v>266</v>
          </cell>
          <cell r="C272" t="str">
            <v xml:space="preserve">TUBERIA PVC U.M. TIPO NOVAFORT D=400MM (16") </v>
          </cell>
          <cell r="D272" t="str">
            <v>ML</v>
          </cell>
          <cell r="E272">
            <v>108062.12</v>
          </cell>
        </row>
        <row r="273">
          <cell r="B273">
            <v>267</v>
          </cell>
          <cell r="C273" t="str">
            <v xml:space="preserve">TUBERIA PVC U.M. TIPO NOVAFORT D=450MM (18") </v>
          </cell>
          <cell r="D273" t="str">
            <v>ML</v>
          </cell>
          <cell r="E273">
            <v>142129</v>
          </cell>
        </row>
        <row r="274">
          <cell r="B274">
            <v>268</v>
          </cell>
          <cell r="C274" t="str">
            <v xml:space="preserve">TUBERIA PVC U.M. TIPO NOVAFORT D=500MM (20") </v>
          </cell>
          <cell r="D274" t="str">
            <v>ML</v>
          </cell>
          <cell r="E274">
            <v>176418.6</v>
          </cell>
        </row>
        <row r="275">
          <cell r="B275">
            <v>269</v>
          </cell>
          <cell r="C275" t="str">
            <v xml:space="preserve">TUBERIA PVC SANITARIA U.S. D=4" </v>
          </cell>
          <cell r="D275" t="str">
            <v>ML</v>
          </cell>
          <cell r="E275">
            <v>15272.56</v>
          </cell>
        </row>
        <row r="276">
          <cell r="B276">
            <v>270</v>
          </cell>
          <cell r="C276" t="str">
            <v xml:space="preserve">TUBERIA PVC SANITARIA U.S. D=6" </v>
          </cell>
          <cell r="D276" t="str">
            <v>ML</v>
          </cell>
          <cell r="E276">
            <v>32341.96</v>
          </cell>
        </row>
        <row r="277">
          <cell r="B277">
            <v>271</v>
          </cell>
          <cell r="C277" t="str">
            <v xml:space="preserve">TUBERIA PVC DRENAJE D=65MM (TUBO SIN FILTRO) </v>
          </cell>
          <cell r="D277" t="str">
            <v>ML</v>
          </cell>
          <cell r="E277">
            <v>11871.44</v>
          </cell>
        </row>
        <row r="278">
          <cell r="B278">
            <v>272</v>
          </cell>
          <cell r="C278" t="str">
            <v xml:space="preserve">TUBERIA PVC DRENAJE D=100MM (TUBO SIN FILTRO) </v>
          </cell>
          <cell r="D278" t="str">
            <v>ML</v>
          </cell>
          <cell r="E278">
            <v>20447.32</v>
          </cell>
        </row>
        <row r="279">
          <cell r="B279">
            <v>273</v>
          </cell>
          <cell r="C279" t="str">
            <v xml:space="preserve">TUBERIA PVC DRENAJE D=160MM (TUBO SIN FILTRO) </v>
          </cell>
          <cell r="D279" t="str">
            <v>ML</v>
          </cell>
          <cell r="E279">
            <v>50310</v>
          </cell>
        </row>
        <row r="280">
          <cell r="B280">
            <v>274</v>
          </cell>
          <cell r="C280" t="str">
            <v xml:space="preserve">TUBERIA PVC DRENAJE D=200MM (TUBO SIN FILTRO) </v>
          </cell>
          <cell r="D280" t="str">
            <v>ML</v>
          </cell>
          <cell r="E280">
            <v>66372.88</v>
          </cell>
        </row>
        <row r="281">
          <cell r="B281">
            <v>275</v>
          </cell>
          <cell r="C281" t="str">
            <v xml:space="preserve">TUBERIA PVC DRENAJE D=65MM (EN ROLLO CON FILTRO) </v>
          </cell>
          <cell r="D281" t="str">
            <v>ML</v>
          </cell>
          <cell r="E281">
            <v>15375.8</v>
          </cell>
        </row>
        <row r="282">
          <cell r="B282">
            <v>276</v>
          </cell>
          <cell r="C282" t="str">
            <v xml:space="preserve">TUBERIA PVC DRENAJE D=100MM (EN ROLLO CON FILTRO) </v>
          </cell>
          <cell r="D282" t="str">
            <v>ML</v>
          </cell>
          <cell r="E282">
            <v>26733.360000000001</v>
          </cell>
        </row>
        <row r="283">
          <cell r="B283">
            <v>277</v>
          </cell>
          <cell r="C283" t="str">
            <v xml:space="preserve"> TUBERIA PVC DRENAJE D=160MM (EN ROLLO CON FILTRO) </v>
          </cell>
          <cell r="D283" t="str">
            <v>ML</v>
          </cell>
          <cell r="E283">
            <v>61216.68</v>
          </cell>
        </row>
        <row r="284">
          <cell r="B284">
            <v>278</v>
          </cell>
          <cell r="C284" t="str">
            <v xml:space="preserve">TUBERIA PVC DRENAJE D=200MM (EN ROLLO CON FILTRO) </v>
          </cell>
          <cell r="D284" t="str">
            <v>ML</v>
          </cell>
          <cell r="E284">
            <v>83129</v>
          </cell>
        </row>
        <row r="285">
          <cell r="B285">
            <v>279</v>
          </cell>
          <cell r="C285" t="str">
            <v xml:space="preserve">TUBERIA PVC U.M. TIPO NOVALOC D=24" </v>
          </cell>
          <cell r="D285" t="str">
            <v>ML</v>
          </cell>
          <cell r="E285">
            <v>217903.68</v>
          </cell>
        </row>
        <row r="286">
          <cell r="B286">
            <v>280</v>
          </cell>
          <cell r="C286" t="str">
            <v xml:space="preserve">TUBERIA PVC U.M. TIPO NOVALOC D=27" </v>
          </cell>
          <cell r="D286" t="str">
            <v>ML</v>
          </cell>
          <cell r="E286">
            <v>282461.15999999997</v>
          </cell>
        </row>
        <row r="287">
          <cell r="B287">
            <v>281</v>
          </cell>
          <cell r="C287" t="str">
            <v xml:space="preserve">TUBERIA PVC U.M. TIPO NOVALOC D=30" </v>
          </cell>
          <cell r="D287" t="str">
            <v>ML</v>
          </cell>
          <cell r="E287">
            <v>347830.64</v>
          </cell>
        </row>
        <row r="288">
          <cell r="B288">
            <v>282</v>
          </cell>
          <cell r="C288" t="str">
            <v xml:space="preserve">TUBERIA PVC U.M. TIPO NOVALOC D=33" </v>
          </cell>
          <cell r="D288" t="str">
            <v>ML</v>
          </cell>
          <cell r="E288">
            <v>407294.56</v>
          </cell>
        </row>
        <row r="289">
          <cell r="B289">
            <v>283</v>
          </cell>
          <cell r="C289" t="str">
            <v xml:space="preserve">TUBERIA PVC U.M. TIPO NOVALOC D=36" </v>
          </cell>
          <cell r="D289" t="str">
            <v>ML</v>
          </cell>
          <cell r="E289">
            <v>580557.96</v>
          </cell>
        </row>
        <row r="290">
          <cell r="B290">
            <v>284</v>
          </cell>
          <cell r="C290" t="str">
            <v xml:space="preserve">TUBERIA PVC U.M. TIPO NOVALOC D=39" </v>
          </cell>
          <cell r="D290" t="str">
            <v>ML</v>
          </cell>
          <cell r="E290">
            <v>761615.4</v>
          </cell>
        </row>
        <row r="291">
          <cell r="B291">
            <v>285</v>
          </cell>
          <cell r="C291" t="str">
            <v xml:space="preserve">TUBERIA PVC U.M. TIPO NOVALOC D=42" </v>
          </cell>
          <cell r="D291" t="str">
            <v>ML</v>
          </cell>
          <cell r="E291">
            <v>828716.76</v>
          </cell>
        </row>
        <row r="292">
          <cell r="B292">
            <v>286</v>
          </cell>
          <cell r="C292" t="str">
            <v xml:space="preserve">UNION PVC U.M. TIPO NOVALOC D=24" </v>
          </cell>
          <cell r="D292" t="str">
            <v>UN</v>
          </cell>
          <cell r="E292">
            <v>155992.16</v>
          </cell>
        </row>
        <row r="293">
          <cell r="B293">
            <v>287</v>
          </cell>
          <cell r="C293" t="str">
            <v xml:space="preserve">UNION PVC U.M. TIPO NOVALOC D=27" </v>
          </cell>
          <cell r="D293" t="str">
            <v>UN</v>
          </cell>
          <cell r="E293">
            <v>193460.16</v>
          </cell>
        </row>
        <row r="294">
          <cell r="B294">
            <v>288</v>
          </cell>
          <cell r="C294" t="str">
            <v xml:space="preserve">UNION PVC U.M. TIPO NOVALOC D=30" </v>
          </cell>
          <cell r="D294" t="str">
            <v>UN</v>
          </cell>
          <cell r="E294">
            <v>219898.88</v>
          </cell>
        </row>
        <row r="295">
          <cell r="B295">
            <v>289</v>
          </cell>
          <cell r="C295" t="str">
            <v xml:space="preserve">UNION PVC U.M. TIPO NOVALOC D=33" </v>
          </cell>
          <cell r="D295" t="str">
            <v>UN</v>
          </cell>
          <cell r="E295">
            <v>296106.23999999999</v>
          </cell>
        </row>
        <row r="296">
          <cell r="B296">
            <v>290</v>
          </cell>
          <cell r="C296" t="str">
            <v xml:space="preserve">UNION PVC U.M. TIPO NOVALOC D=36" </v>
          </cell>
          <cell r="D296" t="str">
            <v>UN</v>
          </cell>
          <cell r="E296">
            <v>496519.44</v>
          </cell>
        </row>
        <row r="297">
          <cell r="B297">
            <v>291</v>
          </cell>
          <cell r="C297" t="str">
            <v xml:space="preserve">UNION PVC U.M. TIPO NOVALOC D=39" </v>
          </cell>
          <cell r="D297" t="str">
            <v>UN</v>
          </cell>
          <cell r="E297">
            <v>535401.48</v>
          </cell>
        </row>
        <row r="298">
          <cell r="B298">
            <v>292</v>
          </cell>
          <cell r="C298" t="str">
            <v xml:space="preserve">UNION PVC U.M. TIPO NOVALOC D=42" </v>
          </cell>
          <cell r="D298" t="str">
            <v>UN</v>
          </cell>
          <cell r="E298">
            <v>574628.04</v>
          </cell>
        </row>
        <row r="299">
          <cell r="B299">
            <v>293</v>
          </cell>
          <cell r="C299" t="str">
            <v xml:space="preserve">UNION PVC U.M. TIPO NOVAFORT D=110MM (4") </v>
          </cell>
          <cell r="D299" t="str">
            <v>UN</v>
          </cell>
          <cell r="E299">
            <v>9304.36</v>
          </cell>
        </row>
        <row r="300">
          <cell r="B300">
            <v>294</v>
          </cell>
          <cell r="C300" t="str">
            <v xml:space="preserve">UNION PVC U.M. TIPO NOVAFORT D=160MM (6") </v>
          </cell>
          <cell r="D300" t="str">
            <v>UN</v>
          </cell>
          <cell r="E300">
            <v>22549.24</v>
          </cell>
        </row>
        <row r="301">
          <cell r="B301">
            <v>295</v>
          </cell>
          <cell r="C301" t="str">
            <v xml:space="preserve">UNION PVC U.M. TIPO NOVAFORT D=200MM (8") </v>
          </cell>
          <cell r="D301" t="str">
            <v>ML</v>
          </cell>
          <cell r="E301">
            <v>31009.119999999999</v>
          </cell>
        </row>
        <row r="302">
          <cell r="B302">
            <v>296</v>
          </cell>
          <cell r="C302" t="str">
            <v xml:space="preserve">UNION PVC U.M. TIPO NOVAFORT D=250MM (10") </v>
          </cell>
          <cell r="D302" t="str">
            <v>ML</v>
          </cell>
          <cell r="E302">
            <v>83300.759999999995</v>
          </cell>
        </row>
        <row r="303">
          <cell r="B303">
            <v>297</v>
          </cell>
          <cell r="C303" t="str">
            <v xml:space="preserve">UNION PVC U.M. TIPO NOVAFORT D=315MM (12") </v>
          </cell>
          <cell r="D303" t="str">
            <v>ML</v>
          </cell>
          <cell r="E303">
            <v>135128.4</v>
          </cell>
        </row>
        <row r="304">
          <cell r="B304">
            <v>298</v>
          </cell>
          <cell r="C304" t="str">
            <v xml:space="preserve">UNION PVC U.M. TIPO NOVAFORT D=400MM (16") </v>
          </cell>
          <cell r="D304" t="str">
            <v>ML</v>
          </cell>
          <cell r="E304">
            <v>248830.44</v>
          </cell>
        </row>
        <row r="305">
          <cell r="B305">
            <v>299</v>
          </cell>
          <cell r="C305" t="str">
            <v xml:space="preserve">UNION PVC U.M. TIPO NOVAFORT D=450MM (18") </v>
          </cell>
          <cell r="D305" t="str">
            <v>ML</v>
          </cell>
          <cell r="E305">
            <v>275687.92</v>
          </cell>
        </row>
        <row r="306">
          <cell r="B306">
            <v>300</v>
          </cell>
          <cell r="C306" t="str">
            <v xml:space="preserve">UNION PVC U.M. TIPO NOVAFORT D=500MM (20") </v>
          </cell>
          <cell r="D306" t="str">
            <v>ML</v>
          </cell>
          <cell r="E306">
            <v>294062.32</v>
          </cell>
        </row>
        <row r="307">
          <cell r="B307">
            <v>301</v>
          </cell>
          <cell r="C307" t="str">
            <v xml:space="preserve">TUBERIA PVC SANITARIA D=1 1/2" </v>
          </cell>
          <cell r="D307" t="str">
            <v>ML</v>
          </cell>
          <cell r="E307">
            <v>5918.32</v>
          </cell>
        </row>
        <row r="308">
          <cell r="B308">
            <v>302</v>
          </cell>
          <cell r="C308" t="str">
            <v xml:space="preserve">DUCTOS DE PVC - ELECTRICOS/TELEFONI </v>
          </cell>
        </row>
        <row r="309">
          <cell r="B309">
            <v>303</v>
          </cell>
          <cell r="C309" t="str">
            <v xml:space="preserve">DUCTO PVC TIPO EB D=3" </v>
          </cell>
          <cell r="D309" t="str">
            <v>ML</v>
          </cell>
          <cell r="E309">
            <v>7078.32</v>
          </cell>
        </row>
        <row r="310">
          <cell r="B310">
            <v>304</v>
          </cell>
          <cell r="C310" t="str">
            <v xml:space="preserve">DUCTO PVC TIPO EB D=4"f </v>
          </cell>
          <cell r="D310" t="str">
            <v>ML</v>
          </cell>
          <cell r="E310">
            <v>12309.92</v>
          </cell>
        </row>
        <row r="311">
          <cell r="B311">
            <v>305</v>
          </cell>
          <cell r="C311" t="str">
            <v xml:space="preserve">DUCTO PVC TIPO TDP D=3" </v>
          </cell>
          <cell r="D311" t="str">
            <v>ML</v>
          </cell>
          <cell r="E311">
            <v>6301.12</v>
          </cell>
        </row>
        <row r="312">
          <cell r="B312">
            <v>306</v>
          </cell>
          <cell r="C312" t="str">
            <v xml:space="preserve">DUCTO PVC TIPO TDP D=4" </v>
          </cell>
          <cell r="D312" t="str">
            <v>ML</v>
          </cell>
          <cell r="E312">
            <v>8741.76</v>
          </cell>
        </row>
        <row r="313">
          <cell r="B313">
            <v>307</v>
          </cell>
          <cell r="C313" t="str">
            <v xml:space="preserve">TUBERIA CONDUIT PVC D=1" </v>
          </cell>
          <cell r="D313" t="str">
            <v>ML</v>
          </cell>
          <cell r="E313">
            <v>2511.0100000000002</v>
          </cell>
        </row>
        <row r="314">
          <cell r="B314">
            <v>308</v>
          </cell>
          <cell r="C314" t="str">
            <v xml:space="preserve">TUBERIA CONDUIT PVC D=1 1/4" </v>
          </cell>
          <cell r="D314" t="str">
            <v>ML</v>
          </cell>
          <cell r="E314">
            <v>3881.36</v>
          </cell>
        </row>
        <row r="315">
          <cell r="B315">
            <v>309</v>
          </cell>
          <cell r="C315" t="str">
            <v xml:space="preserve">TUBERIA CONDUIT PVC D=1 1/2" </v>
          </cell>
          <cell r="D315" t="str">
            <v>ML</v>
          </cell>
          <cell r="E315">
            <v>4947.79</v>
          </cell>
        </row>
        <row r="316">
          <cell r="B316">
            <v>310</v>
          </cell>
          <cell r="C316" t="str">
            <v xml:space="preserve">TUBERIA CONDUIT PVC D=2" </v>
          </cell>
          <cell r="D316" t="str">
            <v>ML</v>
          </cell>
          <cell r="E316">
            <v>7609.21</v>
          </cell>
        </row>
        <row r="317">
          <cell r="B317">
            <v>311</v>
          </cell>
          <cell r="C317" t="str">
            <v xml:space="preserve">ADAPTADOR TERMINAL CAMPANA PVC D=3" </v>
          </cell>
          <cell r="D317" t="str">
            <v>UN</v>
          </cell>
          <cell r="E317">
            <v>3764.2</v>
          </cell>
        </row>
        <row r="318">
          <cell r="B318">
            <v>312</v>
          </cell>
          <cell r="C318" t="str">
            <v xml:space="preserve">ADAPTADOR TERMINAL CAMPANA PVC D=4" </v>
          </cell>
          <cell r="D318" t="str">
            <v>UN</v>
          </cell>
          <cell r="E318">
            <v>7303.36</v>
          </cell>
        </row>
        <row r="319">
          <cell r="B319">
            <v>313</v>
          </cell>
          <cell r="C319" t="str">
            <v xml:space="preserve">DUCTO PVC TIPO TDP D=6" </v>
          </cell>
          <cell r="D319" t="str">
            <v>ML</v>
          </cell>
          <cell r="E319">
            <v>19797.72</v>
          </cell>
        </row>
        <row r="320">
          <cell r="B320">
            <v>314</v>
          </cell>
          <cell r="C320" t="str">
            <v xml:space="preserve">DUCTO PVC TIPO EB D=6" </v>
          </cell>
          <cell r="D320" t="str">
            <v>ML</v>
          </cell>
          <cell r="E320">
            <v>26618.52</v>
          </cell>
        </row>
        <row r="321">
          <cell r="B321">
            <v>315</v>
          </cell>
          <cell r="C321" t="str">
            <v xml:space="preserve">DUCTO PVC TIPO DB D=2" </v>
          </cell>
          <cell r="D321" t="str">
            <v>ML</v>
          </cell>
          <cell r="E321">
            <v>4798.92</v>
          </cell>
        </row>
        <row r="322">
          <cell r="B322">
            <v>316</v>
          </cell>
          <cell r="C322" t="str">
            <v xml:space="preserve">DUCTO PVC TIPO DB D=3" </v>
          </cell>
          <cell r="D322" t="str">
            <v>ML</v>
          </cell>
          <cell r="E322">
            <v>10380.84</v>
          </cell>
        </row>
        <row r="323">
          <cell r="B323">
            <v>317</v>
          </cell>
          <cell r="C323" t="str">
            <v xml:space="preserve">DUCTO PVC TIPO DB D=4" </v>
          </cell>
          <cell r="D323" t="str">
            <v>ML</v>
          </cell>
          <cell r="E323">
            <v>17495.12</v>
          </cell>
        </row>
        <row r="324">
          <cell r="B324">
            <v>318</v>
          </cell>
          <cell r="C324" t="str">
            <v xml:space="preserve">DUCTO PVC TIPO DB D=6" </v>
          </cell>
          <cell r="D324" t="str">
            <v>ML</v>
          </cell>
          <cell r="E324">
            <v>36488.959999999999</v>
          </cell>
        </row>
        <row r="325">
          <cell r="B325">
            <v>319</v>
          </cell>
          <cell r="C325" t="str">
            <v xml:space="preserve">TUBERIAS CONDUIT GALVANIZADAS </v>
          </cell>
        </row>
        <row r="326">
          <cell r="B326">
            <v>320</v>
          </cell>
          <cell r="C326" t="str">
            <v xml:space="preserve">TUBERIA CONDUIT GALVANIZADA RMC D=1" </v>
          </cell>
          <cell r="D326" t="str">
            <v>ML</v>
          </cell>
          <cell r="E326">
            <v>16293.67</v>
          </cell>
        </row>
        <row r="327">
          <cell r="B327">
            <v>321</v>
          </cell>
          <cell r="C327" t="str">
            <v xml:space="preserve">TUBERIA CONDUIT GALVANIZADA RMC D=1 1/2" </v>
          </cell>
          <cell r="D327" t="str">
            <v>ML</v>
          </cell>
          <cell r="E327">
            <v>26518.67</v>
          </cell>
        </row>
        <row r="328">
          <cell r="B328">
            <v>322</v>
          </cell>
          <cell r="C328" t="str">
            <v xml:space="preserve">TUBERIA CONDUIT GALVANIZADA IMC D=1" </v>
          </cell>
          <cell r="D328" t="str">
            <v>ML</v>
          </cell>
          <cell r="E328">
            <v>13221</v>
          </cell>
        </row>
        <row r="329">
          <cell r="B329">
            <v>323</v>
          </cell>
          <cell r="C329" t="str">
            <v xml:space="preserve">TUBERIA CONDUIT GALVANIZADA IMC D=1 1/2" </v>
          </cell>
          <cell r="D329" t="str">
            <v>ML</v>
          </cell>
          <cell r="E329">
            <v>20833.669999999998</v>
          </cell>
        </row>
        <row r="330">
          <cell r="B330">
            <v>324</v>
          </cell>
          <cell r="C330" t="str">
            <v xml:space="preserve">TUBERIA CONDUIT GALVANIZADA EMT D=1" </v>
          </cell>
          <cell r="D330" t="str">
            <v>ML</v>
          </cell>
          <cell r="E330">
            <v>6573.67</v>
          </cell>
        </row>
        <row r="331">
          <cell r="B331">
            <v>325</v>
          </cell>
          <cell r="C331" t="str">
            <v xml:space="preserve"> TUBERIA CONDUIT GALVANIZADA EMT D=1 1/2" </v>
          </cell>
          <cell r="D331" t="str">
            <v>ML</v>
          </cell>
          <cell r="E331">
            <v>11832</v>
          </cell>
        </row>
        <row r="332">
          <cell r="B332">
            <v>326</v>
          </cell>
          <cell r="C332" t="str">
            <v xml:space="preserve">ACCESORIOS HD PARA ACUEDUCTO </v>
          </cell>
        </row>
        <row r="333">
          <cell r="B333">
            <v>327</v>
          </cell>
          <cell r="C333" t="str">
            <v xml:space="preserve">TEE HD EXTREMO LISO 6"x2" (150x50mm) </v>
          </cell>
          <cell r="D333" t="str">
            <v>UN</v>
          </cell>
          <cell r="E333">
            <v>208800</v>
          </cell>
        </row>
        <row r="334">
          <cell r="B334">
            <v>328</v>
          </cell>
          <cell r="C334" t="str">
            <v xml:space="preserve">TEE HD EXTREMO LISO 6"x3" (150x75mm) </v>
          </cell>
          <cell r="D334" t="str">
            <v>UN</v>
          </cell>
          <cell r="E334">
            <v>227360</v>
          </cell>
        </row>
        <row r="335">
          <cell r="B335">
            <v>329</v>
          </cell>
          <cell r="C335" t="str">
            <v xml:space="preserve"> TEE HD EXTREMO LISO 6"x4" (150x100mm) </v>
          </cell>
          <cell r="D335" t="str">
            <v>UN</v>
          </cell>
          <cell r="E335">
            <v>267960</v>
          </cell>
        </row>
        <row r="336">
          <cell r="B336">
            <v>330</v>
          </cell>
          <cell r="C336" t="str">
            <v xml:space="preserve">TEE HD EXTREMO LISO 6"x6" (150x150mm) </v>
          </cell>
          <cell r="D336" t="str">
            <v>UN</v>
          </cell>
          <cell r="E336">
            <v>319000</v>
          </cell>
        </row>
        <row r="337">
          <cell r="B337">
            <v>331</v>
          </cell>
          <cell r="C337" t="str">
            <v xml:space="preserve">TEE HD EXTREMO LISO 8"x2" (200X50mm) </v>
          </cell>
          <cell r="D337" t="str">
            <v>UN</v>
          </cell>
          <cell r="E337">
            <v>389760</v>
          </cell>
        </row>
        <row r="338">
          <cell r="B338">
            <v>332</v>
          </cell>
          <cell r="C338" t="str">
            <v xml:space="preserve">TEE HD EXTREMO LISO 8"x3" (200x75mm) </v>
          </cell>
          <cell r="D338" t="str">
            <v>UN</v>
          </cell>
          <cell r="E338">
            <v>446600</v>
          </cell>
        </row>
        <row r="339">
          <cell r="B339">
            <v>333</v>
          </cell>
          <cell r="C339" t="str">
            <v xml:space="preserve">TEE HD EXTREMO LISO 8"x4" (200x100mm) </v>
          </cell>
          <cell r="D339" t="str">
            <v>UN</v>
          </cell>
          <cell r="E339">
            <v>510400</v>
          </cell>
        </row>
        <row r="340">
          <cell r="B340">
            <v>334</v>
          </cell>
          <cell r="C340" t="str">
            <v xml:space="preserve">TEE HD EXTREMO LISO 8"x6" (200x150mm) </v>
          </cell>
          <cell r="D340" t="str">
            <v>UN</v>
          </cell>
          <cell r="E340">
            <v>535920</v>
          </cell>
        </row>
        <row r="341">
          <cell r="B341">
            <v>335</v>
          </cell>
          <cell r="C341" t="str">
            <v xml:space="preserve">TEE HD EXTREMO LISO 8"x8" (200x200mm) </v>
          </cell>
          <cell r="D341" t="str">
            <v>UN</v>
          </cell>
          <cell r="E341">
            <v>574200</v>
          </cell>
        </row>
        <row r="342">
          <cell r="B342">
            <v>336</v>
          </cell>
          <cell r="C342" t="str">
            <v xml:space="preserve">TEE HD EXTREMO LISO 10"x2" (250x50mm) </v>
          </cell>
          <cell r="D342" t="str">
            <v>UN</v>
          </cell>
          <cell r="E342">
            <v>580000</v>
          </cell>
        </row>
        <row r="343">
          <cell r="B343">
            <v>337</v>
          </cell>
          <cell r="C343" t="str">
            <v xml:space="preserve">TEE HD EXTREMO LISO 10"x3" (250x75mm) </v>
          </cell>
          <cell r="D343" t="str">
            <v>UN</v>
          </cell>
          <cell r="E343">
            <v>701800</v>
          </cell>
        </row>
        <row r="344">
          <cell r="B344">
            <v>338</v>
          </cell>
          <cell r="C344" t="str">
            <v xml:space="preserve">TEE HD EXTREMO LISO 10"x4" (250x100mm) </v>
          </cell>
          <cell r="D344" t="str">
            <v>UN</v>
          </cell>
          <cell r="E344">
            <v>727320</v>
          </cell>
        </row>
        <row r="345">
          <cell r="B345">
            <v>339</v>
          </cell>
          <cell r="C345" t="str">
            <v xml:space="preserve">TEE HD EXTREMO LISO 10"x6" (250x150mm) </v>
          </cell>
          <cell r="D345" t="str">
            <v>UN</v>
          </cell>
          <cell r="E345">
            <v>765600</v>
          </cell>
        </row>
        <row r="346">
          <cell r="B346">
            <v>340</v>
          </cell>
          <cell r="C346" t="str">
            <v xml:space="preserve">TEE HD EXTREMO LISO 10"x8" (250x200mm) </v>
          </cell>
          <cell r="D346" t="str">
            <v>UN</v>
          </cell>
          <cell r="E346">
            <v>893200</v>
          </cell>
        </row>
        <row r="347">
          <cell r="B347">
            <v>341</v>
          </cell>
          <cell r="C347" t="str">
            <v xml:space="preserve">TEE HD EXTREMO LISO 10"x10" (250x250mm) </v>
          </cell>
          <cell r="D347" t="str">
            <v>UN</v>
          </cell>
          <cell r="E347">
            <v>986000</v>
          </cell>
        </row>
        <row r="348">
          <cell r="B348">
            <v>342</v>
          </cell>
          <cell r="C348" t="str">
            <v xml:space="preserve">TEE HD EXTREMO LISO 12"x3" (300x75mm) </v>
          </cell>
          <cell r="D348" t="str">
            <v>UN</v>
          </cell>
          <cell r="E348">
            <v>1020800</v>
          </cell>
        </row>
        <row r="349">
          <cell r="B349">
            <v>343</v>
          </cell>
          <cell r="C349" t="str">
            <v xml:space="preserve">TEE HD EXTREMO LISO 12"x4" (300x100mm) </v>
          </cell>
          <cell r="D349" t="str">
            <v>UN</v>
          </cell>
          <cell r="E349">
            <v>1046320</v>
          </cell>
        </row>
        <row r="350">
          <cell r="B350">
            <v>344</v>
          </cell>
          <cell r="C350" t="str">
            <v xml:space="preserve">TEE HD EXTREMO LISO 12"x6" (300x150mm) </v>
          </cell>
          <cell r="D350" t="str">
            <v>UN</v>
          </cell>
          <cell r="E350">
            <v>1276000</v>
          </cell>
        </row>
        <row r="351">
          <cell r="B351">
            <v>345</v>
          </cell>
          <cell r="C351" t="str">
            <v xml:space="preserve">TEE HD EXTREMO LISO 12"x8" (300x200mm) </v>
          </cell>
          <cell r="D351" t="str">
            <v>UN</v>
          </cell>
          <cell r="E351">
            <v>1403600</v>
          </cell>
        </row>
        <row r="352">
          <cell r="B352">
            <v>346</v>
          </cell>
          <cell r="C352" t="str">
            <v xml:space="preserve">TEE HD EXTREMO LISO 12"X10" (300x250mm) </v>
          </cell>
          <cell r="D352" t="str">
            <v>UN</v>
          </cell>
          <cell r="E352">
            <v>165880</v>
          </cell>
        </row>
        <row r="353">
          <cell r="B353">
            <v>347</v>
          </cell>
          <cell r="C353" t="str">
            <v xml:space="preserve">TEE HD EXTREMO LISO 12"x12" (300x300mm) </v>
          </cell>
          <cell r="D353" t="str">
            <v>UN</v>
          </cell>
          <cell r="E353">
            <v>1914000</v>
          </cell>
        </row>
        <row r="354">
          <cell r="B354">
            <v>348</v>
          </cell>
          <cell r="C354" t="str">
            <v xml:space="preserve">TEE HD EXTREMO LISO 24"x8" (600x200mm) </v>
          </cell>
          <cell r="D354" t="str">
            <v>UN</v>
          </cell>
          <cell r="E354">
            <v>5447360</v>
          </cell>
        </row>
        <row r="355">
          <cell r="B355">
            <v>349</v>
          </cell>
          <cell r="C355" t="str">
            <v xml:space="preserve">TEE HD EXTREMO LISO 24"x10" (600x250mm) </v>
          </cell>
          <cell r="D355" t="str">
            <v>UN</v>
          </cell>
          <cell r="E355">
            <v>5962400</v>
          </cell>
        </row>
        <row r="356">
          <cell r="B356">
            <v>350</v>
          </cell>
          <cell r="C356" t="str">
            <v xml:space="preserve">TEE HD EXTREMO LISO 24"x12" (600x300mm) </v>
          </cell>
          <cell r="D356" t="str">
            <v>UN</v>
          </cell>
          <cell r="E356">
            <v>6107400</v>
          </cell>
        </row>
        <row r="357">
          <cell r="B357">
            <v>351</v>
          </cell>
          <cell r="C357" t="str">
            <v xml:space="preserve">TEE HD EXTREMO LISO 24"x14" (600x350mm) </v>
          </cell>
          <cell r="D357" t="str">
            <v>UN</v>
          </cell>
          <cell r="E357">
            <v>6334760</v>
          </cell>
        </row>
        <row r="358">
          <cell r="B358">
            <v>352</v>
          </cell>
          <cell r="C358" t="str">
            <v xml:space="preserve">TEE HD EXTREMO LISO 24"x16" (600x400mm) </v>
          </cell>
          <cell r="D358" t="str">
            <v>UN</v>
          </cell>
          <cell r="E358">
            <v>7252320</v>
          </cell>
        </row>
        <row r="359">
          <cell r="B359">
            <v>353</v>
          </cell>
          <cell r="C359" t="str">
            <v xml:space="preserve">TEE HD EXTREMO LISO 24"x18" (600x450mm) </v>
          </cell>
          <cell r="D359" t="str">
            <v>UN</v>
          </cell>
          <cell r="E359">
            <v>8122320</v>
          </cell>
        </row>
        <row r="360">
          <cell r="B360">
            <v>354</v>
          </cell>
          <cell r="C360" t="str">
            <v xml:space="preserve">TEE HD EXTREMO LISO 24"x20" (600x500mm) </v>
          </cell>
          <cell r="D360" t="str">
            <v>UN</v>
          </cell>
          <cell r="E360">
            <v>9070040</v>
          </cell>
        </row>
        <row r="361">
          <cell r="B361">
            <v>355</v>
          </cell>
          <cell r="C361" t="str">
            <v xml:space="preserve">TEE HD EXTREMO LISO 24"x24" (600x600mm) </v>
          </cell>
          <cell r="D361" t="str">
            <v>UN</v>
          </cell>
          <cell r="E361">
            <v>9952800</v>
          </cell>
        </row>
        <row r="362">
          <cell r="B362">
            <v>356</v>
          </cell>
          <cell r="C362" t="str">
            <v xml:space="preserve"> TEE HD EXTREMO LISO 4"x3" (100x75mm) </v>
          </cell>
          <cell r="D362" t="str">
            <v>UN</v>
          </cell>
          <cell r="E362">
            <v>133400</v>
          </cell>
        </row>
        <row r="363">
          <cell r="B363">
            <v>357</v>
          </cell>
          <cell r="C363" t="str">
            <v xml:space="preserve">TEE HD EXTREMO LISO 4"x4" (100x100mm) </v>
          </cell>
          <cell r="D363" t="str">
            <v>UN</v>
          </cell>
          <cell r="E363">
            <v>140360</v>
          </cell>
        </row>
        <row r="364">
          <cell r="B364">
            <v>358</v>
          </cell>
          <cell r="C364" t="str">
            <v xml:space="preserve">CODO HD EXTREMO LISO 90ºX2`` </v>
          </cell>
          <cell r="D364" t="str">
            <v>UN</v>
          </cell>
          <cell r="E364">
            <v>52200</v>
          </cell>
        </row>
        <row r="365">
          <cell r="B365">
            <v>359</v>
          </cell>
          <cell r="C365" t="str">
            <v xml:space="preserve">CODO HD EXTREMO LISO 90ºX3`` </v>
          </cell>
          <cell r="D365" t="str">
            <v>UN</v>
          </cell>
          <cell r="E365">
            <v>76560</v>
          </cell>
        </row>
        <row r="366">
          <cell r="B366">
            <v>360</v>
          </cell>
          <cell r="C366" t="str">
            <v xml:space="preserve">CODO HD EXTREMO LISO 90ºX4`` </v>
          </cell>
          <cell r="D366" t="str">
            <v>UN</v>
          </cell>
          <cell r="E366">
            <v>98600</v>
          </cell>
        </row>
        <row r="367">
          <cell r="B367">
            <v>361</v>
          </cell>
          <cell r="C367" t="str">
            <v xml:space="preserve">CODO HD EXTREMO LISO 90ºX6`` </v>
          </cell>
          <cell r="D367" t="str">
            <v>UN</v>
          </cell>
          <cell r="E367">
            <v>257520</v>
          </cell>
        </row>
        <row r="368">
          <cell r="B368">
            <v>362</v>
          </cell>
          <cell r="C368" t="str">
            <v xml:space="preserve">CODO HD EXTREMO LISO 90ºX8`` </v>
          </cell>
          <cell r="D368" t="str">
            <v>UN</v>
          </cell>
          <cell r="E368">
            <v>487200</v>
          </cell>
        </row>
        <row r="369">
          <cell r="B369">
            <v>363</v>
          </cell>
          <cell r="C369" t="str">
            <v xml:space="preserve">CODO HD EXTREMO LISO 90ºX10`` </v>
          </cell>
          <cell r="D369" t="str">
            <v>UN</v>
          </cell>
          <cell r="E369">
            <v>904800</v>
          </cell>
        </row>
        <row r="370">
          <cell r="B370">
            <v>364</v>
          </cell>
          <cell r="C370" t="str">
            <v xml:space="preserve">CODO HD EXTREMO LISO 90ºX12`` </v>
          </cell>
          <cell r="D370" t="str">
            <v>UN</v>
          </cell>
          <cell r="E370">
            <v>1055600</v>
          </cell>
        </row>
        <row r="371">
          <cell r="B371">
            <v>365</v>
          </cell>
          <cell r="C371" t="str">
            <v xml:space="preserve">CODO HD EXTREMO LISO 90ºX14`` </v>
          </cell>
          <cell r="D371" t="str">
            <v>UN</v>
          </cell>
          <cell r="E371">
            <v>1473200</v>
          </cell>
        </row>
        <row r="372">
          <cell r="B372">
            <v>366</v>
          </cell>
          <cell r="C372" t="str">
            <v xml:space="preserve">CODO HD EXTREMO LISO 90ºX16`` </v>
          </cell>
          <cell r="D372" t="str">
            <v>UN</v>
          </cell>
          <cell r="E372">
            <v>2320000</v>
          </cell>
        </row>
        <row r="373">
          <cell r="B373">
            <v>367</v>
          </cell>
          <cell r="C373" t="str">
            <v xml:space="preserve">CODO HD EXTREMO LISO 90ºX18`` </v>
          </cell>
          <cell r="D373" t="str">
            <v>UN</v>
          </cell>
          <cell r="E373">
            <v>2668000</v>
          </cell>
        </row>
        <row r="374">
          <cell r="B374">
            <v>368</v>
          </cell>
          <cell r="C374" t="str">
            <v xml:space="preserve">CODO HD EXTREMO LISO 90ºX20`` </v>
          </cell>
          <cell r="D374" t="str">
            <v>UN</v>
          </cell>
          <cell r="E374">
            <v>3480000</v>
          </cell>
        </row>
        <row r="375">
          <cell r="B375">
            <v>369</v>
          </cell>
          <cell r="C375" t="str">
            <v xml:space="preserve">CODO HD EXTREMO LISO 45ºX2`` </v>
          </cell>
          <cell r="D375" t="str">
            <v>UN</v>
          </cell>
          <cell r="E375">
            <v>63800</v>
          </cell>
        </row>
        <row r="376">
          <cell r="B376">
            <v>370</v>
          </cell>
          <cell r="C376" t="str">
            <v xml:space="preserve">CODO HD EXTREMO LISO 45ºX3`` </v>
          </cell>
          <cell r="D376" t="str">
            <v>UN</v>
          </cell>
          <cell r="E376">
            <v>78880</v>
          </cell>
        </row>
        <row r="377">
          <cell r="B377">
            <v>371</v>
          </cell>
          <cell r="C377" t="str">
            <v xml:space="preserve">CODO HD EXTREMO LISO 45ºX4`` </v>
          </cell>
          <cell r="D377" t="str">
            <v>UN</v>
          </cell>
          <cell r="E377">
            <v>89320</v>
          </cell>
        </row>
        <row r="378">
          <cell r="B378">
            <v>372</v>
          </cell>
          <cell r="C378" t="str">
            <v xml:space="preserve">CODO HD EXTREMO LISO 45ºX6`` </v>
          </cell>
          <cell r="D378" t="str">
            <v>UN</v>
          </cell>
          <cell r="E378">
            <v>197200</v>
          </cell>
        </row>
        <row r="379">
          <cell r="B379">
            <v>373</v>
          </cell>
          <cell r="C379" t="str">
            <v xml:space="preserve">CODO HD EXTREMO LISO 45ºX8`` </v>
          </cell>
          <cell r="D379" t="str">
            <v>UN</v>
          </cell>
          <cell r="E379">
            <v>464000</v>
          </cell>
        </row>
        <row r="380">
          <cell r="B380">
            <v>374</v>
          </cell>
          <cell r="C380" t="str">
            <v xml:space="preserve">CODO HD EXTREMO LISO 45ºX10`` </v>
          </cell>
          <cell r="D380" t="str">
            <v>UN</v>
          </cell>
          <cell r="E380">
            <v>765600</v>
          </cell>
        </row>
        <row r="381">
          <cell r="B381">
            <v>375</v>
          </cell>
          <cell r="C381" t="str">
            <v xml:space="preserve">CODO HD EXTREMO LISO 45ºX12`` </v>
          </cell>
          <cell r="D381" t="str">
            <v>UN</v>
          </cell>
          <cell r="E381">
            <v>812000</v>
          </cell>
        </row>
        <row r="382">
          <cell r="B382">
            <v>376</v>
          </cell>
          <cell r="C382" t="str">
            <v xml:space="preserve">CODO HD EXTREMO LISO 45ºX14`` </v>
          </cell>
          <cell r="D382" t="str">
            <v>UN</v>
          </cell>
          <cell r="E382">
            <v>1160000</v>
          </cell>
        </row>
        <row r="383">
          <cell r="B383">
            <v>377</v>
          </cell>
          <cell r="C383" t="str">
            <v xml:space="preserve">CODO HD EXTREMO LISO 45ºX16`` </v>
          </cell>
          <cell r="D383" t="str">
            <v>UN</v>
          </cell>
          <cell r="E383">
            <v>1740000</v>
          </cell>
        </row>
        <row r="384">
          <cell r="B384">
            <v>378</v>
          </cell>
          <cell r="C384" t="str">
            <v xml:space="preserve">CODO HD EXTREMO LISO 45ºX18`` </v>
          </cell>
          <cell r="D384" t="str">
            <v>UN</v>
          </cell>
          <cell r="E384">
            <v>2320000</v>
          </cell>
        </row>
        <row r="385">
          <cell r="B385">
            <v>379</v>
          </cell>
          <cell r="C385" t="str">
            <v xml:space="preserve">CODO HD EXTREMO LISO 45ºX20`` </v>
          </cell>
          <cell r="D385" t="str">
            <v>UN</v>
          </cell>
          <cell r="E385">
            <v>3360520</v>
          </cell>
        </row>
        <row r="386">
          <cell r="B386">
            <v>380</v>
          </cell>
          <cell r="C386" t="str">
            <v xml:space="preserve">CODO HD EXTREMO LISO 22.5ºX4`` </v>
          </cell>
          <cell r="D386" t="str">
            <v>UN</v>
          </cell>
          <cell r="E386">
            <v>112520</v>
          </cell>
        </row>
        <row r="387">
          <cell r="B387">
            <v>381</v>
          </cell>
          <cell r="C387" t="str">
            <v xml:space="preserve">CODO HD EXTREMO LISO 22.5ºX6`` </v>
          </cell>
          <cell r="D387" t="str">
            <v>UN</v>
          </cell>
          <cell r="E387">
            <v>174000</v>
          </cell>
        </row>
        <row r="388">
          <cell r="B388">
            <v>382</v>
          </cell>
          <cell r="C388" t="str">
            <v xml:space="preserve">CODO HD EXTREMO LISO 22.5ºX12`` </v>
          </cell>
          <cell r="D388" t="str">
            <v>UN</v>
          </cell>
          <cell r="E388">
            <v>870000</v>
          </cell>
        </row>
        <row r="389">
          <cell r="B389">
            <v>383</v>
          </cell>
          <cell r="C389" t="str">
            <v xml:space="preserve">CODO HD EXTREMO LISO 11.25ºX2`` </v>
          </cell>
          <cell r="D389" t="str">
            <v>UN</v>
          </cell>
          <cell r="E389">
            <v>45240</v>
          </cell>
        </row>
        <row r="390">
          <cell r="B390">
            <v>384</v>
          </cell>
          <cell r="C390" t="str">
            <v xml:space="preserve">CODO HD EXTREMO LISO 11.25ºX3`` </v>
          </cell>
          <cell r="D390" t="str">
            <v>UN</v>
          </cell>
          <cell r="E390">
            <v>67280</v>
          </cell>
        </row>
        <row r="391">
          <cell r="B391">
            <v>385</v>
          </cell>
          <cell r="C391" t="str">
            <v xml:space="preserve">CODO HD EXTREMO LISO 11.25ºX4`` </v>
          </cell>
          <cell r="D391" t="str">
            <v>UN</v>
          </cell>
          <cell r="E391">
            <v>89320</v>
          </cell>
        </row>
        <row r="392">
          <cell r="B392">
            <v>386</v>
          </cell>
          <cell r="C392" t="str">
            <v xml:space="preserve">CODO HD EXTREMO LISO 11.25ºX6`` </v>
          </cell>
          <cell r="D392" t="str">
            <v>UN</v>
          </cell>
          <cell r="E392">
            <v>174000</v>
          </cell>
        </row>
        <row r="393">
          <cell r="B393">
            <v>387</v>
          </cell>
          <cell r="C393" t="str">
            <v xml:space="preserve">CODO HD EXTREMO LISO 11.25ºX12`` </v>
          </cell>
          <cell r="D393" t="str">
            <v>UN</v>
          </cell>
          <cell r="E393">
            <v>754000</v>
          </cell>
        </row>
        <row r="394">
          <cell r="B394">
            <v>388</v>
          </cell>
          <cell r="C394" t="str">
            <v xml:space="preserve">UNION REPARACION HD EXTREMO LISO D=6" </v>
          </cell>
          <cell r="D394" t="str">
            <v>UN</v>
          </cell>
          <cell r="E394">
            <v>147320</v>
          </cell>
        </row>
        <row r="395">
          <cell r="B395">
            <v>389</v>
          </cell>
          <cell r="C395" t="str">
            <v xml:space="preserve">UNION REPARACION HD EXTREMO LISO D=8" </v>
          </cell>
          <cell r="D395" t="str">
            <v>UN</v>
          </cell>
          <cell r="E395">
            <v>228520</v>
          </cell>
        </row>
        <row r="396">
          <cell r="B396">
            <v>390</v>
          </cell>
          <cell r="C396" t="str">
            <v xml:space="preserve">UNION REPARACION HD EXTREMO LISO D=10" </v>
          </cell>
          <cell r="D396" t="str">
            <v>UN</v>
          </cell>
          <cell r="E396">
            <v>336400</v>
          </cell>
        </row>
        <row r="397">
          <cell r="B397">
            <v>391</v>
          </cell>
          <cell r="C397" t="str">
            <v xml:space="preserve">UNION REPARACION HD EXTREMO LISO D=12" </v>
          </cell>
          <cell r="D397" t="str">
            <v>UN</v>
          </cell>
          <cell r="E397">
            <v>535920</v>
          </cell>
        </row>
        <row r="398">
          <cell r="B398">
            <v>392</v>
          </cell>
          <cell r="C398" t="str">
            <v xml:space="preserve">UNION REPARACION HD EXTREMO LISO D=14" </v>
          </cell>
          <cell r="D398" t="str">
            <v>UN</v>
          </cell>
          <cell r="E398">
            <v>1102000</v>
          </cell>
        </row>
        <row r="399">
          <cell r="B399">
            <v>393</v>
          </cell>
          <cell r="C399" t="str">
            <v xml:space="preserve">UNION REPARACION HD EXTREMO LISO D=16" </v>
          </cell>
          <cell r="D399" t="str">
            <v>UN</v>
          </cell>
          <cell r="E399">
            <v>1409400</v>
          </cell>
        </row>
        <row r="400">
          <cell r="B400">
            <v>394</v>
          </cell>
          <cell r="C400" t="str">
            <v xml:space="preserve">TAPON HD EXTREMO LISO D=4" </v>
          </cell>
          <cell r="D400" t="str">
            <v>UN</v>
          </cell>
          <cell r="E400">
            <v>63800</v>
          </cell>
        </row>
        <row r="401">
          <cell r="B401">
            <v>395</v>
          </cell>
          <cell r="C401" t="str">
            <v xml:space="preserve">TAPON HD EXTREMO LISO D=6" </v>
          </cell>
          <cell r="D401" t="str">
            <v>UN</v>
          </cell>
          <cell r="E401">
            <v>168200</v>
          </cell>
        </row>
        <row r="402">
          <cell r="B402">
            <v>396</v>
          </cell>
          <cell r="C402" t="str">
            <v xml:space="preserve">TAPON HD EXTREMO LISO D=8" </v>
          </cell>
          <cell r="D402" t="str">
            <v>UN</v>
          </cell>
          <cell r="E402">
            <v>308560</v>
          </cell>
        </row>
        <row r="403">
          <cell r="B403">
            <v>397</v>
          </cell>
          <cell r="C403" t="str">
            <v xml:space="preserve">TAPON HD EXTREMO LISO D=12" </v>
          </cell>
          <cell r="D403" t="str">
            <v>UN</v>
          </cell>
          <cell r="E403">
            <v>533600</v>
          </cell>
        </row>
        <row r="404">
          <cell r="B404">
            <v>398</v>
          </cell>
          <cell r="C404" t="str">
            <v xml:space="preserve">VALVULA COMPUERTA ELASTICA VNA E. L. D=2" </v>
          </cell>
          <cell r="D404" t="str">
            <v>UN</v>
          </cell>
          <cell r="E404">
            <v>256360</v>
          </cell>
        </row>
        <row r="405">
          <cell r="B405">
            <v>399</v>
          </cell>
          <cell r="C405" t="str">
            <v xml:space="preserve">VALVULA COMPUERTA ELASTICA VNA E. L. D=3" </v>
          </cell>
          <cell r="D405" t="str">
            <v>UN</v>
          </cell>
          <cell r="E405">
            <v>372360</v>
          </cell>
        </row>
        <row r="406">
          <cell r="B406">
            <v>400</v>
          </cell>
          <cell r="C406" t="str">
            <v xml:space="preserve">VALVULA COMPUERTA ELASTICA VNA E. L. D=6" </v>
          </cell>
          <cell r="D406" t="str">
            <v>UN</v>
          </cell>
          <cell r="E406">
            <v>871160</v>
          </cell>
        </row>
        <row r="407">
          <cell r="B407">
            <v>401</v>
          </cell>
          <cell r="C407" t="str">
            <v xml:space="preserve">VALVULA COMPUERTA ELASTICA VNA E. L. D=8" </v>
          </cell>
          <cell r="D407" t="str">
            <v>UN</v>
          </cell>
          <cell r="E407">
            <v>1288760</v>
          </cell>
        </row>
        <row r="408">
          <cell r="B408">
            <v>402</v>
          </cell>
          <cell r="C408" t="str">
            <v xml:space="preserve">HIDRANTE EXTREMO BRIDA D=3`` TIPO MILAN </v>
          </cell>
          <cell r="D408" t="str">
            <v>UN</v>
          </cell>
          <cell r="E408">
            <v>1531200</v>
          </cell>
        </row>
        <row r="409">
          <cell r="B409">
            <v>403</v>
          </cell>
          <cell r="C409" t="str">
            <v xml:space="preserve">HIDRANTE EXTREMO BRIDA D=4`` TIPO TRAFICO </v>
          </cell>
          <cell r="D409" t="str">
            <v>UN</v>
          </cell>
          <cell r="E409">
            <v>2296800</v>
          </cell>
        </row>
        <row r="410">
          <cell r="B410">
            <v>404</v>
          </cell>
          <cell r="C410" t="str">
            <v xml:space="preserve">HIDRANTE EXTREMO BRIDA D=6`` TIPO TRAFICO </v>
          </cell>
          <cell r="D410" t="str">
            <v>UN</v>
          </cell>
          <cell r="E410">
            <v>2807200</v>
          </cell>
        </row>
        <row r="411">
          <cell r="B411">
            <v>405</v>
          </cell>
          <cell r="C411" t="str">
            <v xml:space="preserve">HIDRANTE EXTREMO BRIDA D=4`` TIPO POSTE </v>
          </cell>
          <cell r="D411" t="str">
            <v>UN</v>
          </cell>
          <cell r="E411">
            <v>1941840</v>
          </cell>
        </row>
        <row r="412">
          <cell r="B412">
            <v>406</v>
          </cell>
          <cell r="C412" t="str">
            <v xml:space="preserve">HIDRANTE EXTREMO BRIDA D=6`` TIPO POSTE </v>
          </cell>
          <cell r="D412" t="str">
            <v>UN</v>
          </cell>
          <cell r="E412">
            <v>2072920</v>
          </cell>
        </row>
        <row r="413">
          <cell r="B413">
            <v>407</v>
          </cell>
          <cell r="C413" t="str">
            <v xml:space="preserve">UNION REPARACION HD EXTREMO LISO D=3" </v>
          </cell>
          <cell r="D413" t="str">
            <v>UN</v>
          </cell>
          <cell r="E413">
            <v>53360</v>
          </cell>
        </row>
        <row r="414">
          <cell r="B414">
            <v>408</v>
          </cell>
          <cell r="C414" t="str">
            <v xml:space="preserve">UNION GIBAULT HD PARA AC CL 25 D=3`` </v>
          </cell>
          <cell r="D414" t="str">
            <v>UN</v>
          </cell>
          <cell r="E414">
            <v>47560</v>
          </cell>
        </row>
        <row r="415">
          <cell r="B415">
            <v>409</v>
          </cell>
          <cell r="C415" t="str">
            <v xml:space="preserve">UNION GIBAULT HD PARA AC CL 25 D=4`` </v>
          </cell>
          <cell r="D415" t="str">
            <v>UN</v>
          </cell>
          <cell r="E415">
            <v>64960</v>
          </cell>
        </row>
        <row r="416">
          <cell r="B416">
            <v>410</v>
          </cell>
          <cell r="C416" t="str">
            <v xml:space="preserve">UNION GIBAULT HD PARA AC CL 25 D=8`` </v>
          </cell>
          <cell r="D416" t="str">
            <v>UN</v>
          </cell>
          <cell r="E416">
            <v>168200</v>
          </cell>
        </row>
        <row r="417">
          <cell r="B417">
            <v>411</v>
          </cell>
          <cell r="C417" t="str">
            <v xml:space="preserve">UNION GIBAULT HD PARA AC CL 25 D=6`` </v>
          </cell>
          <cell r="D417" t="str">
            <v>UN</v>
          </cell>
          <cell r="E417">
            <v>105560</v>
          </cell>
        </row>
        <row r="418">
          <cell r="B418">
            <v>412</v>
          </cell>
          <cell r="C418" t="str">
            <v xml:space="preserve">UNION GIBAULT HD PARA AC CL 25 D=10`` </v>
          </cell>
          <cell r="D418" t="str">
            <v>UN</v>
          </cell>
          <cell r="E418">
            <v>278400</v>
          </cell>
        </row>
        <row r="419">
          <cell r="B419">
            <v>413</v>
          </cell>
          <cell r="C419" t="str">
            <v xml:space="preserve">UNION GIBAULT HD PARA AC CL 25 D=12`` </v>
          </cell>
          <cell r="D419" t="str">
            <v>UN</v>
          </cell>
          <cell r="E419">
            <v>309720</v>
          </cell>
        </row>
        <row r="420">
          <cell r="B420">
            <v>414</v>
          </cell>
          <cell r="C420" t="str">
            <v xml:space="preserve">UNION DRESSER HD D=3" </v>
          </cell>
          <cell r="D420" t="str">
            <v>UN</v>
          </cell>
          <cell r="E420">
            <v>53360</v>
          </cell>
        </row>
        <row r="421">
          <cell r="B421">
            <v>415</v>
          </cell>
          <cell r="C421" t="str">
            <v xml:space="preserve">UNION DRESSER HD D=4" </v>
          </cell>
          <cell r="D421" t="str">
            <v>UN</v>
          </cell>
          <cell r="E421">
            <v>63800</v>
          </cell>
        </row>
        <row r="422">
          <cell r="B422">
            <v>416</v>
          </cell>
          <cell r="C422" t="str">
            <v xml:space="preserve">UNION DRESSER HD D=6" </v>
          </cell>
          <cell r="D422" t="str">
            <v>UN</v>
          </cell>
          <cell r="E422">
            <v>112520</v>
          </cell>
        </row>
        <row r="423">
          <cell r="B423">
            <v>417</v>
          </cell>
          <cell r="C423" t="str">
            <v xml:space="preserve">UNION DRESSER HD D=8" </v>
          </cell>
          <cell r="D423" t="str">
            <v>UN</v>
          </cell>
          <cell r="E423">
            <v>163560</v>
          </cell>
        </row>
        <row r="424">
          <cell r="B424">
            <v>418</v>
          </cell>
          <cell r="C424" t="str">
            <v xml:space="preserve">UNION DRESSER HD D=10" </v>
          </cell>
          <cell r="D424" t="str">
            <v>UN</v>
          </cell>
          <cell r="E424">
            <v>388600</v>
          </cell>
        </row>
        <row r="425">
          <cell r="B425">
            <v>419</v>
          </cell>
          <cell r="C425" t="str">
            <v xml:space="preserve">UNION DRESSER HD D=12" </v>
          </cell>
          <cell r="D425" t="str">
            <v>UN</v>
          </cell>
          <cell r="E425">
            <v>440800</v>
          </cell>
        </row>
        <row r="426">
          <cell r="B426">
            <v>420</v>
          </cell>
          <cell r="C426" t="str">
            <v xml:space="preserve">CODO HD EXTREMO LISO 11.25ºX8`` </v>
          </cell>
          <cell r="D426" t="str">
            <v>UN</v>
          </cell>
          <cell r="E426">
            <v>290000</v>
          </cell>
        </row>
        <row r="427">
          <cell r="B427">
            <v>421</v>
          </cell>
          <cell r="C427" t="str">
            <v xml:space="preserve">CODO HD EXTREMO LISO 22.5ºX3`` </v>
          </cell>
          <cell r="D427" t="str">
            <v>UN</v>
          </cell>
          <cell r="E427">
            <v>73080</v>
          </cell>
        </row>
        <row r="428">
          <cell r="B428">
            <v>422</v>
          </cell>
          <cell r="C428" t="str">
            <v xml:space="preserve">VALVULA COMPUERTA ELASTICA VNA E. L. D=4" </v>
          </cell>
          <cell r="D428" t="str">
            <v>UN</v>
          </cell>
          <cell r="E428">
            <v>482560</v>
          </cell>
        </row>
        <row r="429">
          <cell r="B429">
            <v>423</v>
          </cell>
          <cell r="C429" t="str">
            <v xml:space="preserve">VALVULA COMPUERTA ELASTICA VNA E. L. D=10" </v>
          </cell>
          <cell r="D429" t="str">
            <v>UN</v>
          </cell>
          <cell r="E429">
            <v>2679600</v>
          </cell>
        </row>
        <row r="430">
          <cell r="B430">
            <v>424</v>
          </cell>
          <cell r="C430" t="str">
            <v xml:space="preserve">VALVULA COMPUERTA ELASTICA VNA E. L. D=12" </v>
          </cell>
          <cell r="D430" t="str">
            <v>UN</v>
          </cell>
          <cell r="E430">
            <v>3350080</v>
          </cell>
        </row>
        <row r="431">
          <cell r="B431">
            <v>425</v>
          </cell>
          <cell r="C431" t="str">
            <v xml:space="preserve">CODO HD JUNTA HIDRAULICA PARA PVC 11.25ºX2`` </v>
          </cell>
          <cell r="D431" t="str">
            <v>UN</v>
          </cell>
          <cell r="E431">
            <v>49880</v>
          </cell>
        </row>
        <row r="432">
          <cell r="B432">
            <v>426</v>
          </cell>
          <cell r="C432" t="str">
            <v xml:space="preserve">CODO HD JUNTA HIDRAULICA PARA PVC 11.25ºX3`` </v>
          </cell>
          <cell r="D432" t="str">
            <v>UN</v>
          </cell>
          <cell r="E432">
            <v>81200</v>
          </cell>
        </row>
        <row r="433">
          <cell r="B433">
            <v>427</v>
          </cell>
          <cell r="C433" t="str">
            <v xml:space="preserve">CODO HD JUNTA HIDRAULICA PARA PVC 11.25ºX4`` </v>
          </cell>
          <cell r="D433" t="str">
            <v>UN</v>
          </cell>
          <cell r="E433">
            <v>107880</v>
          </cell>
        </row>
        <row r="434">
          <cell r="B434">
            <v>428</v>
          </cell>
          <cell r="C434" t="str">
            <v xml:space="preserve">CODO HD JUNTA HIDRAULICA PARA PVC 11.25ºX6`` </v>
          </cell>
          <cell r="D434" t="str">
            <v>UN</v>
          </cell>
          <cell r="E434">
            <v>225040</v>
          </cell>
        </row>
        <row r="435">
          <cell r="B435">
            <v>429</v>
          </cell>
          <cell r="C435" t="str">
            <v xml:space="preserve">CODO HD JUNTA HIDRAULICA PARA PVC 11.25ºX8`` </v>
          </cell>
          <cell r="D435" t="str">
            <v>UN</v>
          </cell>
          <cell r="E435">
            <v>351480</v>
          </cell>
        </row>
        <row r="436">
          <cell r="B436">
            <v>430</v>
          </cell>
          <cell r="C436" t="str">
            <v xml:space="preserve">REDUCCION CONCENTRICA HD E.L. 6"x2" (150x50mm) </v>
          </cell>
          <cell r="D436" t="str">
            <v>UN</v>
          </cell>
          <cell r="E436">
            <v>96280</v>
          </cell>
        </row>
        <row r="437">
          <cell r="B437">
            <v>431</v>
          </cell>
          <cell r="C437" t="str">
            <v xml:space="preserve">REDUCCION CONCENTRICA HD E.L. 6"x3" (150x75mm) </v>
          </cell>
          <cell r="D437" t="str">
            <v>UN</v>
          </cell>
          <cell r="E437">
            <v>114840</v>
          </cell>
        </row>
        <row r="438">
          <cell r="B438">
            <v>432</v>
          </cell>
          <cell r="C438" t="str">
            <v xml:space="preserve">REDUCCION CONCENTRICA HD E.L. 6"x4" (150x100mm) </v>
          </cell>
          <cell r="D438" t="str">
            <v>UN</v>
          </cell>
          <cell r="E438">
            <v>147320</v>
          </cell>
        </row>
        <row r="439">
          <cell r="B439">
            <v>433</v>
          </cell>
          <cell r="C439" t="str">
            <v xml:space="preserve">REDUCCION CONCENTRICA HD E.L. 8"x2" (200x50mm) </v>
          </cell>
          <cell r="D439" t="str">
            <v>UN</v>
          </cell>
          <cell r="E439">
            <v>154280</v>
          </cell>
        </row>
        <row r="440">
          <cell r="B440">
            <v>434</v>
          </cell>
          <cell r="C440" t="str">
            <v xml:space="preserve">REDUCCION CONCENTRICA HD E.L. 8"x3" (200x75mm) </v>
          </cell>
          <cell r="D440" t="str">
            <v>UN</v>
          </cell>
          <cell r="E440">
            <v>187920</v>
          </cell>
        </row>
        <row r="441">
          <cell r="B441">
            <v>435</v>
          </cell>
          <cell r="C441" t="str">
            <v xml:space="preserve">REDUCCION CONCENTRICA HD E.L. 8"x4" (200x100mm) </v>
          </cell>
          <cell r="D441" t="str">
            <v>UN</v>
          </cell>
          <cell r="E441">
            <v>229680</v>
          </cell>
        </row>
        <row r="442">
          <cell r="B442">
            <v>436</v>
          </cell>
          <cell r="C442" t="str">
            <v xml:space="preserve">REDUCCION CONCENTRICA HD E.L. 8"x6" (200x150mm) </v>
          </cell>
          <cell r="D442" t="str">
            <v>UN</v>
          </cell>
          <cell r="E442">
            <v>255200</v>
          </cell>
        </row>
        <row r="443">
          <cell r="B443">
            <v>437</v>
          </cell>
          <cell r="C443" t="str">
            <v xml:space="preserve">REDUCCION CONCENTRICA HD E.L. 10"x3" (250x75mm) </v>
          </cell>
          <cell r="D443" t="str">
            <v>UN</v>
          </cell>
          <cell r="E443">
            <v>356120</v>
          </cell>
        </row>
        <row r="444">
          <cell r="B444">
            <v>438</v>
          </cell>
          <cell r="C444" t="str">
            <v xml:space="preserve">REDUCCION CONCENTRICA HD E.L. 10"x4" (250x100mm) </v>
          </cell>
          <cell r="D444" t="str">
            <v>UN</v>
          </cell>
          <cell r="E444">
            <v>382800</v>
          </cell>
        </row>
        <row r="445">
          <cell r="B445">
            <v>439</v>
          </cell>
          <cell r="C445" t="str">
            <v xml:space="preserve">REDUCCION CONCENTRICA HD E.L. 10"x6" (250x150mm) </v>
          </cell>
          <cell r="D445" t="str">
            <v>UN</v>
          </cell>
          <cell r="E445">
            <v>408320</v>
          </cell>
        </row>
        <row r="446">
          <cell r="B446">
            <v>440</v>
          </cell>
          <cell r="C446" t="str">
            <v xml:space="preserve">REDUCCION CONCENTRICA HD E.L. 10"x8" (250x200mm) </v>
          </cell>
          <cell r="D446" t="str">
            <v>UN</v>
          </cell>
          <cell r="E446">
            <v>484880</v>
          </cell>
        </row>
        <row r="447">
          <cell r="B447">
            <v>441</v>
          </cell>
          <cell r="C447" t="str">
            <v xml:space="preserve">REDUCCION CONCENTRICA HD E.L. 12"x3" (300x75mm) </v>
          </cell>
          <cell r="D447" t="str">
            <v>UN</v>
          </cell>
          <cell r="E447">
            <v>649600</v>
          </cell>
        </row>
        <row r="448">
          <cell r="B448">
            <v>442</v>
          </cell>
          <cell r="C448" t="str">
            <v xml:space="preserve">REDUCCION CONCENTRICA HD E.L. 12"x4" (300x100mm) </v>
          </cell>
          <cell r="D448" t="str">
            <v>UN</v>
          </cell>
          <cell r="E448">
            <v>676280</v>
          </cell>
        </row>
        <row r="449">
          <cell r="B449">
            <v>443</v>
          </cell>
          <cell r="C449" t="str">
            <v xml:space="preserve">REDUCCION CONCENTRICA HD E.L. 12"x6" (300x150mm) </v>
          </cell>
          <cell r="D449" t="str">
            <v>UN</v>
          </cell>
          <cell r="E449">
            <v>701800</v>
          </cell>
        </row>
        <row r="450">
          <cell r="B450">
            <v>444</v>
          </cell>
          <cell r="C450" t="str">
            <v xml:space="preserve">REDUCCION CONCENTRICA HD E.L. 12"x8" (300x200mm) </v>
          </cell>
          <cell r="D450" t="str">
            <v>UN</v>
          </cell>
          <cell r="E450">
            <v>893200</v>
          </cell>
        </row>
        <row r="451">
          <cell r="B451">
            <v>445</v>
          </cell>
          <cell r="C451" t="str">
            <v xml:space="preserve">REDUCCION CONCENTRICA HD E.L. 12"x10"  (300x250mm) </v>
          </cell>
          <cell r="D451" t="str">
            <v>UN</v>
          </cell>
          <cell r="E451">
            <v>957000</v>
          </cell>
        </row>
        <row r="452">
          <cell r="B452">
            <v>446</v>
          </cell>
          <cell r="C452" t="str">
            <v xml:space="preserve">ACOPLE UNIVERSAL D=3" (85 a 103mm) </v>
          </cell>
          <cell r="D452" t="str">
            <v>UN</v>
          </cell>
          <cell r="E452">
            <v>62640</v>
          </cell>
        </row>
        <row r="453">
          <cell r="B453">
            <v>447</v>
          </cell>
          <cell r="C453" t="str">
            <v xml:space="preserve">ACOPLE UNIVERSAL D=4" (110 a 128mm) </v>
          </cell>
          <cell r="D453" t="str">
            <v>UN</v>
          </cell>
          <cell r="E453">
            <v>74240</v>
          </cell>
        </row>
        <row r="454">
          <cell r="B454">
            <v>448</v>
          </cell>
          <cell r="C454" t="str">
            <v xml:space="preserve">ACOPLE UNIVERSAL D=6" (167 a 189mm) R2 </v>
          </cell>
          <cell r="D454" t="str">
            <v>UN</v>
          </cell>
          <cell r="E454">
            <v>118320</v>
          </cell>
        </row>
        <row r="455">
          <cell r="B455">
            <v>449</v>
          </cell>
          <cell r="C455" t="str">
            <v xml:space="preserve">ACOPLE UNIVERSAL D=8" (234 a 252mm) R2 </v>
          </cell>
          <cell r="D455" t="str">
            <v>UN</v>
          </cell>
          <cell r="E455">
            <v>150800</v>
          </cell>
        </row>
        <row r="456">
          <cell r="B456">
            <v>450</v>
          </cell>
          <cell r="C456" t="str">
            <v xml:space="preserve">ACOPLE UNIVERSAL D=10" (292 a 310mm) R2 </v>
          </cell>
          <cell r="D456" t="str">
            <v>UN</v>
          </cell>
          <cell r="E456">
            <v>382800</v>
          </cell>
        </row>
        <row r="457">
          <cell r="B457">
            <v>451</v>
          </cell>
          <cell r="C457" t="str">
            <v xml:space="preserve">ACOPLE UNIVERSAL D=12" (350 a 368mm) R3 </v>
          </cell>
          <cell r="D457" t="str">
            <v>UN</v>
          </cell>
          <cell r="E457">
            <v>518520</v>
          </cell>
        </row>
        <row r="458">
          <cell r="B458">
            <v>452</v>
          </cell>
          <cell r="C458" t="str">
            <v xml:space="preserve">ACOPLE UNIVERSAL D=6" (159 a 181mm) R1 </v>
          </cell>
          <cell r="D458" t="str">
            <v>UN</v>
          </cell>
          <cell r="E458">
            <v>116000</v>
          </cell>
        </row>
        <row r="459">
          <cell r="B459">
            <v>453</v>
          </cell>
          <cell r="C459" t="str">
            <v xml:space="preserve">ACOPLE UNIVERSAL D=8" (218 a 235mm) R1 </v>
          </cell>
          <cell r="D459" t="str">
            <v>UN</v>
          </cell>
          <cell r="E459">
            <v>148480</v>
          </cell>
        </row>
        <row r="460">
          <cell r="B460">
            <v>454</v>
          </cell>
          <cell r="C460" t="str">
            <v xml:space="preserve">ACOPLE UNIVERSAL D=10" (268 a 286mm) R1 </v>
          </cell>
          <cell r="D460" t="str">
            <v>UN</v>
          </cell>
          <cell r="E460">
            <v>348000</v>
          </cell>
        </row>
        <row r="461">
          <cell r="B461">
            <v>455</v>
          </cell>
          <cell r="C461" t="str">
            <v xml:space="preserve">ACOPLE UNIVERSAL D=12" (315 a 333mm) R1 </v>
          </cell>
          <cell r="D461" t="str">
            <v>UN</v>
          </cell>
          <cell r="E461">
            <v>467480</v>
          </cell>
        </row>
        <row r="462">
          <cell r="B462">
            <v>456</v>
          </cell>
          <cell r="C462" t="str">
            <v xml:space="preserve">UNION REPARACION HD EXTREMO LISO D=4" </v>
          </cell>
          <cell r="D462" t="str">
            <v>UN</v>
          </cell>
          <cell r="E462">
            <v>67280</v>
          </cell>
        </row>
        <row r="463">
          <cell r="B463">
            <v>457</v>
          </cell>
          <cell r="C463" t="str">
            <v xml:space="preserve">CODO HD EXTREMO LISO 11.25ºX10`` </v>
          </cell>
          <cell r="D463" t="str">
            <v>UN</v>
          </cell>
          <cell r="E463">
            <v>522000</v>
          </cell>
        </row>
        <row r="464">
          <cell r="B464">
            <v>458</v>
          </cell>
          <cell r="C464" t="str">
            <v xml:space="preserve">CODO HD EXTREMO LISO 22.5ºX8`` </v>
          </cell>
          <cell r="D464" t="str">
            <v>UN</v>
          </cell>
          <cell r="E464">
            <v>290000</v>
          </cell>
        </row>
        <row r="465">
          <cell r="B465">
            <v>459</v>
          </cell>
          <cell r="C465" t="str">
            <v xml:space="preserve">CODO HD EXTREMO LISO 22.5ºX10`` </v>
          </cell>
          <cell r="D465" t="str">
            <v>UN</v>
          </cell>
          <cell r="E465">
            <v>522000</v>
          </cell>
        </row>
        <row r="466">
          <cell r="B466">
            <v>460</v>
          </cell>
          <cell r="C466" t="str">
            <v xml:space="preserve">POZOS Y COMPONENTES </v>
          </cell>
        </row>
        <row r="467">
          <cell r="B467">
            <v>461</v>
          </cell>
          <cell r="C467" t="str">
            <v xml:space="preserve">CONO POZO D=1.20X0.60m, H=0.75m </v>
          </cell>
          <cell r="D467" t="str">
            <v>UN</v>
          </cell>
          <cell r="E467">
            <v>304523.2</v>
          </cell>
        </row>
        <row r="468">
          <cell r="B468">
            <v>462</v>
          </cell>
          <cell r="C468" t="str">
            <v xml:space="preserve">PLACA CUBIERTA POZO D=1.70m, e=0.25m </v>
          </cell>
          <cell r="D468" t="str">
            <v>UN</v>
          </cell>
          <cell r="E468">
            <v>647019</v>
          </cell>
        </row>
        <row r="469">
          <cell r="B469">
            <v>463</v>
          </cell>
          <cell r="C469" t="str">
            <v xml:space="preserve">PLACA FONDO POZO D=1.70m, e=0.20m </v>
          </cell>
          <cell r="D469" t="str">
            <v>UN</v>
          </cell>
          <cell r="E469">
            <v>613930</v>
          </cell>
        </row>
        <row r="470">
          <cell r="B470">
            <v>464</v>
          </cell>
          <cell r="C470" t="str">
            <v xml:space="preserve">SECCIÓN CILINDRO POZO D=1.20m, H=1.00m </v>
          </cell>
          <cell r="D470" t="str">
            <v>UN</v>
          </cell>
          <cell r="E470">
            <v>439976.4</v>
          </cell>
        </row>
        <row r="471">
          <cell r="B471">
            <v>465</v>
          </cell>
          <cell r="C471" t="str">
            <v xml:space="preserve">SECCIÓN CILINDRO POZO D=1.20m, H=0.50m </v>
          </cell>
          <cell r="D471" t="str">
            <v>UN</v>
          </cell>
          <cell r="E471">
            <v>229627.8</v>
          </cell>
        </row>
        <row r="472">
          <cell r="B472">
            <v>466</v>
          </cell>
          <cell r="C472" t="str">
            <v xml:space="preserve">SECCIÓN CILINDRO POZO D=1.20m, H=0.25m </v>
          </cell>
          <cell r="D472" t="str">
            <v>UN</v>
          </cell>
          <cell r="E472">
            <v>145585.79999999999</v>
          </cell>
        </row>
        <row r="473">
          <cell r="B473">
            <v>467</v>
          </cell>
          <cell r="C473" t="str">
            <v xml:space="preserve">TAPA PARA POZO D=0.70m </v>
          </cell>
          <cell r="D473" t="str">
            <v>UN</v>
          </cell>
          <cell r="E473">
            <v>108164.2</v>
          </cell>
        </row>
        <row r="474">
          <cell r="B474">
            <v>468</v>
          </cell>
          <cell r="C474" t="str">
            <v xml:space="preserve">CODO 90° 200mm (8") PARA CAMARA DE CAIDA </v>
          </cell>
          <cell r="D474" t="str">
            <v>UN</v>
          </cell>
          <cell r="E474">
            <v>107120.2</v>
          </cell>
        </row>
        <row r="475">
          <cell r="B475">
            <v>469</v>
          </cell>
          <cell r="C475" t="str">
            <v xml:space="preserve">CODO 90° 250mm (10") PARA CAMARA DE CAIDA </v>
          </cell>
          <cell r="D475" t="str">
            <v>UN</v>
          </cell>
          <cell r="E475">
            <v>174441.96</v>
          </cell>
        </row>
        <row r="476">
          <cell r="B476">
            <v>470</v>
          </cell>
          <cell r="C476" t="str">
            <v xml:space="preserve">CODO 90° 315mm (12") PARA CAMARA DE CAIDA </v>
          </cell>
          <cell r="D476" t="str">
            <v>UN</v>
          </cell>
          <cell r="E476">
            <v>392466.28</v>
          </cell>
        </row>
        <row r="477">
          <cell r="B477">
            <v>471</v>
          </cell>
          <cell r="C477" t="str">
            <v xml:space="preserve">CODO 90° 400mm (16") PARA CAMARA DE CAIDA </v>
          </cell>
          <cell r="D477" t="str">
            <v>UN</v>
          </cell>
          <cell r="E477">
            <v>708222.92</v>
          </cell>
        </row>
        <row r="478">
          <cell r="B478">
            <v>472</v>
          </cell>
          <cell r="C478" t="str">
            <v xml:space="preserve">TEE 200mm (8") PARA CAMARA DE CAIDA </v>
          </cell>
          <cell r="D478" t="str">
            <v>UN</v>
          </cell>
          <cell r="E478">
            <v>108230.32</v>
          </cell>
        </row>
        <row r="479">
          <cell r="B479">
            <v>473</v>
          </cell>
          <cell r="C479" t="str">
            <v xml:space="preserve">TEE 250mm (10") PARA CAMARA DE CAIDA </v>
          </cell>
          <cell r="D479" t="str">
            <v>UN</v>
          </cell>
          <cell r="E479">
            <v>337295.52</v>
          </cell>
        </row>
        <row r="480">
          <cell r="B480">
            <v>474</v>
          </cell>
          <cell r="C480" t="str">
            <v xml:space="preserve">TEE 315mm (12") PARA CAMARA DE CAIDA </v>
          </cell>
          <cell r="D480" t="str">
            <v>UN</v>
          </cell>
          <cell r="E480">
            <v>410235.16</v>
          </cell>
        </row>
        <row r="481">
          <cell r="B481">
            <v>475</v>
          </cell>
          <cell r="C481" t="str">
            <v xml:space="preserve"> TEE 400mm (16") PARA CAMARA DE CAIDA </v>
          </cell>
          <cell r="D481" t="str">
            <v>UN</v>
          </cell>
          <cell r="E481">
            <v>850260.28</v>
          </cell>
        </row>
        <row r="482">
          <cell r="B482">
            <v>476</v>
          </cell>
          <cell r="C482" t="str">
            <v xml:space="preserve">SUMIDEROS Y COMPONENTES </v>
          </cell>
        </row>
        <row r="483">
          <cell r="B483">
            <v>477</v>
          </cell>
          <cell r="C483" t="str">
            <v xml:space="preserve"> SUMIDERO LATERAL SL-100 </v>
          </cell>
          <cell r="D483" t="str">
            <v>UN</v>
          </cell>
          <cell r="E483">
            <v>330698.59999999998</v>
          </cell>
        </row>
        <row r="484">
          <cell r="B484">
            <v>478</v>
          </cell>
          <cell r="C484" t="str">
            <v xml:space="preserve">SUMIDERO LATERAL SL-150 </v>
          </cell>
          <cell r="D484" t="str">
            <v>UN</v>
          </cell>
          <cell r="E484">
            <v>541650.4</v>
          </cell>
        </row>
        <row r="485">
          <cell r="B485">
            <v>479</v>
          </cell>
          <cell r="C485" t="str">
            <v xml:space="preserve">SUMIDERO LATERAL SL-200 </v>
          </cell>
          <cell r="D485" t="str">
            <v>UN</v>
          </cell>
          <cell r="E485">
            <v>584312.88</v>
          </cell>
        </row>
        <row r="486">
          <cell r="B486">
            <v>480</v>
          </cell>
          <cell r="C486" t="str">
            <v xml:space="preserve">SUMIDERO LATERAL SL-250 </v>
          </cell>
          <cell r="D486" t="str">
            <v>UN</v>
          </cell>
          <cell r="E486">
            <v>866984</v>
          </cell>
        </row>
        <row r="487">
          <cell r="B487">
            <v>481</v>
          </cell>
          <cell r="C487" t="str">
            <v xml:space="preserve">TAPA SUMIDERO LATERAL SL-100 </v>
          </cell>
          <cell r="D487" t="str">
            <v>UN</v>
          </cell>
          <cell r="E487">
            <v>356021.4</v>
          </cell>
        </row>
        <row r="488">
          <cell r="B488">
            <v>482</v>
          </cell>
          <cell r="C488" t="str">
            <v xml:space="preserve">TAPA SUMIDERO LATERAL SL-150 </v>
          </cell>
          <cell r="D488" t="str">
            <v>UN</v>
          </cell>
          <cell r="E488">
            <v>576780.42000000004</v>
          </cell>
        </row>
        <row r="489">
          <cell r="B489">
            <v>483</v>
          </cell>
          <cell r="C489" t="str">
            <v xml:space="preserve">TAPA SUMIDERO LATERAL SL-200 </v>
          </cell>
          <cell r="D489" t="str">
            <v>UN</v>
          </cell>
          <cell r="E489">
            <v>718995.84</v>
          </cell>
        </row>
        <row r="490">
          <cell r="B490">
            <v>484</v>
          </cell>
          <cell r="C490" t="str">
            <v xml:space="preserve">TAPA SUMIDERO LATERAL SL-250 </v>
          </cell>
          <cell r="D490" t="str">
            <v>UN</v>
          </cell>
          <cell r="E490">
            <v>897242.6</v>
          </cell>
        </row>
        <row r="491">
          <cell r="B491">
            <v>485</v>
          </cell>
          <cell r="C491" t="str">
            <v xml:space="preserve">SOBRETAPA SUMIDERO LATERAL SL-100 </v>
          </cell>
          <cell r="D491" t="str">
            <v>UN</v>
          </cell>
          <cell r="E491">
            <v>186659.08</v>
          </cell>
        </row>
        <row r="492">
          <cell r="B492">
            <v>486</v>
          </cell>
          <cell r="C492" t="str">
            <v xml:space="preserve">SOBRETAPA SUMIDERO LATERAL SL-150 </v>
          </cell>
          <cell r="D492" t="str">
            <v>UN</v>
          </cell>
          <cell r="E492">
            <v>186659.08</v>
          </cell>
        </row>
        <row r="493">
          <cell r="B493">
            <v>487</v>
          </cell>
          <cell r="C493" t="str">
            <v xml:space="preserve">SOBRETAPA SUMIDERO LATERAL SL-200 </v>
          </cell>
          <cell r="D493" t="str">
            <v>UN</v>
          </cell>
          <cell r="E493">
            <v>186659.08</v>
          </cell>
        </row>
        <row r="494">
          <cell r="B494">
            <v>488</v>
          </cell>
          <cell r="C494" t="str">
            <v xml:space="preserve">SOBRETAPA SUMIDERO LATERAL SL-250 </v>
          </cell>
          <cell r="D494" t="str">
            <v>UN</v>
          </cell>
          <cell r="E494">
            <v>186659.08</v>
          </cell>
        </row>
        <row r="495">
          <cell r="B495">
            <v>489</v>
          </cell>
          <cell r="C495" t="str">
            <v xml:space="preserve">REJILLA SUMIDERO LATERAL 83.50 X 45 </v>
          </cell>
          <cell r="D495" t="str">
            <v>UN</v>
          </cell>
          <cell r="E495">
            <v>106563.4</v>
          </cell>
        </row>
        <row r="496">
          <cell r="B496">
            <v>490</v>
          </cell>
          <cell r="C496" t="str">
            <v xml:space="preserve">MARCO REJILLA SUMIDERO LATERAL 100 X 65 </v>
          </cell>
          <cell r="D496" t="str">
            <v>UN</v>
          </cell>
          <cell r="E496">
            <v>44462.8</v>
          </cell>
        </row>
        <row r="497">
          <cell r="B497">
            <v>491</v>
          </cell>
          <cell r="C497" t="str">
            <v xml:space="preserve">REJILLA SUMIDERO TRANSVERSAL 50 X 50 </v>
          </cell>
          <cell r="D497" t="str">
            <v>UN</v>
          </cell>
          <cell r="E497">
            <v>95543.4</v>
          </cell>
        </row>
        <row r="498">
          <cell r="B498">
            <v>492</v>
          </cell>
          <cell r="C498" t="str">
            <v xml:space="preserve">POSTES Y ALUMBRADO PUBLICO </v>
          </cell>
        </row>
        <row r="499">
          <cell r="B499">
            <v>493</v>
          </cell>
          <cell r="C499" t="str">
            <v xml:space="preserve">POSTE EN CONCRETO LA, H=8m, CR=510 KG </v>
          </cell>
          <cell r="D499" t="str">
            <v>UN</v>
          </cell>
          <cell r="E499">
            <v>261000</v>
          </cell>
        </row>
        <row r="500">
          <cell r="B500">
            <v>494</v>
          </cell>
          <cell r="C500" t="str">
            <v xml:space="preserve">POSTE EN CONCRETO LA, H=8m, CR=750 KG </v>
          </cell>
          <cell r="D500" t="str">
            <v>UN</v>
          </cell>
          <cell r="E500">
            <v>278400</v>
          </cell>
        </row>
        <row r="501">
          <cell r="B501">
            <v>495</v>
          </cell>
          <cell r="C501" t="str">
            <v xml:space="preserve">POSTE EN CONCRETO LA, H=8m, CR=1050 KG </v>
          </cell>
          <cell r="D501" t="str">
            <v>UN</v>
          </cell>
          <cell r="E501">
            <v>336400</v>
          </cell>
        </row>
        <row r="502">
          <cell r="B502">
            <v>496</v>
          </cell>
          <cell r="C502" t="str">
            <v xml:space="preserve">POSTE EN CONCRETO AP, H=8m, CR=510 KG </v>
          </cell>
          <cell r="D502" t="str">
            <v>UN</v>
          </cell>
          <cell r="E502">
            <v>261000</v>
          </cell>
        </row>
        <row r="503">
          <cell r="B503">
            <v>497</v>
          </cell>
          <cell r="C503" t="str">
            <v xml:space="preserve">POSTE EN CONCRETO LA, H=10m, CR=510 KG </v>
          </cell>
          <cell r="D503" t="str">
            <v>UN</v>
          </cell>
          <cell r="E503">
            <v>348000</v>
          </cell>
        </row>
        <row r="504">
          <cell r="B504">
            <v>498</v>
          </cell>
          <cell r="C504" t="str">
            <v xml:space="preserve">POSTE EN CONCRETO LA, H=10m, CR=750 KG </v>
          </cell>
          <cell r="D504" t="str">
            <v>UN</v>
          </cell>
          <cell r="E504">
            <v>359600</v>
          </cell>
        </row>
        <row r="505">
          <cell r="B505">
            <v>499</v>
          </cell>
          <cell r="C505" t="str">
            <v xml:space="preserve">POSTE EN CONCRETO LA, H=10m, CR=1050 KG </v>
          </cell>
          <cell r="D505" t="str">
            <v>UN</v>
          </cell>
          <cell r="E505">
            <v>464000</v>
          </cell>
        </row>
        <row r="506">
          <cell r="B506">
            <v>500</v>
          </cell>
          <cell r="C506" t="str">
            <v xml:space="preserve">POSTE EN CONCRETO AP, H=10m, CR=510 KG </v>
          </cell>
          <cell r="D506" t="str">
            <v>UN</v>
          </cell>
          <cell r="E506">
            <v>348000</v>
          </cell>
        </row>
        <row r="507">
          <cell r="B507">
            <v>501</v>
          </cell>
          <cell r="C507" t="str">
            <v xml:space="preserve">POSTE EN CONCRETO AP, H=10m, CR=750 KG </v>
          </cell>
          <cell r="D507" t="str">
            <v>UN</v>
          </cell>
          <cell r="E507">
            <v>359600</v>
          </cell>
        </row>
        <row r="508">
          <cell r="B508">
            <v>502</v>
          </cell>
          <cell r="C508" t="str">
            <v xml:space="preserve">POSTE EN CONCRETO AP, H=10m, CR=1050 KG </v>
          </cell>
          <cell r="D508" t="str">
            <v>UN</v>
          </cell>
          <cell r="E508">
            <v>464000</v>
          </cell>
        </row>
        <row r="509">
          <cell r="B509">
            <v>503</v>
          </cell>
          <cell r="C509" t="str">
            <v xml:space="preserve">POSTE EN CONCRETO LA, H=12m, CR=510 KG </v>
          </cell>
          <cell r="D509" t="str">
            <v>UN</v>
          </cell>
          <cell r="E509">
            <v>464000</v>
          </cell>
        </row>
        <row r="510">
          <cell r="B510">
            <v>504</v>
          </cell>
          <cell r="C510" t="str">
            <v xml:space="preserve">POSTE EN CONCRETO LA, H=12m, CR=750 KG </v>
          </cell>
          <cell r="D510" t="str">
            <v>UN</v>
          </cell>
          <cell r="E510">
            <v>510400</v>
          </cell>
        </row>
        <row r="511">
          <cell r="B511">
            <v>505</v>
          </cell>
          <cell r="C511" t="str">
            <v xml:space="preserve">POSTE EN CONCRETO LA, H=12m, CR=1050 KG </v>
          </cell>
          <cell r="D511" t="str">
            <v>UN</v>
          </cell>
          <cell r="E511">
            <v>696000</v>
          </cell>
        </row>
        <row r="512">
          <cell r="B512">
            <v>506</v>
          </cell>
          <cell r="C512" t="str">
            <v xml:space="preserve">POSTE EN CONCRETO AP, H=12m, CR=510 KG </v>
          </cell>
          <cell r="D512" t="str">
            <v>UN</v>
          </cell>
          <cell r="E512">
            <v>464000</v>
          </cell>
        </row>
        <row r="513">
          <cell r="B513">
            <v>507</v>
          </cell>
          <cell r="C513" t="str">
            <v xml:space="preserve">POSTE EN CONCRETO AP, H=12m, CR=1050 KG </v>
          </cell>
          <cell r="D513" t="str">
            <v>UN</v>
          </cell>
          <cell r="E513">
            <v>696000</v>
          </cell>
        </row>
        <row r="514">
          <cell r="B514">
            <v>508</v>
          </cell>
          <cell r="C514" t="str">
            <v xml:space="preserve">POSTE EN CONCRETO LA, H=14m, CR=750 KG </v>
          </cell>
          <cell r="D514" t="str">
            <v>UN</v>
          </cell>
          <cell r="E514">
            <v>1020800</v>
          </cell>
        </row>
        <row r="515">
          <cell r="B515">
            <v>509</v>
          </cell>
          <cell r="C515" t="str">
            <v xml:space="preserve">POSTE EN CONCRETO LA, H=14m, CR=1050 KG </v>
          </cell>
          <cell r="D515" t="str">
            <v>UN</v>
          </cell>
          <cell r="E515">
            <v>1136800</v>
          </cell>
        </row>
        <row r="516">
          <cell r="B516">
            <v>510</v>
          </cell>
          <cell r="C516" t="str">
            <v xml:space="preserve">POSTE EN CONCRETO LA, H=14m, CR=1350 KG </v>
          </cell>
          <cell r="D516" t="str">
            <v>UN</v>
          </cell>
          <cell r="E516">
            <v>1589200</v>
          </cell>
        </row>
        <row r="517">
          <cell r="B517">
            <v>511</v>
          </cell>
          <cell r="C517" t="str">
            <v xml:space="preserve">POSTE EN CONCRETO AP, H=14m, CR=750 KG </v>
          </cell>
          <cell r="D517" t="str">
            <v>UN</v>
          </cell>
          <cell r="E517">
            <v>1020800</v>
          </cell>
        </row>
        <row r="518">
          <cell r="B518">
            <v>512</v>
          </cell>
          <cell r="C518" t="str">
            <v xml:space="preserve">POSTE EN CONCRETO AP, H=14m, CR=1050 KG </v>
          </cell>
          <cell r="D518" t="str">
            <v>UN</v>
          </cell>
          <cell r="E518">
            <v>1136800</v>
          </cell>
        </row>
        <row r="519">
          <cell r="B519">
            <v>513</v>
          </cell>
          <cell r="C519" t="str">
            <v xml:space="preserve">POSTE EN CONCRETO AP, H=14m, CR=1350 KG </v>
          </cell>
          <cell r="D519" t="str">
            <v>UN</v>
          </cell>
          <cell r="E519">
            <v>1589200</v>
          </cell>
        </row>
        <row r="520">
          <cell r="B520">
            <v>514</v>
          </cell>
          <cell r="C520" t="str">
            <v xml:space="preserve">POSTE METALICO H=12m BRAZO SENCILLO (PINTADO) </v>
          </cell>
          <cell r="D520" t="str">
            <v>UN</v>
          </cell>
          <cell r="E520">
            <v>1102639.1599999999</v>
          </cell>
        </row>
        <row r="521">
          <cell r="B521">
            <v>515</v>
          </cell>
          <cell r="C521" t="str">
            <v xml:space="preserve">POSTE METALICO H=12m BRAZO DOBLE (PINTADO) </v>
          </cell>
          <cell r="D521" t="str">
            <v>UN</v>
          </cell>
          <cell r="E521">
            <v>1152995.92</v>
          </cell>
        </row>
        <row r="522">
          <cell r="B522">
            <v>516</v>
          </cell>
          <cell r="C522" t="str">
            <v xml:space="preserve">POSTE METALICO H=10m BRAZO DOBLE (PINTADO) </v>
          </cell>
          <cell r="D522" t="str">
            <v>UN</v>
          </cell>
          <cell r="E522">
            <v>1026783.28</v>
          </cell>
        </row>
        <row r="523">
          <cell r="B523">
            <v>517</v>
          </cell>
          <cell r="C523" t="str">
            <v xml:space="preserve">LUMINARIA DE SODIO 70W, 208/220V PARA AP </v>
          </cell>
          <cell r="D523" t="str">
            <v>UN</v>
          </cell>
          <cell r="E523">
            <v>288840</v>
          </cell>
        </row>
        <row r="524">
          <cell r="B524">
            <v>518</v>
          </cell>
          <cell r="C524" t="str">
            <v xml:space="preserve">LUMINARIA DE SODIO 250W, 208/220V PARA AP </v>
          </cell>
          <cell r="D524" t="str">
            <v>UN</v>
          </cell>
          <cell r="E524">
            <v>394632</v>
          </cell>
        </row>
        <row r="525">
          <cell r="B525">
            <v>519</v>
          </cell>
          <cell r="C525" t="str">
            <v xml:space="preserve">LUMINARIA DE SODIO 150W, 208/220V PARA AP </v>
          </cell>
          <cell r="D525" t="str">
            <v>UN</v>
          </cell>
          <cell r="E525">
            <v>366328</v>
          </cell>
        </row>
        <row r="526">
          <cell r="B526">
            <v>520</v>
          </cell>
          <cell r="C526" t="str">
            <v xml:space="preserve">LUMINARIA DE SODIO 400W, 208/220V PARA AP </v>
          </cell>
          <cell r="D526" t="str">
            <v>UN</v>
          </cell>
          <cell r="E526">
            <v>800284</v>
          </cell>
        </row>
        <row r="527">
          <cell r="B527">
            <v>521</v>
          </cell>
          <cell r="C527" t="str">
            <v xml:space="preserve">FOTOCELDA CON BASE </v>
          </cell>
          <cell r="D527" t="str">
            <v>UN</v>
          </cell>
          <cell r="E527">
            <v>16356</v>
          </cell>
        </row>
        <row r="528">
          <cell r="B528">
            <v>522</v>
          </cell>
          <cell r="C528" t="str">
            <v xml:space="preserve">BOMBILLO SODIO 70 W, 208/220V </v>
          </cell>
          <cell r="D528" t="str">
            <v>UN</v>
          </cell>
          <cell r="E528">
            <v>19836</v>
          </cell>
        </row>
        <row r="529">
          <cell r="B529">
            <v>523</v>
          </cell>
          <cell r="C529" t="str">
            <v xml:space="preserve">BOMBILLO SODIO 150 W, 208/220V </v>
          </cell>
          <cell r="D529" t="str">
            <v>UN</v>
          </cell>
          <cell r="E529">
            <v>34568</v>
          </cell>
        </row>
        <row r="530">
          <cell r="B530">
            <v>524</v>
          </cell>
          <cell r="C530" t="str">
            <v xml:space="preserve">BOMBILLO SODIO 250 W, 208/220V </v>
          </cell>
          <cell r="D530" t="str">
            <v>UN</v>
          </cell>
          <cell r="E530">
            <v>45704</v>
          </cell>
        </row>
        <row r="531">
          <cell r="B531">
            <v>525</v>
          </cell>
          <cell r="C531" t="str">
            <v xml:space="preserve">BOMBILLO SODIO 400 W, 208/220V </v>
          </cell>
          <cell r="D531" t="str">
            <v>UN</v>
          </cell>
          <cell r="E531">
            <v>45472</v>
          </cell>
        </row>
        <row r="532">
          <cell r="B532">
            <v>526</v>
          </cell>
          <cell r="C532" t="str">
            <v xml:space="preserve">POSTE METALICO H=10m BRAZO SENCILLO (PINTADO) </v>
          </cell>
          <cell r="D532" t="str">
            <v>UN</v>
          </cell>
          <cell r="E532">
            <v>976420.72</v>
          </cell>
        </row>
        <row r="533">
          <cell r="B533">
            <v>527</v>
          </cell>
          <cell r="C533" t="str">
            <v xml:space="preserve">POSTE METALICO H=9m BRAZO SENCILLO (PINTADO) </v>
          </cell>
          <cell r="D533" t="str">
            <v>UN</v>
          </cell>
          <cell r="E533">
            <v>962302.36</v>
          </cell>
        </row>
        <row r="534">
          <cell r="B534">
            <v>528</v>
          </cell>
          <cell r="C534" t="str">
            <v xml:space="preserve">POSTE EN CONCRETO AP, H=8m, CR=750 KG </v>
          </cell>
          <cell r="D534" t="str">
            <v>UN</v>
          </cell>
          <cell r="E534">
            <v>278400</v>
          </cell>
        </row>
        <row r="535">
          <cell r="B535">
            <v>529</v>
          </cell>
          <cell r="C535" t="str">
            <v xml:space="preserve">CABLES Y ACCESORIOS ELECTRICOS </v>
          </cell>
        </row>
        <row r="536">
          <cell r="B536">
            <v>530</v>
          </cell>
          <cell r="C536" t="str">
            <v xml:space="preserve">EMPALME MODULAR (CODO) </v>
          </cell>
          <cell r="D536" t="str">
            <v>JGO</v>
          </cell>
          <cell r="E536">
            <v>1027795.96</v>
          </cell>
        </row>
        <row r="537">
          <cell r="B537">
            <v>531</v>
          </cell>
          <cell r="C537" t="str">
            <v xml:space="preserve">EMPALME MODULAR (DERIVACION) </v>
          </cell>
          <cell r="D537" t="str">
            <v>JGO</v>
          </cell>
          <cell r="E537">
            <v>1197657.08</v>
          </cell>
        </row>
        <row r="538">
          <cell r="B538">
            <v>532</v>
          </cell>
          <cell r="C538" t="str">
            <v xml:space="preserve">EMPALME TIPO RECTO/DERIVACION B.T. CON RESINA </v>
          </cell>
          <cell r="D538" t="str">
            <v>JGOx2</v>
          </cell>
          <cell r="E538">
            <v>172591.76</v>
          </cell>
        </row>
        <row r="539">
          <cell r="B539">
            <v>533</v>
          </cell>
          <cell r="C539" t="str">
            <v xml:space="preserve">EMPALME TIPO RECTO/DERIVACION B.T. CON RESINA </v>
          </cell>
          <cell r="D539" t="str">
            <v>JGOx4</v>
          </cell>
          <cell r="E539">
            <v>289879.36</v>
          </cell>
        </row>
        <row r="540">
          <cell r="B540">
            <v>534</v>
          </cell>
          <cell r="C540" t="str">
            <v xml:space="preserve">ACEROS PARA REFUERZO </v>
          </cell>
        </row>
        <row r="541">
          <cell r="B541">
            <v>535</v>
          </cell>
          <cell r="C541" t="str">
            <v xml:space="preserve">ACERO FIGURADO No. 3 (Ø 3/8") F'y=60000 PSI </v>
          </cell>
          <cell r="D541" t="str">
            <v>KG</v>
          </cell>
          <cell r="E541">
            <v>1740</v>
          </cell>
        </row>
        <row r="542">
          <cell r="B542">
            <v>536</v>
          </cell>
          <cell r="C542" t="str">
            <v xml:space="preserve">ACERO FIGURADO No. 5 (Ø 5/8") F'y=60000 PSI </v>
          </cell>
          <cell r="D542" t="str">
            <v>KG</v>
          </cell>
          <cell r="E542">
            <v>1740</v>
          </cell>
        </row>
        <row r="543">
          <cell r="B543">
            <v>537</v>
          </cell>
          <cell r="C543" t="str">
            <v xml:space="preserve">ACERO FIGURADO No. 6 (Ø 3/4") F'y=60000 PSI </v>
          </cell>
          <cell r="D543" t="str">
            <v>KG</v>
          </cell>
          <cell r="E543">
            <v>1740</v>
          </cell>
        </row>
        <row r="544">
          <cell r="B544">
            <v>538</v>
          </cell>
          <cell r="C544" t="str">
            <v xml:space="preserve">ACERO FIGURADO No. 7 (Ø 7/8") F'y=60000 PSI </v>
          </cell>
          <cell r="D544" t="str">
            <v>KG</v>
          </cell>
          <cell r="E544">
            <v>1740</v>
          </cell>
        </row>
        <row r="545">
          <cell r="B545">
            <v>539</v>
          </cell>
          <cell r="C545" t="str">
            <v xml:space="preserve"> ACERO FIGURADO No. 2 (Ø 1/4") F'y=37000 PSI </v>
          </cell>
          <cell r="D545" t="str">
            <v>KG</v>
          </cell>
          <cell r="E545">
            <v>1740</v>
          </cell>
        </row>
        <row r="546">
          <cell r="B546">
            <v>540</v>
          </cell>
          <cell r="C546" t="str">
            <v xml:space="preserve">ACERO FIGURADO No. 3 (Ø 3/8") F'y=37000 PSI </v>
          </cell>
          <cell r="D546" t="str">
            <v>KG</v>
          </cell>
          <cell r="E546">
            <v>1740</v>
          </cell>
        </row>
        <row r="547">
          <cell r="B547">
            <v>541</v>
          </cell>
          <cell r="C547" t="str">
            <v xml:space="preserve">ACERO FIGURADO No. 4 (Ø 1/2") F'y=60000 PSI </v>
          </cell>
          <cell r="D547" t="str">
            <v>KG</v>
          </cell>
          <cell r="E547">
            <v>1740</v>
          </cell>
        </row>
        <row r="548">
          <cell r="B548">
            <v>542</v>
          </cell>
          <cell r="C548" t="str">
            <v xml:space="preserve">MALLA ELECTROSOLDADA S=250x250mm, Ø=4x4mm </v>
          </cell>
          <cell r="D548" t="str">
            <v>KG</v>
          </cell>
          <cell r="E548">
            <v>1972</v>
          </cell>
        </row>
        <row r="549">
          <cell r="B549">
            <v>543</v>
          </cell>
          <cell r="C549" t="str">
            <v xml:space="preserve">MALLA ELECTROSOLDADA S=150x150mm, Ø=5x5mm </v>
          </cell>
          <cell r="D549" t="str">
            <v>KG</v>
          </cell>
          <cell r="E549">
            <v>1972</v>
          </cell>
        </row>
        <row r="550">
          <cell r="B550">
            <v>544</v>
          </cell>
          <cell r="C550" t="str">
            <v xml:space="preserve">MALLA ELECTROSOLDADA S=150x150mm, Ø=6x6mm </v>
          </cell>
          <cell r="D550" t="str">
            <v>KG</v>
          </cell>
          <cell r="E550">
            <v>1972</v>
          </cell>
        </row>
        <row r="551">
          <cell r="B551">
            <v>545</v>
          </cell>
          <cell r="C551" t="str">
            <v xml:space="preserve">MALLA ELECTROSOLDADA S=150x150mm, Ø=7x7mm </v>
          </cell>
          <cell r="D551" t="str">
            <v>KG</v>
          </cell>
          <cell r="E551">
            <v>1972</v>
          </cell>
        </row>
        <row r="552">
          <cell r="B552">
            <v>546</v>
          </cell>
          <cell r="C552" t="str">
            <v xml:space="preserve">MALLA ELECTROSOLDADA S=150x150mm, Ø=8x8mm </v>
          </cell>
          <cell r="D552" t="str">
            <v>KG</v>
          </cell>
          <cell r="E552">
            <v>1972</v>
          </cell>
        </row>
        <row r="553">
          <cell r="B553">
            <v>547</v>
          </cell>
          <cell r="C553" t="str">
            <v xml:space="preserve">MALLA ELECTROSOLDADA S=150x150mm, Ø=4x4mm </v>
          </cell>
          <cell r="D553" t="str">
            <v>KG</v>
          </cell>
          <cell r="E553">
            <v>1972</v>
          </cell>
        </row>
        <row r="554">
          <cell r="B554">
            <v>548</v>
          </cell>
          <cell r="C554" t="str">
            <v xml:space="preserve">MALLA ELECTROSOLDADA S=200x200mm, Ø=4x4mm </v>
          </cell>
          <cell r="D554" t="str">
            <v>KG</v>
          </cell>
          <cell r="E554">
            <v>1972</v>
          </cell>
        </row>
        <row r="555">
          <cell r="B555">
            <v>549</v>
          </cell>
          <cell r="C555" t="str">
            <v xml:space="preserve">ACERO FIGURADO Ø 1/4" A Ø 1" F'y=60000 PSI </v>
          </cell>
          <cell r="D555" t="str">
            <v>KG</v>
          </cell>
          <cell r="E555">
            <v>1740</v>
          </cell>
        </row>
        <row r="556">
          <cell r="B556">
            <v>550</v>
          </cell>
          <cell r="C556" t="str">
            <v xml:space="preserve">CANASTAS PARA PILOTES </v>
          </cell>
          <cell r="D556" t="str">
            <v>KG</v>
          </cell>
          <cell r="E556">
            <v>2784</v>
          </cell>
        </row>
        <row r="557">
          <cell r="B557">
            <v>551</v>
          </cell>
          <cell r="C557" t="str">
            <v xml:space="preserve">CANASTILLA PASAJUNTAS </v>
          </cell>
          <cell r="D557" t="str">
            <v>KG</v>
          </cell>
          <cell r="E557">
            <v>2784</v>
          </cell>
        </row>
        <row r="558">
          <cell r="B558">
            <v>552</v>
          </cell>
          <cell r="C558" t="str">
            <v xml:space="preserve">ACERO FIGURADO No. 8 (Ø 1") F'y=60000 PSI </v>
          </cell>
          <cell r="D558" t="str">
            <v>KG</v>
          </cell>
          <cell r="E558">
            <v>1740</v>
          </cell>
        </row>
        <row r="559">
          <cell r="B559">
            <v>553</v>
          </cell>
          <cell r="C559" t="str">
            <v xml:space="preserve"> ACERO FIGURADO No. 10 (Ø 1 1/4") F'y=60000 PSI </v>
          </cell>
          <cell r="D559" t="str">
            <v>KG</v>
          </cell>
          <cell r="E559">
            <v>1856</v>
          </cell>
        </row>
        <row r="560">
          <cell r="B560">
            <v>554</v>
          </cell>
          <cell r="C560" t="str">
            <v xml:space="preserve">GEOSINTETICOS </v>
          </cell>
        </row>
        <row r="561">
          <cell r="B561">
            <v>555</v>
          </cell>
          <cell r="C561" t="str">
            <v xml:space="preserve">GEOTEXTIL REPAV 400 </v>
          </cell>
          <cell r="D561" t="str">
            <v>M2</v>
          </cell>
          <cell r="E561">
            <v>3625</v>
          </cell>
        </row>
        <row r="562">
          <cell r="B562">
            <v>556</v>
          </cell>
          <cell r="C562" t="str">
            <v xml:space="preserve">GEOTEXTIL NT 3000 </v>
          </cell>
          <cell r="D562" t="str">
            <v>M2</v>
          </cell>
          <cell r="E562">
            <v>6595.76</v>
          </cell>
        </row>
        <row r="563">
          <cell r="B563">
            <v>557</v>
          </cell>
          <cell r="C563" t="str">
            <v xml:space="preserve">GEOTEXTIL NT 4000 </v>
          </cell>
          <cell r="D563" t="str">
            <v>M2</v>
          </cell>
          <cell r="E563">
            <v>8531.7999999999993</v>
          </cell>
        </row>
        <row r="564">
          <cell r="B564">
            <v>558</v>
          </cell>
          <cell r="C564" t="str">
            <v xml:space="preserve">GEOTEXTIL NT 5000 </v>
          </cell>
          <cell r="D564" t="str">
            <v>M2</v>
          </cell>
          <cell r="E564">
            <v>10588.48</v>
          </cell>
        </row>
        <row r="565">
          <cell r="B565">
            <v>559</v>
          </cell>
          <cell r="C565" t="str">
            <v xml:space="preserve">GEOTEXTIL NT 6000 </v>
          </cell>
          <cell r="D565" t="str">
            <v>M2</v>
          </cell>
          <cell r="E565">
            <v>12109.24</v>
          </cell>
        </row>
        <row r="566">
          <cell r="B566">
            <v>560</v>
          </cell>
          <cell r="C566" t="str">
            <v xml:space="preserve">GEOTEXTIL NT 7000 </v>
          </cell>
          <cell r="D566" t="str">
            <v>M2</v>
          </cell>
          <cell r="E566">
            <v>15124.08</v>
          </cell>
        </row>
        <row r="567">
          <cell r="B567">
            <v>561</v>
          </cell>
          <cell r="C567" t="str">
            <v xml:space="preserve">GEOTEXTIL TEJIDO FORTEX BX-30 </v>
          </cell>
          <cell r="D567" t="str">
            <v>M2</v>
          </cell>
          <cell r="E567">
            <v>3627</v>
          </cell>
        </row>
        <row r="568">
          <cell r="B568">
            <v>562</v>
          </cell>
          <cell r="C568" t="str">
            <v xml:space="preserve">GEOTEXTIL TEJIDO FORTEX BX-60 </v>
          </cell>
          <cell r="D568" t="str">
            <v>M2</v>
          </cell>
          <cell r="E568">
            <v>7775.48</v>
          </cell>
        </row>
        <row r="569">
          <cell r="B569">
            <v>563</v>
          </cell>
          <cell r="C569" t="str">
            <v xml:space="preserve">GEOTEXTIL TEJIDO FORTEX BX-40 </v>
          </cell>
          <cell r="D569" t="str">
            <v>M2</v>
          </cell>
          <cell r="E569">
            <v>4731.6400000000003</v>
          </cell>
        </row>
        <row r="570">
          <cell r="B570">
            <v>564</v>
          </cell>
          <cell r="C570" t="str">
            <v xml:space="preserve">GEOTEXTIL TEJIDO FORTEX BX-90 </v>
          </cell>
          <cell r="D570" t="str">
            <v>M2</v>
          </cell>
          <cell r="E570">
            <v>9345</v>
          </cell>
        </row>
        <row r="571">
          <cell r="B571">
            <v>565</v>
          </cell>
          <cell r="C571" t="str">
            <v xml:space="preserve">GEOTEXTIL REPAV 450 </v>
          </cell>
          <cell r="D571" t="str">
            <v>M2</v>
          </cell>
          <cell r="E571">
            <v>4304.76</v>
          </cell>
        </row>
        <row r="572">
          <cell r="B572">
            <v>566</v>
          </cell>
          <cell r="C572" t="str">
            <v xml:space="preserve">GEOTEXTIL TR 4000 </v>
          </cell>
          <cell r="D572" t="str">
            <v>M2</v>
          </cell>
          <cell r="E572">
            <v>9471.4</v>
          </cell>
        </row>
        <row r="573">
          <cell r="B573">
            <v>567</v>
          </cell>
          <cell r="C573" t="str">
            <v xml:space="preserve">GEOTEXTIL T 2400 </v>
          </cell>
          <cell r="D573" t="str">
            <v>M2</v>
          </cell>
          <cell r="E573">
            <v>5762.88</v>
          </cell>
        </row>
        <row r="574">
          <cell r="B574">
            <v>568</v>
          </cell>
          <cell r="C574" t="str">
            <v xml:space="preserve">GEOTEXTIL T 2100 </v>
          </cell>
          <cell r="D574" t="str">
            <v>M2</v>
          </cell>
          <cell r="E574">
            <v>4000</v>
          </cell>
        </row>
        <row r="575">
          <cell r="B575">
            <v>569</v>
          </cell>
          <cell r="C575" t="str">
            <v xml:space="preserve">GEOTEXTIL NT 2500 </v>
          </cell>
          <cell r="D575" t="str">
            <v>M2</v>
          </cell>
          <cell r="E575">
            <v>5250.16</v>
          </cell>
        </row>
        <row r="576">
          <cell r="B576">
            <v>570</v>
          </cell>
          <cell r="C576" t="str">
            <v xml:space="preserve">GEOMALLA FORTGRID BX-25 </v>
          </cell>
          <cell r="D576" t="str">
            <v>M2</v>
          </cell>
          <cell r="E576">
            <v>5656</v>
          </cell>
        </row>
        <row r="577">
          <cell r="B577">
            <v>571</v>
          </cell>
          <cell r="C577" t="str">
            <v xml:space="preserve">GEOMALLA FORTGRID BX-35 </v>
          </cell>
          <cell r="D577" t="str">
            <v>M2</v>
          </cell>
          <cell r="E577">
            <v>6763</v>
          </cell>
        </row>
        <row r="578">
          <cell r="B578">
            <v>572</v>
          </cell>
          <cell r="C578" t="str">
            <v xml:space="preserve">GEOMALLA FORTGRID BX-65 </v>
          </cell>
          <cell r="D578" t="str">
            <v>M2</v>
          </cell>
          <cell r="E578">
            <v>9770</v>
          </cell>
        </row>
        <row r="579">
          <cell r="B579">
            <v>573</v>
          </cell>
          <cell r="C579" t="str">
            <v xml:space="preserve">GEOMALLA FORTGRID UX-100 </v>
          </cell>
          <cell r="D579" t="str">
            <v>M2</v>
          </cell>
          <cell r="E579">
            <v>9246</v>
          </cell>
        </row>
        <row r="580">
          <cell r="B580">
            <v>574</v>
          </cell>
          <cell r="C580" t="str">
            <v xml:space="preserve">GEOMALLA FORTGRID UX-165 </v>
          </cell>
          <cell r="D580" t="str">
            <v>M2</v>
          </cell>
          <cell r="E580">
            <v>14940</v>
          </cell>
        </row>
        <row r="581">
          <cell r="B581">
            <v>575</v>
          </cell>
          <cell r="C581" t="str">
            <v xml:space="preserve">COLCHACRETO FP-100 </v>
          </cell>
          <cell r="D581" t="str">
            <v>ML</v>
          </cell>
          <cell r="E581">
            <v>15690</v>
          </cell>
        </row>
        <row r="582">
          <cell r="B582">
            <v>576</v>
          </cell>
          <cell r="C582" t="str">
            <v xml:space="preserve">COLCHACRETO BAG-300 </v>
          </cell>
          <cell r="D582" t="str">
            <v>ML</v>
          </cell>
          <cell r="E582">
            <v>7169</v>
          </cell>
        </row>
        <row r="583">
          <cell r="B583">
            <v>577</v>
          </cell>
          <cell r="C583" t="str">
            <v xml:space="preserve">MANTO BIOLOGICO BIOTEX </v>
          </cell>
          <cell r="D583" t="str">
            <v>M2</v>
          </cell>
          <cell r="E583">
            <v>3597</v>
          </cell>
        </row>
        <row r="584">
          <cell r="B584">
            <v>578</v>
          </cell>
          <cell r="C584" t="str">
            <v xml:space="preserve">GEODREN PLANAR H=0.5 </v>
          </cell>
          <cell r="D584" t="str">
            <v>ML</v>
          </cell>
          <cell r="E584">
            <v>12211.32</v>
          </cell>
        </row>
        <row r="585">
          <cell r="B585">
            <v>579</v>
          </cell>
          <cell r="C585" t="str">
            <v xml:space="preserve">GEODREN PLANAR H=1.0 </v>
          </cell>
          <cell r="D585" t="str">
            <v>ML</v>
          </cell>
          <cell r="E585">
            <v>24422.639999999999</v>
          </cell>
        </row>
        <row r="586">
          <cell r="B586">
            <v>580</v>
          </cell>
          <cell r="C586" t="str">
            <v xml:space="preserve">GEODREN PLANAR H=2.0 </v>
          </cell>
          <cell r="D586" t="str">
            <v>ML</v>
          </cell>
          <cell r="E586">
            <v>52030.64</v>
          </cell>
        </row>
        <row r="587">
          <cell r="B587">
            <v>581</v>
          </cell>
          <cell r="C587" t="str">
            <v xml:space="preserve">GEODREN CON TUBERIA CIRCULAR 100mm H=0.5 </v>
          </cell>
          <cell r="D587" t="str">
            <v>ML</v>
          </cell>
          <cell r="E587">
            <v>26090.720000000001</v>
          </cell>
        </row>
        <row r="588">
          <cell r="B588">
            <v>582</v>
          </cell>
          <cell r="C588" t="str">
            <v xml:space="preserve">GEODREN CON TUBERIA CIRCULAR 100mm H=1.0 </v>
          </cell>
          <cell r="D588" t="str">
            <v>ML</v>
          </cell>
          <cell r="E588">
            <v>38302.04</v>
          </cell>
        </row>
        <row r="589">
          <cell r="B589">
            <v>583</v>
          </cell>
          <cell r="C589" t="str">
            <v xml:space="preserve">GEODREN CON TUBERIA CIRCULAR 100mm H=2.0 </v>
          </cell>
          <cell r="D589" t="str">
            <v>ML</v>
          </cell>
          <cell r="E589">
            <v>74382.679999999993</v>
          </cell>
        </row>
        <row r="590">
          <cell r="B590">
            <v>584</v>
          </cell>
          <cell r="C590" t="str">
            <v xml:space="preserve">GEOTEXTIL NT 1600 </v>
          </cell>
          <cell r="D590" t="str">
            <v>M2</v>
          </cell>
          <cell r="E590">
            <v>3360.52</v>
          </cell>
        </row>
        <row r="591">
          <cell r="B591">
            <v>585</v>
          </cell>
          <cell r="C591" t="str">
            <v xml:space="preserve">GEOTEXTIL NT 1800 </v>
          </cell>
          <cell r="D591" t="str">
            <v>M2</v>
          </cell>
          <cell r="E591">
            <v>4225.88</v>
          </cell>
        </row>
        <row r="592">
          <cell r="B592">
            <v>586</v>
          </cell>
          <cell r="C592" t="str">
            <v xml:space="preserve">GEOTEXTIL NT 2000 </v>
          </cell>
          <cell r="D592" t="str">
            <v>M2</v>
          </cell>
          <cell r="E592">
            <v>5004.24</v>
          </cell>
        </row>
        <row r="593">
          <cell r="B593">
            <v>587</v>
          </cell>
          <cell r="C593" t="str">
            <v xml:space="preserve">GEOTEXTIL T 1050 </v>
          </cell>
          <cell r="D593" t="str">
            <v>M2</v>
          </cell>
          <cell r="E593">
            <v>2621.6</v>
          </cell>
        </row>
        <row r="594">
          <cell r="B594">
            <v>588</v>
          </cell>
          <cell r="C594" t="str">
            <v xml:space="preserve">GEOTEXTIL T 1400 </v>
          </cell>
          <cell r="D594" t="str">
            <v>M2</v>
          </cell>
          <cell r="E594">
            <v>3471.88</v>
          </cell>
        </row>
        <row r="595">
          <cell r="B595">
            <v>589</v>
          </cell>
          <cell r="C595" t="str">
            <v xml:space="preserve">GEOTEXTIL T 1700 </v>
          </cell>
          <cell r="D595" t="str">
            <v>M2</v>
          </cell>
          <cell r="E595">
            <v>4294.32</v>
          </cell>
        </row>
        <row r="596">
          <cell r="B596">
            <v>590</v>
          </cell>
          <cell r="C596" t="str">
            <v xml:space="preserve">SELLOS/IMPERMEABILIZANTES/ADITIVOS </v>
          </cell>
        </row>
        <row r="597">
          <cell r="B597">
            <v>591</v>
          </cell>
          <cell r="C597" t="str">
            <v xml:space="preserve">FONDO DE JUNTA EN ESPUMA D=3/8" (10MM) </v>
          </cell>
          <cell r="D597" t="str">
            <v>ML</v>
          </cell>
          <cell r="E597">
            <v>563.75</v>
          </cell>
        </row>
        <row r="598">
          <cell r="B598">
            <v>592</v>
          </cell>
          <cell r="C598" t="str">
            <v xml:space="preserve">CURADOR PARA CONCRETOS Y MORTEROS </v>
          </cell>
          <cell r="D598" t="str">
            <v>KG</v>
          </cell>
          <cell r="E598">
            <v>3944</v>
          </cell>
        </row>
        <row r="599">
          <cell r="B599">
            <v>593</v>
          </cell>
          <cell r="C599" t="str">
            <v xml:space="preserve">RETARDADOR DE EVAPORACION PARA PISOS Y PAVIMENTOS </v>
          </cell>
          <cell r="D599" t="str">
            <v>KG</v>
          </cell>
          <cell r="E599">
            <v>5452</v>
          </cell>
        </row>
        <row r="600">
          <cell r="B600">
            <v>594</v>
          </cell>
          <cell r="C600" t="str">
            <v xml:space="preserve">SELLANTE ELASTOMERICO CON BASE EN POLIURETANO </v>
          </cell>
          <cell r="D600" t="str">
            <v>KG</v>
          </cell>
          <cell r="E600">
            <v>30160</v>
          </cell>
        </row>
        <row r="601">
          <cell r="B601">
            <v>595</v>
          </cell>
          <cell r="C601" t="str">
            <v xml:space="preserve">CAL HIDRATADA TIPO N </v>
          </cell>
          <cell r="D601" t="str">
            <v>KG</v>
          </cell>
          <cell r="E601">
            <v>754</v>
          </cell>
        </row>
        <row r="602">
          <cell r="B602">
            <v>596</v>
          </cell>
          <cell r="C602" t="str">
            <v xml:space="preserve">IMPERMEABILIZANTE INTEGRAL PARA CONCRETOS/MORTEROS </v>
          </cell>
          <cell r="D602" t="str">
            <v>KG</v>
          </cell>
          <cell r="E602">
            <v>6003</v>
          </cell>
        </row>
        <row r="603">
          <cell r="B603">
            <v>597</v>
          </cell>
          <cell r="C603" t="str">
            <v xml:space="preserve">IMPRIMANTE Y PUENTE DE ADHERENCIA </v>
          </cell>
          <cell r="D603" t="str">
            <v>KG</v>
          </cell>
          <cell r="E603">
            <v>49880</v>
          </cell>
        </row>
        <row r="604">
          <cell r="B604">
            <v>598</v>
          </cell>
          <cell r="C604" t="str">
            <v xml:space="preserve">CINTA FLEXIBLE PARA SELLO DE JUNTAS A=15cm </v>
          </cell>
          <cell r="D604" t="str">
            <v>ML</v>
          </cell>
          <cell r="E604">
            <v>18560</v>
          </cell>
        </row>
        <row r="605">
          <cell r="B605">
            <v>599</v>
          </cell>
          <cell r="C605" t="str">
            <v xml:space="preserve">CINTA FLEXIBLE PARA SELLO DE JUNTAS A=22cm </v>
          </cell>
          <cell r="D605" t="str">
            <v>ML</v>
          </cell>
          <cell r="E605">
            <v>31900</v>
          </cell>
        </row>
        <row r="606">
          <cell r="B606">
            <v>600</v>
          </cell>
          <cell r="C606" t="str">
            <v xml:space="preserve">INHIBIDOR DE CORROSIÓN PARA ACEROS DE REFUERZO </v>
          </cell>
          <cell r="D606" t="str">
            <v>KG</v>
          </cell>
          <cell r="E606">
            <v>9132.5</v>
          </cell>
        </row>
        <row r="607">
          <cell r="B607">
            <v>601</v>
          </cell>
          <cell r="C607" t="str">
            <v xml:space="preserve">MORTERO EPOXICO PARA ANCLAJE DE PERNOS </v>
          </cell>
          <cell r="D607" t="str">
            <v>KG</v>
          </cell>
          <cell r="E607">
            <v>15080</v>
          </cell>
        </row>
        <row r="608">
          <cell r="B608">
            <v>602</v>
          </cell>
          <cell r="C608" t="str">
            <v xml:space="preserve">CINTA FLEXIBLE PARA SELLO DE JUNTAS A=10cm </v>
          </cell>
          <cell r="D608" t="str">
            <v>ML</v>
          </cell>
          <cell r="E608">
            <v>10440</v>
          </cell>
        </row>
        <row r="609">
          <cell r="B609">
            <v>603</v>
          </cell>
          <cell r="C609" t="str">
            <v xml:space="preserve">FONDO DE JUNTA EN ESPUMA D=1/4" (6MM) </v>
          </cell>
          <cell r="D609" t="str">
            <v>ML</v>
          </cell>
          <cell r="E609">
            <v>563.75</v>
          </cell>
        </row>
        <row r="610">
          <cell r="B610">
            <v>604</v>
          </cell>
          <cell r="C610" t="str">
            <v xml:space="preserve">FONDO DE JUNTA EN ESPUMA D=5/8" (16MM) </v>
          </cell>
          <cell r="D610" t="str">
            <v>ML</v>
          </cell>
          <cell r="E610">
            <v>1113.5999999999999</v>
          </cell>
        </row>
        <row r="611">
          <cell r="B611">
            <v>605</v>
          </cell>
          <cell r="C611" t="str">
            <v xml:space="preserve">FONDO DE JUNTA EN ESPUMA D=7/8" (22MM) </v>
          </cell>
          <cell r="D611" t="str">
            <v>ML</v>
          </cell>
          <cell r="E611">
            <v>2030</v>
          </cell>
        </row>
        <row r="612">
          <cell r="B612">
            <v>606</v>
          </cell>
          <cell r="C612" t="str">
            <v xml:space="preserve">LADRILLOS, BLOQUES Y ADOQUINES </v>
          </cell>
        </row>
        <row r="613">
          <cell r="B613">
            <v>607</v>
          </cell>
          <cell r="C613" t="str">
            <v xml:space="preserve">LADRILLO TOLETE RECOCIDO 24x12x6 </v>
          </cell>
          <cell r="D613" t="str">
            <v>UN</v>
          </cell>
          <cell r="E613">
            <v>370</v>
          </cell>
        </row>
        <row r="614">
          <cell r="B614">
            <v>608</v>
          </cell>
          <cell r="C614" t="str">
            <v xml:space="preserve">LADRILLO TOLETE COMUN </v>
          </cell>
          <cell r="D614" t="str">
            <v>UN</v>
          </cell>
          <cell r="E614">
            <v>300</v>
          </cell>
        </row>
        <row r="615">
          <cell r="B615">
            <v>609</v>
          </cell>
          <cell r="C615" t="str">
            <v xml:space="preserve">BLOQUE PARA CAMARA TELEFONICA ETB </v>
          </cell>
          <cell r="D615" t="str">
            <v>UN</v>
          </cell>
          <cell r="E615">
            <v>4000</v>
          </cell>
        </row>
        <row r="616">
          <cell r="B616">
            <v>610</v>
          </cell>
          <cell r="C616" t="str">
            <v>BLOQUE CONCRETO 20X20X40</v>
          </cell>
          <cell r="D616" t="str">
            <v>UN</v>
          </cell>
          <cell r="E616">
            <v>2620</v>
          </cell>
        </row>
        <row r="617">
          <cell r="B617">
            <v>611</v>
          </cell>
          <cell r="C617" t="str">
            <v>ADOQUIN DE ARCILLA  20x10x6  Trafico liviano</v>
          </cell>
          <cell r="D617" t="str">
            <v>UN</v>
          </cell>
          <cell r="E617">
            <v>360</v>
          </cell>
        </row>
        <row r="618">
          <cell r="B618">
            <v>612</v>
          </cell>
          <cell r="C618" t="str">
            <v xml:space="preserve">ADOQUIN DE CONCRETO (200x100x80mm) </v>
          </cell>
          <cell r="D618" t="str">
            <v>UN</v>
          </cell>
          <cell r="E618">
            <v>717.05</v>
          </cell>
        </row>
        <row r="619">
          <cell r="B619">
            <v>613</v>
          </cell>
          <cell r="C619" t="str">
            <v xml:space="preserve">ADOQUIN DE CONCRETO (200x100x80mm) COLOR </v>
          </cell>
          <cell r="D619" t="str">
            <v>UN</v>
          </cell>
          <cell r="E619">
            <v>792.05</v>
          </cell>
        </row>
        <row r="620">
          <cell r="B620">
            <v>614</v>
          </cell>
          <cell r="C620" t="str">
            <v xml:space="preserve">ADOQUIN DE CONCRETO A25 (200x100x60mm) </v>
          </cell>
          <cell r="D620" t="str">
            <v>UN</v>
          </cell>
          <cell r="E620">
            <v>546.27</v>
          </cell>
        </row>
        <row r="621">
          <cell r="B621">
            <v>615</v>
          </cell>
          <cell r="C621" t="str">
            <v>ADOQUIN DE ARCILLA 20x10x8 Trafico Pesado</v>
          </cell>
          <cell r="D621" t="str">
            <v>UN</v>
          </cell>
          <cell r="E621">
            <v>500</v>
          </cell>
        </row>
        <row r="622">
          <cell r="B622">
            <v>616</v>
          </cell>
          <cell r="C622" t="str">
            <v>ADOQUIN DE ARCILLA 20x10x6 Trafico Pesado</v>
          </cell>
          <cell r="D622" t="str">
            <v>UN</v>
          </cell>
          <cell r="E622">
            <v>396</v>
          </cell>
        </row>
        <row r="623">
          <cell r="B623">
            <v>617</v>
          </cell>
          <cell r="C623" t="str">
            <v xml:space="preserve">BLOQUE PARA CAMARA TELEFONICA EPM -TELECOM </v>
          </cell>
          <cell r="D623" t="str">
            <v>UN</v>
          </cell>
          <cell r="E623">
            <v>3000</v>
          </cell>
        </row>
        <row r="624">
          <cell r="B624">
            <v>618</v>
          </cell>
          <cell r="C624" t="str">
            <v xml:space="preserve">BLOQUE No. 4 </v>
          </cell>
          <cell r="D624" t="str">
            <v>UN</v>
          </cell>
          <cell r="E624">
            <v>760</v>
          </cell>
        </row>
        <row r="625">
          <cell r="B625">
            <v>619</v>
          </cell>
          <cell r="C625" t="str">
            <v xml:space="preserve">BLOQUE No. 5 </v>
          </cell>
          <cell r="D625" t="str">
            <v>UN</v>
          </cell>
          <cell r="E625">
            <v>880</v>
          </cell>
        </row>
        <row r="626">
          <cell r="B626">
            <v>620</v>
          </cell>
          <cell r="C626" t="str">
            <v xml:space="preserve">MOBILIARIO URBANO </v>
          </cell>
        </row>
        <row r="627">
          <cell r="B627">
            <v>621</v>
          </cell>
          <cell r="C627" t="str">
            <v xml:space="preserve">POSTE PEATONAL M130 H=6m BRAZO SENCILLO </v>
          </cell>
          <cell r="D627" t="str">
            <v>UN</v>
          </cell>
          <cell r="E627">
            <v>646958.68000000005</v>
          </cell>
        </row>
        <row r="628">
          <cell r="B628">
            <v>622</v>
          </cell>
          <cell r="C628" t="str">
            <v xml:space="preserve">POSTE PEATONAL M130 H=6m BRAZO DOBLE </v>
          </cell>
          <cell r="D628" t="str">
            <v>UN</v>
          </cell>
          <cell r="E628">
            <v>700355.8</v>
          </cell>
        </row>
        <row r="629">
          <cell r="B629">
            <v>623</v>
          </cell>
          <cell r="C629" t="str">
            <v xml:space="preserve">CANECA EN MALLA METALICA M120 </v>
          </cell>
          <cell r="D629" t="str">
            <v>UN</v>
          </cell>
          <cell r="E629">
            <v>229680</v>
          </cell>
        </row>
        <row r="630">
          <cell r="B630">
            <v>624</v>
          </cell>
          <cell r="C630" t="str">
            <v xml:space="preserve">BANCA EN CONCRETO CON ESPALDAR M30 </v>
          </cell>
          <cell r="D630" t="str">
            <v>UN</v>
          </cell>
          <cell r="E630">
            <v>500000</v>
          </cell>
        </row>
        <row r="631">
          <cell r="B631">
            <v>625</v>
          </cell>
          <cell r="C631" t="str">
            <v xml:space="preserve">BOLARDO EN CONCRETO M60 </v>
          </cell>
          <cell r="D631" t="str">
            <v>UN</v>
          </cell>
          <cell r="E631">
            <v>36250</v>
          </cell>
        </row>
        <row r="632">
          <cell r="B632">
            <v>626</v>
          </cell>
          <cell r="C632" t="str">
            <v xml:space="preserve">BOLARDO ALTO EN HIERRO M63 </v>
          </cell>
          <cell r="D632" t="str">
            <v>UN</v>
          </cell>
          <cell r="E632">
            <v>100000</v>
          </cell>
        </row>
        <row r="633">
          <cell r="B633">
            <v>627</v>
          </cell>
          <cell r="C633" t="str">
            <v xml:space="preserve">CICLO-PARQUEADERO M100 </v>
          </cell>
          <cell r="D633" t="str">
            <v>UN</v>
          </cell>
          <cell r="E633">
            <v>253120.12</v>
          </cell>
        </row>
        <row r="634">
          <cell r="B634">
            <v>628</v>
          </cell>
          <cell r="C634" t="str">
            <v xml:space="preserve">BANCA EN CONCRETO SIN ESPALDAR M31 </v>
          </cell>
          <cell r="D634" t="str">
            <v>UN</v>
          </cell>
          <cell r="E634">
            <v>259118.48</v>
          </cell>
        </row>
        <row r="635">
          <cell r="B635">
            <v>629</v>
          </cell>
          <cell r="C635" t="str">
            <v xml:space="preserve">BANCA MODULAR EN CONCRETO M40 </v>
          </cell>
          <cell r="D635" t="str">
            <v>UN</v>
          </cell>
          <cell r="E635">
            <v>98009.85</v>
          </cell>
        </row>
        <row r="636">
          <cell r="B636">
            <v>630</v>
          </cell>
          <cell r="C636" t="str">
            <v xml:space="preserve">CABINA TELEFONICA PEDESTAL M20 </v>
          </cell>
          <cell r="D636" t="str">
            <v>UN</v>
          </cell>
          <cell r="E636">
            <v>3364000</v>
          </cell>
        </row>
        <row r="637">
          <cell r="B637">
            <v>631</v>
          </cell>
          <cell r="C637" t="str">
            <v xml:space="preserve">PARADERO EN ACERO INOXIDABLE M10 </v>
          </cell>
          <cell r="D637" t="str">
            <v>UN</v>
          </cell>
          <cell r="E637">
            <v>13992964</v>
          </cell>
        </row>
        <row r="638">
          <cell r="B638">
            <v>632</v>
          </cell>
          <cell r="C638" t="str">
            <v xml:space="preserve">CICLO-PARQUEADERO M101 </v>
          </cell>
          <cell r="D638" t="str">
            <v>UN</v>
          </cell>
          <cell r="E638">
            <v>614159.68000000005</v>
          </cell>
        </row>
        <row r="639">
          <cell r="B639">
            <v>633</v>
          </cell>
          <cell r="C639" t="str">
            <v xml:space="preserve">BANCA EN MADERA M50 </v>
          </cell>
          <cell r="D639" t="str">
            <v>UN</v>
          </cell>
          <cell r="E639">
            <v>273428.24</v>
          </cell>
        </row>
        <row r="640">
          <cell r="B640">
            <v>634</v>
          </cell>
          <cell r="C640" t="str">
            <v xml:space="preserve">PROTECTOR DE ARBOL M90 </v>
          </cell>
          <cell r="D640" t="str">
            <v>UN</v>
          </cell>
          <cell r="E640">
            <v>350177.32</v>
          </cell>
        </row>
        <row r="641">
          <cell r="B641">
            <v>635</v>
          </cell>
          <cell r="C641" t="str">
            <v xml:space="preserve">PROTECTOR DE ARBOL DE DOS TUBOS M91 </v>
          </cell>
          <cell r="D641" t="str">
            <v>UN</v>
          </cell>
          <cell r="E641">
            <v>139126.92000000001</v>
          </cell>
        </row>
        <row r="642">
          <cell r="B642">
            <v>636</v>
          </cell>
          <cell r="C642" t="str">
            <v xml:space="preserve">POSTE HISTORICO M131 H=5m </v>
          </cell>
          <cell r="D642" t="str">
            <v>UN</v>
          </cell>
          <cell r="E642">
            <v>2163384.92</v>
          </cell>
        </row>
        <row r="643">
          <cell r="B643">
            <v>637</v>
          </cell>
          <cell r="C643" t="str">
            <v xml:space="preserve">BOLARDO BAJO EN HIERRO M62 </v>
          </cell>
          <cell r="D643" t="str">
            <v>UN</v>
          </cell>
          <cell r="E643">
            <v>89900</v>
          </cell>
        </row>
        <row r="644">
          <cell r="B644">
            <v>638</v>
          </cell>
          <cell r="C644" t="str">
            <v xml:space="preserve">BOLARDO BAJO EN CONCRETO M61 </v>
          </cell>
          <cell r="D644" t="str">
            <v>UN</v>
          </cell>
          <cell r="E644">
            <v>32480</v>
          </cell>
        </row>
        <row r="645">
          <cell r="B645">
            <v>639</v>
          </cell>
          <cell r="C645" t="str">
            <v xml:space="preserve">BARANDA METALICA M80 </v>
          </cell>
          <cell r="D645" t="str">
            <v>ML</v>
          </cell>
          <cell r="E645">
            <v>127600</v>
          </cell>
        </row>
        <row r="646">
          <cell r="B646">
            <v>640</v>
          </cell>
          <cell r="C646" t="str">
            <v xml:space="preserve">BARANDA METALICA M-81 </v>
          </cell>
          <cell r="D646" t="str">
            <v>ML</v>
          </cell>
          <cell r="E646">
            <v>156600</v>
          </cell>
        </row>
        <row r="647">
          <cell r="B647">
            <v>641</v>
          </cell>
          <cell r="C647" t="str">
            <v xml:space="preserve">CANECA EN ACERO INOXIDABLE </v>
          </cell>
          <cell r="D647" t="str">
            <v>UN</v>
          </cell>
          <cell r="E647">
            <v>797500</v>
          </cell>
        </row>
        <row r="648">
          <cell r="B648">
            <v>642</v>
          </cell>
          <cell r="C648" t="str">
            <v xml:space="preserve">CABINA TELEFONICA DE PARED M21 </v>
          </cell>
          <cell r="D648" t="str">
            <v>UN</v>
          </cell>
          <cell r="E648">
            <v>1740000</v>
          </cell>
        </row>
        <row r="649">
          <cell r="B649">
            <v>643</v>
          </cell>
          <cell r="C649" t="str">
            <v xml:space="preserve">BORDILLOS Y LOSETAS </v>
          </cell>
        </row>
        <row r="650">
          <cell r="B650">
            <v>644</v>
          </cell>
          <cell r="C650" t="str">
            <v xml:space="preserve">SARDINEL PREFABRICADO A10 (800x200x500mm) </v>
          </cell>
          <cell r="D650" t="str">
            <v>UN</v>
          </cell>
          <cell r="E650">
            <v>35330.120000000003</v>
          </cell>
        </row>
        <row r="651">
          <cell r="B651">
            <v>645</v>
          </cell>
          <cell r="C651" t="str">
            <v xml:space="preserve">TABLETA PREFABRICADA A20 (200x200x40mm) </v>
          </cell>
          <cell r="D651" t="str">
            <v>M2</v>
          </cell>
          <cell r="E651">
            <v>22040</v>
          </cell>
        </row>
        <row r="652">
          <cell r="B652">
            <v>646</v>
          </cell>
          <cell r="C652" t="str">
            <v xml:space="preserve">LOSETA PREFABRICADA A30 (600x400x60mm) </v>
          </cell>
          <cell r="D652" t="str">
            <v>M2</v>
          </cell>
          <cell r="E652">
            <v>22040</v>
          </cell>
        </row>
        <row r="653">
          <cell r="B653">
            <v>647</v>
          </cell>
          <cell r="C653" t="str">
            <v>LOSETA PREFABRICADA EN CONCRETO TALTIL(600x200x60mm)  , ALERTA A55 Y GUIA  A56</v>
          </cell>
          <cell r="D653" t="str">
            <v>M2</v>
          </cell>
          <cell r="E653">
            <v>22000</v>
          </cell>
        </row>
        <row r="654">
          <cell r="B654">
            <v>648</v>
          </cell>
          <cell r="C654" t="str">
            <v xml:space="preserve">SARDINEL ESPECIAL A90 - SEPARADORES (800x200x500mm </v>
          </cell>
          <cell r="D654" t="str">
            <v>UN</v>
          </cell>
          <cell r="E654">
            <v>20880</v>
          </cell>
        </row>
        <row r="655">
          <cell r="B655">
            <v>649</v>
          </cell>
          <cell r="C655" t="str">
            <v xml:space="preserve">LOSETA PREFABRICADA A60 (400x200x60mm) </v>
          </cell>
          <cell r="D655" t="str">
            <v>M2</v>
          </cell>
          <cell r="E655">
            <v>39657.5</v>
          </cell>
        </row>
        <row r="656">
          <cell r="B656">
            <v>650</v>
          </cell>
          <cell r="C656" t="str">
            <v xml:space="preserve">BORDILLO PREFABRICADO A80 (800x200x350mm) </v>
          </cell>
          <cell r="D656" t="str">
            <v>UN</v>
          </cell>
          <cell r="E656">
            <v>24179.040000000001</v>
          </cell>
        </row>
        <row r="657">
          <cell r="B657">
            <v>651</v>
          </cell>
          <cell r="C657" t="str">
            <v xml:space="preserve">PIEZA REMATE A105 - RAMPA A (800x400x275mm) </v>
          </cell>
          <cell r="D657" t="str">
            <v>UN</v>
          </cell>
          <cell r="E657">
            <v>48522.8</v>
          </cell>
        </row>
        <row r="658">
          <cell r="B658">
            <v>652</v>
          </cell>
          <cell r="C658" t="str">
            <v xml:space="preserve">SARDINEL ESPECIAL A100 - RAMPA A (600x200x500mm) </v>
          </cell>
          <cell r="D658" t="str">
            <v>UN</v>
          </cell>
          <cell r="E658">
            <v>31047.98</v>
          </cell>
        </row>
        <row r="659">
          <cell r="B659">
            <v>653</v>
          </cell>
          <cell r="C659" t="str">
            <v xml:space="preserve">SARDINEL ESPECIAL A110 - RAMPA B (600x400x500mm) </v>
          </cell>
          <cell r="D659" t="str">
            <v>UN</v>
          </cell>
          <cell r="E659">
            <v>29870</v>
          </cell>
        </row>
        <row r="660">
          <cell r="B660">
            <v>654</v>
          </cell>
          <cell r="C660" t="str">
            <v xml:space="preserve">BORDE SEPARADOR VERDE A170 (1000x300x812mm) </v>
          </cell>
          <cell r="D660" t="str">
            <v>UN</v>
          </cell>
          <cell r="E660">
            <v>113317.5</v>
          </cell>
        </row>
        <row r="661">
          <cell r="B661">
            <v>655</v>
          </cell>
          <cell r="C661" t="str">
            <v xml:space="preserve">BARRERA MONODIRECCIONAL NEW JERSEY </v>
          </cell>
          <cell r="D661" t="str">
            <v>UN</v>
          </cell>
          <cell r="E661">
            <v>120335.5</v>
          </cell>
        </row>
        <row r="662">
          <cell r="B662">
            <v>656</v>
          </cell>
          <cell r="C662" t="str">
            <v xml:space="preserve">BARRERA BIDIRECCIONAL NEW JERSEY </v>
          </cell>
          <cell r="D662" t="str">
            <v>UN</v>
          </cell>
          <cell r="E662">
            <v>257699.8</v>
          </cell>
        </row>
        <row r="663">
          <cell r="B663">
            <v>657</v>
          </cell>
          <cell r="C663" t="str">
            <v xml:space="preserve">LOSETA PREFABRICADA A50 (400x400x60mm) </v>
          </cell>
          <cell r="D663" t="str">
            <v>M2</v>
          </cell>
          <cell r="E663">
            <v>45000</v>
          </cell>
        </row>
        <row r="664">
          <cell r="B664">
            <v>658</v>
          </cell>
          <cell r="C664" t="str">
            <v xml:space="preserve">CAÑUELA PREFABRICADA A120 (800x300x225mm) </v>
          </cell>
          <cell r="D664" t="str">
            <v>ML</v>
          </cell>
          <cell r="E664">
            <v>26815.72</v>
          </cell>
        </row>
        <row r="665">
          <cell r="B665">
            <v>659</v>
          </cell>
          <cell r="C665" t="str">
            <v xml:space="preserve">BORDE CONTENEDOR DE RAICES A70 (1080x120x135mm) </v>
          </cell>
          <cell r="D665" t="str">
            <v>UN</v>
          </cell>
          <cell r="E665">
            <v>9492.2800000000007</v>
          </cell>
        </row>
        <row r="666">
          <cell r="B666">
            <v>660</v>
          </cell>
          <cell r="C666" t="str">
            <v xml:space="preserve">BORDE CONTENEDOR DE RAICES A75 (1480x120x135mm) </v>
          </cell>
          <cell r="D666" t="str">
            <v>UN</v>
          </cell>
          <cell r="E666">
            <v>12180</v>
          </cell>
        </row>
        <row r="667">
          <cell r="B667">
            <v>661</v>
          </cell>
          <cell r="C667" t="str">
            <v xml:space="preserve">SARDINEL BAJO A85 - RAMPAS (800x200x350mm) </v>
          </cell>
          <cell r="D667" t="str">
            <v>UN</v>
          </cell>
          <cell r="E667">
            <v>31365.24</v>
          </cell>
        </row>
        <row r="668">
          <cell r="B668">
            <v>662</v>
          </cell>
          <cell r="C668" t="str">
            <v xml:space="preserve">TOPELLANTAS (500x200x150mm) </v>
          </cell>
          <cell r="D668" t="str">
            <v>UN</v>
          </cell>
          <cell r="E668">
            <v>9151.24</v>
          </cell>
        </row>
        <row r="669">
          <cell r="B669">
            <v>663</v>
          </cell>
          <cell r="C669" t="str">
            <v xml:space="preserve">SARDINEL ALTO RAMPA A86 </v>
          </cell>
          <cell r="D669" t="str">
            <v>ML</v>
          </cell>
          <cell r="E669">
            <v>31201.68</v>
          </cell>
        </row>
        <row r="670">
          <cell r="B670">
            <v>664</v>
          </cell>
          <cell r="C670" t="str">
            <v xml:space="preserve">SEÑALES, BARRERAS Y DEMARCACIÓN </v>
          </cell>
        </row>
        <row r="671">
          <cell r="B671">
            <v>665</v>
          </cell>
          <cell r="C671" t="str">
            <v xml:space="preserve">SEÑAL DOBLE CARA PARA CICLORUTA PARAL 3m </v>
          </cell>
          <cell r="D671" t="str">
            <v>UN</v>
          </cell>
          <cell r="E671">
            <v>186443.32</v>
          </cell>
        </row>
        <row r="672">
          <cell r="B672">
            <v>666</v>
          </cell>
          <cell r="C672" t="str">
            <v xml:space="preserve">SEÑAL DE TRANSITO GRUPO I (60x60cm) POSTE 3.5m </v>
          </cell>
          <cell r="D672" t="str">
            <v>UN</v>
          </cell>
          <cell r="E672">
            <v>143376</v>
          </cell>
        </row>
        <row r="673">
          <cell r="B673">
            <v>667</v>
          </cell>
          <cell r="C673" t="str">
            <v xml:space="preserve">SEÑAL DE TRANSITO GRUPO I (75x75cm) POSTE 3.5m </v>
          </cell>
          <cell r="D673" t="str">
            <v>UN</v>
          </cell>
          <cell r="E673">
            <v>199056</v>
          </cell>
        </row>
        <row r="674">
          <cell r="B674">
            <v>668</v>
          </cell>
          <cell r="C674" t="str">
            <v xml:space="preserve">SEÑAL DE TRANSITO GRUPO I (90x90cm) POSTE 3.5m </v>
          </cell>
          <cell r="D674" t="str">
            <v>UN</v>
          </cell>
          <cell r="E674">
            <v>215899.2</v>
          </cell>
        </row>
        <row r="675">
          <cell r="B675">
            <v>669</v>
          </cell>
          <cell r="C675" t="str">
            <v xml:space="preserve">TACHON EN CONCRETO 0.4x0.15x0.08m </v>
          </cell>
          <cell r="D675" t="str">
            <v>UN</v>
          </cell>
          <cell r="E675">
            <v>22040</v>
          </cell>
        </row>
        <row r="676">
          <cell r="B676">
            <v>670</v>
          </cell>
          <cell r="C676" t="str">
            <v xml:space="preserve">TACHA REFLECTIVA UNIDIRECCIONAL </v>
          </cell>
          <cell r="D676" t="str">
            <v>UN</v>
          </cell>
          <cell r="E676">
            <v>5626</v>
          </cell>
        </row>
        <row r="677">
          <cell r="B677">
            <v>671</v>
          </cell>
          <cell r="C677" t="str">
            <v xml:space="preserve">LINEA TERMOPLASTICA CONT. A=0.12m (con Microesf.) </v>
          </cell>
          <cell r="D677" t="str">
            <v>ML</v>
          </cell>
          <cell r="E677">
            <v>4060</v>
          </cell>
        </row>
        <row r="678">
          <cell r="B678">
            <v>672</v>
          </cell>
          <cell r="C678" t="str">
            <v xml:space="preserve">LINEA TERMOPLASTICA DISC. A=0.12m (con Microesf.) </v>
          </cell>
          <cell r="D678" t="str">
            <v>ML</v>
          </cell>
          <cell r="E678">
            <v>4060</v>
          </cell>
        </row>
        <row r="679">
          <cell r="B679">
            <v>673</v>
          </cell>
          <cell r="C679" t="str">
            <v xml:space="preserve">LINEA TERMOPLASTICA CONT. A=0.15m (con Microesf.) </v>
          </cell>
          <cell r="D679" t="str">
            <v>ML</v>
          </cell>
          <cell r="E679">
            <v>4060</v>
          </cell>
        </row>
        <row r="680">
          <cell r="B680">
            <v>674</v>
          </cell>
          <cell r="C680" t="str">
            <v xml:space="preserve">LINEA TERMOPLASTICA DISC. A=0.15m (con Microesf.) </v>
          </cell>
          <cell r="D680" t="str">
            <v>ML</v>
          </cell>
          <cell r="E680">
            <v>4060</v>
          </cell>
        </row>
        <row r="681">
          <cell r="B681">
            <v>675</v>
          </cell>
          <cell r="C681" t="str">
            <v xml:space="preserve">PINTURA TERMOPLASTICA (Sum y Aplic. con Microesf.) </v>
          </cell>
          <cell r="D681" t="str">
            <v>M2</v>
          </cell>
          <cell r="E681">
            <v>56260</v>
          </cell>
        </row>
        <row r="682">
          <cell r="B682">
            <v>676</v>
          </cell>
          <cell r="C682" t="str">
            <v xml:space="preserve">CINTA DE DEMARCACION Cal. 3 (ROLLO 500mx0.10m) </v>
          </cell>
          <cell r="D682" t="str">
            <v>UN</v>
          </cell>
          <cell r="E682">
            <v>23860.04</v>
          </cell>
        </row>
        <row r="683">
          <cell r="B683">
            <v>677</v>
          </cell>
          <cell r="C683" t="str">
            <v xml:space="preserve">BARRERA RELLENABLE (1.45x0.45x0.55m) CON CINTA RET </v>
          </cell>
          <cell r="D683" t="str">
            <v>UN</v>
          </cell>
          <cell r="E683">
            <v>136880</v>
          </cell>
        </row>
        <row r="684">
          <cell r="B684">
            <v>678</v>
          </cell>
          <cell r="C684" t="str">
            <v xml:space="preserve">BARRERA RELLENABLE (2.00x0.55x1.00m) CON CINTA RET </v>
          </cell>
          <cell r="D684" t="str">
            <v>UN</v>
          </cell>
          <cell r="E684">
            <v>266800</v>
          </cell>
        </row>
        <row r="685">
          <cell r="B685">
            <v>679</v>
          </cell>
          <cell r="C685" t="str">
            <v xml:space="preserve">SEÑALIZACION TUBULAR COLOMBINA PLASTICA </v>
          </cell>
          <cell r="D685" t="str">
            <v>UN</v>
          </cell>
          <cell r="E685">
            <v>27840</v>
          </cell>
        </row>
        <row r="686">
          <cell r="B686">
            <v>680</v>
          </cell>
          <cell r="C686" t="str">
            <v xml:space="preserve">CINTA DE SEÑALIZACION CAL 4 (ROLLO 500mx0.10m) </v>
          </cell>
          <cell r="D686" t="str">
            <v>UN</v>
          </cell>
          <cell r="E686">
            <v>32536.84</v>
          </cell>
        </row>
        <row r="687">
          <cell r="B687">
            <v>681</v>
          </cell>
          <cell r="C687" t="str">
            <v xml:space="preserve">TELA VERDE DE CERRAMIENTO (2.10mx250) </v>
          </cell>
          <cell r="D687" t="str">
            <v>M2</v>
          </cell>
          <cell r="E687">
            <v>1015</v>
          </cell>
        </row>
        <row r="688">
          <cell r="B688">
            <v>682</v>
          </cell>
          <cell r="C688" t="str">
            <v xml:space="preserve">POLISOMBRA 65% (1x7m) R-800 NEGRA </v>
          </cell>
          <cell r="D688" t="str">
            <v>M2</v>
          </cell>
          <cell r="E688">
            <v>1885</v>
          </cell>
        </row>
        <row r="689">
          <cell r="B689">
            <v>683</v>
          </cell>
          <cell r="C689" t="str">
            <v xml:space="preserve">POLISOMBRA 47% (4x100m) </v>
          </cell>
          <cell r="D689" t="str">
            <v>M2</v>
          </cell>
          <cell r="E689">
            <v>1885</v>
          </cell>
        </row>
        <row r="690">
          <cell r="B690">
            <v>684</v>
          </cell>
          <cell r="C690" t="str">
            <v xml:space="preserve">SEÑAL EN POLIETILENO ALVEOLAR PARE </v>
          </cell>
          <cell r="D690" t="str">
            <v>UN</v>
          </cell>
          <cell r="E690">
            <v>8533</v>
          </cell>
        </row>
        <row r="691">
          <cell r="B691">
            <v>685</v>
          </cell>
          <cell r="C691" t="str">
            <v xml:space="preserve">CONOS </v>
          </cell>
          <cell r="D691" t="str">
            <v>UN</v>
          </cell>
          <cell r="E691">
            <v>48720</v>
          </cell>
        </row>
        <row r="692">
          <cell r="B692">
            <v>686</v>
          </cell>
          <cell r="C692" t="str">
            <v xml:space="preserve">ESTOPEROL 10 cm x 3 cm </v>
          </cell>
          <cell r="D692" t="str">
            <v>UN</v>
          </cell>
          <cell r="E692">
            <v>2505.6</v>
          </cell>
        </row>
        <row r="693">
          <cell r="B693">
            <v>687</v>
          </cell>
          <cell r="C693" t="str">
            <v xml:space="preserve">PEGANTE EPOXICO </v>
          </cell>
          <cell r="D693" t="str">
            <v>KG</v>
          </cell>
          <cell r="E693">
            <v>30000</v>
          </cell>
        </row>
        <row r="694">
          <cell r="B694">
            <v>688</v>
          </cell>
          <cell r="C694" t="str">
            <v xml:space="preserve">PINTURAS </v>
          </cell>
        </row>
        <row r="695">
          <cell r="B695">
            <v>689</v>
          </cell>
          <cell r="C695" t="str">
            <v xml:space="preserve">PINTURA ACRILICA BASE AGUA PARA DEMARCACION </v>
          </cell>
          <cell r="D695" t="str">
            <v>GLN</v>
          </cell>
          <cell r="E695">
            <v>58000</v>
          </cell>
        </row>
        <row r="696">
          <cell r="B696">
            <v>690</v>
          </cell>
          <cell r="C696" t="str">
            <v xml:space="preserve">MICROESFERAS REFLECTIVAS </v>
          </cell>
          <cell r="D696" t="str">
            <v>KG</v>
          </cell>
          <cell r="E696">
            <v>4120.32</v>
          </cell>
        </row>
        <row r="697">
          <cell r="B697">
            <v>691</v>
          </cell>
          <cell r="C697" t="str">
            <v xml:space="preserve">ESMALTE URETANO GRIS (COMPONENTE A) </v>
          </cell>
          <cell r="D697" t="str">
            <v>GLN</v>
          </cell>
          <cell r="E697">
            <v>156600</v>
          </cell>
        </row>
        <row r="698">
          <cell r="B698">
            <v>692</v>
          </cell>
          <cell r="C698" t="str">
            <v xml:space="preserve">CATALIZADOR PARA ESMALTE URETANO (COMPONENTE B) </v>
          </cell>
          <cell r="D698" t="str">
            <v>GLN</v>
          </cell>
          <cell r="E698">
            <v>263320</v>
          </cell>
        </row>
        <row r="699">
          <cell r="B699">
            <v>693</v>
          </cell>
          <cell r="C699" t="str">
            <v xml:space="preserve">COMBUSTIBLES Y LUBRICANTES </v>
          </cell>
        </row>
        <row r="700">
          <cell r="B700">
            <v>694</v>
          </cell>
          <cell r="C700" t="str">
            <v xml:space="preserve">A.C.P.M. </v>
          </cell>
          <cell r="D700" t="str">
            <v>GLN</v>
          </cell>
          <cell r="E700">
            <v>6136.78</v>
          </cell>
        </row>
        <row r="701">
          <cell r="B701">
            <v>695</v>
          </cell>
          <cell r="C701" t="str">
            <v xml:space="preserve">GASOLINA CORRIENTE </v>
          </cell>
          <cell r="D701" t="str">
            <v>GLN</v>
          </cell>
          <cell r="E701">
            <v>7365.8</v>
          </cell>
        </row>
        <row r="702">
          <cell r="B702">
            <v>696</v>
          </cell>
          <cell r="C702" t="str">
            <v xml:space="preserve">MADERAS </v>
          </cell>
        </row>
        <row r="703">
          <cell r="B703">
            <v>697</v>
          </cell>
          <cell r="C703" t="str">
            <v xml:space="preserve">PLANCHON EN ORDINARIO 2.90 X 0.18 X 0.04 </v>
          </cell>
          <cell r="D703" t="str">
            <v>UN</v>
          </cell>
          <cell r="E703">
            <v>10440</v>
          </cell>
        </row>
        <row r="704">
          <cell r="B704">
            <v>698</v>
          </cell>
          <cell r="C704" t="str">
            <v xml:space="preserve">PLANCHON EN ORDINARIO 3.90 X 0.18 X 0.04 </v>
          </cell>
          <cell r="D704" t="str">
            <v>UN</v>
          </cell>
          <cell r="E704">
            <v>23200</v>
          </cell>
        </row>
        <row r="705">
          <cell r="B705">
            <v>699</v>
          </cell>
          <cell r="C705" t="str">
            <v xml:space="preserve">PLANCHON EN ORDINARIO 4.90 X 0.18 X 0.04 </v>
          </cell>
          <cell r="D705" t="str">
            <v>UN</v>
          </cell>
          <cell r="E705">
            <v>34800</v>
          </cell>
        </row>
        <row r="706">
          <cell r="B706">
            <v>700</v>
          </cell>
          <cell r="C706" t="str">
            <v xml:space="preserve">PLANCHON EN ORDINARIO 5.90 X 0.18 X 0.04 </v>
          </cell>
          <cell r="D706" t="str">
            <v>UN</v>
          </cell>
          <cell r="E706">
            <v>46400</v>
          </cell>
        </row>
        <row r="707">
          <cell r="B707">
            <v>701</v>
          </cell>
          <cell r="C707" t="str">
            <v xml:space="preserve">REPISA EN ORDINARIO 2.90 X 0.08 X 0.04 </v>
          </cell>
          <cell r="D707" t="str">
            <v>UN</v>
          </cell>
          <cell r="E707">
            <v>5220</v>
          </cell>
        </row>
        <row r="708">
          <cell r="B708">
            <v>702</v>
          </cell>
          <cell r="C708" t="str">
            <v xml:space="preserve">REPISA EN ORDINARIO 3.90 X 0.08 X 0.04 </v>
          </cell>
          <cell r="D708" t="str">
            <v>UN</v>
          </cell>
          <cell r="E708">
            <v>10440</v>
          </cell>
        </row>
        <row r="709">
          <cell r="B709">
            <v>703</v>
          </cell>
          <cell r="C709" t="str">
            <v xml:space="preserve">REPISA EN ORDINARIO 4.90 X 0.08 X 0.04 </v>
          </cell>
          <cell r="D709" t="str">
            <v>UN</v>
          </cell>
          <cell r="E709">
            <v>15080</v>
          </cell>
        </row>
        <row r="710">
          <cell r="B710">
            <v>704</v>
          </cell>
          <cell r="C710" t="str">
            <v xml:space="preserve">REPISA EN ORDINARIO 5.90 X 0.08 X 0.04 </v>
          </cell>
          <cell r="D710" t="str">
            <v>UN</v>
          </cell>
          <cell r="E710">
            <v>20880</v>
          </cell>
        </row>
        <row r="711">
          <cell r="B711">
            <v>705</v>
          </cell>
          <cell r="C711" t="str">
            <v xml:space="preserve">DURMIENTE EN ORDINARIO 2.90 X 0.04 X 0.04 </v>
          </cell>
          <cell r="D711" t="str">
            <v>UN</v>
          </cell>
          <cell r="E711">
            <v>2668</v>
          </cell>
        </row>
        <row r="712">
          <cell r="B712">
            <v>706</v>
          </cell>
          <cell r="C712" t="str">
            <v xml:space="preserve">DURMIENTE EN ORDINARIO 3.90 X 0.04 X 0.04 </v>
          </cell>
          <cell r="D712" t="str">
            <v>UN</v>
          </cell>
          <cell r="E712">
            <v>5220</v>
          </cell>
        </row>
        <row r="713">
          <cell r="B713">
            <v>707</v>
          </cell>
          <cell r="C713" t="str">
            <v xml:space="preserve">CERCO EN ORDINARIO 2.90 X 0.08 X 0.08 </v>
          </cell>
          <cell r="D713" t="str">
            <v>UN</v>
          </cell>
          <cell r="E713">
            <v>10440</v>
          </cell>
        </row>
        <row r="714">
          <cell r="B714">
            <v>708</v>
          </cell>
          <cell r="C714" t="str">
            <v xml:space="preserve">CERCO EN ORDINARIO 3.90 X 0.08 X 0.08 </v>
          </cell>
          <cell r="D714" t="str">
            <v>UN</v>
          </cell>
          <cell r="E714">
            <v>23200</v>
          </cell>
        </row>
        <row r="715">
          <cell r="B715">
            <v>709</v>
          </cell>
          <cell r="C715" t="str">
            <v xml:space="preserve">CERCO EN ORDINARIO 4.90 X 0.08 X 0.08 </v>
          </cell>
          <cell r="D715" t="str">
            <v>UN</v>
          </cell>
          <cell r="E715">
            <v>34800</v>
          </cell>
        </row>
        <row r="716">
          <cell r="B716">
            <v>710</v>
          </cell>
          <cell r="C716" t="str">
            <v xml:space="preserve">CERCO EN ORDINARIO 5.90 X 0.08 X 0.08 </v>
          </cell>
          <cell r="D716" t="str">
            <v>UN</v>
          </cell>
          <cell r="E716">
            <v>46400</v>
          </cell>
        </row>
        <row r="717">
          <cell r="B717">
            <v>711</v>
          </cell>
          <cell r="C717" t="str">
            <v xml:space="preserve">TABLA BURRA EN ORDINARIO 2.90 X 0.28 X 0.025 </v>
          </cell>
          <cell r="D717" t="str">
            <v>UN</v>
          </cell>
          <cell r="E717">
            <v>10440</v>
          </cell>
        </row>
        <row r="718">
          <cell r="B718">
            <v>712</v>
          </cell>
          <cell r="C718" t="str">
            <v xml:space="preserve">TABLA BURRA EN ORDINARIO 2.90 X 0.23 X 0.025 </v>
          </cell>
          <cell r="D718" t="str">
            <v>UN</v>
          </cell>
          <cell r="E718">
            <v>8700</v>
          </cell>
        </row>
        <row r="719">
          <cell r="B719">
            <v>713</v>
          </cell>
          <cell r="C719" t="str">
            <v xml:space="preserve">TABLA BURRA EN ORDINARIO 2.90 X 0.18 X 0.025 </v>
          </cell>
          <cell r="D719" t="str">
            <v>UN</v>
          </cell>
          <cell r="E719">
            <v>6960</v>
          </cell>
        </row>
        <row r="720">
          <cell r="B720">
            <v>714</v>
          </cell>
          <cell r="C720" t="str">
            <v xml:space="preserve">TABLA BURRA EN ORDINARIO 2.90 X 0.13 X 0.025 </v>
          </cell>
          <cell r="D720" t="str">
            <v>UN</v>
          </cell>
          <cell r="E720">
            <v>5220</v>
          </cell>
        </row>
        <row r="721">
          <cell r="B721">
            <v>715</v>
          </cell>
          <cell r="C721" t="str">
            <v xml:space="preserve">TABLA CHAPA EN ORDINARIO 2.90 X 0.28 X 0.02 </v>
          </cell>
          <cell r="D721" t="str">
            <v>UN</v>
          </cell>
          <cell r="E721">
            <v>7888</v>
          </cell>
        </row>
        <row r="722">
          <cell r="B722">
            <v>716</v>
          </cell>
          <cell r="C722" t="str">
            <v xml:space="preserve">TABLA CHAPA EN ORDINARIO 2.90 X 0.23 X 0.02 </v>
          </cell>
          <cell r="D722" t="str">
            <v>UN</v>
          </cell>
          <cell r="E722">
            <v>6496</v>
          </cell>
        </row>
        <row r="723">
          <cell r="B723">
            <v>717</v>
          </cell>
          <cell r="C723" t="str">
            <v xml:space="preserve">TABLA CHAPA EN ORDINARIO 2.90 X 0.18 X 0.02 </v>
          </cell>
          <cell r="D723" t="str">
            <v>UN</v>
          </cell>
          <cell r="E723">
            <v>5220</v>
          </cell>
        </row>
        <row r="724">
          <cell r="B724">
            <v>718</v>
          </cell>
          <cell r="C724" t="str">
            <v xml:space="preserve">TABLA CHAPA EN ORDINARIO 2.90 X 0.13 X 0.02 </v>
          </cell>
          <cell r="D724" t="str">
            <v>UN</v>
          </cell>
          <cell r="E724">
            <v>3944</v>
          </cell>
        </row>
        <row r="725">
          <cell r="B725">
            <v>719</v>
          </cell>
          <cell r="C725" t="str">
            <v xml:space="preserve">CAMILLA EN ORDINARIO 1.40 X 0.70 </v>
          </cell>
          <cell r="D725" t="str">
            <v>UN</v>
          </cell>
          <cell r="E725">
            <v>22040</v>
          </cell>
        </row>
        <row r="726">
          <cell r="B726">
            <v>720</v>
          </cell>
          <cell r="C726" t="str">
            <v xml:space="preserve">LISTON EN ORDINARIO 3.00 X 0.10 X 0.018 </v>
          </cell>
          <cell r="D726" t="str">
            <v>UN</v>
          </cell>
          <cell r="E726">
            <v>2668</v>
          </cell>
        </row>
        <row r="727">
          <cell r="B727">
            <v>721</v>
          </cell>
          <cell r="C727" t="str">
            <v xml:space="preserve">LIMATON 3.00 M </v>
          </cell>
          <cell r="D727" t="str">
            <v>UN</v>
          </cell>
          <cell r="E727">
            <v>8000</v>
          </cell>
        </row>
        <row r="728">
          <cell r="B728">
            <v>722</v>
          </cell>
          <cell r="C728" t="str">
            <v xml:space="preserve">LIMATON 4.00 M </v>
          </cell>
          <cell r="D728" t="str">
            <v>UN</v>
          </cell>
          <cell r="E728">
            <v>11000</v>
          </cell>
        </row>
        <row r="729">
          <cell r="B729">
            <v>723</v>
          </cell>
          <cell r="C729" t="str">
            <v xml:space="preserve">LIMATON 5.00 M </v>
          </cell>
          <cell r="D729" t="str">
            <v>UN</v>
          </cell>
          <cell r="E729">
            <v>14000</v>
          </cell>
        </row>
        <row r="730">
          <cell r="B730">
            <v>724</v>
          </cell>
          <cell r="C730" t="str">
            <v xml:space="preserve">LIMATON 6.00 M </v>
          </cell>
          <cell r="D730" t="str">
            <v>UN</v>
          </cell>
          <cell r="E730">
            <v>17000</v>
          </cell>
        </row>
        <row r="731">
          <cell r="B731">
            <v>725</v>
          </cell>
          <cell r="C731" t="str">
            <v xml:space="preserve">LIMATON 7.00 M </v>
          </cell>
          <cell r="D731" t="str">
            <v>UN</v>
          </cell>
          <cell r="E731">
            <v>25000</v>
          </cell>
        </row>
        <row r="732">
          <cell r="B732">
            <v>726</v>
          </cell>
          <cell r="C732" t="str">
            <v xml:space="preserve">LIMATON 8.00 M </v>
          </cell>
          <cell r="D732" t="str">
            <v>UN</v>
          </cell>
          <cell r="E732">
            <v>35000</v>
          </cell>
        </row>
        <row r="733">
          <cell r="B733">
            <v>727</v>
          </cell>
          <cell r="C733" t="str">
            <v xml:space="preserve">VARA DE CORREDOR 3.0 M </v>
          </cell>
          <cell r="D733" t="str">
            <v>UN</v>
          </cell>
          <cell r="E733">
            <v>4500</v>
          </cell>
        </row>
        <row r="734">
          <cell r="B734">
            <v>728</v>
          </cell>
          <cell r="C734" t="str">
            <v xml:space="preserve">VARA DE CORREDOR 4.0 M </v>
          </cell>
          <cell r="D734" t="str">
            <v>UN</v>
          </cell>
          <cell r="E734">
            <v>6000</v>
          </cell>
        </row>
        <row r="735">
          <cell r="B735">
            <v>729</v>
          </cell>
          <cell r="C735" t="str">
            <v xml:space="preserve">VARA DE CORREDOR 5.0 M </v>
          </cell>
          <cell r="D735" t="str">
            <v>UN</v>
          </cell>
          <cell r="E735">
            <v>7500</v>
          </cell>
        </row>
        <row r="736">
          <cell r="B736">
            <v>730</v>
          </cell>
          <cell r="C736" t="str">
            <v xml:space="preserve">VARA DE CORREDOR 6.0 M </v>
          </cell>
          <cell r="D736" t="str">
            <v>UN</v>
          </cell>
          <cell r="E736">
            <v>9000</v>
          </cell>
        </row>
        <row r="737">
          <cell r="B737">
            <v>731</v>
          </cell>
          <cell r="C737" t="str">
            <v xml:space="preserve">VARA DE CORREDOR 7.0 M </v>
          </cell>
          <cell r="D737" t="str">
            <v>UN</v>
          </cell>
          <cell r="E737">
            <v>20000</v>
          </cell>
        </row>
        <row r="738">
          <cell r="B738">
            <v>732</v>
          </cell>
          <cell r="C738" t="str">
            <v xml:space="preserve">VARA DE CLAVO 3.00 M </v>
          </cell>
          <cell r="D738" t="str">
            <v>UN</v>
          </cell>
          <cell r="E738">
            <v>5000</v>
          </cell>
        </row>
        <row r="739">
          <cell r="B739">
            <v>733</v>
          </cell>
          <cell r="C739" t="str">
            <v xml:space="preserve">VARA DE CLAVO 6.00 M </v>
          </cell>
          <cell r="D739" t="str">
            <v>UN</v>
          </cell>
          <cell r="E739">
            <v>8000</v>
          </cell>
        </row>
        <row r="740">
          <cell r="B740">
            <v>734</v>
          </cell>
          <cell r="C740" t="str">
            <v xml:space="preserve">POSTE ROLLIZO </v>
          </cell>
          <cell r="D740" t="str">
            <v>ML</v>
          </cell>
          <cell r="E740">
            <v>11600</v>
          </cell>
        </row>
        <row r="741">
          <cell r="B741">
            <v>735</v>
          </cell>
          <cell r="C741" t="str">
            <v xml:space="preserve">VARA DE 3cmX3cm </v>
          </cell>
          <cell r="D741" t="str">
            <v>ML</v>
          </cell>
          <cell r="E741">
            <v>2320</v>
          </cell>
        </row>
        <row r="742">
          <cell r="B742">
            <v>736</v>
          </cell>
          <cell r="C742" t="str">
            <v xml:space="preserve">FORMALETAS </v>
          </cell>
        </row>
        <row r="743">
          <cell r="B743">
            <v>737</v>
          </cell>
          <cell r="C743" t="str">
            <v xml:space="preserve">FORMALETA METALICA SARDINEL (ML) </v>
          </cell>
          <cell r="D743" t="str">
            <v>DIA</v>
          </cell>
          <cell r="E743">
            <v>87</v>
          </cell>
        </row>
        <row r="744">
          <cell r="B744">
            <v>738</v>
          </cell>
          <cell r="C744" t="str">
            <v xml:space="preserve">FORMALETA PARAL CORTO-CAMILLA MET. 0.73x0.4m (M2) </v>
          </cell>
          <cell r="D744" t="str">
            <v>MES</v>
          </cell>
          <cell r="E744">
            <v>9396</v>
          </cell>
        </row>
        <row r="745">
          <cell r="B745">
            <v>739</v>
          </cell>
          <cell r="C745" t="str">
            <v xml:space="preserve">FORMALETA MADERA PARA TAPAS-CAJAS Y CAMARAS </v>
          </cell>
          <cell r="D745" t="str">
            <v>M2</v>
          </cell>
          <cell r="E745">
            <v>10394</v>
          </cell>
        </row>
        <row r="746">
          <cell r="B746">
            <v>740</v>
          </cell>
          <cell r="C746" t="str">
            <v xml:space="preserve">FORMALETA MADERA SUMIDEROS </v>
          </cell>
          <cell r="D746" t="str">
            <v>M2</v>
          </cell>
          <cell r="E746">
            <v>10049</v>
          </cell>
        </row>
        <row r="747">
          <cell r="B747">
            <v>741</v>
          </cell>
          <cell r="C747" t="str">
            <v xml:space="preserve">FERRETERIA Y OTROS </v>
          </cell>
        </row>
        <row r="748">
          <cell r="B748">
            <v>742</v>
          </cell>
          <cell r="C748" t="str">
            <v xml:space="preserve">ALAMBRE RECOCIDO No.18 </v>
          </cell>
          <cell r="D748" t="str">
            <v>KG</v>
          </cell>
          <cell r="E748">
            <v>2550</v>
          </cell>
        </row>
        <row r="749">
          <cell r="B749">
            <v>743</v>
          </cell>
          <cell r="C749" t="str">
            <v xml:space="preserve">PUNTILLA </v>
          </cell>
          <cell r="D749" t="str">
            <v>LB</v>
          </cell>
          <cell r="E749">
            <v>1989.6</v>
          </cell>
        </row>
        <row r="750">
          <cell r="B750">
            <v>744</v>
          </cell>
          <cell r="C750" t="str">
            <v xml:space="preserve">CEMENTO GRIS (Bulto x 50 Kg) </v>
          </cell>
          <cell r="D750" t="str">
            <v>UN</v>
          </cell>
          <cell r="E750">
            <v>22200</v>
          </cell>
        </row>
        <row r="751">
          <cell r="B751">
            <v>745</v>
          </cell>
          <cell r="C751" t="str">
            <v xml:space="preserve">AGUA </v>
          </cell>
          <cell r="D751" t="str">
            <v>LT</v>
          </cell>
          <cell r="E751">
            <v>30</v>
          </cell>
        </row>
        <row r="752">
          <cell r="B752">
            <v>746</v>
          </cell>
          <cell r="C752" t="str">
            <v xml:space="preserve">CENIZA </v>
          </cell>
          <cell r="D752" t="str">
            <v>KG</v>
          </cell>
          <cell r="E752">
            <v>160</v>
          </cell>
        </row>
        <row r="753">
          <cell r="B753">
            <v>747</v>
          </cell>
          <cell r="C753" t="str">
            <v xml:space="preserve">DISCO DIAMANTADO ASFALTO-CONCRETO 350mm </v>
          </cell>
          <cell r="D753" t="str">
            <v>UN</v>
          </cell>
          <cell r="E753">
            <v>899950</v>
          </cell>
        </row>
        <row r="754">
          <cell r="B754">
            <v>748</v>
          </cell>
          <cell r="C754" t="str">
            <v xml:space="preserve">PLASTICO NEGRO CALIBRE 6 </v>
          </cell>
          <cell r="D754" t="str">
            <v>M2</v>
          </cell>
          <cell r="E754">
            <v>2199</v>
          </cell>
        </row>
        <row r="755">
          <cell r="B755">
            <v>749</v>
          </cell>
          <cell r="C755" t="str">
            <v xml:space="preserve">BOLSA DE LONA </v>
          </cell>
          <cell r="D755" t="str">
            <v>UN</v>
          </cell>
          <cell r="E755">
            <v>406</v>
          </cell>
        </row>
        <row r="756">
          <cell r="B756">
            <v>750</v>
          </cell>
          <cell r="C756" t="str">
            <v xml:space="preserve">ALQUILER BAÑO TIPO FLUSHING </v>
          </cell>
          <cell r="D756" t="str">
            <v>UN</v>
          </cell>
          <cell r="E756">
            <v>335280</v>
          </cell>
        </row>
        <row r="757">
          <cell r="B757">
            <v>751</v>
          </cell>
          <cell r="C757" t="str">
            <v xml:space="preserve">EXTINTOR </v>
          </cell>
          <cell r="D757" t="str">
            <v>UN</v>
          </cell>
          <cell r="E757">
            <v>60000</v>
          </cell>
        </row>
        <row r="758">
          <cell r="B758">
            <v>752</v>
          </cell>
          <cell r="C758" t="str">
            <v xml:space="preserve">BOTIQUIN </v>
          </cell>
          <cell r="D758" t="str">
            <v>UN</v>
          </cell>
          <cell r="E758">
            <v>92000</v>
          </cell>
        </row>
        <row r="759">
          <cell r="B759">
            <v>753</v>
          </cell>
          <cell r="C759" t="str">
            <v xml:space="preserve">CAMILLA EN MADERA </v>
          </cell>
          <cell r="D759" t="str">
            <v>UN</v>
          </cell>
          <cell r="E759">
            <v>240000</v>
          </cell>
        </row>
        <row r="760">
          <cell r="B760">
            <v>754</v>
          </cell>
          <cell r="C760" t="str">
            <v xml:space="preserve">ALQUILER DE BAÑO TIPO LUXURY </v>
          </cell>
          <cell r="D760" t="str">
            <v>UN</v>
          </cell>
          <cell r="E760">
            <v>365760</v>
          </cell>
        </row>
        <row r="761">
          <cell r="B761">
            <v>755</v>
          </cell>
          <cell r="C761" t="str">
            <v xml:space="preserve">MARCOS, TAPAS, REJILLAS Y HERRAJES </v>
          </cell>
        </row>
        <row r="762">
          <cell r="B762">
            <v>756</v>
          </cell>
          <cell r="C762" t="str">
            <v xml:space="preserve">MARCO Y TAPA PARA CAJA DE INSPECCIÓN 0.6x0.6m </v>
          </cell>
          <cell r="D762" t="str">
            <v>UN</v>
          </cell>
          <cell r="E762">
            <v>130000</v>
          </cell>
        </row>
        <row r="763">
          <cell r="B763">
            <v>757</v>
          </cell>
          <cell r="C763" t="str">
            <v xml:space="preserve">MARCO Y TAPA CAJA PASO SENCILLA ANDEN ETB </v>
          </cell>
          <cell r="D763" t="str">
            <v>UN</v>
          </cell>
          <cell r="E763">
            <v>139200</v>
          </cell>
        </row>
        <row r="764">
          <cell r="B764">
            <v>758</v>
          </cell>
          <cell r="C764" t="str">
            <v xml:space="preserve">MARCO Y TAPAS CAJA PASO DOBLE ANDEN ETB </v>
          </cell>
          <cell r="D764" t="str">
            <v>UN</v>
          </cell>
          <cell r="E764">
            <v>187920</v>
          </cell>
        </row>
        <row r="765">
          <cell r="B765">
            <v>759</v>
          </cell>
          <cell r="C765" t="str">
            <v xml:space="preserve">MARCO Y TAPA CIRCULAR CAMARA INSPECCIÓN ETB PL0025 </v>
          </cell>
          <cell r="D765" t="str">
            <v>UN</v>
          </cell>
          <cell r="E765">
            <v>219240</v>
          </cell>
        </row>
        <row r="766">
          <cell r="B766">
            <v>760</v>
          </cell>
          <cell r="C766" t="str">
            <v xml:space="preserve">MARCO Y TAPA CAJA INSPECCION SENCILL CODENSA CS275 </v>
          </cell>
          <cell r="D766" t="str">
            <v>UN</v>
          </cell>
          <cell r="E766">
            <v>287680</v>
          </cell>
        </row>
        <row r="767">
          <cell r="B767">
            <v>761</v>
          </cell>
          <cell r="C767" t="str">
            <v xml:space="preserve">MARCO Y TAPA CIRCULAR CAJA VEHICULAR CODENSA CS280 </v>
          </cell>
          <cell r="D767" t="str">
            <v>UN</v>
          </cell>
          <cell r="E767">
            <v>81200</v>
          </cell>
        </row>
        <row r="768">
          <cell r="B768">
            <v>762</v>
          </cell>
          <cell r="C768" t="str">
            <v xml:space="preserve">TAPA Y ANILLO EN POLIPROPILENO RECICLADO PARA POZO </v>
          </cell>
          <cell r="D768" t="str">
            <v>UN</v>
          </cell>
          <cell r="E768">
            <v>306820</v>
          </cell>
        </row>
        <row r="769">
          <cell r="B769">
            <v>763</v>
          </cell>
          <cell r="C769" t="str">
            <v xml:space="preserve">MARCO Y TAPA PARA SUMIDERO 0.52 X 0.90 EAAB NP-023 </v>
          </cell>
          <cell r="D769" t="str">
            <v>UN</v>
          </cell>
          <cell r="E769">
            <v>303920</v>
          </cell>
        </row>
        <row r="770">
          <cell r="B770">
            <v>764</v>
          </cell>
          <cell r="C770" t="str">
            <v xml:space="preserve">MARCO Y TAPA CAJA INSPECCION AP / BT CODENSA CS274 </v>
          </cell>
          <cell r="D770" t="str">
            <v>UN</v>
          </cell>
          <cell r="E770">
            <v>145000</v>
          </cell>
        </row>
        <row r="771">
          <cell r="B771">
            <v>765</v>
          </cell>
          <cell r="C771" t="str">
            <v xml:space="preserve">MARCO Y TAPA CAJA PASO 0.30x0.30m ETB   </v>
          </cell>
          <cell r="D771" t="str">
            <v>UN</v>
          </cell>
          <cell r="E771">
            <v>80040</v>
          </cell>
        </row>
        <row r="772">
          <cell r="B772">
            <v>766</v>
          </cell>
          <cell r="C772" t="str">
            <v>MARCO Y TAPA CAJA PASO SENCILLA EN CALZADA ETB</v>
          </cell>
          <cell r="D772" t="str">
            <v>UN</v>
          </cell>
          <cell r="E772">
            <v>301600</v>
          </cell>
        </row>
        <row r="773">
          <cell r="B773">
            <v>767</v>
          </cell>
          <cell r="C773" t="str">
            <v>MARCO Y TAPAS CAJA PASO DOBLE EN CALZADA ETB</v>
          </cell>
          <cell r="D773" t="str">
            <v>UN</v>
          </cell>
          <cell r="E773">
            <v>452400</v>
          </cell>
        </row>
        <row r="774">
          <cell r="B774">
            <v>768</v>
          </cell>
          <cell r="C774" t="str">
            <v>MARCO Y TAPAS CAJA INSPECCION DOBLE CODENSA CS276</v>
          </cell>
          <cell r="D774" t="str">
            <v>UN</v>
          </cell>
          <cell r="E774">
            <v>418296</v>
          </cell>
        </row>
        <row r="775">
          <cell r="B775">
            <v>769</v>
          </cell>
          <cell r="C775" t="str">
            <v>AROBASE AROTAPA HF TIPO 1 EAAB NP-024</v>
          </cell>
          <cell r="D775" t="str">
            <v>UN</v>
          </cell>
          <cell r="E775">
            <v>135720</v>
          </cell>
        </row>
        <row r="776">
          <cell r="B776">
            <v>770</v>
          </cell>
          <cell r="C776" t="str">
            <v>MARCO Y TAPA CIRCULAR TELECOM CT-014 (SF)</v>
          </cell>
          <cell r="D776" t="str">
            <v>UN</v>
          </cell>
          <cell r="E776">
            <v>208800</v>
          </cell>
        </row>
        <row r="777">
          <cell r="B777">
            <v>771</v>
          </cell>
          <cell r="C777" t="str">
            <v xml:space="preserve">MARCO Y TAPA CIRCULAR TELECOM CT-014 (F) </v>
          </cell>
          <cell r="D777" t="str">
            <v>UN</v>
          </cell>
          <cell r="E777">
            <v>162400</v>
          </cell>
        </row>
        <row r="778">
          <cell r="B778">
            <v>772</v>
          </cell>
          <cell r="C778" t="str">
            <v>MARCO Y TAPA CAMARA F1 TELECOM CT-043 (SF)</v>
          </cell>
          <cell r="D778" t="str">
            <v>UN</v>
          </cell>
          <cell r="E778">
            <v>168200</v>
          </cell>
        </row>
        <row r="779">
          <cell r="B779">
            <v>773</v>
          </cell>
          <cell r="C779" t="str">
            <v>MARCO Y TAPA CAMARA F1 TELECOM CT-043 (F)</v>
          </cell>
          <cell r="D779" t="str">
            <v>UN</v>
          </cell>
          <cell r="E779">
            <v>249400</v>
          </cell>
        </row>
        <row r="780">
          <cell r="B780">
            <v>774</v>
          </cell>
          <cell r="C780" t="str">
            <v>MARCO Y TAPAS CAMARA DOBLE F1 TELECOM CT-044 (SF)</v>
          </cell>
          <cell r="D780" t="str">
            <v>UN</v>
          </cell>
          <cell r="E780">
            <v>324800</v>
          </cell>
        </row>
        <row r="781">
          <cell r="B781">
            <v>775</v>
          </cell>
          <cell r="C781" t="str">
            <v>MARCO Y TAPAS CAMARA DOBLE F1 TELECOM CT-044 (F)</v>
          </cell>
          <cell r="D781" t="str">
            <v>UN</v>
          </cell>
          <cell r="E781">
            <v>437320</v>
          </cell>
        </row>
        <row r="782">
          <cell r="B782">
            <v>776</v>
          </cell>
          <cell r="C782" t="str">
            <v>MARCO Y TAPA CAMARA F2 TELECOM CT-053 (SF)</v>
          </cell>
          <cell r="D782" t="str">
            <v>UN</v>
          </cell>
          <cell r="E782">
            <v>133400</v>
          </cell>
        </row>
        <row r="783">
          <cell r="B783">
            <v>777</v>
          </cell>
          <cell r="C783" t="str">
            <v>MARCO Y TAPA CAMARA F2 TELECOM CT-053 (F)</v>
          </cell>
          <cell r="D783" t="str">
            <v>UN</v>
          </cell>
          <cell r="E783">
            <v>139200</v>
          </cell>
        </row>
        <row r="784">
          <cell r="B784">
            <v>778</v>
          </cell>
          <cell r="C784" t="str">
            <v xml:space="preserve">GANCHO DE TIRO TELECOM CT-017 </v>
          </cell>
          <cell r="D784" t="str">
            <v>UN</v>
          </cell>
          <cell r="E784">
            <v>30160</v>
          </cell>
        </row>
        <row r="785">
          <cell r="B785">
            <v>779</v>
          </cell>
          <cell r="C785" t="str">
            <v xml:space="preserve">SOLDADURA Y PEGANTES </v>
          </cell>
        </row>
        <row r="786">
          <cell r="B786">
            <v>780</v>
          </cell>
          <cell r="C786" t="str">
            <v xml:space="preserve">SOLDADURA SOLVENTE PARA PVC (1/4 GLN) </v>
          </cell>
          <cell r="D786" t="str">
            <v>UN</v>
          </cell>
          <cell r="E786">
            <v>58642.64</v>
          </cell>
        </row>
        <row r="787">
          <cell r="B787">
            <v>781</v>
          </cell>
          <cell r="C787" t="str">
            <v xml:space="preserve">LIMPIADOR (1/4 GLN) </v>
          </cell>
          <cell r="D787" t="str">
            <v>UN</v>
          </cell>
          <cell r="E787">
            <v>28275</v>
          </cell>
        </row>
        <row r="788">
          <cell r="B788">
            <v>782</v>
          </cell>
          <cell r="C788" t="str">
            <v xml:space="preserve">ESTRUCTURAS EN ACERO </v>
          </cell>
        </row>
        <row r="789">
          <cell r="B789">
            <v>783</v>
          </cell>
          <cell r="C789" t="str">
            <v xml:space="preserve">ESTRUCTURA METALICA ACERO A36 Y/O PHR </v>
          </cell>
          <cell r="D789" t="str">
            <v>KG</v>
          </cell>
          <cell r="E789">
            <v>6188</v>
          </cell>
        </row>
        <row r="790">
          <cell r="B790">
            <v>784</v>
          </cell>
          <cell r="C790" t="str">
            <v>ESTR. METALICA CONDUVEN A500C Y/O TUBERIA A500C</v>
          </cell>
          <cell r="D790" t="str">
            <v>KG</v>
          </cell>
          <cell r="E790">
            <v>6829</v>
          </cell>
        </row>
        <row r="791">
          <cell r="B791">
            <v>785</v>
          </cell>
          <cell r="C791" t="str">
            <v>ESTRUCTURA METALICA ACERO A36 Y/O PHR GALVANIZADO</v>
          </cell>
          <cell r="D791" t="str">
            <v>KG</v>
          </cell>
          <cell r="E791">
            <v>7255</v>
          </cell>
        </row>
        <row r="792">
          <cell r="B792">
            <v>786</v>
          </cell>
          <cell r="C792" t="str">
            <v>ESTR. METALICA CONDUVEN A500C Y/O TUBERIA A500C HG</v>
          </cell>
          <cell r="D792" t="str">
            <v>KG</v>
          </cell>
          <cell r="E792">
            <v>8003</v>
          </cell>
        </row>
        <row r="793">
          <cell r="B793">
            <v>787</v>
          </cell>
          <cell r="C793" t="str">
            <v xml:space="preserve">ARBOLES Y GRAMAS </v>
          </cell>
        </row>
        <row r="794">
          <cell r="B794">
            <v>788</v>
          </cell>
          <cell r="C794" t="str">
            <v>GRAMA</v>
          </cell>
          <cell r="D794" t="str">
            <v>M2</v>
          </cell>
          <cell r="E794">
            <v>3500</v>
          </cell>
        </row>
        <row r="795">
          <cell r="B795">
            <v>789</v>
          </cell>
          <cell r="C795" t="str">
            <v xml:space="preserve">TIERRA NEGRA </v>
          </cell>
          <cell r="D795" t="str">
            <v>M3</v>
          </cell>
          <cell r="E795">
            <v>41666.67</v>
          </cell>
        </row>
        <row r="796">
          <cell r="B796">
            <v>790</v>
          </cell>
          <cell r="C796" t="str">
            <v xml:space="preserve">DOTACION </v>
          </cell>
        </row>
        <row r="797">
          <cell r="B797">
            <v>791</v>
          </cell>
          <cell r="C797" t="str">
            <v>BOTAS DE CAUCHO (PAR)</v>
          </cell>
          <cell r="D797" t="str">
            <v>UN</v>
          </cell>
          <cell r="E797">
            <v>40020</v>
          </cell>
        </row>
        <row r="798">
          <cell r="B798">
            <v>792</v>
          </cell>
          <cell r="C798" t="str">
            <v>OVEROL DOS PIEZAS</v>
          </cell>
          <cell r="D798" t="str">
            <v>UN</v>
          </cell>
          <cell r="E798">
            <v>31969.599999999999</v>
          </cell>
        </row>
        <row r="799">
          <cell r="B799">
            <v>793</v>
          </cell>
          <cell r="C799" t="str">
            <v>BOTAS DE SEGURIDAD PUNTA DE ACERO (PAR)</v>
          </cell>
          <cell r="D799" t="str">
            <v>UN</v>
          </cell>
          <cell r="E799">
            <v>48024</v>
          </cell>
        </row>
        <row r="800">
          <cell r="B800">
            <v>794</v>
          </cell>
          <cell r="C800" t="str">
            <v>CAPA IMPERMEABLE</v>
          </cell>
          <cell r="D800" t="str">
            <v>UN</v>
          </cell>
          <cell r="E800">
            <v>29423.4</v>
          </cell>
        </row>
        <row r="801">
          <cell r="B801">
            <v>795</v>
          </cell>
          <cell r="C801" t="str">
            <v>PROTECCION AUDITIVA DE INSERTAR (PAR)</v>
          </cell>
          <cell r="D801" t="str">
            <v>UN</v>
          </cell>
          <cell r="E801">
            <v>1600</v>
          </cell>
        </row>
        <row r="802">
          <cell r="B802">
            <v>796</v>
          </cell>
          <cell r="C802" t="str">
            <v>GAFAS DE SEGURIDAD</v>
          </cell>
          <cell r="D802" t="str">
            <v>UN</v>
          </cell>
          <cell r="E802">
            <v>4600</v>
          </cell>
        </row>
        <row r="803">
          <cell r="B803">
            <v>797</v>
          </cell>
          <cell r="C803" t="str">
            <v>GUANTES DE VAQUETA</v>
          </cell>
          <cell r="D803" t="str">
            <v>UN</v>
          </cell>
          <cell r="E803">
            <v>8781.2000000000007</v>
          </cell>
        </row>
        <row r="804">
          <cell r="B804">
            <v>798</v>
          </cell>
          <cell r="C804" t="str">
            <v>MASCARILLA DESECHABLE</v>
          </cell>
          <cell r="D804" t="str">
            <v>UN</v>
          </cell>
          <cell r="E804">
            <v>382.8</v>
          </cell>
        </row>
        <row r="805">
          <cell r="B805">
            <v>799</v>
          </cell>
          <cell r="C805" t="str">
            <v>CASCO</v>
          </cell>
          <cell r="D805" t="str">
            <v>UN</v>
          </cell>
          <cell r="E805">
            <v>13741</v>
          </cell>
        </row>
        <row r="806">
          <cell r="B806">
            <v>800</v>
          </cell>
          <cell r="C806" t="str">
            <v>EXAMEN OCUPACIONAL</v>
          </cell>
          <cell r="D806" t="str">
            <v>UN</v>
          </cell>
          <cell r="E806">
            <v>39000</v>
          </cell>
        </row>
        <row r="807">
          <cell r="B807">
            <v>801</v>
          </cell>
          <cell r="C807" t="str">
            <v>PETO EN CARNAZA</v>
          </cell>
          <cell r="D807" t="str">
            <v>UN</v>
          </cell>
          <cell r="E807">
            <v>13258.8</v>
          </cell>
        </row>
        <row r="808">
          <cell r="B808">
            <v>802</v>
          </cell>
          <cell r="C808" t="str">
            <v>PROTECTOR DE COPA</v>
          </cell>
          <cell r="D808" t="str">
            <v>UN</v>
          </cell>
          <cell r="E808">
            <v>22000</v>
          </cell>
        </row>
        <row r="809">
          <cell r="B809">
            <v>803</v>
          </cell>
          <cell r="C809" t="str">
            <v xml:space="preserve">BOTAS PANTANERAS </v>
          </cell>
          <cell r="D809" t="str">
            <v>UN</v>
          </cell>
          <cell r="E809">
            <v>23142</v>
          </cell>
        </row>
        <row r="810">
          <cell r="B810">
            <v>804</v>
          </cell>
          <cell r="C810" t="str">
            <v xml:space="preserve">ENSAYOS DE LABORATORIO Y DIAGNÓSTIC </v>
          </cell>
        </row>
        <row r="811">
          <cell r="B811">
            <v>805</v>
          </cell>
          <cell r="C811" t="str">
            <v xml:space="preserve">FINURA DE CEMENTO </v>
          </cell>
          <cell r="D811" t="str">
            <v>GLB</v>
          </cell>
          <cell r="E811">
            <v>30000</v>
          </cell>
        </row>
        <row r="812">
          <cell r="B812">
            <v>806</v>
          </cell>
          <cell r="C812" t="str">
            <v xml:space="preserve">PESO ESPECIFICO DEL CEMENTO </v>
          </cell>
          <cell r="D812" t="str">
            <v>GLB</v>
          </cell>
          <cell r="E812">
            <v>30000</v>
          </cell>
        </row>
        <row r="813">
          <cell r="B813">
            <v>807</v>
          </cell>
          <cell r="C813" t="str">
            <v xml:space="preserve"> TIEMPO DE FRAGUADO DEL CEMENTO </v>
          </cell>
          <cell r="D813" t="str">
            <v>GLB</v>
          </cell>
          <cell r="E813">
            <v>55000</v>
          </cell>
        </row>
        <row r="814">
          <cell r="B814">
            <v>808</v>
          </cell>
          <cell r="C814" t="str">
            <v xml:space="preserve">TENSION EN PROBETAS DE MORTERO </v>
          </cell>
          <cell r="D814" t="str">
            <v>GLB</v>
          </cell>
          <cell r="E814">
            <v>90000</v>
          </cell>
        </row>
        <row r="815">
          <cell r="B815">
            <v>809</v>
          </cell>
          <cell r="C815" t="str">
            <v xml:space="preserve">COMPRESION EN PROBETAS DE MORTERO </v>
          </cell>
          <cell r="D815" t="str">
            <v>GLB</v>
          </cell>
          <cell r="E815">
            <v>90000</v>
          </cell>
        </row>
        <row r="816">
          <cell r="B816">
            <v>810</v>
          </cell>
          <cell r="C816" t="str">
            <v xml:space="preserve">FLEXION EN PROBETAS DE MORTERO </v>
          </cell>
          <cell r="D816" t="str">
            <v>GLB</v>
          </cell>
          <cell r="E816">
            <v>90000</v>
          </cell>
        </row>
        <row r="817">
          <cell r="B817">
            <v>811</v>
          </cell>
          <cell r="C817" t="str">
            <v xml:space="preserve">PESO UNITARIO SUELTO Y APISONADO </v>
          </cell>
          <cell r="D817" t="str">
            <v>GLB</v>
          </cell>
          <cell r="E817">
            <v>40000</v>
          </cell>
        </row>
        <row r="818">
          <cell r="B818">
            <v>812</v>
          </cell>
          <cell r="C818" t="str">
            <v xml:space="preserve">PESO ESPECIFICO </v>
          </cell>
          <cell r="D818" t="str">
            <v>GLB</v>
          </cell>
          <cell r="E818">
            <v>40000</v>
          </cell>
        </row>
        <row r="819">
          <cell r="B819">
            <v>813</v>
          </cell>
          <cell r="C819" t="str">
            <v xml:space="preserve">CONTENIDO DE MATERIA ORGANICA (COLORIMETRIA) </v>
          </cell>
          <cell r="D819" t="str">
            <v>GLB</v>
          </cell>
          <cell r="E819">
            <v>35000</v>
          </cell>
        </row>
        <row r="820">
          <cell r="B820">
            <v>814</v>
          </cell>
          <cell r="C820" t="str">
            <v xml:space="preserve">EQUIVALENTE DE ARENA </v>
          </cell>
          <cell r="D820" t="str">
            <v>GLB</v>
          </cell>
          <cell r="E820">
            <v>61000</v>
          </cell>
        </row>
        <row r="821">
          <cell r="B821">
            <v>815</v>
          </cell>
          <cell r="C821" t="str">
            <v xml:space="preserve">PORCENTAJE DE CARAS FRACTURADAS </v>
          </cell>
          <cell r="D821" t="str">
            <v>GLB</v>
          </cell>
          <cell r="E821">
            <v>53000</v>
          </cell>
        </row>
        <row r="822">
          <cell r="B822">
            <v>816</v>
          </cell>
          <cell r="C822" t="str">
            <v xml:space="preserve">DESGASTE EN MAQUINA DE LOS ANGELES (SIN TRITURACIO </v>
          </cell>
          <cell r="D822" t="str">
            <v>GLB</v>
          </cell>
          <cell r="E822">
            <v>150000</v>
          </cell>
        </row>
        <row r="823">
          <cell r="B823">
            <v>817</v>
          </cell>
          <cell r="C823" t="str">
            <v xml:space="preserve">DESGASTE EN MAQUINA DE LOS ANGELES (CON TRITURACIO </v>
          </cell>
          <cell r="D823" t="str">
            <v>GLB</v>
          </cell>
          <cell r="E823">
            <v>180000</v>
          </cell>
        </row>
        <row r="824">
          <cell r="B824">
            <v>818</v>
          </cell>
          <cell r="C824" t="str">
            <v xml:space="preserve">RESISTENCIA DE AGREGADOS A SULFATOS </v>
          </cell>
          <cell r="D824" t="str">
            <v>GLB</v>
          </cell>
          <cell r="E824">
            <v>150000</v>
          </cell>
        </row>
        <row r="825">
          <cell r="B825">
            <v>819</v>
          </cell>
          <cell r="C825" t="str">
            <v xml:space="preserve">AZUL DE METILENO </v>
          </cell>
          <cell r="D825" t="str">
            <v>GLB</v>
          </cell>
          <cell r="E825">
            <v>95000</v>
          </cell>
        </row>
        <row r="826">
          <cell r="B826">
            <v>820</v>
          </cell>
          <cell r="C826" t="str">
            <v xml:space="preserve">DETERMINACION DEL CONTENIDO DE HUMEDAD </v>
          </cell>
          <cell r="D826" t="str">
            <v>GLB</v>
          </cell>
          <cell r="E826">
            <v>8000</v>
          </cell>
        </row>
        <row r="827">
          <cell r="B827">
            <v>821</v>
          </cell>
          <cell r="C827" t="str">
            <v xml:space="preserve">PESO UNITARIO </v>
          </cell>
          <cell r="D827" t="str">
            <v>GLB</v>
          </cell>
          <cell r="E827">
            <v>40000</v>
          </cell>
        </row>
        <row r="828">
          <cell r="B828">
            <v>822</v>
          </cell>
          <cell r="C828" t="str">
            <v xml:space="preserve">GRANULOMETRIA POR HIDROMETRO </v>
          </cell>
          <cell r="D828" t="str">
            <v>GLB</v>
          </cell>
          <cell r="E828">
            <v>83000</v>
          </cell>
        </row>
        <row r="829">
          <cell r="B829">
            <v>823</v>
          </cell>
          <cell r="C829" t="str">
            <v xml:space="preserve">GRANULOMETRIA POR TAMIZADO SIN LAVADO </v>
          </cell>
          <cell r="D829" t="str">
            <v>GLB</v>
          </cell>
          <cell r="E829">
            <v>50000</v>
          </cell>
        </row>
        <row r="830">
          <cell r="B830">
            <v>824</v>
          </cell>
          <cell r="C830" t="str">
            <v xml:space="preserve">GRANULOMETRIA POR TAMIZADO CON LAVADO </v>
          </cell>
          <cell r="D830" t="str">
            <v>GLB</v>
          </cell>
          <cell r="E830">
            <v>58000</v>
          </cell>
        </row>
        <row r="831">
          <cell r="B831">
            <v>825</v>
          </cell>
          <cell r="C831" t="str">
            <v xml:space="preserve"> LAVADO SOBRE TAMIZ 200 </v>
          </cell>
          <cell r="D831" t="str">
            <v>GLB</v>
          </cell>
          <cell r="E831">
            <v>23000</v>
          </cell>
        </row>
        <row r="832">
          <cell r="B832">
            <v>826</v>
          </cell>
          <cell r="C832" t="str">
            <v xml:space="preserve">PESO ESPECIFICO DE SOLIDOS </v>
          </cell>
          <cell r="D832" t="str">
            <v>GLB</v>
          </cell>
          <cell r="E832">
            <v>58580</v>
          </cell>
        </row>
        <row r="833">
          <cell r="B833">
            <v>827</v>
          </cell>
          <cell r="C833" t="str">
            <v xml:space="preserve">LIMITES DE ATTERBERG (LIM. LIQUIDO, LIM. PLASTICO) </v>
          </cell>
          <cell r="D833" t="str">
            <v>GLB</v>
          </cell>
          <cell r="E833">
            <v>35700</v>
          </cell>
        </row>
        <row r="834">
          <cell r="B834">
            <v>828</v>
          </cell>
          <cell r="C834" t="str">
            <v xml:space="preserve">LIMITES DE CONTRACCION </v>
          </cell>
          <cell r="D834" t="str">
            <v>GLB</v>
          </cell>
          <cell r="E834">
            <v>37000</v>
          </cell>
        </row>
        <row r="835">
          <cell r="B835">
            <v>829</v>
          </cell>
          <cell r="C835" t="str">
            <v xml:space="preserve">CONTENIDO DE MATERIA ORGANICA POR IGNICION </v>
          </cell>
          <cell r="D835" t="str">
            <v>GLB</v>
          </cell>
          <cell r="E835">
            <v>31000</v>
          </cell>
        </row>
        <row r="836">
          <cell r="B836">
            <v>830</v>
          </cell>
          <cell r="C836" t="str">
            <v xml:space="preserve">COMPACTACION PROCTOR MODIFICADO </v>
          </cell>
          <cell r="D836" t="str">
            <v>GLB</v>
          </cell>
          <cell r="E836">
            <v>100000</v>
          </cell>
        </row>
        <row r="837">
          <cell r="B837">
            <v>831</v>
          </cell>
          <cell r="C837" t="str">
            <v xml:space="preserve">COMPACTACION HARVARD MINIATURA </v>
          </cell>
          <cell r="D837" t="str">
            <v>GLB</v>
          </cell>
          <cell r="E837">
            <v>166000</v>
          </cell>
        </row>
        <row r="838">
          <cell r="B838">
            <v>832</v>
          </cell>
          <cell r="C838" t="str">
            <v xml:space="preserve">DENSIDAD EN TERRENO (CONO Y ARENA) </v>
          </cell>
          <cell r="D838" t="str">
            <v>GLB</v>
          </cell>
          <cell r="E838">
            <v>56000</v>
          </cell>
        </row>
        <row r="839">
          <cell r="B839">
            <v>833</v>
          </cell>
          <cell r="C839" t="str">
            <v xml:space="preserve">CONSOLIDACION RAPIDA </v>
          </cell>
          <cell r="D839" t="str">
            <v>GLB</v>
          </cell>
          <cell r="E839">
            <v>200000</v>
          </cell>
        </row>
        <row r="840">
          <cell r="B840">
            <v>834</v>
          </cell>
          <cell r="C840" t="str">
            <v xml:space="preserve">CONSOLIDACION LENTA CON DESCARGA </v>
          </cell>
          <cell r="D840" t="str">
            <v>GLB</v>
          </cell>
          <cell r="E840">
            <v>300000</v>
          </cell>
        </row>
        <row r="841">
          <cell r="B841">
            <v>835</v>
          </cell>
          <cell r="C841" t="str">
            <v xml:space="preserve">CONSOLIDACION DOBLE CARGA </v>
          </cell>
          <cell r="D841" t="str">
            <v>GLB</v>
          </cell>
          <cell r="E841">
            <v>400000</v>
          </cell>
        </row>
        <row r="842">
          <cell r="B842">
            <v>836</v>
          </cell>
          <cell r="C842" t="str">
            <v xml:space="preserve">PERMEABILIDAD CABEZA CONSTANTE </v>
          </cell>
          <cell r="D842" t="str">
            <v>GLB</v>
          </cell>
          <cell r="E842">
            <v>133000</v>
          </cell>
        </row>
        <row r="843">
          <cell r="B843">
            <v>837</v>
          </cell>
          <cell r="C843" t="str">
            <v xml:space="preserve">EXPANSION LIBRE O CONTROLADA EN CONSOLIDOMETRO </v>
          </cell>
          <cell r="D843" t="str">
            <v>GLB</v>
          </cell>
          <cell r="E843">
            <v>111000</v>
          </cell>
        </row>
        <row r="844">
          <cell r="B844">
            <v>838</v>
          </cell>
          <cell r="C844" t="str">
            <v xml:space="preserve">EXPANSION LAMBE </v>
          </cell>
          <cell r="D844" t="str">
            <v>GLB</v>
          </cell>
          <cell r="E844">
            <v>111000</v>
          </cell>
        </row>
        <row r="845">
          <cell r="B845">
            <v>839</v>
          </cell>
          <cell r="C845" t="str">
            <v xml:space="preserve">CBR INALTERADO SIN INMERSION </v>
          </cell>
          <cell r="D845" t="str">
            <v>GLB</v>
          </cell>
          <cell r="E845">
            <v>67000</v>
          </cell>
        </row>
        <row r="846">
          <cell r="B846">
            <v>840</v>
          </cell>
          <cell r="C846" t="str">
            <v xml:space="preserve">CBR INALTERADO CON INMERSION </v>
          </cell>
          <cell r="D846" t="str">
            <v>GLB</v>
          </cell>
          <cell r="E846">
            <v>100000</v>
          </cell>
        </row>
        <row r="847">
          <cell r="B847">
            <v>841</v>
          </cell>
          <cell r="C847" t="str">
            <v xml:space="preserve">CBR SUELOS GRANULARES (METODO I) </v>
          </cell>
          <cell r="D847" t="str">
            <v>GLB</v>
          </cell>
          <cell r="E847">
            <v>250000</v>
          </cell>
        </row>
        <row r="848">
          <cell r="B848">
            <v>842</v>
          </cell>
          <cell r="C848" t="str">
            <v xml:space="preserve">CBR SUELOS COHESIVOS (METODO II) </v>
          </cell>
          <cell r="D848" t="str">
            <v>GLB</v>
          </cell>
          <cell r="E848">
            <v>464000</v>
          </cell>
        </row>
        <row r="849">
          <cell r="B849">
            <v>843</v>
          </cell>
          <cell r="C849" t="str">
            <v xml:space="preserve">CORTE DIRECTO MATERIAL ARENOSO </v>
          </cell>
          <cell r="D849" t="str">
            <v>GLB</v>
          </cell>
          <cell r="E849">
            <v>210000</v>
          </cell>
        </row>
        <row r="850">
          <cell r="B850">
            <v>844</v>
          </cell>
          <cell r="C850" t="str">
            <v xml:space="preserve">COMPRESION TRIAXIAL NO CONSOLIDADO NO DRENADO </v>
          </cell>
          <cell r="D850" t="str">
            <v>GLB</v>
          </cell>
          <cell r="E850">
            <v>200000</v>
          </cell>
        </row>
        <row r="851">
          <cell r="B851">
            <v>845</v>
          </cell>
          <cell r="C851" t="str">
            <v xml:space="preserve">COMPRESION TRIAXIAL CONSOLIDADO NO DRENADO </v>
          </cell>
          <cell r="D851" t="str">
            <v>GLB</v>
          </cell>
          <cell r="E851">
            <v>250000</v>
          </cell>
        </row>
        <row r="852">
          <cell r="B852">
            <v>846</v>
          </cell>
          <cell r="C852" t="str">
            <v xml:space="preserve">COMPRESION TRIAXIAL CONSOLIDADO DRENADO </v>
          </cell>
          <cell r="D852" t="str">
            <v>GLB</v>
          </cell>
          <cell r="E852">
            <v>350000</v>
          </cell>
        </row>
        <row r="853">
          <cell r="B853">
            <v>847</v>
          </cell>
          <cell r="C853" t="str">
            <v xml:space="preserve">COMPRESION TRIAXIAL CICLICO </v>
          </cell>
          <cell r="D853" t="str">
            <v>GLB</v>
          </cell>
          <cell r="E853">
            <v>895000</v>
          </cell>
        </row>
        <row r="854">
          <cell r="B854">
            <v>848</v>
          </cell>
          <cell r="C854" t="str">
            <v xml:space="preserve">COMPRESION INCONFINADA </v>
          </cell>
          <cell r="D854" t="str">
            <v>GLB</v>
          </cell>
          <cell r="E854">
            <v>40000</v>
          </cell>
        </row>
        <row r="855">
          <cell r="B855">
            <v>849</v>
          </cell>
          <cell r="C855" t="str">
            <v xml:space="preserve">COMPACTACION PROCTOR STANDAR </v>
          </cell>
          <cell r="D855" t="str">
            <v>GLB</v>
          </cell>
          <cell r="E855">
            <v>100000</v>
          </cell>
        </row>
        <row r="856">
          <cell r="B856">
            <v>850</v>
          </cell>
          <cell r="C856" t="str">
            <v xml:space="preserve">EXTRACCION DE NUCLEO DE CONCRETO 2" </v>
          </cell>
          <cell r="D856" t="str">
            <v>GLB</v>
          </cell>
          <cell r="E856">
            <v>180000</v>
          </cell>
        </row>
        <row r="857">
          <cell r="B857">
            <v>851</v>
          </cell>
          <cell r="C857" t="str">
            <v xml:space="preserve">EXTRACCION DE NUCLEO DE CONCRETO 3" </v>
          </cell>
          <cell r="D857" t="str">
            <v>GLB</v>
          </cell>
          <cell r="E857">
            <v>200000</v>
          </cell>
        </row>
        <row r="858">
          <cell r="B858">
            <v>852</v>
          </cell>
          <cell r="C858" t="str">
            <v xml:space="preserve">EXTRACCION DE NUCLEOS DE CONCRETO 4" </v>
          </cell>
          <cell r="D858" t="str">
            <v>GLB</v>
          </cell>
          <cell r="E858">
            <v>220000</v>
          </cell>
        </row>
        <row r="859">
          <cell r="B859">
            <v>853</v>
          </cell>
          <cell r="C859" t="str">
            <v xml:space="preserve"> ALQUILER DE MOLDE PARA MUESTRA DE CONCRETO </v>
          </cell>
          <cell r="D859" t="str">
            <v>GLB</v>
          </cell>
          <cell r="E859">
            <v>14000</v>
          </cell>
        </row>
        <row r="860">
          <cell r="B860">
            <v>854</v>
          </cell>
          <cell r="C860" t="str">
            <v xml:space="preserve">ALQUILER DE CONO SLUMP </v>
          </cell>
          <cell r="D860" t="str">
            <v>GLB</v>
          </cell>
          <cell r="E860">
            <v>14000</v>
          </cell>
        </row>
        <row r="861">
          <cell r="B861">
            <v>855</v>
          </cell>
          <cell r="C861" t="str">
            <v xml:space="preserve">PERFORACION MANUAL EN SUELO BLANDO </v>
          </cell>
          <cell r="D861" t="str">
            <v>GLB</v>
          </cell>
          <cell r="E861">
            <v>39440</v>
          </cell>
        </row>
        <row r="862">
          <cell r="B862">
            <v>856</v>
          </cell>
          <cell r="C862" t="str">
            <v xml:space="preserve">PERFORACION MANUAL EN SUELO DURO </v>
          </cell>
          <cell r="D862" t="str">
            <v>GLB</v>
          </cell>
          <cell r="E862">
            <v>42920</v>
          </cell>
        </row>
        <row r="863">
          <cell r="B863">
            <v>857</v>
          </cell>
          <cell r="C863" t="str">
            <v xml:space="preserve">PERFORACION CON EQUIPO MECANICO </v>
          </cell>
          <cell r="D863" t="str">
            <v>GLB</v>
          </cell>
          <cell r="E863">
            <v>75400</v>
          </cell>
        </row>
        <row r="864">
          <cell r="B864">
            <v>858</v>
          </cell>
          <cell r="C864" t="str">
            <v xml:space="preserve">EXTRACCION DE NUCLEO DE PAVIMENTO ASFALTICO </v>
          </cell>
          <cell r="D864" t="str">
            <v>GLB</v>
          </cell>
          <cell r="E864">
            <v>120000</v>
          </cell>
        </row>
        <row r="865">
          <cell r="B865">
            <v>859</v>
          </cell>
          <cell r="C865" t="str">
            <v xml:space="preserve">EXTRACION MANUAL DE PANELA ASFALTICA </v>
          </cell>
          <cell r="D865" t="str">
            <v>GLB</v>
          </cell>
          <cell r="E865">
            <v>81200</v>
          </cell>
        </row>
        <row r="866">
          <cell r="B866">
            <v>860</v>
          </cell>
          <cell r="C866" t="str">
            <v xml:space="preserve">DISEÑO DE MEZCLA DE CONCRETO </v>
          </cell>
          <cell r="D866" t="str">
            <v>GLB</v>
          </cell>
          <cell r="E866">
            <v>300000</v>
          </cell>
        </row>
        <row r="867">
          <cell r="B867">
            <v>861</v>
          </cell>
          <cell r="C867" t="str">
            <v xml:space="preserve">ROTURA DE CILINDRO </v>
          </cell>
          <cell r="D867" t="str">
            <v>GLB</v>
          </cell>
          <cell r="E867">
            <v>20000</v>
          </cell>
        </row>
        <row r="868">
          <cell r="B868">
            <v>862</v>
          </cell>
          <cell r="C868" t="str">
            <v xml:space="preserve">FLEXION EN VIGUETAS DE CONCRETO </v>
          </cell>
          <cell r="D868" t="str">
            <v>GLB</v>
          </cell>
          <cell r="E868">
            <v>250000</v>
          </cell>
        </row>
        <row r="869">
          <cell r="B869">
            <v>863</v>
          </cell>
          <cell r="C869" t="str">
            <v xml:space="preserve">TENSION INDIRECTA </v>
          </cell>
          <cell r="D869" t="str">
            <v>GLB</v>
          </cell>
          <cell r="E869">
            <v>61000</v>
          </cell>
        </row>
        <row r="870">
          <cell r="B870">
            <v>864</v>
          </cell>
          <cell r="C870" t="str">
            <v xml:space="preserve">INDICE DE PENETRACION </v>
          </cell>
          <cell r="D870" t="str">
            <v>GLB</v>
          </cell>
          <cell r="E870">
            <v>41000</v>
          </cell>
        </row>
        <row r="871">
          <cell r="B871">
            <v>865</v>
          </cell>
          <cell r="C871" t="str">
            <v xml:space="preserve">CONTENIDO DE ASFALTO </v>
          </cell>
          <cell r="D871" t="str">
            <v>GLB</v>
          </cell>
          <cell r="E871">
            <v>83000</v>
          </cell>
        </row>
        <row r="872">
          <cell r="B872">
            <v>866</v>
          </cell>
          <cell r="C872" t="str">
            <v xml:space="preserve">PUNTO DE ABLANDAMIENTO </v>
          </cell>
          <cell r="D872" t="str">
            <v>GLB</v>
          </cell>
          <cell r="E872">
            <v>71000</v>
          </cell>
        </row>
        <row r="873">
          <cell r="B873">
            <v>867</v>
          </cell>
          <cell r="C873" t="str">
            <v xml:space="preserve">ADHERENCIA EN BANDEJA </v>
          </cell>
          <cell r="D873" t="str">
            <v>GLB</v>
          </cell>
          <cell r="E873">
            <v>78000</v>
          </cell>
        </row>
        <row r="874">
          <cell r="B874">
            <v>868</v>
          </cell>
          <cell r="C874" t="str">
            <v xml:space="preserve">ESTABILIDAD Y FLUJO MARSHALL </v>
          </cell>
          <cell r="D874" t="str">
            <v>GLB</v>
          </cell>
          <cell r="E874">
            <v>39000</v>
          </cell>
        </row>
        <row r="875">
          <cell r="B875">
            <v>869</v>
          </cell>
          <cell r="C875" t="str">
            <v xml:space="preserve">DISEÑO MARSHALL </v>
          </cell>
          <cell r="D875" t="str">
            <v>GLB</v>
          </cell>
          <cell r="E875">
            <v>772000</v>
          </cell>
        </row>
        <row r="876">
          <cell r="B876">
            <v>870</v>
          </cell>
          <cell r="C876" t="str">
            <v xml:space="preserve">INDICE DE APLANAMIENTO Y ALARGAMIENTO DE AGREGADOS </v>
          </cell>
          <cell r="D876" t="str">
            <v>GLB</v>
          </cell>
          <cell r="E876">
            <v>152000</v>
          </cell>
        </row>
        <row r="877">
          <cell r="C877" t="str">
            <v>OTROS</v>
          </cell>
        </row>
        <row r="878">
          <cell r="B878">
            <v>871</v>
          </cell>
          <cell r="C878" t="str">
            <v>TUBO PVC 1/2" RDE9</v>
          </cell>
          <cell r="D878" t="str">
            <v>ML</v>
          </cell>
          <cell r="E878">
            <v>1800</v>
          </cell>
        </row>
        <row r="879">
          <cell r="B879">
            <v>872</v>
          </cell>
          <cell r="C879" t="str">
            <v>CODO PVC 1/2"</v>
          </cell>
          <cell r="D879" t="str">
            <v>UN</v>
          </cell>
          <cell r="E879">
            <v>130</v>
          </cell>
        </row>
        <row r="880">
          <cell r="B880">
            <v>873</v>
          </cell>
          <cell r="C880" t="str">
            <v>LLAVE DE PASO 1/2" RW</v>
          </cell>
          <cell r="D880" t="str">
            <v>UN</v>
          </cell>
          <cell r="E880">
            <v>10000</v>
          </cell>
        </row>
        <row r="881">
          <cell r="B881">
            <v>874</v>
          </cell>
          <cell r="C881" t="str">
            <v>ARBOL HAYUELO H=1,00</v>
          </cell>
          <cell r="D881" t="str">
            <v>UN</v>
          </cell>
          <cell r="E881">
            <v>120000</v>
          </cell>
        </row>
        <row r="882">
          <cell r="B882">
            <v>875</v>
          </cell>
          <cell r="C882" t="str">
            <v>UNION PVC 1/2"</v>
          </cell>
          <cell r="D882" t="str">
            <v>UN</v>
          </cell>
          <cell r="E882">
            <v>300</v>
          </cell>
        </row>
        <row r="883">
          <cell r="B883">
            <v>876</v>
          </cell>
          <cell r="C883" t="str">
            <v>DIVULGACION Y SOSTENIBILIDAD</v>
          </cell>
          <cell r="D883" t="str">
            <v>GL</v>
          </cell>
          <cell r="E883">
            <v>103500000</v>
          </cell>
        </row>
        <row r="884">
          <cell r="B884">
            <v>877</v>
          </cell>
          <cell r="C884" t="str">
            <v>CONSTRUCCION CULTURAL</v>
          </cell>
          <cell r="D884" t="str">
            <v>GL</v>
          </cell>
          <cell r="E884">
            <v>103500000</v>
          </cell>
        </row>
        <row r="885">
          <cell r="B885">
            <v>878</v>
          </cell>
          <cell r="C885" t="str">
            <v>OFICINAS Y ALMACEN DE OBRA</v>
          </cell>
          <cell r="D885" t="str">
            <v>GL</v>
          </cell>
          <cell r="E885">
            <v>404600</v>
          </cell>
        </row>
        <row r="886">
          <cell r="B886">
            <v>879</v>
          </cell>
          <cell r="C886" t="str">
            <v>RED ELECTRICA PROVISIONAL (50M) A TODO COSTO</v>
          </cell>
          <cell r="D886" t="str">
            <v>GL</v>
          </cell>
          <cell r="E886">
            <v>500000</v>
          </cell>
        </row>
        <row r="887">
          <cell r="B887">
            <v>880</v>
          </cell>
          <cell r="C887" t="str">
            <v>TEJA ETERNIT No 6</v>
          </cell>
          <cell r="D887" t="str">
            <v>UN</v>
          </cell>
          <cell r="E887">
            <v>21000</v>
          </cell>
        </row>
        <row r="888">
          <cell r="B888">
            <v>881</v>
          </cell>
          <cell r="C888" t="str">
            <v>GANCHO TEJA ETERNIT 55mm</v>
          </cell>
          <cell r="D888" t="str">
            <v>UN</v>
          </cell>
          <cell r="E888">
            <v>6720</v>
          </cell>
        </row>
        <row r="889">
          <cell r="B889">
            <v>882</v>
          </cell>
          <cell r="C889" t="str">
            <v>BISAGRA COMUN 3"</v>
          </cell>
          <cell r="D889" t="str">
            <v>UN</v>
          </cell>
          <cell r="E889">
            <v>9000</v>
          </cell>
        </row>
        <row r="890">
          <cell r="B890">
            <v>883</v>
          </cell>
          <cell r="C890" t="str">
            <v>PORTA CANDADO SIMPLE 3</v>
          </cell>
          <cell r="D890" t="str">
            <v>UN</v>
          </cell>
          <cell r="E890">
            <v>2200</v>
          </cell>
        </row>
        <row r="891">
          <cell r="B891">
            <v>884</v>
          </cell>
          <cell r="C891" t="str">
            <v>CAJILLA MEDIDORES DE AGUA PLASTICA</v>
          </cell>
          <cell r="D891" t="str">
            <v>UN</v>
          </cell>
          <cell r="E891">
            <v>99876</v>
          </cell>
        </row>
        <row r="892">
          <cell r="B892">
            <v>885</v>
          </cell>
          <cell r="C892" t="str">
            <v>CAJILLA MEDIDORES DE AGUA CONCRETO</v>
          </cell>
          <cell r="D892" t="str">
            <v>UN</v>
          </cell>
          <cell r="E892">
            <v>63799.999999999993</v>
          </cell>
        </row>
        <row r="893">
          <cell r="B893">
            <v>886</v>
          </cell>
          <cell r="C893" t="str">
            <v>sika transparente 10</v>
          </cell>
          <cell r="D893" t="str">
            <v>kg</v>
          </cell>
          <cell r="E893">
            <v>16936</v>
          </cell>
        </row>
        <row r="894">
          <cell r="B894">
            <v>887</v>
          </cell>
          <cell r="C894" t="str">
            <v>igol denso</v>
          </cell>
          <cell r="D894" t="str">
            <v>kg</v>
          </cell>
          <cell r="E894">
            <v>13108</v>
          </cell>
        </row>
        <row r="895">
          <cell r="B895">
            <v>888</v>
          </cell>
          <cell r="C895" t="str">
            <v>PALMA PHOENIX H=1-1,5m</v>
          </cell>
          <cell r="D895" t="str">
            <v>und</v>
          </cell>
          <cell r="E895">
            <v>400000</v>
          </cell>
        </row>
        <row r="896">
          <cell r="B896">
            <v>889</v>
          </cell>
          <cell r="C896" t="str">
            <v>ARBOL CARBONERO ROJO H=1-1,5M</v>
          </cell>
          <cell r="D896" t="str">
            <v>und</v>
          </cell>
          <cell r="E896">
            <v>150000</v>
          </cell>
        </row>
        <row r="897">
          <cell r="B897">
            <v>890</v>
          </cell>
          <cell r="C897" t="str">
            <v>ARBOL CAYENO H=0,5-1,0M</v>
          </cell>
          <cell r="D897" t="str">
            <v>und</v>
          </cell>
          <cell r="E897">
            <v>110000</v>
          </cell>
        </row>
        <row r="898">
          <cell r="B898">
            <v>891</v>
          </cell>
          <cell r="C898" t="str">
            <v>ARBOL EUGENIA H=1-1,5M</v>
          </cell>
          <cell r="D898" t="str">
            <v>und</v>
          </cell>
          <cell r="E898">
            <v>120000</v>
          </cell>
        </row>
        <row r="899">
          <cell r="B899">
            <v>892</v>
          </cell>
          <cell r="C899" t="str">
            <v>HERBICIDA (Roundup )</v>
          </cell>
          <cell r="D899" t="str">
            <v>kg</v>
          </cell>
          <cell r="E899">
            <v>9500</v>
          </cell>
        </row>
        <row r="900">
          <cell r="B900">
            <v>893</v>
          </cell>
          <cell r="C900" t="str">
            <v>CESPEDON</v>
          </cell>
          <cell r="D900" t="str">
            <v>M2</v>
          </cell>
          <cell r="E900">
            <v>1800</v>
          </cell>
        </row>
        <row r="901">
          <cell r="B901">
            <v>894</v>
          </cell>
          <cell r="C901" t="str">
            <v>ESTACAS</v>
          </cell>
          <cell r="D901" t="str">
            <v>UND</v>
          </cell>
          <cell r="E901">
            <v>50</v>
          </cell>
        </row>
        <row r="902">
          <cell r="B902">
            <v>895</v>
          </cell>
          <cell r="C902" t="str">
            <v>ARCILLA</v>
          </cell>
          <cell r="D902" t="str">
            <v>M3</v>
          </cell>
          <cell r="E902">
            <v>30000</v>
          </cell>
        </row>
        <row r="903">
          <cell r="B903">
            <v>896</v>
          </cell>
          <cell r="C903" t="str">
            <v>ANTICORROSIVO</v>
          </cell>
          <cell r="D903" t="str">
            <v>GL</v>
          </cell>
          <cell r="E903">
            <v>38000</v>
          </cell>
        </row>
        <row r="904">
          <cell r="B904">
            <v>897</v>
          </cell>
          <cell r="C904" t="str">
            <v>ESMALTE MATE</v>
          </cell>
          <cell r="D904" t="str">
            <v>GL</v>
          </cell>
          <cell r="E904">
            <v>53200</v>
          </cell>
        </row>
        <row r="905">
          <cell r="B905">
            <v>898</v>
          </cell>
          <cell r="C905" t="str">
            <v>FORJA EN PUNTA DE VARILLA CUADRADA DE 1"X1"</v>
          </cell>
          <cell r="D905" t="str">
            <v>UND</v>
          </cell>
          <cell r="E905">
            <v>3000</v>
          </cell>
        </row>
        <row r="906">
          <cell r="B906">
            <v>899</v>
          </cell>
          <cell r="C906" t="str">
            <v>PLATINA 2" X3/16 + ANGULO 1" X 1" L=0,12M</v>
          </cell>
          <cell r="D906" t="str">
            <v>UND</v>
          </cell>
          <cell r="E906">
            <v>6300</v>
          </cell>
        </row>
        <row r="907">
          <cell r="B907">
            <v>900</v>
          </cell>
          <cell r="C907" t="str">
            <v>VARILLA CUADRADA DE 1"X 1"</v>
          </cell>
          <cell r="D907" t="str">
            <v>UND</v>
          </cell>
          <cell r="E907">
            <v>12700</v>
          </cell>
        </row>
        <row r="908">
          <cell r="B908">
            <v>901</v>
          </cell>
          <cell r="C908" t="str">
            <v xml:space="preserve">SOLDADURA DE 1/8 </v>
          </cell>
          <cell r="D908" t="str">
            <v>KG</v>
          </cell>
          <cell r="E908">
            <v>6900</v>
          </cell>
        </row>
        <row r="909">
          <cell r="B909">
            <v>902</v>
          </cell>
          <cell r="C909" t="str">
            <v>cicatrizante</v>
          </cell>
          <cell r="D909" t="str">
            <v>gr</v>
          </cell>
          <cell r="E909">
            <v>100</v>
          </cell>
        </row>
        <row r="910">
          <cell r="B910">
            <v>903</v>
          </cell>
          <cell r="C910" t="str">
            <v>Antisol</v>
          </cell>
          <cell r="D910" t="str">
            <v>kg</v>
          </cell>
          <cell r="E910">
            <v>6275</v>
          </cell>
        </row>
        <row r="911">
          <cell r="B911">
            <v>904</v>
          </cell>
          <cell r="C911" t="str">
            <v xml:space="preserve">CAÑUELA PREFABRICADA TIPO B (800x300x225mm) </v>
          </cell>
          <cell r="D911" t="str">
            <v>ML</v>
          </cell>
          <cell r="E911">
            <v>31000</v>
          </cell>
        </row>
        <row r="912">
          <cell r="B912">
            <v>905</v>
          </cell>
          <cell r="C912" t="str">
            <v>Cal viva molida</v>
          </cell>
          <cell r="D912" t="str">
            <v>m3</v>
          </cell>
          <cell r="E912">
            <v>348000</v>
          </cell>
        </row>
      </sheetData>
      <sheetData sheetId="7" refreshError="1"/>
      <sheetData sheetId="8">
        <row r="6">
          <cell r="B6">
            <v>1</v>
          </cell>
          <cell r="C6" t="str">
            <v>CUADRILLA (2AYUDANTES)</v>
          </cell>
          <cell r="D6" t="str">
            <v>JR</v>
          </cell>
          <cell r="E6">
            <v>59932.28</v>
          </cell>
        </row>
        <row r="7">
          <cell r="B7">
            <v>2</v>
          </cell>
          <cell r="C7" t="str">
            <v>CUADRILLA (2AYUDANTES)</v>
          </cell>
          <cell r="D7" t="str">
            <v>HR</v>
          </cell>
          <cell r="E7">
            <v>7491.52</v>
          </cell>
        </row>
        <row r="8">
          <cell r="B8">
            <v>3</v>
          </cell>
          <cell r="C8" t="str">
            <v>CUADRILLA (3OFICIALES+6AYUDANTES)</v>
          </cell>
          <cell r="D8" t="str">
            <v>JR</v>
          </cell>
          <cell r="E8">
            <v>310457.48</v>
          </cell>
        </row>
        <row r="9">
          <cell r="B9">
            <v>4</v>
          </cell>
          <cell r="C9" t="str">
            <v>CUADRILLA (3OFICIALES+6AYUDANTES)</v>
          </cell>
          <cell r="D9" t="str">
            <v>HR</v>
          </cell>
          <cell r="E9">
            <v>38807.15</v>
          </cell>
        </row>
        <row r="10">
          <cell r="B10">
            <v>5</v>
          </cell>
          <cell r="C10" t="str">
            <v>CUADRILLA (OFICIAL+2AYUDANTES)</v>
          </cell>
          <cell r="D10" t="str">
            <v>JR</v>
          </cell>
          <cell r="E10">
            <v>103485.83</v>
          </cell>
        </row>
        <row r="11">
          <cell r="B11">
            <v>6</v>
          </cell>
          <cell r="C11" t="str">
            <v>CUADRILLA (OFICIAL+2AYUDANTES)</v>
          </cell>
          <cell r="D11" t="str">
            <v>HR</v>
          </cell>
          <cell r="E11">
            <v>12935.71</v>
          </cell>
        </row>
        <row r="12">
          <cell r="B12">
            <v>7</v>
          </cell>
          <cell r="C12" t="str">
            <v>CUADRILLA (OFICIAL+3AYUDANTES)</v>
          </cell>
          <cell r="D12" t="str">
            <v>HR</v>
          </cell>
          <cell r="E12">
            <v>16681.47</v>
          </cell>
        </row>
        <row r="13">
          <cell r="B13">
            <v>8</v>
          </cell>
          <cell r="C13" t="str">
            <v>CUADRILLA (OFICIAL+3AYUDANTES)</v>
          </cell>
          <cell r="D13" t="str">
            <v>JR</v>
          </cell>
          <cell r="E13">
            <v>133451.97</v>
          </cell>
        </row>
        <row r="14">
          <cell r="B14">
            <v>9</v>
          </cell>
          <cell r="C14" t="str">
            <v>CUADRILLA (OFICIAL+4AYUDANTES)</v>
          </cell>
          <cell r="D14" t="str">
            <v>HR</v>
          </cell>
          <cell r="E14">
            <v>20427.23</v>
          </cell>
        </row>
        <row r="15">
          <cell r="B15">
            <v>10</v>
          </cell>
          <cell r="C15" t="str">
            <v>CUADRILLA (OFICIAL+4AYUDANTES)</v>
          </cell>
          <cell r="D15" t="str">
            <v>JR</v>
          </cell>
          <cell r="E15">
            <v>163418.10999999999</v>
          </cell>
        </row>
        <row r="16">
          <cell r="B16">
            <v>11</v>
          </cell>
          <cell r="C16" t="str">
            <v>CUADRILLA (OFICIAL+6AYUDANTES)</v>
          </cell>
          <cell r="D16" t="str">
            <v>JR</v>
          </cell>
          <cell r="E16">
            <v>223350.38</v>
          </cell>
        </row>
        <row r="17">
          <cell r="B17">
            <v>12</v>
          </cell>
          <cell r="C17" t="str">
            <v>CUADRILLA (OFICIAL+6AYUDANTES)</v>
          </cell>
          <cell r="D17" t="str">
            <v>HR</v>
          </cell>
          <cell r="E17">
            <v>27918.76</v>
          </cell>
        </row>
        <row r="18">
          <cell r="B18">
            <v>13</v>
          </cell>
          <cell r="C18" t="str">
            <v>CUADRILLA (OFICIAL+AYUDANTE)</v>
          </cell>
          <cell r="D18" t="str">
            <v>JR</v>
          </cell>
          <cell r="E18">
            <v>73519.69</v>
          </cell>
        </row>
        <row r="19">
          <cell r="B19">
            <v>14</v>
          </cell>
          <cell r="C19" t="str">
            <v>CUADRILLA (OFICIAL+AYUDANTE)</v>
          </cell>
          <cell r="D19" t="str">
            <v>HR</v>
          </cell>
          <cell r="E19">
            <v>9189.9500000000007</v>
          </cell>
        </row>
        <row r="20">
          <cell r="B20">
            <v>15</v>
          </cell>
          <cell r="C20" t="str">
            <v>CUADRILLA (TECNICOELECTRICO+2AYUDANTES)</v>
          </cell>
          <cell r="D20" t="str">
            <v>JR</v>
          </cell>
          <cell r="E20">
            <v>110279.11</v>
          </cell>
        </row>
        <row r="21">
          <cell r="B21">
            <v>16</v>
          </cell>
          <cell r="C21" t="str">
            <v>CUADRILLA (TECNICOELECTRICO+AYUDANTE)</v>
          </cell>
          <cell r="D21" t="str">
            <v>JR</v>
          </cell>
          <cell r="E21">
            <v>80312.97</v>
          </cell>
        </row>
        <row r="22">
          <cell r="B22">
            <v>17</v>
          </cell>
          <cell r="C22" t="str">
            <v>CUADRILLA (TECNICOELECTRICO+AYUDANTE)</v>
          </cell>
          <cell r="D22" t="str">
            <v>HR</v>
          </cell>
          <cell r="E22">
            <v>10039.120000000001</v>
          </cell>
        </row>
        <row r="23">
          <cell r="B23">
            <v>18</v>
          </cell>
          <cell r="C23" t="str">
            <v>CUADRILLA (TUBERO+2AYUDANTES)</v>
          </cell>
          <cell r="D23" t="str">
            <v>JR</v>
          </cell>
          <cell r="E23">
            <v>110279.11</v>
          </cell>
        </row>
        <row r="24">
          <cell r="B24">
            <v>19</v>
          </cell>
          <cell r="C24" t="str">
            <v>CUADRILLA (TUBERO+2AYUDANTES)</v>
          </cell>
          <cell r="D24" t="str">
            <v>HR</v>
          </cell>
          <cell r="E24">
            <v>13784.88</v>
          </cell>
        </row>
        <row r="25">
          <cell r="B25">
            <v>20</v>
          </cell>
          <cell r="C25" t="str">
            <v>CUADRILLA (TUBERO+AYUDANTE)</v>
          </cell>
          <cell r="D25" t="str">
            <v>JR</v>
          </cell>
          <cell r="E25">
            <v>80312.97</v>
          </cell>
        </row>
        <row r="26">
          <cell r="B26">
            <v>21</v>
          </cell>
          <cell r="C26" t="str">
            <v>CUADRILLA (TUBERO+AYUDANTE)</v>
          </cell>
          <cell r="D26" t="str">
            <v>HR</v>
          </cell>
          <cell r="E26">
            <v>10039.120000000001</v>
          </cell>
        </row>
        <row r="27">
          <cell r="B27">
            <v>22</v>
          </cell>
          <cell r="C27" t="str">
            <v>CUADRILLA (TOPOGRAFO Y CADENERO)</v>
          </cell>
          <cell r="D27" t="str">
            <v>JR</v>
          </cell>
          <cell r="E27">
            <v>95000</v>
          </cell>
        </row>
        <row r="28">
          <cell r="B28">
            <v>23</v>
          </cell>
          <cell r="C28" t="str">
            <v>CUADRILLA (AMBIENTAL+ AYUDANTE)</v>
          </cell>
          <cell r="D28" t="str">
            <v>JR</v>
          </cell>
          <cell r="E28">
            <v>170000</v>
          </cell>
        </row>
      </sheetData>
      <sheetData sheetId="9">
        <row r="6">
          <cell r="B6">
            <v>1</v>
          </cell>
          <cell r="C6" t="str">
            <v>TRANSPORTE TUBERIA Y PREFABRICADOS SEÑALOS</v>
          </cell>
          <cell r="D6" t="str">
            <v>KG</v>
          </cell>
          <cell r="E6">
            <v>21.46</v>
          </cell>
        </row>
        <row r="7">
          <cell r="B7">
            <v>2</v>
          </cell>
          <cell r="C7" t="str">
            <v>TRANSPORTE DE BASES ASFALTICAS</v>
          </cell>
          <cell r="D7" t="str">
            <v>M3-KM</v>
          </cell>
          <cell r="E7">
            <v>875</v>
          </cell>
        </row>
        <row r="8">
          <cell r="B8">
            <v>3</v>
          </cell>
          <cell r="C8" t="str">
            <v>TRANSPORTE DE POSTES AP/LA (CAMION-TRACTOMULA)</v>
          </cell>
          <cell r="D8" t="str">
            <v>UN</v>
          </cell>
          <cell r="E8">
            <v>15000</v>
          </cell>
        </row>
        <row r="9">
          <cell r="B9">
            <v>4</v>
          </cell>
          <cell r="C9" t="str">
            <v>TRANSPORTE LA DRILLO</v>
          </cell>
          <cell r="D9" t="str">
            <v>UN</v>
          </cell>
          <cell r="E9">
            <v>50</v>
          </cell>
        </row>
        <row r="10">
          <cell r="B10">
            <v>5</v>
          </cell>
          <cell r="C10" t="str">
            <v>DERECHOS DE BOTADERO</v>
          </cell>
          <cell r="D10" t="str">
            <v>M3</v>
          </cell>
          <cell r="E10">
            <v>3000</v>
          </cell>
        </row>
        <row r="11">
          <cell r="B11">
            <v>6</v>
          </cell>
          <cell r="C11" t="str">
            <v>MOVILIZACIÓN MONTAJE Y DESMONTAJE PILOTEADORA</v>
          </cell>
          <cell r="D11" t="str">
            <v>ML</v>
          </cell>
          <cell r="E11">
            <v>4762</v>
          </cell>
        </row>
        <row r="12">
          <cell r="B12">
            <v>7</v>
          </cell>
          <cell r="C12" t="str">
            <v>TRANSPORTE DE EQUIPO MENOR</v>
          </cell>
          <cell r="D12" t="str">
            <v>UN</v>
          </cell>
          <cell r="E12">
            <v>120000</v>
          </cell>
        </row>
        <row r="13">
          <cell r="B13">
            <v>8</v>
          </cell>
          <cell r="C13" t="str">
            <v>TRANSPORTE DE PETREOS</v>
          </cell>
          <cell r="D13" t="str">
            <v>M3-KM</v>
          </cell>
          <cell r="E13">
            <v>625</v>
          </cell>
        </row>
        <row r="14">
          <cell r="B14">
            <v>9</v>
          </cell>
          <cell r="C14" t="str">
            <v>VOLQUETA (6) M3</v>
          </cell>
          <cell r="D14" t="str">
            <v>M3-KM</v>
          </cell>
          <cell r="E14">
            <v>30000</v>
          </cell>
        </row>
      </sheetData>
      <sheetData sheetId="10">
        <row r="6">
          <cell r="C6" t="str">
            <v>EQUIPO PESADO</v>
          </cell>
        </row>
        <row r="7">
          <cell r="B7">
            <v>1</v>
          </cell>
          <cell r="C7" t="str">
            <v>COMPACTADOR DE LLANTAS</v>
          </cell>
          <cell r="D7" t="str">
            <v>HR</v>
          </cell>
          <cell r="E7">
            <v>81031.490000000005</v>
          </cell>
        </row>
        <row r="8">
          <cell r="B8">
            <v>2</v>
          </cell>
          <cell r="C8" t="str">
            <v>GRUA EXTENSION PARA POSTES</v>
          </cell>
          <cell r="D8" t="str">
            <v>dia</v>
          </cell>
          <cell r="E8">
            <v>315000</v>
          </cell>
        </row>
        <row r="9">
          <cell r="B9">
            <v>3</v>
          </cell>
          <cell r="C9" t="str">
            <v>MOTONIVELADORA</v>
          </cell>
          <cell r="D9" t="str">
            <v>GLB</v>
          </cell>
          <cell r="E9">
            <v>108836.64</v>
          </cell>
        </row>
        <row r="10">
          <cell r="B10">
            <v>4</v>
          </cell>
          <cell r="C10" t="str">
            <v>RETROEXCAVADORA SOBRE ORUGAS</v>
          </cell>
          <cell r="D10" t="str">
            <v>HR</v>
          </cell>
          <cell r="E10">
            <v>164229.23000000001</v>
          </cell>
        </row>
        <row r="11">
          <cell r="B11">
            <v>5</v>
          </cell>
          <cell r="C11" t="str">
            <v>RETROCARGADOR</v>
          </cell>
          <cell r="D11" t="str">
            <v>HR</v>
          </cell>
          <cell r="E11">
            <v>103960</v>
          </cell>
        </row>
        <row r="12">
          <cell r="B12">
            <v>6</v>
          </cell>
          <cell r="C12" t="str">
            <v>VIBROCOMPACTADOR</v>
          </cell>
          <cell r="D12" t="str">
            <v>HR</v>
          </cell>
          <cell r="E12">
            <v>67968.19</v>
          </cell>
        </row>
        <row r="13">
          <cell r="B13">
            <v>7</v>
          </cell>
          <cell r="C13" t="str">
            <v>TERMINADORA DE ASFALTO</v>
          </cell>
          <cell r="D13" t="str">
            <v>HR</v>
          </cell>
          <cell r="E13">
            <v>63800</v>
          </cell>
        </row>
        <row r="14">
          <cell r="B14">
            <v>8</v>
          </cell>
          <cell r="C14" t="str">
            <v>CARROTANQUE IRRIGADOR DE AGUA</v>
          </cell>
          <cell r="D14" t="str">
            <v>HR</v>
          </cell>
          <cell r="E14">
            <v>30000</v>
          </cell>
        </row>
        <row r="15">
          <cell r="B15">
            <v>9</v>
          </cell>
          <cell r="C15" t="str">
            <v>FRESADORA (Incluye Operario Combustible y Puntas)</v>
          </cell>
          <cell r="D15" t="str">
            <v>HR</v>
          </cell>
          <cell r="E15">
            <v>290000</v>
          </cell>
        </row>
        <row r="16">
          <cell r="B16">
            <v>10</v>
          </cell>
          <cell r="C16" t="str">
            <v>PILOTEADORA</v>
          </cell>
          <cell r="D16" t="str">
            <v>DIA</v>
          </cell>
          <cell r="E16">
            <v>120000</v>
          </cell>
        </row>
        <row r="17">
          <cell r="B17">
            <v>11</v>
          </cell>
          <cell r="C17" t="str">
            <v xml:space="preserve">VIBROCOMPACTADOR </v>
          </cell>
          <cell r="D17" t="str">
            <v>HR</v>
          </cell>
          <cell r="E17">
            <v>73273.25</v>
          </cell>
        </row>
        <row r="18">
          <cell r="B18">
            <v>12</v>
          </cell>
          <cell r="C18" t="str">
            <v>GRUA BRAZO ARTICULADO(H=10,38m)</v>
          </cell>
          <cell r="D18" t="str">
            <v>HR</v>
          </cell>
          <cell r="E18">
            <v>58368.87</v>
          </cell>
        </row>
        <row r="19">
          <cell r="B19">
            <v>13</v>
          </cell>
          <cell r="C19" t="str">
            <v>RECICLADORA DE PAVIMENTO</v>
          </cell>
          <cell r="D19" t="str">
            <v>HR</v>
          </cell>
          <cell r="E19">
            <v>290000</v>
          </cell>
        </row>
        <row r="20">
          <cell r="B20">
            <v>14</v>
          </cell>
          <cell r="C20" t="str">
            <v>FRESADO DE PAVIMENTO(e&lt;0,25cmatodocosto)</v>
          </cell>
          <cell r="D20" t="str">
            <v>M3</v>
          </cell>
          <cell r="E20">
            <v>56000</v>
          </cell>
        </row>
        <row r="21">
          <cell r="B21">
            <v>15</v>
          </cell>
          <cell r="C21" t="str">
            <v>BULDOZER</v>
          </cell>
          <cell r="D21" t="str">
            <v>HR</v>
          </cell>
          <cell r="E21">
            <v>80000</v>
          </cell>
        </row>
        <row r="22">
          <cell r="B22">
            <v>16</v>
          </cell>
          <cell r="C22" t="str">
            <v>VOLQUETA 6m3</v>
          </cell>
          <cell r="D22" t="str">
            <v>HR</v>
          </cell>
          <cell r="E22">
            <v>35000</v>
          </cell>
        </row>
        <row r="23">
          <cell r="B23">
            <v>17</v>
          </cell>
          <cell r="C23" t="str">
            <v>VIBRADOR TIPO AGUJA</v>
          </cell>
          <cell r="D23" t="str">
            <v>DIA</v>
          </cell>
          <cell r="E23">
            <v>23311.360000000001</v>
          </cell>
        </row>
        <row r="24">
          <cell r="B24">
            <v>18</v>
          </cell>
          <cell r="C24" t="str">
            <v>EQUIPO LIVIANO Y HERRAMIENTAS</v>
          </cell>
        </row>
        <row r="25">
          <cell r="B25">
            <v>19</v>
          </cell>
          <cell r="C25" t="str">
            <v>RANA</v>
          </cell>
          <cell r="D25" t="str">
            <v>DIA</v>
          </cell>
          <cell r="E25">
            <v>34800</v>
          </cell>
        </row>
        <row r="26">
          <cell r="B26">
            <v>20</v>
          </cell>
          <cell r="C26" t="str">
            <v>HERRAMIENTA MENOR</v>
          </cell>
          <cell r="D26" t="str">
            <v>GLB</v>
          </cell>
          <cell r="E26">
            <v>2000</v>
          </cell>
        </row>
        <row r="27">
          <cell r="B27">
            <v>21</v>
          </cell>
          <cell r="C27" t="str">
            <v>COMPRESOR</v>
          </cell>
          <cell r="D27" t="str">
            <v>HR</v>
          </cell>
          <cell r="E27">
            <v>39440</v>
          </cell>
        </row>
        <row r="28">
          <cell r="B28">
            <v>22</v>
          </cell>
          <cell r="C28" t="str">
            <v>EQUIPO DE DEMARCACION</v>
          </cell>
          <cell r="D28" t="str">
            <v>HR</v>
          </cell>
          <cell r="E28">
            <v>17500</v>
          </cell>
        </row>
        <row r="29">
          <cell r="B29">
            <v>23</v>
          </cell>
          <cell r="C29" t="str">
            <v>REGLA VIBRATORIA A GASOLINA</v>
          </cell>
          <cell r="D29" t="str">
            <v>DIA</v>
          </cell>
          <cell r="E29">
            <v>23200</v>
          </cell>
        </row>
        <row r="30">
          <cell r="B30">
            <v>24</v>
          </cell>
          <cell r="C30" t="str">
            <v>MEZCLADOR A AGASOLINA(1,5Bultos)</v>
          </cell>
          <cell r="D30" t="str">
            <v>DIA</v>
          </cell>
          <cell r="E30">
            <v>40600</v>
          </cell>
        </row>
        <row r="31">
          <cell r="B31">
            <v>25</v>
          </cell>
          <cell r="C31" t="str">
            <v>MOTOSIERRA</v>
          </cell>
          <cell r="D31" t="str">
            <v>DIA</v>
          </cell>
          <cell r="E31">
            <v>29000</v>
          </cell>
        </row>
        <row r="32">
          <cell r="B32">
            <v>26</v>
          </cell>
          <cell r="C32" t="str">
            <v>CORTADORA DE CONCRETO(SINDISCO)</v>
          </cell>
          <cell r="D32" t="str">
            <v>DIA</v>
          </cell>
          <cell r="E32">
            <v>46400</v>
          </cell>
        </row>
        <row r="33">
          <cell r="B33">
            <v>27</v>
          </cell>
          <cell r="C33" t="str">
            <v>VIBRADOR TIPO PULIDORA</v>
          </cell>
          <cell r="D33" t="str">
            <v>DIA</v>
          </cell>
          <cell r="E33">
            <v>23200</v>
          </cell>
        </row>
        <row r="34">
          <cell r="B34">
            <v>28</v>
          </cell>
          <cell r="C34" t="str">
            <v>MOTOBOMBA SUMERGIBLE Ø2" O3"</v>
          </cell>
          <cell r="D34" t="str">
            <v>DIA</v>
          </cell>
          <cell r="E34">
            <v>25520</v>
          </cell>
        </row>
        <row r="35">
          <cell r="B35">
            <v>29</v>
          </cell>
          <cell r="C35" t="str">
            <v>CORTADORA DE LADRILLO (SINDISCO)</v>
          </cell>
          <cell r="D35" t="str">
            <v>DIA</v>
          </cell>
          <cell r="E35">
            <v>29000</v>
          </cell>
        </row>
        <row r="36">
          <cell r="B36">
            <v>30</v>
          </cell>
          <cell r="C36" t="str">
            <v>BENITIN 120</v>
          </cell>
          <cell r="D36" t="str">
            <v>DIA</v>
          </cell>
          <cell r="E36">
            <v>139200</v>
          </cell>
        </row>
        <row r="37">
          <cell r="B37">
            <v>31</v>
          </cell>
          <cell r="C37" t="str">
            <v>MARTILLO NEUMÁTICO 60LB</v>
          </cell>
          <cell r="D37" t="str">
            <v>HR</v>
          </cell>
          <cell r="E37">
            <v>5688.64</v>
          </cell>
        </row>
        <row r="38">
          <cell r="B38">
            <v>32</v>
          </cell>
          <cell r="C38" t="str">
            <v>EQUIPO DE TOPOGRAFIA</v>
          </cell>
          <cell r="D38" t="str">
            <v>DIA</v>
          </cell>
          <cell r="E38">
            <v>1000000</v>
          </cell>
        </row>
        <row r="39">
          <cell r="B39">
            <v>33</v>
          </cell>
          <cell r="C39" t="str">
            <v>EUQUIPO DE SOLDADURA</v>
          </cell>
          <cell r="D39" t="str">
            <v>DIA</v>
          </cell>
          <cell r="E39">
            <v>100000</v>
          </cell>
        </row>
      </sheetData>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Insumos"/>
      <sheetName val="EQUIPO"/>
      <sheetName val="MATERIAL"/>
      <sheetName val="materiales"/>
      <sheetName val="otros"/>
      <sheetName val="APU"/>
      <sheetName val="Presup_Cancha"/>
      <sheetName val="Res-Accide-10"/>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Análisis de precios"/>
      <sheetName val="Despiece"/>
      <sheetName val="COSTOS OFICINA"/>
      <sheetName val="COSTOS CAMPAMENTO"/>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NP027"/>
      <sheetName val="JUSTIF"/>
      <sheetName val="MATERIALES"/>
      <sheetName val="APUS"/>
      <sheetName val="No Previstos"/>
      <sheetName val="Justificacion"/>
      <sheetName val="Memoria"/>
      <sheetName val="APU"/>
      <sheetName val="Cotizacion NP"/>
      <sheetName val="A.P.U (2)"/>
      <sheetName val="Hoja1"/>
      <sheetName val="Presupuesto (2)"/>
      <sheetName val="INS desactualizados"/>
      <sheetName val="Hoja2"/>
      <sheetName val="Hoja3"/>
    </sheetNames>
    <sheetDataSet>
      <sheetData sheetId="0"/>
      <sheetData sheetId="1"/>
      <sheetData sheetId="2"/>
      <sheetData sheetId="3"/>
      <sheetData sheetId="4" refreshError="1"/>
      <sheetData sheetId="5"/>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PR_0"/>
      <sheetName val="PR_11"/>
      <sheetName val="PR_2"/>
      <sheetName val="PR_3"/>
      <sheetName val="PR_4"/>
      <sheetName val="PR_5"/>
      <sheetName val="PR_6"/>
      <sheetName val="PR_7"/>
      <sheetName val="PR_8"/>
      <sheetName val="PR_9"/>
      <sheetName val="PR_10"/>
      <sheetName val="PR_1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Itemes_Renovación"/>
      <sheetName val="FECHAS_DE_CORTE"/>
      <sheetName val="Informacion_General"/>
      <sheetName val="días_habiles_2015"/>
      <sheetName val="INS"/>
      <sheetName val="Ppto"/>
      <sheetName val="Plan_auditoría"/>
      <sheetName val="Análisis_de_precios"/>
      <sheetName val="Formulas"/>
      <sheetName val="FIBRA_ÓPTICA"/>
      <sheetName val="ELECTRICO"/>
      <sheetName val="Vuelta"/>
      <sheetName val="2103mar%20_xls"/>
      <sheetName val="Hoja1"/>
      <sheetName val="320_1"/>
      <sheetName val="330_2"/>
      <sheetName val="700_1"/>
      <sheetName val="BASE"/>
      <sheetName val="1_Preliminares"/>
      <sheetName val="M_Obra"/>
      <sheetName val="ManoDeObra"/>
      <sheetName val="FIBRA ÓPTICA"/>
      <sheetName val="PR_01"/>
      <sheetName val="PR_18"/>
      <sheetName val="PR_210"/>
      <sheetName val="PR_38"/>
      <sheetName val="PR_410"/>
      <sheetName val="PR_51"/>
      <sheetName val="PR_61"/>
      <sheetName val="PR_71"/>
      <sheetName val="PR_81"/>
      <sheetName val="PR_91"/>
      <sheetName val="PR_10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Análisis de precios"/>
      <sheetName val="2103mar%20.xls"/>
      <sheetName val="M.Obra"/>
      <sheetName val="días habiles 2015"/>
      <sheetName val="Plan auditoría"/>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320.1"/>
      <sheetName val="330.2"/>
      <sheetName val="700.1"/>
      <sheetName val="220.1"/>
      <sheetName val="330.1"/>
      <sheetName val="640.1.2"/>
      <sheetName val="673.1"/>
      <sheetName val="673.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Indicadores Gestión"/>
      <sheetName val="PR-04"/>
      <sheetName val="tipo_recurso"/>
      <sheetName val="Listado"/>
      <sheetName val="tipos_entidad"/>
      <sheetName val="Unidades"/>
      <sheetName val="APU"/>
      <sheetName val="INV"/>
      <sheetName val="AASHTO"/>
      <sheetName val="Distanc"/>
      <sheetName val="Cuadro de áreas y volmúmenes"/>
      <sheetName val="Generales"/>
      <sheetName val="MANTENIMIENTO"/>
      <sheetName val="Actual Data (MAP)"/>
      <sheetName val="Actual Data (STX)"/>
      <sheetName val="TUBERIA"/>
      <sheetName val="Cálcul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basic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ow r="2">
          <cell r="A2" t="str">
            <v>INVÍAS - TERRITORIAL CORDOBA - GRUPO 3</v>
          </cell>
        </row>
      </sheetData>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row r="2">
          <cell r="A2" t="str">
            <v>INVÍAS - TERRITORIAL CORDOBA - GRUPO 3</v>
          </cell>
        </row>
      </sheetData>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ow r="2">
          <cell r="A2" t="str">
            <v>INVÍAS - TERRITORIAL CORDOBA - GRUPO 3</v>
          </cell>
        </row>
      </sheetData>
      <sheetData sheetId="114">
        <row r="2">
          <cell r="A2" t="str">
            <v>INVÍAS - TERRITORIAL CORDOBA - GRUPO 3</v>
          </cell>
        </row>
      </sheetData>
      <sheetData sheetId="115">
        <row r="2">
          <cell r="A2" t="str">
            <v>INVÍAS - TERRITORIAL CORDOBA - GRUPO 3</v>
          </cell>
        </row>
      </sheetData>
      <sheetData sheetId="116">
        <row r="2">
          <cell r="A2" t="str">
            <v>INVÍAS - TERRITORIAL CORDOBA - GRUPO 3</v>
          </cell>
        </row>
      </sheetData>
      <sheetData sheetId="117">
        <row r="2">
          <cell r="A2" t="str">
            <v>INVÍAS - TERRITORIAL CORDOBA - GRUPO 3</v>
          </cell>
        </row>
      </sheetData>
      <sheetData sheetId="118">
        <row r="2">
          <cell r="A2" t="str">
            <v>INVÍAS - TERRITORIAL CORDOBA - GRUPO 3</v>
          </cell>
        </row>
      </sheetData>
      <sheetData sheetId="119">
        <row r="2">
          <cell r="A2" t="str">
            <v>INVÍAS - TERRITORIAL CORDOBA - GRUPO 3</v>
          </cell>
        </row>
      </sheetData>
      <sheetData sheetId="120"/>
      <sheetData sheetId="121"/>
      <sheetData sheetId="122"/>
      <sheetData sheetId="123"/>
      <sheetData sheetId="124" refreshError="1"/>
      <sheetData sheetId="125" refreshError="1"/>
      <sheetData sheetId="126"/>
      <sheetData sheetId="127"/>
      <sheetData sheetId="128" refreshError="1"/>
      <sheetData sheetId="129"/>
      <sheetData sheetId="130" refreshError="1"/>
      <sheetData sheetId="131" refreshError="1"/>
      <sheetData sheetId="132"/>
      <sheetData sheetId="133" refreshError="1"/>
      <sheetData sheetId="134"/>
      <sheetData sheetId="135"/>
      <sheetData sheetId="136"/>
      <sheetData sheetId="137" refreshError="1"/>
      <sheetData sheetId="138" refreshError="1"/>
      <sheetData sheetId="139"/>
      <sheetData sheetId="140" refreshError="1"/>
      <sheetData sheetId="141" refreshError="1"/>
      <sheetData sheetId="142">
        <row r="2">
          <cell r="A2" t="str">
            <v>INVÍAS - TERRITORIAL CORDOBA - GRUPO 3</v>
          </cell>
        </row>
      </sheetData>
      <sheetData sheetId="143">
        <row r="2">
          <cell r="A2" t="str">
            <v>INVÍAS - TERRITORIAL CORDOBA - GRUPO 3</v>
          </cell>
        </row>
      </sheetData>
      <sheetData sheetId="144"/>
      <sheetData sheetId="145">
        <row r="2">
          <cell r="A2" t="str">
            <v>INVÍAS - TERRITORIAL CORDOBA - GRUPO 3</v>
          </cell>
        </row>
      </sheetData>
      <sheetData sheetId="146">
        <row r="2">
          <cell r="A2" t="str">
            <v>INVÍAS - TERRITORIAL CORDOBA - GRUPO 3</v>
          </cell>
        </row>
      </sheetData>
      <sheetData sheetId="147"/>
      <sheetData sheetId="148">
        <row r="2">
          <cell r="A2" t="str">
            <v>INVÍAS - TERRITORIAL CORDOBA - GRUPO 3</v>
          </cell>
        </row>
      </sheetData>
      <sheetData sheetId="149">
        <row r="2">
          <cell r="A2" t="str">
            <v>INVÍAS - TERRITORIAL CORDOBA - GRUPO 3</v>
          </cell>
        </row>
      </sheetData>
      <sheetData sheetId="150">
        <row r="2">
          <cell r="A2" t="str">
            <v>INVÍAS - TERRITORIAL CORDOBA - GRUPO 3</v>
          </cell>
        </row>
      </sheetData>
      <sheetData sheetId="151">
        <row r="2">
          <cell r="A2" t="str">
            <v>INVÍAS - TERRITORIAL CORDOBA - GRUPO 3</v>
          </cell>
        </row>
      </sheetData>
      <sheetData sheetId="152"/>
      <sheetData sheetId="153">
        <row r="2">
          <cell r="A2" t="str">
            <v>INVÍAS - TERRITORIAL CORDOBA - GRUPO 3</v>
          </cell>
        </row>
      </sheetData>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ow r="2">
          <cell r="A2" t="str">
            <v>INVÍAS - TERRITORIAL CORDOBA - GRUPO 3</v>
          </cell>
        </row>
      </sheetData>
      <sheetData sheetId="187"/>
      <sheetData sheetId="188">
        <row r="2">
          <cell r="A2" t="str">
            <v>INVÍAS - TERRITORIAL CORDOBA - GRUPO 3</v>
          </cell>
        </row>
      </sheetData>
      <sheetData sheetId="189">
        <row r="2">
          <cell r="A2" t="str">
            <v>INVÍAS - TERRITORIAL CORDOBA - GRUPO 3</v>
          </cell>
        </row>
      </sheetData>
      <sheetData sheetId="190">
        <row r="2">
          <cell r="A2" t="str">
            <v>INVÍAS - TERRITORIAL CORDOBA - GRUPO 3</v>
          </cell>
        </row>
      </sheetData>
      <sheetData sheetId="191">
        <row r="2">
          <cell r="A2" t="str">
            <v>INVÍAS - TERRITORIAL CORDOBA - GRUPO 3</v>
          </cell>
        </row>
      </sheetData>
      <sheetData sheetId="192">
        <row r="2">
          <cell r="A2" t="str">
            <v>INVÍAS - TERRITORIAL CORDOBA - GRUPO 3</v>
          </cell>
        </row>
      </sheetData>
      <sheetData sheetId="193" refreshError="1"/>
      <sheetData sheetId="194" refreshError="1"/>
      <sheetData sheetId="195" refreshError="1"/>
      <sheetData sheetId="196" refreshError="1"/>
      <sheetData sheetId="197" refreshError="1"/>
      <sheetData sheetId="198" refreshError="1"/>
      <sheetData sheetId="199"/>
      <sheetData sheetId="200">
        <row r="2">
          <cell r="A2" t="str">
            <v>INVÍAS - TERRITORIAL CORDOBA - GRUPO 3</v>
          </cell>
        </row>
      </sheetData>
      <sheetData sheetId="201">
        <row r="2">
          <cell r="A2" t="str">
            <v>INVÍAS - TERRITORIAL CORDOBA - GRUPO 3</v>
          </cell>
        </row>
      </sheetData>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row r="2">
          <cell r="A2" t="str">
            <v>INVÍAS - TERRITORIAL CORDOBA - GRUPO 3</v>
          </cell>
        </row>
      </sheetData>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row r="2">
          <cell r="A2" t="str">
            <v>INVÍAS - TERRITORIAL CORDOBA - GRUPO 3</v>
          </cell>
        </row>
      </sheetData>
      <sheetData sheetId="306" refreshError="1"/>
      <sheetData sheetId="307" refreshError="1"/>
      <sheetData sheetId="308">
        <row r="2">
          <cell r="A2" t="str">
            <v>INVÍAS - TERRITORIAL CORDOBA - GRUPO 3</v>
          </cell>
        </row>
      </sheetData>
      <sheetData sheetId="309"/>
      <sheetData sheetId="310"/>
      <sheetData sheetId="311"/>
      <sheetData sheetId="312">
        <row r="2">
          <cell r="A2" t="str">
            <v>INVÍAS - TERRITORIAL CORDOBA - GRUPO 3</v>
          </cell>
        </row>
      </sheetData>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row r="2">
          <cell r="A2">
            <v>0</v>
          </cell>
        </row>
      </sheetData>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37-200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F24" t="str">
            <v>Excavación en roca de la explanación, canales y préstamos</v>
          </cell>
          <cell r="G24" t="str">
            <v>m3</v>
          </cell>
        </row>
        <row r="25">
          <cell r="C25">
            <v>210.3</v>
          </cell>
          <cell r="D25">
            <v>210</v>
          </cell>
          <cell r="F25" t="str">
            <v>Excavación en material común  de la explanación, canales y préstamos</v>
          </cell>
          <cell r="G25" t="str">
            <v>m3</v>
          </cell>
        </row>
        <row r="26">
          <cell r="C26">
            <v>210.4</v>
          </cell>
          <cell r="D26">
            <v>210</v>
          </cell>
          <cell r="E26" t="str">
            <v>210P</v>
          </cell>
          <cell r="F26" t="str">
            <v>Limpieza de canales</v>
          </cell>
          <cell r="G26" t="str">
            <v>m3</v>
          </cell>
        </row>
        <row r="27">
          <cell r="C27">
            <v>210.5</v>
          </cell>
          <cell r="D27">
            <v>210</v>
          </cell>
          <cell r="F27" t="str">
            <v>Excavación en material común  de la explanación, canales y préstamos a mano</v>
          </cell>
          <cell r="G27" t="str">
            <v>m3</v>
          </cell>
          <cell r="H27" t="str">
            <v>Tiene en cuenta el programa PICO y PALA</v>
          </cell>
        </row>
        <row r="28">
          <cell r="C28">
            <v>211</v>
          </cell>
          <cell r="D28">
            <v>211</v>
          </cell>
          <cell r="F28" t="str">
            <v>Remoción de derrumbes</v>
          </cell>
          <cell r="G28" t="str">
            <v>m3</v>
          </cell>
          <cell r="H28" t="str">
            <v>No incluye el transporte a distancias mayores a 100 ml</v>
          </cell>
        </row>
        <row r="29">
          <cell r="C29">
            <v>220</v>
          </cell>
          <cell r="D29">
            <v>220</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F31" t="str">
            <v>Pedraplén compacto</v>
          </cell>
          <cell r="G31" t="str">
            <v>m3</v>
          </cell>
          <cell r="H31" t="str">
            <v>No incluye la corona, el suministro de materiales y el transporte</v>
          </cell>
        </row>
        <row r="32">
          <cell r="C32">
            <v>221.2</v>
          </cell>
          <cell r="D32">
            <v>221</v>
          </cell>
          <cell r="F32" t="str">
            <v>Pedraplén suelto</v>
          </cell>
          <cell r="G32" t="str">
            <v>m3</v>
          </cell>
        </row>
        <row r="33">
          <cell r="C33">
            <v>230.1</v>
          </cell>
          <cell r="D33">
            <v>230</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F34" t="str">
            <v>Mejoramiento de la subrasante empleando únicamente material adicionado</v>
          </cell>
          <cell r="G34" t="str">
            <v>m3</v>
          </cell>
        </row>
        <row r="35">
          <cell r="C35">
            <v>310</v>
          </cell>
          <cell r="D35">
            <v>310</v>
          </cell>
          <cell r="F35" t="str">
            <v>Conformación de la calzada existente</v>
          </cell>
          <cell r="G35" t="str">
            <v>m2</v>
          </cell>
          <cell r="H35" t="str">
            <v>No incluye suministro transporte y colocación de los materiales de afirmado y subbase.</v>
          </cell>
        </row>
        <row r="36">
          <cell r="C36">
            <v>311</v>
          </cell>
          <cell r="D36">
            <v>311</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row>
        <row r="39">
          <cell r="C39">
            <v>312</v>
          </cell>
          <cell r="E39" t="str">
            <v>312P</v>
          </cell>
          <cell r="F39" t="str">
            <v>Relleno con material de afirmado para realce de cunetas</v>
          </cell>
          <cell r="G39" t="str">
            <v>m3</v>
          </cell>
        </row>
        <row r="40">
          <cell r="C40">
            <v>320.10000000000002</v>
          </cell>
          <cell r="D40">
            <v>320</v>
          </cell>
          <cell r="F40" t="str">
            <v>Subbase granular de C.B.R.&gt; 20%</v>
          </cell>
          <cell r="G40" t="str">
            <v>m3</v>
          </cell>
          <cell r="H40" t="str">
            <v>No incluye producto estabilizante</v>
          </cell>
        </row>
        <row r="41">
          <cell r="C41">
            <v>320.2</v>
          </cell>
          <cell r="D41">
            <v>320</v>
          </cell>
          <cell r="F41" t="str">
            <v>Subbase granular de C.B.R.&gt; 30%</v>
          </cell>
          <cell r="G41" t="str">
            <v>m3</v>
          </cell>
        </row>
        <row r="42">
          <cell r="C42">
            <v>320.3</v>
          </cell>
          <cell r="D42">
            <v>320</v>
          </cell>
          <cell r="F42" t="str">
            <v>Subbase granular de C.B.R.&gt; 40%</v>
          </cell>
          <cell r="G42" t="str">
            <v>m3</v>
          </cell>
        </row>
        <row r="43">
          <cell r="C43">
            <v>320.39999999999998</v>
          </cell>
          <cell r="D43">
            <v>320</v>
          </cell>
          <cell r="F43" t="str">
            <v>Subbase granular para bacheo</v>
          </cell>
          <cell r="G43" t="str">
            <v>m3</v>
          </cell>
        </row>
        <row r="44">
          <cell r="C44">
            <v>330.1</v>
          </cell>
          <cell r="D44">
            <v>330</v>
          </cell>
          <cell r="F44" t="str">
            <v>Base granular</v>
          </cell>
          <cell r="G44" t="str">
            <v>m3</v>
          </cell>
          <cell r="H44" t="str">
            <v>No incluye producto estabilizante</v>
          </cell>
        </row>
        <row r="45">
          <cell r="C45">
            <v>330.2</v>
          </cell>
          <cell r="D45">
            <v>330</v>
          </cell>
          <cell r="F45" t="str">
            <v>Base granular para bacheo</v>
          </cell>
          <cell r="G45" t="str">
            <v>m3</v>
          </cell>
        </row>
        <row r="46">
          <cell r="C46">
            <v>330.3</v>
          </cell>
          <cell r="D46">
            <v>330</v>
          </cell>
          <cell r="E46" t="str">
            <v>330P</v>
          </cell>
          <cell r="F46" t="str">
            <v>Base triturada</v>
          </cell>
          <cell r="G46" t="str">
            <v>m³</v>
          </cell>
        </row>
        <row r="47">
          <cell r="C47">
            <v>340.1</v>
          </cell>
          <cell r="D47">
            <v>340</v>
          </cell>
          <cell r="F47" t="str">
            <v>Base estabilizada con emulsión asfáltica tipo BEE-1</v>
          </cell>
          <cell r="G47" t="str">
            <v>m3</v>
          </cell>
          <cell r="H47" t="str">
            <v>No incluye la emulsión asfáltica</v>
          </cell>
        </row>
        <row r="48">
          <cell r="C48">
            <v>340.2</v>
          </cell>
          <cell r="D48">
            <v>340</v>
          </cell>
          <cell r="F48" t="str">
            <v>Base estabilizada con emulsión asfáltica tipo BEE-2</v>
          </cell>
          <cell r="G48" t="str">
            <v>m3</v>
          </cell>
        </row>
        <row r="49">
          <cell r="C49">
            <v>340.3</v>
          </cell>
          <cell r="D49">
            <v>340</v>
          </cell>
          <cell r="F49" t="str">
            <v>Base estabilizada con emulsión asfáltica tipo BEE-3</v>
          </cell>
          <cell r="G49" t="str">
            <v>m3</v>
          </cell>
        </row>
        <row r="50">
          <cell r="C50">
            <v>341.1</v>
          </cell>
          <cell r="D50">
            <v>341</v>
          </cell>
          <cell r="F50" t="str">
            <v>Base estabilizada con cemento</v>
          </cell>
          <cell r="G50" t="str">
            <v>m3</v>
          </cell>
        </row>
        <row r="51">
          <cell r="C51">
            <v>341.2</v>
          </cell>
          <cell r="D51">
            <v>341</v>
          </cell>
          <cell r="F51" t="str">
            <v>Cemento</v>
          </cell>
          <cell r="G51" t="str">
            <v>Kg</v>
          </cell>
        </row>
        <row r="52">
          <cell r="C52">
            <v>341.3</v>
          </cell>
          <cell r="D52">
            <v>341</v>
          </cell>
          <cell r="F52" t="str">
            <v xml:space="preserve">Base estabilizada fresado-cemento(3%) con adición de base granular(10%) </v>
          </cell>
          <cell r="G52" t="str">
            <v>m3</v>
          </cell>
        </row>
        <row r="53">
          <cell r="C53">
            <v>342.1</v>
          </cell>
          <cell r="D53">
            <v>342</v>
          </cell>
          <cell r="F53" t="str">
            <v>Base estabilizada con compuestos multienzimáticos orgánicos tipo BEMO-1</v>
          </cell>
          <cell r="G53" t="str">
            <v>m3</v>
          </cell>
        </row>
        <row r="54">
          <cell r="C54">
            <v>342.2</v>
          </cell>
          <cell r="D54">
            <v>342</v>
          </cell>
          <cell r="F54" t="str">
            <v>Base estabilizada con compuestos multienzimáticos orgánicos tipo BEMO-2</v>
          </cell>
          <cell r="G54" t="str">
            <v>m3</v>
          </cell>
        </row>
        <row r="55">
          <cell r="C55">
            <v>342.3</v>
          </cell>
          <cell r="D55">
            <v>342</v>
          </cell>
          <cell r="F55" t="str">
            <v>Compuesto multienzimático orgánico</v>
          </cell>
          <cell r="G55" t="str">
            <v>Cl</v>
          </cell>
        </row>
        <row r="56">
          <cell r="C56">
            <v>410</v>
          </cell>
          <cell r="D56">
            <v>410</v>
          </cell>
          <cell r="F56" t="str">
            <v>Cemento asfáltico</v>
          </cell>
          <cell r="G56" t="str">
            <v>Kg</v>
          </cell>
        </row>
        <row r="57">
          <cell r="C57">
            <v>411.1</v>
          </cell>
          <cell r="D57">
            <v>411</v>
          </cell>
          <cell r="F57" t="str">
            <v>Emulsión asfáltica de rotura media CRM</v>
          </cell>
          <cell r="G57" t="str">
            <v>Lt</v>
          </cell>
        </row>
        <row r="58">
          <cell r="C58">
            <v>411.2</v>
          </cell>
          <cell r="D58">
            <v>411</v>
          </cell>
          <cell r="F58" t="str">
            <v>Emulsión asfáltica de rotura lenta CRL-1</v>
          </cell>
          <cell r="G58" t="str">
            <v>Lt</v>
          </cell>
        </row>
        <row r="59">
          <cell r="C59">
            <v>411.3</v>
          </cell>
          <cell r="D59">
            <v>411</v>
          </cell>
          <cell r="F59" t="str">
            <v>Emulsión asfáltica de rotura lenta CRL-1h</v>
          </cell>
          <cell r="G59" t="str">
            <v>Lt</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F62" t="str">
            <v>Imprimación</v>
          </cell>
          <cell r="G62" t="str">
            <v>m2</v>
          </cell>
        </row>
        <row r="63">
          <cell r="C63">
            <v>421</v>
          </cell>
          <cell r="D63">
            <v>421</v>
          </cell>
          <cell r="F63" t="str">
            <v>Riego de liga</v>
          </cell>
          <cell r="G63" t="str">
            <v>m2</v>
          </cell>
        </row>
        <row r="64">
          <cell r="C64">
            <v>421.1</v>
          </cell>
          <cell r="D64">
            <v>421</v>
          </cell>
          <cell r="F64" t="str">
            <v>Riego de liga (cemento asfáltico)</v>
          </cell>
          <cell r="G64" t="str">
            <v>m2</v>
          </cell>
        </row>
        <row r="65">
          <cell r="C65">
            <v>421.2</v>
          </cell>
          <cell r="D65">
            <v>421</v>
          </cell>
          <cell r="F65" t="str">
            <v>Riego de liga (emulsión asfáltica)</v>
          </cell>
          <cell r="G65" t="str">
            <v>m2</v>
          </cell>
        </row>
        <row r="66">
          <cell r="C66">
            <v>430</v>
          </cell>
          <cell r="D66">
            <v>430</v>
          </cell>
          <cell r="F66" t="str">
            <v>Tratamiento superficial simple</v>
          </cell>
          <cell r="G66" t="str">
            <v>m2</v>
          </cell>
        </row>
        <row r="67">
          <cell r="C67">
            <v>431</v>
          </cell>
          <cell r="D67">
            <v>431</v>
          </cell>
          <cell r="F67" t="str">
            <v>Tratamiento superficial doble</v>
          </cell>
          <cell r="G67" t="str">
            <v>m2</v>
          </cell>
        </row>
        <row r="68">
          <cell r="C68">
            <v>432</v>
          </cell>
          <cell r="D68">
            <v>432</v>
          </cell>
          <cell r="F68" t="str">
            <v>Sello de arena - asfalto</v>
          </cell>
          <cell r="G68" t="str">
            <v>m2</v>
          </cell>
        </row>
        <row r="69">
          <cell r="C69">
            <v>432.1</v>
          </cell>
          <cell r="E69" t="str">
            <v>432P</v>
          </cell>
          <cell r="F69" t="str">
            <v>Sello de fisuras con emulsión asfáltica tipo CRL-PM</v>
          </cell>
          <cell r="G69" t="str">
            <v>m2</v>
          </cell>
        </row>
        <row r="70">
          <cell r="C70">
            <v>433</v>
          </cell>
          <cell r="D70">
            <v>433</v>
          </cell>
          <cell r="F70" t="str">
            <v>Lechada asfáltica</v>
          </cell>
          <cell r="G70" t="str">
            <v>m2</v>
          </cell>
        </row>
        <row r="71">
          <cell r="C71">
            <v>434</v>
          </cell>
          <cell r="E71" t="str">
            <v>434P</v>
          </cell>
          <cell r="F71" t="str">
            <v>Sello de grietas</v>
          </cell>
          <cell r="G71" t="str">
            <v>ml</v>
          </cell>
        </row>
        <row r="72">
          <cell r="C72">
            <v>435</v>
          </cell>
          <cell r="E72" t="str">
            <v>435P</v>
          </cell>
          <cell r="F72" t="str">
            <v>Sello de juntas de pavimento de concreto hidráulico</v>
          </cell>
          <cell r="G72" t="str">
            <v>ml</v>
          </cell>
        </row>
        <row r="73">
          <cell r="C73">
            <v>440.1</v>
          </cell>
          <cell r="D73">
            <v>440</v>
          </cell>
          <cell r="F73" t="str">
            <v>Mezcla densa en frío tipo MDF-1</v>
          </cell>
          <cell r="G73" t="str">
            <v>m3</v>
          </cell>
          <cell r="H73" t="str">
            <v>No incluye suministro y almacenamiento del cemento asfáltico</v>
          </cell>
        </row>
        <row r="74">
          <cell r="C74">
            <v>440.2</v>
          </cell>
          <cell r="D74">
            <v>440</v>
          </cell>
          <cell r="F74" t="str">
            <v>Mezcla densa en frío tipo MDF-2</v>
          </cell>
          <cell r="G74" t="str">
            <v>m3</v>
          </cell>
        </row>
        <row r="75">
          <cell r="C75">
            <v>440.3</v>
          </cell>
          <cell r="D75">
            <v>440</v>
          </cell>
          <cell r="F75" t="str">
            <v>Mezcla densa en frío tipo MDF-3</v>
          </cell>
          <cell r="G75" t="str">
            <v>m3</v>
          </cell>
        </row>
        <row r="76">
          <cell r="C76">
            <v>440.5</v>
          </cell>
          <cell r="D76">
            <v>440</v>
          </cell>
          <cell r="F76" t="str">
            <v>Mezcla densa en frío para bacheo</v>
          </cell>
          <cell r="G76" t="str">
            <v>m3</v>
          </cell>
        </row>
        <row r="77">
          <cell r="C77">
            <v>441.1</v>
          </cell>
          <cell r="D77">
            <v>441</v>
          </cell>
          <cell r="F77" t="str">
            <v>Mezcla abierta en frío tipo MAF-1</v>
          </cell>
          <cell r="G77" t="str">
            <v>m3</v>
          </cell>
        </row>
        <row r="78">
          <cell r="C78">
            <v>441.2</v>
          </cell>
          <cell r="D78">
            <v>441</v>
          </cell>
          <cell r="F78" t="str">
            <v>Mezcla abierta en frío tipo MAF-2</v>
          </cell>
          <cell r="G78" t="str">
            <v>m3</v>
          </cell>
        </row>
        <row r="79">
          <cell r="C79">
            <v>441.3</v>
          </cell>
          <cell r="D79">
            <v>441</v>
          </cell>
          <cell r="F79" t="str">
            <v>Mezcla abierta en frío tipo MAF-3</v>
          </cell>
          <cell r="G79" t="str">
            <v>m3</v>
          </cell>
        </row>
        <row r="80">
          <cell r="C80">
            <v>441.4</v>
          </cell>
          <cell r="D80">
            <v>441</v>
          </cell>
          <cell r="F80" t="str">
            <v>Mezcla abierta en frío para bacheo</v>
          </cell>
          <cell r="G80" t="str">
            <v>m3</v>
          </cell>
        </row>
        <row r="81">
          <cell r="C81">
            <v>450.1</v>
          </cell>
          <cell r="D81">
            <v>450</v>
          </cell>
          <cell r="F81" t="str">
            <v>Mezcla densa en caliente tipo MDC-1</v>
          </cell>
          <cell r="G81" t="str">
            <v>m3</v>
          </cell>
        </row>
        <row r="82">
          <cell r="C82">
            <v>450.2</v>
          </cell>
          <cell r="D82">
            <v>450</v>
          </cell>
          <cell r="F82" t="str">
            <v>Mezcla densa en caliente tipo MDC-2</v>
          </cell>
          <cell r="G82" t="str">
            <v>m3</v>
          </cell>
        </row>
        <row r="83">
          <cell r="C83">
            <v>450.3</v>
          </cell>
          <cell r="D83">
            <v>450</v>
          </cell>
          <cell r="F83" t="str">
            <v>Mezcla densa en caliente tipo MDC-3</v>
          </cell>
          <cell r="G83" t="str">
            <v>m3</v>
          </cell>
        </row>
        <row r="84">
          <cell r="C84">
            <v>450.4</v>
          </cell>
          <cell r="D84">
            <v>450</v>
          </cell>
          <cell r="F84" t="str">
            <v>Mezcla densa en caliente para bacheo</v>
          </cell>
          <cell r="G84" t="str">
            <v>m3</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t="str">
            <v>Mezcla densa en caliente tipo MDC-1 para bacheo</v>
          </cell>
          <cell r="G90" t="str">
            <v>m3</v>
          </cell>
          <cell r="H90" t="str">
            <v>Incluye riego de liga, suministro y transporte del cemento asfáltico</v>
          </cell>
        </row>
        <row r="91">
          <cell r="C91">
            <v>450.12</v>
          </cell>
          <cell r="D91">
            <v>450</v>
          </cell>
          <cell r="E91" t="str">
            <v>450P-3</v>
          </cell>
          <cell r="F91" t="str">
            <v>Mezcla densa en caliente tipo MDC-1 para bacheo</v>
          </cell>
          <cell r="G91" t="str">
            <v>m3</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t="str">
            <v>m3</v>
          </cell>
          <cell r="H102" t="str">
            <v>Incluye estudios y diseños y suministro y transporte del cemento asfáltico</v>
          </cell>
        </row>
        <row r="103">
          <cell r="C103">
            <v>450.25</v>
          </cell>
          <cell r="D103">
            <v>450</v>
          </cell>
          <cell r="E103" t="str">
            <v>450P</v>
          </cell>
          <cell r="F103" t="str">
            <v>Parcheo con mezcla densa en caliente tipo MDC-2</v>
          </cell>
          <cell r="G103" t="str">
            <v>m3</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t="str">
            <v>m3</v>
          </cell>
          <cell r="H104" t="str">
            <v>Incluye estudios y diseños, suministro y transporte del cemento asfáltico</v>
          </cell>
        </row>
        <row r="105">
          <cell r="C105">
            <v>450.27</v>
          </cell>
          <cell r="D105">
            <v>450</v>
          </cell>
          <cell r="E105" t="str">
            <v>450P-1</v>
          </cell>
          <cell r="F105" t="str">
            <v>Mezcla densa en caliente tipo MDC-1</v>
          </cell>
          <cell r="G105" t="str">
            <v>m3</v>
          </cell>
          <cell r="H105" t="str">
            <v>Incluye estudios y diseños, riego de liga, suministro y transporte del cemento asfáltico</v>
          </cell>
        </row>
        <row r="106">
          <cell r="C106">
            <v>450.28</v>
          </cell>
          <cell r="D106">
            <v>450</v>
          </cell>
          <cell r="E106" t="str">
            <v>450P-1</v>
          </cell>
          <cell r="F106" t="str">
            <v>Mezcla densa en caliente tipo MDC-3</v>
          </cell>
          <cell r="G106" t="str">
            <v>m3</v>
          </cell>
          <cell r="H106" t="str">
            <v>Incluye estudios y diseños, suministro y transporte del cemento asfáltico</v>
          </cell>
        </row>
        <row r="107">
          <cell r="C107">
            <v>450.29</v>
          </cell>
          <cell r="D107">
            <v>450</v>
          </cell>
          <cell r="E107" t="str">
            <v>450P-3</v>
          </cell>
          <cell r="F107" t="str">
            <v>Mezcla densa en caliente tipo MDC-2 para bacheo</v>
          </cell>
          <cell r="G107" t="str">
            <v>m3</v>
          </cell>
          <cell r="H107" t="str">
            <v>Incluye suministro y transporte del cemento asfáltico</v>
          </cell>
        </row>
        <row r="108">
          <cell r="C108">
            <v>451.1</v>
          </cell>
          <cell r="D108">
            <v>451</v>
          </cell>
          <cell r="F108" t="str">
            <v>Mezcla abierta en caliente tipo MAC-1</v>
          </cell>
          <cell r="G108" t="str">
            <v>m3</v>
          </cell>
        </row>
        <row r="109">
          <cell r="C109">
            <v>451.2</v>
          </cell>
          <cell r="D109">
            <v>451</v>
          </cell>
          <cell r="F109" t="str">
            <v>Mezcla abierta en caliente tipo MAC-2</v>
          </cell>
          <cell r="G109" t="str">
            <v>m3</v>
          </cell>
        </row>
        <row r="110">
          <cell r="C110">
            <v>451.3</v>
          </cell>
          <cell r="D110">
            <v>451</v>
          </cell>
          <cell r="F110" t="str">
            <v>Mezcla abierta en caliente tipo MAC-3</v>
          </cell>
          <cell r="G110" t="str">
            <v>m3</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F112" t="str">
            <v>Fresado de pavimento asfáltico</v>
          </cell>
          <cell r="G112" t="str">
            <v>m2</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t="str">
            <v>Pavimento asfáltico reciclado en caliente tipo MDC-1</v>
          </cell>
          <cell r="G120" t="str">
            <v>m3</v>
          </cell>
          <cell r="H120" t="str">
            <v>No incluye suministro y almacenamiento del cemento asfáltico o la emulsión. Tampoco el agente rejuvenecedor</v>
          </cell>
        </row>
        <row r="121">
          <cell r="C121">
            <v>462.2</v>
          </cell>
          <cell r="D121">
            <v>462</v>
          </cell>
          <cell r="F121" t="str">
            <v>Pavimento asfáltico reciclado en caliente tipo MDC-2</v>
          </cell>
          <cell r="G121" t="str">
            <v>m3</v>
          </cell>
        </row>
        <row r="122">
          <cell r="C122">
            <v>462.3</v>
          </cell>
          <cell r="D122">
            <v>462</v>
          </cell>
          <cell r="F122" t="str">
            <v>Pavimento asfáltico reciclado en caliente tipo MDC-3</v>
          </cell>
          <cell r="G122" t="str">
            <v>m3</v>
          </cell>
        </row>
        <row r="123">
          <cell r="C123">
            <v>462.4</v>
          </cell>
          <cell r="D123">
            <v>462</v>
          </cell>
          <cell r="F123" t="str">
            <v>Pavimento asfáltico reciclado en caliente para bacheo</v>
          </cell>
          <cell r="G123" t="str">
            <v>m3</v>
          </cell>
        </row>
        <row r="124">
          <cell r="C124">
            <v>470</v>
          </cell>
          <cell r="E124" t="str">
            <v>470P</v>
          </cell>
          <cell r="F124" t="str">
            <v>Asfalto Natural (Asfaltita)</v>
          </cell>
          <cell r="G124" t="str">
            <v>m3</v>
          </cell>
        </row>
        <row r="125">
          <cell r="C125">
            <v>500</v>
          </cell>
          <cell r="D125">
            <v>500</v>
          </cell>
          <cell r="F125" t="str">
            <v>Pavimento de concreto hidráulico</v>
          </cell>
          <cell r="G125" t="str">
            <v>m3</v>
          </cell>
          <cell r="H125" t="str">
            <v>No incluye la preparación de la superficie existente</v>
          </cell>
        </row>
        <row r="126">
          <cell r="C126">
            <v>501</v>
          </cell>
          <cell r="E126" t="str">
            <v>501P</v>
          </cell>
          <cell r="F126" t="str">
            <v>Corte en losas de pavimento rígido</v>
          </cell>
          <cell r="G126" t="str">
            <v>ml</v>
          </cell>
        </row>
        <row r="127">
          <cell r="C127">
            <v>510</v>
          </cell>
          <cell r="D127">
            <v>510</v>
          </cell>
          <cell r="F127" t="str">
            <v>Pavimento de adoquines de concreto</v>
          </cell>
          <cell r="G127" t="str">
            <v>m2</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row>
        <row r="129">
          <cell r="C129">
            <v>510.2</v>
          </cell>
          <cell r="D129">
            <v>510</v>
          </cell>
          <cell r="E129" t="str">
            <v>510P</v>
          </cell>
          <cell r="F129" t="str">
            <v>Andenes en adoquín estructural vehicular Tipo 1</v>
          </cell>
          <cell r="G129" t="str">
            <v>m2</v>
          </cell>
        </row>
        <row r="130">
          <cell r="C130">
            <v>510.3</v>
          </cell>
          <cell r="D130">
            <v>510</v>
          </cell>
          <cell r="E130" t="str">
            <v>510P</v>
          </cell>
          <cell r="F130" t="str">
            <v>Andenes en adoquín estructural vehicular Tipo 2</v>
          </cell>
          <cell r="G130" t="str">
            <v>m2</v>
          </cell>
        </row>
        <row r="131">
          <cell r="C131">
            <v>600.1</v>
          </cell>
          <cell r="D131">
            <v>600</v>
          </cell>
          <cell r="F131" t="str">
            <v>Excavaciones varias sin clasificar</v>
          </cell>
          <cell r="G131" t="str">
            <v>m3</v>
          </cell>
        </row>
        <row r="132">
          <cell r="C132">
            <v>600.20000000000005</v>
          </cell>
          <cell r="D132">
            <v>600</v>
          </cell>
          <cell r="F132" t="str">
            <v>Excavaciones varias en roca en seco</v>
          </cell>
          <cell r="G132" t="str">
            <v>m3</v>
          </cell>
        </row>
        <row r="133">
          <cell r="C133">
            <v>600.29999999999995</v>
          </cell>
          <cell r="D133">
            <v>600</v>
          </cell>
          <cell r="F133" t="str">
            <v>Excavaciones varias en roca bajo agua</v>
          </cell>
          <cell r="G133" t="str">
            <v>m3</v>
          </cell>
        </row>
        <row r="134">
          <cell r="C134">
            <v>600.4</v>
          </cell>
          <cell r="D134">
            <v>600</v>
          </cell>
          <cell r="F134" t="str">
            <v>Excavaciones varias en material común en seco</v>
          </cell>
          <cell r="G134" t="str">
            <v>m3</v>
          </cell>
        </row>
        <row r="135">
          <cell r="C135">
            <v>600.5</v>
          </cell>
          <cell r="D135">
            <v>600</v>
          </cell>
          <cell r="F135" t="str">
            <v>Excavaciones varias en material común bajo agua</v>
          </cell>
          <cell r="G135" t="str">
            <v>m3</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F140" t="str">
            <v>Excavaciones varias en roca en seco</v>
          </cell>
          <cell r="G140" t="str">
            <v>m3</v>
          </cell>
        </row>
        <row r="141">
          <cell r="C141">
            <v>601.20000000000005</v>
          </cell>
          <cell r="D141">
            <v>601</v>
          </cell>
          <cell r="F141" t="str">
            <v>Excavaciones varias en roca bajo agua</v>
          </cell>
          <cell r="G141" t="str">
            <v>m3</v>
          </cell>
        </row>
        <row r="142">
          <cell r="C142">
            <v>601.29999999999995</v>
          </cell>
          <cell r="D142">
            <v>601</v>
          </cell>
          <cell r="F142" t="str">
            <v>Excavaciones varias en material común en seco</v>
          </cell>
          <cell r="G142" t="str">
            <v>m3</v>
          </cell>
        </row>
        <row r="143">
          <cell r="C143">
            <v>601.4</v>
          </cell>
          <cell r="D143">
            <v>601</v>
          </cell>
          <cell r="F143" t="str">
            <v>Excavaciones varias en material común bajo agua</v>
          </cell>
          <cell r="G143" t="str">
            <v>m3</v>
          </cell>
        </row>
        <row r="144">
          <cell r="C144">
            <v>610.1</v>
          </cell>
          <cell r="D144">
            <v>610</v>
          </cell>
          <cell r="F144" t="str">
            <v>Rellenos para estructuras</v>
          </cell>
          <cell r="G144" t="str">
            <v>m3</v>
          </cell>
          <cell r="H144" t="str">
            <v>No incluye la preparación de la superficie sobre la que irá el relleno.</v>
          </cell>
        </row>
        <row r="145">
          <cell r="C145">
            <v>610.20000000000005</v>
          </cell>
          <cell r="D145">
            <v>610</v>
          </cell>
          <cell r="F145" t="str">
            <v>Material filtrante</v>
          </cell>
          <cell r="G145" t="str">
            <v>m3</v>
          </cell>
        </row>
        <row r="146">
          <cell r="C146">
            <v>612</v>
          </cell>
          <cell r="E146" t="str">
            <v>612P</v>
          </cell>
          <cell r="F146" t="str">
            <v>Geobloques</v>
          </cell>
          <cell r="G146" t="str">
            <v>m3</v>
          </cell>
        </row>
        <row r="147">
          <cell r="C147">
            <v>620.1</v>
          </cell>
          <cell r="D147">
            <v>620</v>
          </cell>
          <cell r="F147" t="str">
            <v>Pilotes prefabricados de concreto</v>
          </cell>
          <cell r="G147" t="str">
            <v>ml</v>
          </cell>
        </row>
        <row r="148">
          <cell r="C148">
            <v>620.20000000000005</v>
          </cell>
          <cell r="D148">
            <v>620</v>
          </cell>
          <cell r="F148" t="str">
            <v>Extensión de pilotes</v>
          </cell>
          <cell r="G148" t="str">
            <v>ml</v>
          </cell>
        </row>
        <row r="149">
          <cell r="C149">
            <v>620.29999999999995</v>
          </cell>
          <cell r="D149">
            <v>620</v>
          </cell>
          <cell r="F149" t="str">
            <v>Prueba de carga</v>
          </cell>
          <cell r="G149" t="str">
            <v>Un</v>
          </cell>
        </row>
        <row r="150">
          <cell r="C150">
            <v>621.1</v>
          </cell>
          <cell r="D150">
            <v>621</v>
          </cell>
          <cell r="F150" t="str">
            <v>Pilote de concreto fundido in-situ de diámetro____</v>
          </cell>
          <cell r="G150" t="str">
            <v>ml</v>
          </cell>
        </row>
        <row r="151">
          <cell r="C151">
            <v>621.20000000000005</v>
          </cell>
          <cell r="D151">
            <v>621</v>
          </cell>
          <cell r="F151" t="str">
            <v>Base acampanada</v>
          </cell>
          <cell r="G151" t="str">
            <v>m3</v>
          </cell>
        </row>
        <row r="152">
          <cell r="C152">
            <v>621.29999999999995</v>
          </cell>
          <cell r="D152">
            <v>621</v>
          </cell>
          <cell r="F152" t="str">
            <v>Pilote de prueba de diámetro ____</v>
          </cell>
          <cell r="G152" t="str">
            <v>ml</v>
          </cell>
        </row>
        <row r="153">
          <cell r="C153">
            <v>621.4</v>
          </cell>
          <cell r="D153">
            <v>621</v>
          </cell>
          <cell r="F153" t="str">
            <v>Base acampanada de prueba</v>
          </cell>
          <cell r="G153" t="str">
            <v>m3</v>
          </cell>
        </row>
        <row r="154">
          <cell r="C154">
            <v>621.5</v>
          </cell>
          <cell r="D154">
            <v>621</v>
          </cell>
          <cell r="F154" t="str">
            <v>Camisa permanente de diámetro exterior ____</v>
          </cell>
          <cell r="G154" t="str">
            <v>ml</v>
          </cell>
        </row>
        <row r="155">
          <cell r="C155">
            <v>621.6</v>
          </cell>
          <cell r="D155">
            <v>621</v>
          </cell>
          <cell r="F155" t="str">
            <v>Prueba de carga</v>
          </cell>
          <cell r="G155" t="str">
            <v>Un</v>
          </cell>
        </row>
        <row r="156">
          <cell r="C156">
            <v>622.1</v>
          </cell>
          <cell r="D156">
            <v>622</v>
          </cell>
          <cell r="F156" t="str">
            <v>Tablestacado de madera</v>
          </cell>
          <cell r="G156" t="str">
            <v>m2</v>
          </cell>
        </row>
        <row r="157">
          <cell r="C157">
            <v>622.20000000000005</v>
          </cell>
          <cell r="D157">
            <v>622</v>
          </cell>
          <cell r="F157" t="str">
            <v>Tablestacado metálico</v>
          </cell>
          <cell r="G157" t="str">
            <v>m2</v>
          </cell>
        </row>
        <row r="158">
          <cell r="C158">
            <v>622.29999999999995</v>
          </cell>
          <cell r="D158">
            <v>622</v>
          </cell>
          <cell r="F158" t="str">
            <v>Tablestacado de concreto reforzado</v>
          </cell>
          <cell r="G158" t="str">
            <v>m2</v>
          </cell>
        </row>
        <row r="159">
          <cell r="C159">
            <v>622.4</v>
          </cell>
          <cell r="D159">
            <v>622</v>
          </cell>
          <cell r="F159" t="str">
            <v>Tablestacado de concreto preesforzado</v>
          </cell>
          <cell r="G159" t="str">
            <v>m2</v>
          </cell>
        </row>
        <row r="160">
          <cell r="C160">
            <v>622.5</v>
          </cell>
          <cell r="D160">
            <v>622</v>
          </cell>
          <cell r="F160" t="str">
            <v>Corte del extremo superior del elemento</v>
          </cell>
          <cell r="G160" t="str">
            <v>ml</v>
          </cell>
        </row>
        <row r="161">
          <cell r="C161">
            <v>622.6</v>
          </cell>
          <cell r="D161">
            <v>622</v>
          </cell>
          <cell r="E161" t="str">
            <v>622P</v>
          </cell>
          <cell r="F161" t="str">
            <v>Tablestacado metálico</v>
          </cell>
          <cell r="G161" t="str">
            <v>ml</v>
          </cell>
          <cell r="H161" t="str">
            <v>La unidad de medida es el metro lineal</v>
          </cell>
        </row>
        <row r="162">
          <cell r="C162">
            <v>623.1</v>
          </cell>
          <cell r="E162" t="str">
            <v>623P</v>
          </cell>
          <cell r="F162" t="str">
            <v>Suministro e hincamiento de rieles</v>
          </cell>
          <cell r="G162" t="str">
            <v>ml</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682</v>
          </cell>
          <cell r="D229">
            <v>682</v>
          </cell>
          <cell r="F229" t="str">
            <v>Muro de contención de suelo reforzado con geotextil</v>
          </cell>
          <cell r="G229" t="str">
            <v>m3</v>
          </cell>
          <cell r="H229" t="str">
            <v>No incluye geotextil ni recubrimiento del muro</v>
          </cell>
        </row>
        <row r="230">
          <cell r="C230">
            <v>682.1</v>
          </cell>
          <cell r="E230" t="str">
            <v>682P</v>
          </cell>
          <cell r="F230" t="str">
            <v>Geotextil para refuerzo</v>
          </cell>
          <cell r="G230" t="str">
            <v>m²</v>
          </cell>
        </row>
        <row r="231">
          <cell r="C231">
            <v>682.2</v>
          </cell>
          <cell r="E231" t="str">
            <v>682P</v>
          </cell>
          <cell r="F231" t="str">
            <v>Suministro y colocación de malla de gallinero recubierta con mortero</v>
          </cell>
          <cell r="G231" t="str">
            <v>m²</v>
          </cell>
        </row>
        <row r="232">
          <cell r="C232">
            <v>682.3</v>
          </cell>
          <cell r="E232" t="str">
            <v>682P</v>
          </cell>
          <cell r="F232" t="str">
            <v>Relleno para muro de tierra</v>
          </cell>
          <cell r="G232" t="str">
            <v>m³</v>
          </cell>
        </row>
        <row r="233">
          <cell r="C233">
            <v>683</v>
          </cell>
          <cell r="E233" t="str">
            <v>683P</v>
          </cell>
          <cell r="F233" t="str">
            <v>Bolsacretos en concreto Clase F</v>
          </cell>
          <cell r="G233" t="str">
            <v>m3</v>
          </cell>
        </row>
        <row r="234">
          <cell r="C234">
            <v>683.1</v>
          </cell>
          <cell r="E234" t="str">
            <v>683P-1</v>
          </cell>
          <cell r="F234" t="str">
            <v>Bolsacretos en concreto Clase D</v>
          </cell>
          <cell r="G234" t="str">
            <v>m³</v>
          </cell>
        </row>
        <row r="235">
          <cell r="C235">
            <v>683.2</v>
          </cell>
          <cell r="E235" t="str">
            <v>683P-1</v>
          </cell>
          <cell r="F235" t="str">
            <v>Bolsacretos en concreto Clase E</v>
          </cell>
          <cell r="G235" t="str">
            <v>m³</v>
          </cell>
        </row>
        <row r="236">
          <cell r="C236">
            <v>700.1</v>
          </cell>
          <cell r="D236">
            <v>700</v>
          </cell>
          <cell r="F236" t="str">
            <v>Línea de demarcación</v>
          </cell>
          <cell r="G236" t="str">
            <v>ml</v>
          </cell>
        </row>
        <row r="237">
          <cell r="C237">
            <v>700.2</v>
          </cell>
          <cell r="D237">
            <v>700</v>
          </cell>
          <cell r="F237" t="str">
            <v>Marca vial</v>
          </cell>
          <cell r="G237" t="str">
            <v>m2</v>
          </cell>
        </row>
        <row r="238">
          <cell r="C238">
            <v>700.3</v>
          </cell>
          <cell r="D238">
            <v>700</v>
          </cell>
          <cell r="E238" t="str">
            <v>700P</v>
          </cell>
          <cell r="F238" t="str">
            <v>Línea de demarcación sobre concreto rígido</v>
          </cell>
          <cell r="G238" t="str">
            <v>ml</v>
          </cell>
        </row>
        <row r="239">
          <cell r="C239">
            <v>701</v>
          </cell>
          <cell r="D239">
            <v>701</v>
          </cell>
          <cell r="F239" t="str">
            <v>Tacha reflectiva</v>
          </cell>
          <cell r="G239" t="str">
            <v>Un</v>
          </cell>
        </row>
        <row r="240">
          <cell r="C240">
            <v>710.1</v>
          </cell>
          <cell r="D240">
            <v>710</v>
          </cell>
          <cell r="F240" t="str">
            <v>Señal de tránsito grupo I</v>
          </cell>
          <cell r="G240" t="str">
            <v>Un</v>
          </cell>
        </row>
        <row r="241">
          <cell r="C241">
            <v>710.2</v>
          </cell>
          <cell r="D241">
            <v>710</v>
          </cell>
          <cell r="F241" t="str">
            <v>Señal de tránsito grupo II</v>
          </cell>
          <cell r="G241" t="str">
            <v>Un</v>
          </cell>
        </row>
        <row r="242">
          <cell r="C242">
            <v>710.3</v>
          </cell>
          <cell r="D242">
            <v>710</v>
          </cell>
          <cell r="F242" t="str">
            <v>Señal de tránsito grupo III</v>
          </cell>
          <cell r="G242" t="str">
            <v>Un</v>
          </cell>
        </row>
        <row r="243">
          <cell r="C243">
            <v>710.4</v>
          </cell>
          <cell r="D243">
            <v>710</v>
          </cell>
          <cell r="F243" t="str">
            <v>Señal de tránsito grupo IV</v>
          </cell>
          <cell r="G243" t="str">
            <v>Un</v>
          </cell>
        </row>
        <row r="244">
          <cell r="C244">
            <v>710.5</v>
          </cell>
          <cell r="D244">
            <v>710</v>
          </cell>
          <cell r="F244" t="str">
            <v>Señal de tránsito grupo V</v>
          </cell>
          <cell r="G244" t="str">
            <v>m2</v>
          </cell>
        </row>
        <row r="245">
          <cell r="C245">
            <v>710.6</v>
          </cell>
          <cell r="D245">
            <v>710</v>
          </cell>
          <cell r="E245" t="str">
            <v>710P</v>
          </cell>
          <cell r="F245" t="str">
            <v>Suministro e intalación de pasavías</v>
          </cell>
          <cell r="G245" t="str">
            <v>Un</v>
          </cell>
        </row>
        <row r="246">
          <cell r="C246">
            <v>720</v>
          </cell>
          <cell r="D246">
            <v>720</v>
          </cell>
          <cell r="F246" t="str">
            <v>Poste de kilometraje</v>
          </cell>
          <cell r="G246" t="str">
            <v>Un</v>
          </cell>
        </row>
        <row r="247">
          <cell r="C247">
            <v>730.1</v>
          </cell>
          <cell r="D247">
            <v>730</v>
          </cell>
          <cell r="F247" t="str">
            <v>Defensa metálica</v>
          </cell>
          <cell r="G247" t="str">
            <v>ml</v>
          </cell>
        </row>
        <row r="248">
          <cell r="C248">
            <v>730.2</v>
          </cell>
          <cell r="D248">
            <v>730</v>
          </cell>
          <cell r="F248" t="str">
            <v>Sección final</v>
          </cell>
          <cell r="G248" t="str">
            <v>Un</v>
          </cell>
        </row>
        <row r="249">
          <cell r="C249">
            <v>730.3</v>
          </cell>
          <cell r="D249">
            <v>730</v>
          </cell>
          <cell r="F249" t="str">
            <v>Sección de tope</v>
          </cell>
          <cell r="G249" t="str">
            <v>Un</v>
          </cell>
        </row>
        <row r="250">
          <cell r="C250">
            <v>731</v>
          </cell>
          <cell r="E250" t="str">
            <v>731P</v>
          </cell>
          <cell r="F250" t="str">
            <v>Amortiguadores para defensa metálica</v>
          </cell>
          <cell r="G250" t="str">
            <v>Un</v>
          </cell>
        </row>
        <row r="251">
          <cell r="C251">
            <v>740</v>
          </cell>
          <cell r="D251">
            <v>740</v>
          </cell>
          <cell r="F251" t="str">
            <v>Captafaros</v>
          </cell>
          <cell r="G251" t="str">
            <v>Un</v>
          </cell>
        </row>
        <row r="252">
          <cell r="C252">
            <v>741</v>
          </cell>
          <cell r="E252" t="str">
            <v>741P</v>
          </cell>
          <cell r="F252" t="str">
            <v>Pintura de muros</v>
          </cell>
          <cell r="G252" t="str">
            <v>m2</v>
          </cell>
        </row>
        <row r="253">
          <cell r="C253">
            <v>741.1</v>
          </cell>
          <cell r="E253" t="str">
            <v>741P-1</v>
          </cell>
          <cell r="F253" t="str">
            <v>Pintura de muros</v>
          </cell>
          <cell r="G253" t="str">
            <v>m2</v>
          </cell>
        </row>
        <row r="254">
          <cell r="C254">
            <v>750</v>
          </cell>
          <cell r="E254" t="str">
            <v>750P</v>
          </cell>
          <cell r="F254" t="str">
            <v>Bandas sonoras reductoras de velocidad</v>
          </cell>
          <cell r="G254" t="str">
            <v>m2</v>
          </cell>
        </row>
        <row r="255">
          <cell r="C255">
            <v>800.1</v>
          </cell>
          <cell r="D255">
            <v>800</v>
          </cell>
          <cell r="F255" t="str">
            <v>Cerca de alambre de púas con postes de madera</v>
          </cell>
          <cell r="G255" t="str">
            <v>ml</v>
          </cell>
        </row>
        <row r="256">
          <cell r="C256">
            <v>800.2</v>
          </cell>
          <cell r="D256">
            <v>800</v>
          </cell>
          <cell r="F256" t="str">
            <v>Cerca de alambre de púas con postes de concreto</v>
          </cell>
          <cell r="G256" t="str">
            <v>ml</v>
          </cell>
        </row>
        <row r="257">
          <cell r="C257">
            <v>800.3</v>
          </cell>
          <cell r="D257">
            <v>800</v>
          </cell>
          <cell r="F257" t="str">
            <v>Cerca de malla con postes de madera</v>
          </cell>
          <cell r="G257" t="str">
            <v>ml</v>
          </cell>
        </row>
        <row r="258">
          <cell r="C258">
            <v>800.4</v>
          </cell>
          <cell r="D258">
            <v>800</v>
          </cell>
          <cell r="F258" t="str">
            <v>Cerca de malla con postes de concreto</v>
          </cell>
          <cell r="G258" t="str">
            <v>ml</v>
          </cell>
        </row>
        <row r="259">
          <cell r="C259">
            <v>810.1</v>
          </cell>
          <cell r="D259">
            <v>810</v>
          </cell>
          <cell r="F259" t="str">
            <v>Empradización de taludes con bloques de césped</v>
          </cell>
          <cell r="G259" t="str">
            <v>m2</v>
          </cell>
          <cell r="H259" t="str">
            <v>No incluye transporte de materiales</v>
          </cell>
        </row>
        <row r="260">
          <cell r="C260">
            <v>810.2</v>
          </cell>
          <cell r="D260">
            <v>810</v>
          </cell>
          <cell r="F260" t="str">
            <v>Empradización de taludes con tierra orgánica y semillas</v>
          </cell>
          <cell r="G260" t="str">
            <v>m2</v>
          </cell>
          <cell r="H260" t="str">
            <v>No incluye transporte de materiales</v>
          </cell>
        </row>
        <row r="261">
          <cell r="C261">
            <v>810.3</v>
          </cell>
          <cell r="D261">
            <v>810</v>
          </cell>
          <cell r="E261" t="str">
            <v>810P</v>
          </cell>
          <cell r="F261" t="str">
            <v>Empradización de taludes con bloques de césped</v>
          </cell>
          <cell r="G261" t="str">
            <v>m2</v>
          </cell>
          <cell r="H261" t="str">
            <v>Incluye transporte de materiales</v>
          </cell>
        </row>
        <row r="262">
          <cell r="C262">
            <v>810.4</v>
          </cell>
          <cell r="D262">
            <v>810</v>
          </cell>
          <cell r="E262" t="str">
            <v>810P</v>
          </cell>
          <cell r="F262" t="str">
            <v>Empradización de taludes con tierra orgánica y semillas</v>
          </cell>
          <cell r="G262" t="str">
            <v>m2</v>
          </cell>
          <cell r="H262" t="str">
            <v>Incluye transporte de materiales</v>
          </cell>
        </row>
        <row r="263">
          <cell r="C263">
            <v>820.1</v>
          </cell>
          <cell r="D263">
            <v>820</v>
          </cell>
          <cell r="F263" t="str">
            <v>Geotextil</v>
          </cell>
          <cell r="G263" t="str">
            <v>m2</v>
          </cell>
        </row>
        <row r="264">
          <cell r="C264">
            <v>820.2</v>
          </cell>
          <cell r="D264">
            <v>820</v>
          </cell>
          <cell r="F264" t="str">
            <v>Geotextil para refuerzo del pavimento</v>
          </cell>
          <cell r="G264" t="str">
            <v>m2</v>
          </cell>
        </row>
        <row r="265">
          <cell r="C265">
            <v>830</v>
          </cell>
          <cell r="E265" t="str">
            <v>830P</v>
          </cell>
          <cell r="F265" t="str">
            <v>Limpieza de bermas, incluye cargue y retiro del material sobrante</v>
          </cell>
          <cell r="G265" t="str">
            <v>m2</v>
          </cell>
        </row>
        <row r="266">
          <cell r="C266">
            <v>900.1</v>
          </cell>
          <cell r="D266">
            <v>900</v>
          </cell>
          <cell r="F266" t="str">
            <v>Transporte de materiales provenientes de excavación de la explanación, canales y préstamos, entre 100m y 1000m</v>
          </cell>
          <cell r="G266" t="str">
            <v>m³-E</v>
          </cell>
        </row>
        <row r="267">
          <cell r="C267">
            <v>900.2</v>
          </cell>
          <cell r="D267">
            <v>900</v>
          </cell>
          <cell r="F267" t="str">
            <v>Transporte de materiales provenientes de la excavación de la explanación, canales y préstamos para distancias mayores de 1000m</v>
          </cell>
          <cell r="G267" t="str">
            <v>m³-km</v>
          </cell>
        </row>
        <row r="268">
          <cell r="C268">
            <v>900.3</v>
          </cell>
          <cell r="D268">
            <v>900</v>
          </cell>
          <cell r="F268" t="str">
            <v>Transporte de materiales provenientes de derrumbes</v>
          </cell>
          <cell r="G268" t="str">
            <v>m³-km</v>
          </cell>
        </row>
        <row r="269">
          <cell r="C269">
            <v>1000.1</v>
          </cell>
          <cell r="E269" t="str">
            <v>1000P</v>
          </cell>
          <cell r="F269" t="str">
            <v>Retroexcavadora sobre orugas de capacidad mínima 1.5 yardas cúbicas</v>
          </cell>
          <cell r="G269" t="str">
            <v>H-maq</v>
          </cell>
        </row>
      </sheetData>
      <sheetData sheetId="2" refreshError="1"/>
      <sheetData sheetId="3" refreshError="1"/>
      <sheetData sheetId="4" refreshError="1">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cell r="L13">
            <v>3668</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48276</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59650</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E24">
            <v>72975</v>
          </cell>
          <cell r="F24">
            <v>0</v>
          </cell>
          <cell r="G24">
            <v>0</v>
          </cell>
        </row>
        <row r="25">
          <cell r="A25">
            <v>341.3</v>
          </cell>
          <cell r="B25" t="str">
            <v>BASE ESTAB. FRES-CEM(3%) BASE GRANULAR(10%)</v>
          </cell>
          <cell r="C25" t="str">
            <v>M3</v>
          </cell>
          <cell r="D25">
            <v>57558</v>
          </cell>
          <cell r="E25">
            <v>60524</v>
          </cell>
          <cell r="F25">
            <v>79127</v>
          </cell>
          <cell r="G25">
            <v>87039.700000000012</v>
          </cell>
          <cell r="H25">
            <v>73164</v>
          </cell>
          <cell r="I25">
            <v>51061</v>
          </cell>
          <cell r="J25">
            <v>63752</v>
          </cell>
          <cell r="K25">
            <v>47808</v>
          </cell>
        </row>
        <row r="26">
          <cell r="A26">
            <v>411.2</v>
          </cell>
          <cell r="B26" t="str">
            <v>EMULSION ASFALTICA DE ROTURA LENTA CRL-1</v>
          </cell>
          <cell r="C26" t="str">
            <v>LT</v>
          </cell>
          <cell r="F26">
            <v>0</v>
          </cell>
          <cell r="G26">
            <v>0</v>
          </cell>
          <cell r="J26">
            <v>420</v>
          </cell>
        </row>
        <row r="27">
          <cell r="A27">
            <v>413.1</v>
          </cell>
          <cell r="B27" t="str">
            <v>EXCAVACION PARA REPARACION PAV. EXISTEN.</v>
          </cell>
          <cell r="C27" t="str">
            <v>M3</v>
          </cell>
          <cell r="D27">
            <v>19965</v>
          </cell>
          <cell r="E27">
            <v>20613</v>
          </cell>
          <cell r="F27">
            <v>20078.3</v>
          </cell>
          <cell r="G27">
            <v>22086.13</v>
          </cell>
          <cell r="H27">
            <v>20657</v>
          </cell>
          <cell r="I27">
            <v>16873</v>
          </cell>
          <cell r="J27">
            <v>19954</v>
          </cell>
          <cell r="K27">
            <v>19906</v>
          </cell>
          <cell r="L27">
            <v>24985</v>
          </cell>
        </row>
        <row r="28">
          <cell r="A28">
            <v>420</v>
          </cell>
          <cell r="B28" t="str">
            <v>IMPRIMACION (EMULSION)</v>
          </cell>
          <cell r="C28" t="str">
            <v>M2</v>
          </cell>
          <cell r="D28">
            <v>646</v>
          </cell>
          <cell r="E28">
            <v>1222</v>
          </cell>
          <cell r="F28">
            <v>887.7</v>
          </cell>
          <cell r="G28">
            <v>976.47000000000014</v>
          </cell>
          <cell r="H28">
            <v>580</v>
          </cell>
          <cell r="I28">
            <v>473</v>
          </cell>
          <cell r="J28">
            <v>560</v>
          </cell>
          <cell r="K28">
            <v>477</v>
          </cell>
          <cell r="L28">
            <v>852</v>
          </cell>
        </row>
        <row r="29">
          <cell r="A29">
            <v>421</v>
          </cell>
          <cell r="B29" t="str">
            <v>RIEGO DE LIGA</v>
          </cell>
          <cell r="C29" t="str">
            <v>M2</v>
          </cell>
          <cell r="D29">
            <v>332</v>
          </cell>
          <cell r="E29">
            <v>426</v>
          </cell>
          <cell r="F29">
            <v>314.60000000000002</v>
          </cell>
          <cell r="G29">
            <v>346.06000000000006</v>
          </cell>
          <cell r="H29">
            <v>377</v>
          </cell>
          <cell r="I29">
            <v>475</v>
          </cell>
          <cell r="J29">
            <v>381</v>
          </cell>
          <cell r="K29">
            <v>242</v>
          </cell>
          <cell r="L29">
            <v>875</v>
          </cell>
          <cell r="M29">
            <v>570</v>
          </cell>
        </row>
        <row r="30">
          <cell r="A30">
            <v>421.1</v>
          </cell>
          <cell r="B30" t="str">
            <v>RIEGO DE LIGA (CEMENTO ASFALTICO)</v>
          </cell>
          <cell r="C30" t="str">
            <v>M2</v>
          </cell>
          <cell r="D30">
            <v>332</v>
          </cell>
          <cell r="E30">
            <v>426</v>
          </cell>
          <cell r="F30">
            <v>314.60000000000002</v>
          </cell>
          <cell r="G30">
            <v>346.06000000000006</v>
          </cell>
          <cell r="H30">
            <v>377</v>
          </cell>
          <cell r="I30">
            <v>475</v>
          </cell>
          <cell r="J30">
            <v>381</v>
          </cell>
          <cell r="K30">
            <v>242</v>
          </cell>
        </row>
        <row r="31">
          <cell r="A31">
            <v>421.2</v>
          </cell>
          <cell r="B31" t="str">
            <v>RIEGO DE LIGA (EMULSION)</v>
          </cell>
          <cell r="C31" t="str">
            <v>M2</v>
          </cell>
          <cell r="D31">
            <v>430</v>
          </cell>
          <cell r="E31">
            <v>758</v>
          </cell>
          <cell r="F31">
            <v>565.4</v>
          </cell>
          <cell r="G31">
            <v>621.94000000000005</v>
          </cell>
          <cell r="H31">
            <v>397</v>
          </cell>
          <cell r="I31">
            <v>341</v>
          </cell>
          <cell r="J31">
            <v>400</v>
          </cell>
          <cell r="K31">
            <v>346</v>
          </cell>
        </row>
        <row r="32">
          <cell r="A32">
            <v>430</v>
          </cell>
          <cell r="B32" t="str">
            <v>TRATAMIENTO SUPERFICIAL SIMPLE</v>
          </cell>
          <cell r="C32" t="str">
            <v>M2</v>
          </cell>
          <cell r="D32">
            <v>2947</v>
          </cell>
          <cell r="E32">
            <v>3903</v>
          </cell>
          <cell r="F32">
            <v>3339.6</v>
          </cell>
          <cell r="G32">
            <v>3673.5600000000004</v>
          </cell>
          <cell r="H32">
            <v>2661</v>
          </cell>
          <cell r="I32">
            <v>2467</v>
          </cell>
          <cell r="J32">
            <v>2626</v>
          </cell>
          <cell r="K32">
            <v>2262</v>
          </cell>
        </row>
        <row r="33">
          <cell r="A33">
            <v>431</v>
          </cell>
          <cell r="B33" t="str">
            <v>TRATAMIENTO SUPERFICIAL DOBLE</v>
          </cell>
          <cell r="C33" t="str">
            <v>M2</v>
          </cell>
          <cell r="D33">
            <v>4729</v>
          </cell>
          <cell r="E33">
            <v>6887</v>
          </cell>
          <cell r="F33">
            <v>5562.7</v>
          </cell>
          <cell r="G33">
            <v>6118.97</v>
          </cell>
          <cell r="H33">
            <v>4141</v>
          </cell>
          <cell r="I33">
            <v>3778</v>
          </cell>
          <cell r="J33">
            <v>4047</v>
          </cell>
          <cell r="K33">
            <v>3345</v>
          </cell>
        </row>
        <row r="34">
          <cell r="A34">
            <v>432</v>
          </cell>
          <cell r="B34" t="str">
            <v>SELLO ARENA - EMULSION</v>
          </cell>
          <cell r="C34" t="str">
            <v>M2</v>
          </cell>
          <cell r="D34">
            <v>1834</v>
          </cell>
          <cell r="E34">
            <v>2133</v>
          </cell>
          <cell r="F34">
            <v>1920.6</v>
          </cell>
          <cell r="G34">
            <v>2112.66</v>
          </cell>
          <cell r="H34">
            <v>1507</v>
          </cell>
          <cell r="I34">
            <v>1360</v>
          </cell>
          <cell r="J34">
            <v>1620</v>
          </cell>
          <cell r="K34">
            <v>1364</v>
          </cell>
        </row>
        <row r="35">
          <cell r="A35">
            <v>432.1</v>
          </cell>
          <cell r="B35" t="str">
            <v>SELLO EMULSION CRML, rompimiento lento</v>
          </cell>
          <cell r="C35" t="str">
            <v>M2</v>
          </cell>
          <cell r="D35">
            <v>1834</v>
          </cell>
          <cell r="E35">
            <v>2133</v>
          </cell>
          <cell r="F35">
            <v>1920.6</v>
          </cell>
          <cell r="G35">
            <v>2112.66</v>
          </cell>
          <cell r="H35">
            <v>1507</v>
          </cell>
          <cell r="I35">
            <v>1360</v>
          </cell>
          <cell r="J35">
            <v>1620</v>
          </cell>
          <cell r="K35">
            <v>1364</v>
          </cell>
        </row>
        <row r="36">
          <cell r="A36">
            <v>433</v>
          </cell>
          <cell r="B36" t="str">
            <v>LECHADA ASFALTICA</v>
          </cell>
          <cell r="C36" t="str">
            <v>M2</v>
          </cell>
          <cell r="D36">
            <v>6299</v>
          </cell>
          <cell r="E36">
            <v>6634</v>
          </cell>
          <cell r="F36">
            <v>6972.9</v>
          </cell>
          <cell r="G36">
            <v>7670.1900000000005</v>
          </cell>
          <cell r="H36">
            <v>5708</v>
          </cell>
          <cell r="I36">
            <v>5428</v>
          </cell>
          <cell r="J36">
            <v>5517</v>
          </cell>
          <cell r="K36">
            <v>4134</v>
          </cell>
        </row>
        <row r="37">
          <cell r="A37">
            <v>440.1</v>
          </cell>
          <cell r="B37" t="str">
            <v>MEZCLA DENSA EN FRIO</v>
          </cell>
          <cell r="C37" t="str">
            <v>M3</v>
          </cell>
          <cell r="D37">
            <v>176355</v>
          </cell>
          <cell r="E37">
            <v>200444</v>
          </cell>
          <cell r="F37">
            <v>202221.8</v>
          </cell>
          <cell r="G37">
            <v>222443.98</v>
          </cell>
          <cell r="H37">
            <v>199896</v>
          </cell>
          <cell r="I37">
            <v>199779</v>
          </cell>
          <cell r="J37">
            <v>208671</v>
          </cell>
          <cell r="K37">
            <v>143585</v>
          </cell>
        </row>
        <row r="38">
          <cell r="A38">
            <v>440.2</v>
          </cell>
          <cell r="B38" t="str">
            <v>MEZCLA DENSA EN FRIO</v>
          </cell>
          <cell r="C38" t="str">
            <v>M3</v>
          </cell>
          <cell r="D38">
            <v>176355</v>
          </cell>
          <cell r="E38">
            <v>200444</v>
          </cell>
          <cell r="F38">
            <v>202221.8</v>
          </cell>
          <cell r="G38">
            <v>222443.98</v>
          </cell>
          <cell r="H38">
            <v>199896</v>
          </cell>
          <cell r="I38">
            <v>199779</v>
          </cell>
          <cell r="J38">
            <v>208671</v>
          </cell>
          <cell r="K38">
            <v>143585</v>
          </cell>
        </row>
        <row r="39">
          <cell r="A39">
            <v>440.3</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440.5</v>
          </cell>
          <cell r="B40" t="str">
            <v>MEZCLA DENSA EN FRIO PARA BACHEO</v>
          </cell>
          <cell r="C40" t="str">
            <v>M3</v>
          </cell>
          <cell r="D40">
            <v>180881</v>
          </cell>
          <cell r="E40">
            <v>204166</v>
          </cell>
          <cell r="F40">
            <v>206720.8</v>
          </cell>
          <cell r="G40">
            <v>227392.88</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211516.79999999999</v>
          </cell>
          <cell r="G41">
            <v>232668.48</v>
          </cell>
          <cell r="H41">
            <v>207696</v>
          </cell>
          <cell r="I41">
            <v>242679</v>
          </cell>
          <cell r="J41">
            <v>231746</v>
          </cell>
          <cell r="K41">
            <v>145860</v>
          </cell>
        </row>
        <row r="42">
          <cell r="A42">
            <v>450.6</v>
          </cell>
          <cell r="B42" t="str">
            <v>MEZCLA DENSA EN CALIENTE</v>
          </cell>
          <cell r="C42" t="str">
            <v>M3</v>
          </cell>
          <cell r="D42">
            <v>192930</v>
          </cell>
          <cell r="E42">
            <v>200444</v>
          </cell>
          <cell r="F42">
            <v>211516.79999999999</v>
          </cell>
          <cell r="G42">
            <v>232668.48</v>
          </cell>
          <cell r="H42">
            <v>207696</v>
          </cell>
          <cell r="I42">
            <v>242679</v>
          </cell>
          <cell r="J42">
            <v>231746</v>
          </cell>
          <cell r="K42">
            <v>145860</v>
          </cell>
          <cell r="M42">
            <v>209300</v>
          </cell>
        </row>
        <row r="43">
          <cell r="A43">
            <v>450.7</v>
          </cell>
          <cell r="B43" t="str">
            <v>MEZCLA DENSA EN CALIENTE</v>
          </cell>
          <cell r="C43" t="str">
            <v>M3</v>
          </cell>
          <cell r="D43">
            <v>192930</v>
          </cell>
          <cell r="E43">
            <v>200444</v>
          </cell>
          <cell r="F43">
            <v>211516.79999999999</v>
          </cell>
          <cell r="G43">
            <v>232668.48</v>
          </cell>
          <cell r="H43">
            <v>207696</v>
          </cell>
          <cell r="I43">
            <v>242679</v>
          </cell>
          <cell r="J43">
            <v>231746</v>
          </cell>
          <cell r="K43">
            <v>145860</v>
          </cell>
          <cell r="M43">
            <v>205600</v>
          </cell>
        </row>
        <row r="44">
          <cell r="A44">
            <v>450.8</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217730.7</v>
          </cell>
          <cell r="G45">
            <v>239503.77000000002</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217730.7</v>
          </cell>
          <cell r="G46">
            <v>239503.77000000002</v>
          </cell>
          <cell r="H46">
            <v>214079</v>
          </cell>
          <cell r="I46">
            <v>250271</v>
          </cell>
          <cell r="J46">
            <v>239028</v>
          </cell>
          <cell r="K46">
            <v>149205</v>
          </cell>
        </row>
        <row r="47">
          <cell r="A47">
            <v>450.13</v>
          </cell>
          <cell r="B47" t="str">
            <v>MEZCLA DENSA EN CALIENTE</v>
          </cell>
          <cell r="C47" t="str">
            <v>M3</v>
          </cell>
          <cell r="D47">
            <v>192930</v>
          </cell>
          <cell r="E47">
            <v>200444</v>
          </cell>
          <cell r="F47">
            <v>211516.79999999999</v>
          </cell>
          <cell r="G47">
            <v>232668.48</v>
          </cell>
          <cell r="H47">
            <v>207696</v>
          </cell>
          <cell r="I47">
            <v>242679</v>
          </cell>
          <cell r="J47">
            <v>231746</v>
          </cell>
          <cell r="K47">
            <v>145860</v>
          </cell>
        </row>
        <row r="48">
          <cell r="A48">
            <v>450.14</v>
          </cell>
          <cell r="B48" t="str">
            <v>MEZCLA DENSA EN CALIENTE</v>
          </cell>
          <cell r="C48" t="str">
            <v>M3</v>
          </cell>
          <cell r="D48">
            <v>192930</v>
          </cell>
          <cell r="E48">
            <v>200444</v>
          </cell>
          <cell r="F48">
            <v>211516.79999999999</v>
          </cell>
          <cell r="G48">
            <v>232668.48</v>
          </cell>
          <cell r="H48">
            <v>207696</v>
          </cell>
          <cell r="I48">
            <v>242679</v>
          </cell>
          <cell r="J48">
            <v>231746</v>
          </cell>
          <cell r="K48">
            <v>145860</v>
          </cell>
        </row>
        <row r="49">
          <cell r="A49">
            <v>450.15</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450.17</v>
          </cell>
          <cell r="B51" t="str">
            <v>MEZCLA DENSA EN CALIENTE MDC-2</v>
          </cell>
          <cell r="C51" t="str">
            <v>M3</v>
          </cell>
          <cell r="D51">
            <v>192930</v>
          </cell>
          <cell r="E51">
            <v>200444</v>
          </cell>
          <cell r="F51">
            <v>211516.79999999999</v>
          </cell>
          <cell r="G51">
            <v>232668.48</v>
          </cell>
          <cell r="H51">
            <v>207696</v>
          </cell>
          <cell r="I51">
            <v>242679</v>
          </cell>
          <cell r="J51">
            <v>231746</v>
          </cell>
          <cell r="K51">
            <v>145860</v>
          </cell>
        </row>
        <row r="52">
          <cell r="A52">
            <v>450.18</v>
          </cell>
          <cell r="B52" t="str">
            <v>MEZCLA DENSA EN CALIENTE MDC-2</v>
          </cell>
          <cell r="C52" t="str">
            <v>M3</v>
          </cell>
          <cell r="D52">
            <v>192930</v>
          </cell>
          <cell r="E52">
            <v>200444</v>
          </cell>
          <cell r="F52">
            <v>211516.79999999999</v>
          </cell>
          <cell r="G52">
            <v>232668.48</v>
          </cell>
          <cell r="H52">
            <v>207696</v>
          </cell>
          <cell r="I52">
            <v>242679</v>
          </cell>
          <cell r="J52">
            <v>231746</v>
          </cell>
          <cell r="K52">
            <v>145860</v>
          </cell>
        </row>
        <row r="53">
          <cell r="A53">
            <v>450.19</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row>
        <row r="54">
          <cell r="A54">
            <v>450.21</v>
          </cell>
          <cell r="B54" t="str">
            <v>MEZCLA DENSA EN CALIENTE MDC-3</v>
          </cell>
          <cell r="C54" t="str">
            <v>M3</v>
          </cell>
          <cell r="D54">
            <v>192930</v>
          </cell>
          <cell r="E54">
            <v>200444</v>
          </cell>
          <cell r="F54">
            <v>211516.79999999999</v>
          </cell>
          <cell r="G54">
            <v>232668.48</v>
          </cell>
          <cell r="H54">
            <v>207696</v>
          </cell>
          <cell r="I54">
            <v>242679</v>
          </cell>
          <cell r="J54">
            <v>231746</v>
          </cell>
          <cell r="K54">
            <v>145860</v>
          </cell>
        </row>
        <row r="55">
          <cell r="A55">
            <v>450.22</v>
          </cell>
          <cell r="B55" t="str">
            <v>PARCHEO CON MEZCLA DENSA EN CALIENTE</v>
          </cell>
          <cell r="C55" t="str">
            <v>M3</v>
          </cell>
          <cell r="D55">
            <v>192930</v>
          </cell>
          <cell r="E55">
            <v>200444</v>
          </cell>
          <cell r="F55">
            <v>211516.79999999999</v>
          </cell>
          <cell r="G55">
            <v>232668.48</v>
          </cell>
          <cell r="H55">
            <v>207696</v>
          </cell>
          <cell r="I55">
            <v>242679</v>
          </cell>
          <cell r="J55">
            <v>231746</v>
          </cell>
          <cell r="K55">
            <v>145860</v>
          </cell>
        </row>
        <row r="56">
          <cell r="A56">
            <v>450.23</v>
          </cell>
          <cell r="B56" t="str">
            <v>MEZCLA DENSA EN CALIENTE MDC-1</v>
          </cell>
          <cell r="C56" t="str">
            <v>M3</v>
          </cell>
          <cell r="D56">
            <v>192930</v>
          </cell>
          <cell r="E56">
            <v>200444</v>
          </cell>
          <cell r="F56">
            <v>211516.79999999999</v>
          </cell>
          <cell r="G56">
            <v>232668.48</v>
          </cell>
          <cell r="H56">
            <v>207696</v>
          </cell>
          <cell r="I56">
            <v>242679</v>
          </cell>
          <cell r="J56">
            <v>231746</v>
          </cell>
          <cell r="K56">
            <v>145860</v>
          </cell>
          <cell r="L56">
            <v>296364</v>
          </cell>
        </row>
        <row r="57">
          <cell r="A57">
            <v>450.24</v>
          </cell>
          <cell r="B57" t="str">
            <v>MEZCLA DENSA EN CALIENTE MDC-2</v>
          </cell>
          <cell r="C57" t="str">
            <v>M3</v>
          </cell>
          <cell r="D57">
            <v>192930</v>
          </cell>
          <cell r="E57">
            <v>200444</v>
          </cell>
          <cell r="F57">
            <v>211516.79999999999</v>
          </cell>
          <cell r="G57">
            <v>232668.48</v>
          </cell>
          <cell r="H57">
            <v>207696</v>
          </cell>
          <cell r="I57">
            <v>242679</v>
          </cell>
          <cell r="J57">
            <v>231746</v>
          </cell>
          <cell r="K57">
            <v>145860</v>
          </cell>
          <cell r="L57">
            <v>299613</v>
          </cell>
        </row>
        <row r="58">
          <cell r="A58">
            <v>450.26</v>
          </cell>
          <cell r="B58" t="str">
            <v>MEZCLA DENSA EN CALIENTE MDC-2 PARA BACHEO</v>
          </cell>
          <cell r="C58" t="str">
            <v>M3</v>
          </cell>
          <cell r="D58">
            <v>192930</v>
          </cell>
          <cell r="E58">
            <v>200444</v>
          </cell>
          <cell r="F58">
            <v>211516.79999999999</v>
          </cell>
          <cell r="G58">
            <v>232668.48</v>
          </cell>
          <cell r="H58">
            <v>207696</v>
          </cell>
          <cell r="I58">
            <v>242679</v>
          </cell>
          <cell r="J58">
            <v>231746</v>
          </cell>
          <cell r="K58">
            <v>145860</v>
          </cell>
        </row>
        <row r="59">
          <cell r="A59">
            <v>450.27</v>
          </cell>
          <cell r="B59" t="str">
            <v>MEZCLA DENSA EN CALIENTE MDC-1</v>
          </cell>
          <cell r="C59" t="str">
            <v>M3</v>
          </cell>
          <cell r="D59">
            <v>192930</v>
          </cell>
          <cell r="E59">
            <v>200444</v>
          </cell>
          <cell r="F59">
            <v>211516.79999999999</v>
          </cell>
          <cell r="G59">
            <v>232668.48</v>
          </cell>
          <cell r="H59">
            <v>207696</v>
          </cell>
          <cell r="I59">
            <v>242679</v>
          </cell>
          <cell r="J59">
            <v>231746</v>
          </cell>
          <cell r="K59">
            <v>145860</v>
          </cell>
        </row>
        <row r="60">
          <cell r="A60">
            <v>450.28</v>
          </cell>
          <cell r="B60" t="str">
            <v>MEZCLA DENSA EN CALIENTE MDC-3</v>
          </cell>
          <cell r="L60">
            <v>299900</v>
          </cell>
        </row>
        <row r="61">
          <cell r="A61">
            <v>460</v>
          </cell>
          <cell r="B61" t="str">
            <v>FRESADO DE PAVIMENTO ASFALTICO (H= 0.20)</v>
          </cell>
          <cell r="C61" t="str">
            <v>M2</v>
          </cell>
          <cell r="D61">
            <v>6760</v>
          </cell>
          <cell r="E61">
            <v>8250</v>
          </cell>
          <cell r="F61">
            <v>9000.2000000000007</v>
          </cell>
          <cell r="G61">
            <v>9900.2200000000012</v>
          </cell>
          <cell r="H61">
            <v>8139</v>
          </cell>
          <cell r="I61">
            <v>7774</v>
          </cell>
          <cell r="J61">
            <v>8152</v>
          </cell>
          <cell r="K61">
            <v>7892</v>
          </cell>
          <cell r="M61">
            <v>2950</v>
          </cell>
        </row>
        <row r="62">
          <cell r="A62">
            <v>460.1</v>
          </cell>
          <cell r="B62" t="str">
            <v>FRESADO DE PAVIMENTO ASFALTICO (H= 0.20)</v>
          </cell>
          <cell r="C62" t="str">
            <v>M3</v>
          </cell>
          <cell r="D62">
            <v>33800</v>
          </cell>
          <cell r="E62">
            <v>41250</v>
          </cell>
          <cell r="F62">
            <v>45001</v>
          </cell>
          <cell r="G62">
            <v>49501.100000000006</v>
          </cell>
          <cell r="H62">
            <v>40695</v>
          </cell>
          <cell r="I62">
            <v>38870</v>
          </cell>
          <cell r="J62">
            <v>40760</v>
          </cell>
          <cell r="K62">
            <v>39460</v>
          </cell>
          <cell r="L62">
            <v>42413</v>
          </cell>
        </row>
        <row r="63">
          <cell r="A63">
            <v>460.3</v>
          </cell>
          <cell r="B63" t="str">
            <v>FRESADO DE PAVIMENTO ASFALTICO, M3 CON TRANS</v>
          </cell>
          <cell r="C63" t="str">
            <v>M3</v>
          </cell>
          <cell r="D63">
            <v>6760</v>
          </cell>
          <cell r="E63">
            <v>8250</v>
          </cell>
          <cell r="F63">
            <v>9000.2000000000007</v>
          </cell>
          <cell r="G63">
            <v>9900.2200000000012</v>
          </cell>
          <cell r="H63">
            <v>8139</v>
          </cell>
          <cell r="I63">
            <v>7774</v>
          </cell>
          <cell r="J63">
            <v>8152</v>
          </cell>
          <cell r="K63">
            <v>7892</v>
          </cell>
          <cell r="L63">
            <v>0</v>
          </cell>
        </row>
        <row r="64">
          <cell r="A64">
            <v>460.2</v>
          </cell>
          <cell r="B64" t="str">
            <v>FRESADO DE PAVIMENTO ASFALTICO, M3 SIN TRANS</v>
          </cell>
          <cell r="C64" t="str">
            <v>M3</v>
          </cell>
          <cell r="D64">
            <v>6760</v>
          </cell>
          <cell r="E64">
            <v>8250</v>
          </cell>
          <cell r="F64">
            <v>9000.2000000000007</v>
          </cell>
          <cell r="G64">
            <v>9900.2200000000012</v>
          </cell>
          <cell r="H64">
            <v>8139</v>
          </cell>
          <cell r="I64">
            <v>7774</v>
          </cell>
          <cell r="J64">
            <v>8152</v>
          </cell>
          <cell r="K64">
            <v>7892</v>
          </cell>
        </row>
        <row r="65">
          <cell r="A65">
            <v>461.1</v>
          </cell>
          <cell r="B65" t="str">
            <v>PAVIMENTO ASFALTICO RECICLADO EN FRIO</v>
          </cell>
          <cell r="C65" t="str">
            <v>M3</v>
          </cell>
          <cell r="D65">
            <v>41246</v>
          </cell>
          <cell r="E65">
            <v>42740</v>
          </cell>
          <cell r="F65">
            <v>43111.199999999997</v>
          </cell>
          <cell r="G65">
            <v>47422.32</v>
          </cell>
          <cell r="H65">
            <v>38775</v>
          </cell>
          <cell r="I65">
            <v>40002</v>
          </cell>
          <cell r="J65">
            <v>42089</v>
          </cell>
          <cell r="K65">
            <v>37835</v>
          </cell>
        </row>
        <row r="66">
          <cell r="A66">
            <v>461.2</v>
          </cell>
          <cell r="B66" t="str">
            <v>PAVIMENTO ASFALTICO RECICLADO EN FRIO</v>
          </cell>
          <cell r="C66" t="str">
            <v>M3</v>
          </cell>
          <cell r="D66">
            <v>41246</v>
          </cell>
          <cell r="E66">
            <v>42740</v>
          </cell>
          <cell r="F66">
            <v>43111.199999999997</v>
          </cell>
          <cell r="G66">
            <v>47422.32</v>
          </cell>
          <cell r="H66">
            <v>38775</v>
          </cell>
          <cell r="I66">
            <v>40002</v>
          </cell>
          <cell r="J66">
            <v>42089</v>
          </cell>
          <cell r="K66">
            <v>37835</v>
          </cell>
        </row>
        <row r="67">
          <cell r="A67">
            <v>461.3</v>
          </cell>
          <cell r="B67" t="str">
            <v>PAVIMENTO ASFALTICO RECICLADO EN FRIO</v>
          </cell>
          <cell r="C67" t="str">
            <v>M3</v>
          </cell>
          <cell r="D67">
            <v>41246</v>
          </cell>
          <cell r="E67">
            <v>42740</v>
          </cell>
          <cell r="F67">
            <v>43111.199999999997</v>
          </cell>
          <cell r="G67">
            <v>47422.32</v>
          </cell>
          <cell r="H67">
            <v>38775</v>
          </cell>
          <cell r="I67">
            <v>40002</v>
          </cell>
          <cell r="J67">
            <v>42089</v>
          </cell>
          <cell r="K67">
            <v>37835</v>
          </cell>
        </row>
        <row r="68">
          <cell r="A68">
            <v>462.1</v>
          </cell>
          <cell r="B68" t="str">
            <v>PAVIM ASF RECICLADO EN CALIENT</v>
          </cell>
          <cell r="C68" t="str">
            <v>M3</v>
          </cell>
          <cell r="D68">
            <v>51974</v>
          </cell>
          <cell r="E68">
            <v>54317</v>
          </cell>
          <cell r="F68">
            <v>57229.7</v>
          </cell>
          <cell r="G68">
            <v>62952.67</v>
          </cell>
          <cell r="H68">
            <v>54688</v>
          </cell>
          <cell r="I68">
            <v>59810</v>
          </cell>
          <cell r="J68">
            <v>59686</v>
          </cell>
          <cell r="K68">
            <v>44898</v>
          </cell>
        </row>
        <row r="69">
          <cell r="A69">
            <v>462.2</v>
          </cell>
          <cell r="B69" t="str">
            <v>PAVIM ASF RECICLADO EN CALIENT</v>
          </cell>
          <cell r="C69" t="str">
            <v>M3</v>
          </cell>
          <cell r="D69">
            <v>51974</v>
          </cell>
          <cell r="E69">
            <v>54317</v>
          </cell>
          <cell r="F69">
            <v>57229.7</v>
          </cell>
          <cell r="G69">
            <v>62952.67</v>
          </cell>
          <cell r="H69">
            <v>54688</v>
          </cell>
          <cell r="I69">
            <v>59810</v>
          </cell>
          <cell r="J69">
            <v>59686</v>
          </cell>
          <cell r="K69">
            <v>44898</v>
          </cell>
        </row>
        <row r="70">
          <cell r="A70">
            <v>462.3</v>
          </cell>
          <cell r="B70" t="str">
            <v>PAVIM ASF RECICLADO EN CALIENT</v>
          </cell>
          <cell r="C70" t="str">
            <v>M3</v>
          </cell>
          <cell r="D70">
            <v>51974</v>
          </cell>
          <cell r="E70">
            <v>54317</v>
          </cell>
          <cell r="F70">
            <v>57229.7</v>
          </cell>
          <cell r="G70">
            <v>62952.67</v>
          </cell>
          <cell r="H70">
            <v>54688</v>
          </cell>
          <cell r="I70">
            <v>59810</v>
          </cell>
          <cell r="J70">
            <v>59686</v>
          </cell>
          <cell r="K70">
            <v>44898</v>
          </cell>
        </row>
        <row r="71">
          <cell r="A71">
            <v>462.4</v>
          </cell>
          <cell r="B71" t="str">
            <v>PAVIM ASFALT RECICL. EN CALIENTE/BACHEO</v>
          </cell>
          <cell r="C71" t="str">
            <v>M3</v>
          </cell>
          <cell r="D71">
            <v>59712</v>
          </cell>
          <cell r="E71">
            <v>63531</v>
          </cell>
          <cell r="F71">
            <v>67435.5</v>
          </cell>
          <cell r="G71">
            <v>74179.05</v>
          </cell>
          <cell r="H71">
            <v>64121</v>
          </cell>
          <cell r="I71">
            <v>67941</v>
          </cell>
          <cell r="J71">
            <v>69250</v>
          </cell>
          <cell r="K71">
            <v>53307</v>
          </cell>
        </row>
        <row r="72">
          <cell r="A72">
            <v>600.20000000000005</v>
          </cell>
          <cell r="B72" t="str">
            <v>EXCAVACION VARIAS EN ROCA EN SECO</v>
          </cell>
          <cell r="C72" t="str">
            <v>M3</v>
          </cell>
          <cell r="D72">
            <v>26299</v>
          </cell>
          <cell r="E72">
            <v>24249</v>
          </cell>
          <cell r="F72">
            <v>24152.7</v>
          </cell>
          <cell r="G72">
            <v>26567.97</v>
          </cell>
          <cell r="H72">
            <v>26614</v>
          </cell>
          <cell r="I72">
            <v>23163</v>
          </cell>
          <cell r="J72">
            <v>27920</v>
          </cell>
          <cell r="K72">
            <v>23839</v>
          </cell>
        </row>
        <row r="73">
          <cell r="A73">
            <v>600.29999999999995</v>
          </cell>
          <cell r="B73" t="str">
            <v>EXCAVACION VARIAS EN ROCA BAJO AGUA</v>
          </cell>
          <cell r="C73" t="str">
            <v>M3</v>
          </cell>
          <cell r="D73">
            <v>32559</v>
          </cell>
          <cell r="E73">
            <v>31815</v>
          </cell>
          <cell r="F73">
            <v>32217.9</v>
          </cell>
          <cell r="G73">
            <v>35439.69</v>
          </cell>
          <cell r="H73">
            <v>34535</v>
          </cell>
          <cell r="I73">
            <v>27959</v>
          </cell>
          <cell r="J73">
            <v>34077</v>
          </cell>
          <cell r="K73">
            <v>32598</v>
          </cell>
        </row>
        <row r="74">
          <cell r="A74">
            <v>600.6</v>
          </cell>
          <cell r="B74" t="str">
            <v>EXCAVACION VARIAS SIN CLASIFICAR</v>
          </cell>
          <cell r="C74" t="str">
            <v>M3</v>
          </cell>
          <cell r="D74">
            <v>24079</v>
          </cell>
          <cell r="E74">
            <v>32998</v>
          </cell>
          <cell r="F74">
            <v>29815.5</v>
          </cell>
          <cell r="G74">
            <v>32797.050000000003</v>
          </cell>
          <cell r="H74">
            <v>25041</v>
          </cell>
          <cell r="I74">
            <v>21146</v>
          </cell>
          <cell r="J74">
            <v>24588</v>
          </cell>
          <cell r="K74">
            <v>22877</v>
          </cell>
        </row>
        <row r="75">
          <cell r="A75">
            <v>600.70000000000005</v>
          </cell>
          <cell r="B75" t="str">
            <v>EXCAVACION VARIAS MATERIAL COMUN EN SECO</v>
          </cell>
          <cell r="C75" t="str">
            <v>M3</v>
          </cell>
          <cell r="D75">
            <v>20506</v>
          </cell>
          <cell r="E75">
            <v>27959</v>
          </cell>
          <cell r="F75">
            <v>25264.799999999999</v>
          </cell>
          <cell r="G75">
            <v>27791.280000000002</v>
          </cell>
          <cell r="H75">
            <v>21311</v>
          </cell>
          <cell r="I75">
            <v>17988</v>
          </cell>
          <cell r="J75">
            <v>20890</v>
          </cell>
          <cell r="K75">
            <v>19430</v>
          </cell>
        </row>
        <row r="76">
          <cell r="A76">
            <v>600.79999999999995</v>
          </cell>
          <cell r="B76" t="str">
            <v>EXCAVACION VARIAS MAT. COMUN BAJO AGUA</v>
          </cell>
          <cell r="C76" t="str">
            <v>M3</v>
          </cell>
          <cell r="D76">
            <v>26161</v>
          </cell>
          <cell r="E76">
            <v>35331</v>
          </cell>
          <cell r="F76">
            <v>33086.9</v>
          </cell>
          <cell r="G76">
            <v>36395.590000000004</v>
          </cell>
          <cell r="H76">
            <v>27617</v>
          </cell>
          <cell r="I76">
            <v>24050</v>
          </cell>
          <cell r="J76">
            <v>26875</v>
          </cell>
          <cell r="K76">
            <v>23622</v>
          </cell>
        </row>
        <row r="77">
          <cell r="A77">
            <v>600.9</v>
          </cell>
          <cell r="B77" t="str">
            <v>EXCAVACIONES VARIAS EN ROCA BAJO AGUA</v>
          </cell>
          <cell r="C77" t="str">
            <v>M3</v>
          </cell>
          <cell r="D77">
            <v>32559</v>
          </cell>
          <cell r="E77">
            <v>31815</v>
          </cell>
          <cell r="F77">
            <v>32217.9</v>
          </cell>
          <cell r="G77">
            <v>35439.69</v>
          </cell>
          <cell r="H77">
            <v>34535</v>
          </cell>
          <cell r="I77">
            <v>27959</v>
          </cell>
          <cell r="J77">
            <v>34077</v>
          </cell>
          <cell r="K77">
            <v>32598</v>
          </cell>
        </row>
        <row r="78">
          <cell r="A78">
            <v>610.1</v>
          </cell>
          <cell r="B78" t="str">
            <v>RELLENO PARA ESTRUCTURAS</v>
          </cell>
          <cell r="C78" t="str">
            <v>M3</v>
          </cell>
          <cell r="D78">
            <v>19312</v>
          </cell>
          <cell r="E78">
            <v>17272</v>
          </cell>
          <cell r="F78">
            <v>21201.4</v>
          </cell>
          <cell r="G78">
            <v>23321.540000000005</v>
          </cell>
          <cell r="H78">
            <v>24786</v>
          </cell>
          <cell r="I78">
            <v>31143</v>
          </cell>
          <cell r="J78">
            <v>17365</v>
          </cell>
          <cell r="K78">
            <v>19312</v>
          </cell>
          <cell r="L78">
            <v>27378</v>
          </cell>
        </row>
        <row r="79">
          <cell r="A79">
            <v>623.1</v>
          </cell>
          <cell r="B79" t="str">
            <v>SUMINISTRO E HINCAMIENTO DE RIELES</v>
          </cell>
          <cell r="C79" t="str">
            <v>M3</v>
          </cell>
          <cell r="D79">
            <v>59266</v>
          </cell>
          <cell r="E79">
            <v>59266</v>
          </cell>
          <cell r="F79">
            <v>65192.6</v>
          </cell>
          <cell r="G79">
            <v>71711.86</v>
          </cell>
          <cell r="H79">
            <v>59266</v>
          </cell>
          <cell r="I79">
            <v>59266</v>
          </cell>
          <cell r="J79">
            <v>59266</v>
          </cell>
          <cell r="K79">
            <v>59266</v>
          </cell>
        </row>
        <row r="80">
          <cell r="A80">
            <v>623.20000000000005</v>
          </cell>
          <cell r="B80" t="str">
            <v>SUMINISTRO E INSTALACION DE RIELES</v>
          </cell>
          <cell r="C80" t="str">
            <v>M3</v>
          </cell>
          <cell r="D80">
            <v>49871</v>
          </cell>
          <cell r="E80">
            <v>49871</v>
          </cell>
          <cell r="F80">
            <v>54858.1</v>
          </cell>
          <cell r="G80">
            <v>60343.91</v>
          </cell>
          <cell r="H80">
            <v>49871</v>
          </cell>
          <cell r="I80">
            <v>49871</v>
          </cell>
          <cell r="J80">
            <v>49871</v>
          </cell>
          <cell r="K80">
            <v>49871</v>
          </cell>
        </row>
        <row r="81">
          <cell r="A81">
            <v>630.29999999999995</v>
          </cell>
          <cell r="B81" t="str">
            <v>CONCRETO CLASE C</v>
          </cell>
          <cell r="C81" t="str">
            <v>M3</v>
          </cell>
          <cell r="D81">
            <v>279236</v>
          </cell>
          <cell r="E81">
            <v>294531</v>
          </cell>
          <cell r="F81">
            <v>289946.8</v>
          </cell>
          <cell r="G81">
            <v>318941.48000000004</v>
          </cell>
          <cell r="H81">
            <v>285754</v>
          </cell>
          <cell r="I81">
            <v>267211</v>
          </cell>
          <cell r="J81">
            <v>270488</v>
          </cell>
          <cell r="K81">
            <v>213438</v>
          </cell>
        </row>
        <row r="82">
          <cell r="A82">
            <v>630.4</v>
          </cell>
          <cell r="B82" t="str">
            <v>CONCRETO CLASE D</v>
          </cell>
          <cell r="C82" t="str">
            <v>M3</v>
          </cell>
          <cell r="D82">
            <v>261647</v>
          </cell>
          <cell r="E82">
            <v>281102</v>
          </cell>
          <cell r="F82">
            <v>268925.8</v>
          </cell>
          <cell r="G82">
            <v>295818.38</v>
          </cell>
          <cell r="H82">
            <v>265299</v>
          </cell>
          <cell r="I82">
            <v>250493</v>
          </cell>
          <cell r="J82">
            <v>252334</v>
          </cell>
          <cell r="K82">
            <v>197162</v>
          </cell>
          <cell r="L82">
            <v>341675</v>
          </cell>
        </row>
        <row r="83">
          <cell r="A83">
            <v>630.5</v>
          </cell>
          <cell r="B83" t="str">
            <v>CONCRETO CLASE E</v>
          </cell>
          <cell r="C83" t="str">
            <v>M3</v>
          </cell>
          <cell r="D83">
            <v>239651</v>
          </cell>
          <cell r="E83">
            <v>260692</v>
          </cell>
          <cell r="F83">
            <v>242756.8</v>
          </cell>
          <cell r="G83">
            <v>267032.48</v>
          </cell>
          <cell r="H83">
            <v>237037</v>
          </cell>
          <cell r="I83">
            <v>229927</v>
          </cell>
          <cell r="J83">
            <v>227491</v>
          </cell>
          <cell r="K83">
            <v>175738</v>
          </cell>
        </row>
        <row r="84">
          <cell r="A84">
            <v>630.6</v>
          </cell>
          <cell r="B84" t="str">
            <v>CONCRETO CLASE F</v>
          </cell>
          <cell r="C84" t="str">
            <v>M3</v>
          </cell>
          <cell r="D84">
            <v>214526</v>
          </cell>
          <cell r="E84">
            <v>219476</v>
          </cell>
          <cell r="F84">
            <v>218079.4</v>
          </cell>
          <cell r="G84">
            <v>239887.34000000003</v>
          </cell>
          <cell r="H84">
            <v>213901</v>
          </cell>
          <cell r="I84">
            <v>200318</v>
          </cell>
          <cell r="J84">
            <v>202628</v>
          </cell>
          <cell r="K84">
            <v>155789</v>
          </cell>
        </row>
        <row r="85">
          <cell r="A85">
            <v>630.70000000000005</v>
          </cell>
          <cell r="B85" t="str">
            <v xml:space="preserve">CONCRETO CLASE G </v>
          </cell>
          <cell r="C85" t="str">
            <v>M3</v>
          </cell>
          <cell r="D85">
            <v>203415</v>
          </cell>
          <cell r="E85">
            <v>232154</v>
          </cell>
          <cell r="F85">
            <v>207572.2</v>
          </cell>
          <cell r="G85">
            <v>228329.42000000004</v>
          </cell>
          <cell r="H85">
            <v>191391</v>
          </cell>
          <cell r="I85">
            <v>202790</v>
          </cell>
          <cell r="J85">
            <v>186902</v>
          </cell>
          <cell r="K85">
            <v>137452</v>
          </cell>
        </row>
        <row r="86">
          <cell r="A86">
            <v>630.12</v>
          </cell>
          <cell r="B86" t="str">
            <v>CONCRETO CLASE G (BASES)</v>
          </cell>
          <cell r="C86" t="str">
            <v>M3</v>
          </cell>
          <cell r="D86">
            <v>190278</v>
          </cell>
          <cell r="E86">
            <v>213015</v>
          </cell>
          <cell r="F86">
            <v>194562.5</v>
          </cell>
          <cell r="G86">
            <v>214018.75000000003</v>
          </cell>
          <cell r="H86">
            <v>180440</v>
          </cell>
          <cell r="I86">
            <v>188474</v>
          </cell>
          <cell r="J86">
            <v>175647</v>
          </cell>
          <cell r="K86">
            <v>130090</v>
          </cell>
        </row>
        <row r="87">
          <cell r="A87">
            <v>630.13</v>
          </cell>
          <cell r="B87" t="str">
            <v>CONCRETO CLASE G (ELEVACIONES)</v>
          </cell>
          <cell r="C87" t="str">
            <v>M3</v>
          </cell>
          <cell r="D87">
            <v>203415</v>
          </cell>
          <cell r="E87">
            <v>232154</v>
          </cell>
          <cell r="F87">
            <v>207572.2</v>
          </cell>
          <cell r="G87">
            <v>228329.42000000004</v>
          </cell>
          <cell r="H87">
            <v>191391</v>
          </cell>
          <cell r="I87">
            <v>202790</v>
          </cell>
          <cell r="J87">
            <v>186902</v>
          </cell>
          <cell r="K87">
            <v>137452</v>
          </cell>
        </row>
        <row r="88">
          <cell r="A88">
            <v>630.15</v>
          </cell>
          <cell r="B88" t="str">
            <v>Sum y coloc bolsacretos clase E y hierro 1/2</v>
          </cell>
          <cell r="C88" t="str">
            <v>M3</v>
          </cell>
          <cell r="D88">
            <v>203415</v>
          </cell>
          <cell r="E88">
            <v>232154</v>
          </cell>
          <cell r="F88">
            <v>207572.2</v>
          </cell>
          <cell r="G88">
            <v>228329.42000000004</v>
          </cell>
          <cell r="H88">
            <v>191391</v>
          </cell>
          <cell r="I88">
            <v>202790</v>
          </cell>
          <cell r="J88">
            <v>186902</v>
          </cell>
          <cell r="K88">
            <v>137452</v>
          </cell>
        </row>
        <row r="89">
          <cell r="A89">
            <v>630.16</v>
          </cell>
          <cell r="B89" t="str">
            <v>Sum y coloc pentápodos clase E</v>
          </cell>
          <cell r="C89" t="str">
            <v>M3</v>
          </cell>
          <cell r="D89">
            <v>203415</v>
          </cell>
          <cell r="E89">
            <v>232154</v>
          </cell>
          <cell r="F89">
            <v>207572.2</v>
          </cell>
          <cell r="G89">
            <v>228329.42000000004</v>
          </cell>
          <cell r="H89">
            <v>191391</v>
          </cell>
          <cell r="I89">
            <v>202790</v>
          </cell>
          <cell r="J89">
            <v>186902</v>
          </cell>
          <cell r="K89">
            <v>137452</v>
          </cell>
        </row>
        <row r="90">
          <cell r="A90">
            <v>632</v>
          </cell>
          <cell r="B90" t="str">
            <v>BARANDA EN CONCRETO</v>
          </cell>
          <cell r="C90" t="str">
            <v>ML</v>
          </cell>
          <cell r="D90">
            <v>149763</v>
          </cell>
          <cell r="F90">
            <v>0</v>
          </cell>
          <cell r="G90">
            <v>0</v>
          </cell>
        </row>
        <row r="91">
          <cell r="A91">
            <v>632.20000000000005</v>
          </cell>
          <cell r="B91" t="str">
            <v>Desisntalación BARANDA EN CONCRETO</v>
          </cell>
          <cell r="C91" t="str">
            <v>ML</v>
          </cell>
          <cell r="D91">
            <v>149763</v>
          </cell>
          <cell r="F91">
            <v>0</v>
          </cell>
          <cell r="G91">
            <v>0</v>
          </cell>
        </row>
        <row r="92">
          <cell r="A92">
            <v>640.1</v>
          </cell>
          <cell r="B92" t="str">
            <v>ACERO DE REFUERZO GRADO 37</v>
          </cell>
          <cell r="C92" t="str">
            <v>KG</v>
          </cell>
          <cell r="D92">
            <v>2449</v>
          </cell>
          <cell r="E92">
            <v>1517</v>
          </cell>
          <cell r="F92">
            <v>1977.8</v>
          </cell>
          <cell r="G92">
            <v>2175.58</v>
          </cell>
          <cell r="H92">
            <v>1717</v>
          </cell>
          <cell r="I92">
            <v>2006</v>
          </cell>
          <cell r="J92">
            <v>2261</v>
          </cell>
          <cell r="K92">
            <v>1461</v>
          </cell>
        </row>
        <row r="93">
          <cell r="A93">
            <v>640.29999999999995</v>
          </cell>
          <cell r="B93" t="str">
            <v>ACERO DE REFUERZO GRADO 60</v>
          </cell>
          <cell r="C93" t="str">
            <v>KG</v>
          </cell>
          <cell r="D93">
            <v>2586</v>
          </cell>
          <cell r="E93">
            <v>1517</v>
          </cell>
          <cell r="F93">
            <v>2427.6999999999998</v>
          </cell>
          <cell r="G93">
            <v>2670.47</v>
          </cell>
          <cell r="H93">
            <v>1957</v>
          </cell>
          <cell r="I93">
            <v>2142</v>
          </cell>
          <cell r="J93">
            <v>2534</v>
          </cell>
          <cell r="K93">
            <v>1461</v>
          </cell>
        </row>
        <row r="94">
          <cell r="A94">
            <v>646</v>
          </cell>
          <cell r="B94" t="str">
            <v>ANCLAJES O TIEBACKS</v>
          </cell>
          <cell r="C94" t="str">
            <v>ML</v>
          </cell>
          <cell r="D94">
            <v>170000</v>
          </cell>
          <cell r="E94">
            <v>170000</v>
          </cell>
          <cell r="F94">
            <v>187000</v>
          </cell>
          <cell r="G94">
            <v>205700.00000000003</v>
          </cell>
          <cell r="H94">
            <v>170000</v>
          </cell>
          <cell r="I94">
            <v>170000</v>
          </cell>
          <cell r="J94">
            <v>170000</v>
          </cell>
          <cell r="K94">
            <v>170000</v>
          </cell>
        </row>
        <row r="95">
          <cell r="A95">
            <v>660.2</v>
          </cell>
          <cell r="B95" t="str">
            <v>TUBERIA DE CONCRETO SIMPLE DIAM = 600 mm</v>
          </cell>
          <cell r="C95" t="str">
            <v>M</v>
          </cell>
          <cell r="D95">
            <v>128505</v>
          </cell>
          <cell r="E95">
            <v>167497</v>
          </cell>
          <cell r="F95">
            <v>182777.1</v>
          </cell>
          <cell r="G95">
            <v>201054.81000000003</v>
          </cell>
          <cell r="H95">
            <v>176424</v>
          </cell>
          <cell r="I95">
            <v>171799</v>
          </cell>
          <cell r="J95">
            <v>153108</v>
          </cell>
          <cell r="K95">
            <v>112584</v>
          </cell>
        </row>
        <row r="96">
          <cell r="A96">
            <v>661</v>
          </cell>
          <cell r="B96" t="str">
            <v>TUBERIA CONCRETO REFORZADO DIAM = 900 mm</v>
          </cell>
          <cell r="C96" t="str">
            <v>M</v>
          </cell>
          <cell r="D96">
            <v>146874</v>
          </cell>
          <cell r="E96">
            <v>172251</v>
          </cell>
          <cell r="F96">
            <v>190800.5</v>
          </cell>
          <cell r="G96">
            <v>209880.55000000002</v>
          </cell>
          <cell r="H96">
            <v>190497</v>
          </cell>
          <cell r="I96">
            <v>219374</v>
          </cell>
          <cell r="J96">
            <v>233284</v>
          </cell>
          <cell r="K96">
            <v>150657</v>
          </cell>
        </row>
        <row r="97">
          <cell r="A97">
            <v>670.2</v>
          </cell>
          <cell r="B97" t="str">
            <v>DISIPADORES DE ENERGIA EN CONCRETO CICLP</v>
          </cell>
          <cell r="C97" t="str">
            <v>M3</v>
          </cell>
          <cell r="D97">
            <v>214496</v>
          </cell>
          <cell r="E97">
            <v>245929</v>
          </cell>
          <cell r="F97">
            <v>223802.7</v>
          </cell>
          <cell r="G97">
            <v>246182.97000000003</v>
          </cell>
          <cell r="H97">
            <v>201408</v>
          </cell>
          <cell r="I97">
            <v>206788</v>
          </cell>
          <cell r="J97">
            <v>189996</v>
          </cell>
          <cell r="K97">
            <v>154080</v>
          </cell>
        </row>
        <row r="98">
          <cell r="A98">
            <v>671</v>
          </cell>
          <cell r="B98" t="str">
            <v>CUNETAS REVESTIDAS EN EN CONCRETO</v>
          </cell>
          <cell r="C98" t="str">
            <v>M3</v>
          </cell>
          <cell r="D98">
            <v>237792</v>
          </cell>
          <cell r="E98">
            <v>251430</v>
          </cell>
          <cell r="F98">
            <v>253119.9</v>
          </cell>
          <cell r="G98">
            <v>278431.89</v>
          </cell>
          <cell r="H98">
            <v>239418</v>
          </cell>
          <cell r="I98">
            <v>218622</v>
          </cell>
          <cell r="J98">
            <v>229263</v>
          </cell>
          <cell r="K98">
            <v>183771</v>
          </cell>
          <cell r="L98">
            <v>330528</v>
          </cell>
        </row>
        <row r="99">
          <cell r="A99">
            <v>672</v>
          </cell>
          <cell r="B99" t="str">
            <v>BORDILLOS (H=0.40 m)</v>
          </cell>
          <cell r="C99" t="str">
            <v>M</v>
          </cell>
          <cell r="D99">
            <v>19432</v>
          </cell>
          <cell r="E99">
            <v>20543</v>
          </cell>
          <cell r="F99">
            <v>19295.099999999999</v>
          </cell>
          <cell r="G99">
            <v>21224.61</v>
          </cell>
          <cell r="H99">
            <v>18902</v>
          </cell>
          <cell r="I99">
            <v>18426</v>
          </cell>
          <cell r="J99">
            <v>17502</v>
          </cell>
          <cell r="K99">
            <v>13841</v>
          </cell>
        </row>
        <row r="100">
          <cell r="A100">
            <v>673</v>
          </cell>
          <cell r="B100" t="str">
            <v>MATERIAL FILTRANTE</v>
          </cell>
          <cell r="C100" t="str">
            <v>M3</v>
          </cell>
          <cell r="D100">
            <v>53643</v>
          </cell>
          <cell r="E100">
            <v>28752</v>
          </cell>
          <cell r="F100">
            <v>45012</v>
          </cell>
          <cell r="G100">
            <v>49513.200000000004</v>
          </cell>
          <cell r="H100">
            <v>47076</v>
          </cell>
          <cell r="I100">
            <v>42042</v>
          </cell>
          <cell r="J100">
            <v>44295</v>
          </cell>
          <cell r="K100">
            <v>26138</v>
          </cell>
          <cell r="L100">
            <v>52932</v>
          </cell>
        </row>
        <row r="101">
          <cell r="A101">
            <v>673.1</v>
          </cell>
          <cell r="B101" t="str">
            <v>DREN HORIZONTAL DE 1 A 10 M</v>
          </cell>
          <cell r="C101" t="str">
            <v>ML</v>
          </cell>
          <cell r="D101">
            <v>10100</v>
          </cell>
          <cell r="E101">
            <v>10100</v>
          </cell>
          <cell r="F101">
            <v>11110</v>
          </cell>
          <cell r="G101">
            <v>12221.000000000002</v>
          </cell>
          <cell r="H101">
            <v>10100</v>
          </cell>
          <cell r="I101">
            <v>10100</v>
          </cell>
          <cell r="J101">
            <v>10100</v>
          </cell>
          <cell r="K101">
            <v>10100</v>
          </cell>
        </row>
        <row r="102">
          <cell r="A102">
            <v>674.1</v>
          </cell>
          <cell r="B102" t="str">
            <v>Nivelación y reconstrucción de pozos de inspección</v>
          </cell>
          <cell r="C102" t="str">
            <v>U</v>
          </cell>
          <cell r="G102">
            <v>0</v>
          </cell>
          <cell r="K102">
            <v>0</v>
          </cell>
        </row>
        <row r="103">
          <cell r="A103">
            <v>674.2</v>
          </cell>
          <cell r="B103" t="str">
            <v>Nivelación y reconstrucción de sumideros</v>
          </cell>
          <cell r="C103" t="str">
            <v>U</v>
          </cell>
          <cell r="G103">
            <v>0</v>
          </cell>
          <cell r="K103">
            <v>0</v>
          </cell>
        </row>
        <row r="104">
          <cell r="A104">
            <v>674.3</v>
          </cell>
          <cell r="B104" t="str">
            <v>Nivelación y reconstrucción de cajas de válvulas de la EAAB</v>
          </cell>
          <cell r="C104" t="str">
            <v>U</v>
          </cell>
          <cell r="G104">
            <v>0</v>
          </cell>
          <cell r="K104">
            <v>0</v>
          </cell>
        </row>
        <row r="105">
          <cell r="A105">
            <v>674.4</v>
          </cell>
          <cell r="B105" t="str">
            <v>Nivelación y reconstrucción de cajas de energía de CODENSA</v>
          </cell>
          <cell r="C105" t="str">
            <v>U</v>
          </cell>
          <cell r="G105">
            <v>0</v>
          </cell>
          <cell r="K105">
            <v>0</v>
          </cell>
        </row>
        <row r="106">
          <cell r="A106">
            <v>674.5</v>
          </cell>
          <cell r="B106" t="str">
            <v>Nivelación y reconstrucción de cajas de la ETB</v>
          </cell>
          <cell r="C106" t="str">
            <v>U</v>
          </cell>
          <cell r="G106">
            <v>0</v>
          </cell>
          <cell r="K106">
            <v>0</v>
          </cell>
        </row>
        <row r="107">
          <cell r="A107">
            <v>674.6</v>
          </cell>
          <cell r="B107" t="str">
            <v>Reubicación de postes de CODENSA</v>
          </cell>
          <cell r="C107" t="str">
            <v>U</v>
          </cell>
          <cell r="G107">
            <v>0</v>
          </cell>
        </row>
        <row r="108">
          <cell r="A108">
            <v>681.1</v>
          </cell>
          <cell r="B108" t="str">
            <v>GAVIONES</v>
          </cell>
          <cell r="C108" t="str">
            <v>M3</v>
          </cell>
          <cell r="D108">
            <v>64592</v>
          </cell>
          <cell r="E108">
            <v>62409</v>
          </cell>
          <cell r="F108">
            <v>64017.8</v>
          </cell>
          <cell r="G108">
            <v>70419.58</v>
          </cell>
          <cell r="H108">
            <v>59158</v>
          </cell>
          <cell r="I108">
            <v>59474</v>
          </cell>
          <cell r="J108">
            <v>61987</v>
          </cell>
          <cell r="K108">
            <v>56797</v>
          </cell>
          <cell r="L108">
            <v>69159</v>
          </cell>
        </row>
        <row r="109">
          <cell r="A109">
            <v>681.2</v>
          </cell>
          <cell r="B109" t="str">
            <v>GAVIONES malla calibre 12</v>
          </cell>
          <cell r="C109" t="str">
            <v>M3</v>
          </cell>
          <cell r="D109">
            <v>64592</v>
          </cell>
          <cell r="E109">
            <v>62409</v>
          </cell>
          <cell r="F109">
            <v>64017.8</v>
          </cell>
          <cell r="G109">
            <v>70419.58</v>
          </cell>
          <cell r="H109">
            <v>59158</v>
          </cell>
          <cell r="I109">
            <v>59474</v>
          </cell>
          <cell r="J109">
            <v>61987</v>
          </cell>
          <cell r="K109">
            <v>56797</v>
          </cell>
          <cell r="L109">
            <v>69159</v>
          </cell>
        </row>
        <row r="110">
          <cell r="A110">
            <v>683</v>
          </cell>
          <cell r="B110" t="str">
            <v>Bolsacretos</v>
          </cell>
          <cell r="C110" t="str">
            <v>M3</v>
          </cell>
          <cell r="D110">
            <v>64592</v>
          </cell>
          <cell r="E110">
            <v>62409</v>
          </cell>
          <cell r="F110">
            <v>64017.8</v>
          </cell>
          <cell r="G110">
            <v>70419.58</v>
          </cell>
          <cell r="H110">
            <v>59158</v>
          </cell>
          <cell r="I110">
            <v>59474</v>
          </cell>
          <cell r="J110">
            <v>61987</v>
          </cell>
          <cell r="K110">
            <v>56797</v>
          </cell>
        </row>
        <row r="111">
          <cell r="A111">
            <v>683.2</v>
          </cell>
          <cell r="B111" t="str">
            <v>Bolsacretos Clase E</v>
          </cell>
          <cell r="C111" t="str">
            <v>M3</v>
          </cell>
          <cell r="D111">
            <v>64592</v>
          </cell>
          <cell r="E111">
            <v>62409</v>
          </cell>
          <cell r="F111">
            <v>64017.8</v>
          </cell>
          <cell r="G111">
            <v>70419.58</v>
          </cell>
          <cell r="H111">
            <v>59158</v>
          </cell>
          <cell r="I111">
            <v>59474</v>
          </cell>
          <cell r="J111">
            <v>61987</v>
          </cell>
          <cell r="K111">
            <v>56797</v>
          </cell>
        </row>
        <row r="112">
          <cell r="A112">
            <v>700.1</v>
          </cell>
          <cell r="B112" t="str">
            <v>LINEA DE DEMARCACION</v>
          </cell>
          <cell r="C112" t="str">
            <v>M</v>
          </cell>
          <cell r="D112">
            <v>620</v>
          </cell>
          <cell r="E112">
            <v>758</v>
          </cell>
          <cell r="F112">
            <v>629.20000000000005</v>
          </cell>
          <cell r="G112">
            <v>692.12000000000012</v>
          </cell>
          <cell r="H112">
            <v>688</v>
          </cell>
          <cell r="I112">
            <v>650</v>
          </cell>
          <cell r="J112">
            <v>706</v>
          </cell>
          <cell r="K112">
            <v>797</v>
          </cell>
        </row>
        <row r="113">
          <cell r="A113">
            <v>700.2</v>
          </cell>
          <cell r="B113" t="str">
            <v>MARCA VIAL</v>
          </cell>
          <cell r="C113" t="str">
            <v>M2</v>
          </cell>
          <cell r="D113">
            <v>10602</v>
          </cell>
          <cell r="E113">
            <v>13055</v>
          </cell>
          <cell r="F113">
            <v>11539</v>
          </cell>
          <cell r="G113">
            <v>12692.900000000001</v>
          </cell>
          <cell r="H113">
            <v>10656</v>
          </cell>
          <cell r="I113">
            <v>9929</v>
          </cell>
          <cell r="J113">
            <v>11011</v>
          </cell>
          <cell r="K113">
            <v>11092</v>
          </cell>
        </row>
        <row r="114">
          <cell r="A114">
            <v>701</v>
          </cell>
          <cell r="B114" t="str">
            <v>TACHA REFLECTIVA</v>
          </cell>
          <cell r="C114" t="str">
            <v>U</v>
          </cell>
          <cell r="D114">
            <v>10871</v>
          </cell>
          <cell r="E114">
            <v>10214</v>
          </cell>
          <cell r="F114">
            <v>9696.5</v>
          </cell>
          <cell r="G114">
            <v>10666.150000000001</v>
          </cell>
          <cell r="H114">
            <v>8087</v>
          </cell>
          <cell r="I114">
            <v>8758</v>
          </cell>
          <cell r="J114">
            <v>9450</v>
          </cell>
          <cell r="K114">
            <v>10274</v>
          </cell>
        </row>
        <row r="115">
          <cell r="A115">
            <v>710.1</v>
          </cell>
          <cell r="B115" t="str">
            <v>SEÑAL DE TRANSITO</v>
          </cell>
          <cell r="C115" t="str">
            <v>U</v>
          </cell>
          <cell r="D115">
            <v>136206</v>
          </cell>
          <cell r="E115">
            <v>108973</v>
          </cell>
          <cell r="F115">
            <v>90410.1</v>
          </cell>
          <cell r="G115">
            <v>99451.110000000015</v>
          </cell>
          <cell r="H115">
            <v>115436</v>
          </cell>
          <cell r="I115">
            <v>135715</v>
          </cell>
          <cell r="J115">
            <v>116936</v>
          </cell>
          <cell r="K115">
            <v>121453</v>
          </cell>
        </row>
        <row r="116">
          <cell r="A116">
            <v>720</v>
          </cell>
          <cell r="B116" t="str">
            <v>POSTE DE KILOMETRAJE (MOJON)</v>
          </cell>
          <cell r="C116" t="str">
            <v>U</v>
          </cell>
          <cell r="D116">
            <v>67523</v>
          </cell>
          <cell r="E116">
            <v>71059</v>
          </cell>
          <cell r="F116">
            <v>58834.6</v>
          </cell>
          <cell r="G116">
            <v>64718.060000000005</v>
          </cell>
          <cell r="H116">
            <v>55920</v>
          </cell>
          <cell r="I116">
            <v>56476</v>
          </cell>
          <cell r="J116">
            <v>55156</v>
          </cell>
          <cell r="K116">
            <v>53075</v>
          </cell>
        </row>
        <row r="117">
          <cell r="A117">
            <v>730.1</v>
          </cell>
          <cell r="B117" t="str">
            <v>DEFENSA METALICA - CORREA SIMPLE</v>
          </cell>
          <cell r="C117" t="str">
            <v>M</v>
          </cell>
          <cell r="D117">
            <v>115865</v>
          </cell>
          <cell r="E117">
            <v>89369</v>
          </cell>
          <cell r="F117">
            <v>81757.5</v>
          </cell>
          <cell r="G117">
            <v>89933.25</v>
          </cell>
          <cell r="H117">
            <v>104683</v>
          </cell>
          <cell r="I117">
            <v>101349</v>
          </cell>
          <cell r="J117">
            <v>81770</v>
          </cell>
          <cell r="K117">
            <v>102996</v>
          </cell>
        </row>
        <row r="118">
          <cell r="A118">
            <v>730.2</v>
          </cell>
          <cell r="B118" t="str">
            <v>SECCION FINAL - DEFENSA METALICA</v>
          </cell>
          <cell r="C118" t="str">
            <v>U</v>
          </cell>
          <cell r="D118">
            <v>54925</v>
          </cell>
          <cell r="E118">
            <v>37375</v>
          </cell>
          <cell r="F118">
            <v>52731.8</v>
          </cell>
          <cell r="G118">
            <v>58004.98000000001</v>
          </cell>
          <cell r="H118">
            <v>36238</v>
          </cell>
          <cell r="I118">
            <v>37375</v>
          </cell>
          <cell r="J118">
            <v>36400</v>
          </cell>
          <cell r="K118">
            <v>30550</v>
          </cell>
        </row>
        <row r="119">
          <cell r="A119">
            <v>740</v>
          </cell>
          <cell r="B119" t="str">
            <v>CAPTAFAROS</v>
          </cell>
          <cell r="C119" t="str">
            <v>U</v>
          </cell>
          <cell r="D119">
            <v>9672</v>
          </cell>
          <cell r="E119">
            <v>9491</v>
          </cell>
          <cell r="F119">
            <v>7003.7</v>
          </cell>
          <cell r="G119">
            <v>7704.0700000000006</v>
          </cell>
          <cell r="H119">
            <v>6062</v>
          </cell>
          <cell r="I119">
            <v>7374</v>
          </cell>
          <cell r="J119">
            <v>8657</v>
          </cell>
          <cell r="K119">
            <v>7202</v>
          </cell>
        </row>
        <row r="120">
          <cell r="A120">
            <v>741</v>
          </cell>
          <cell r="B120" t="str">
            <v>PINTURA DE MUROS</v>
          </cell>
          <cell r="C120" t="str">
            <v>M2</v>
          </cell>
          <cell r="F120">
            <v>0</v>
          </cell>
          <cell r="G120">
            <v>0</v>
          </cell>
        </row>
        <row r="121">
          <cell r="A121">
            <v>810.3</v>
          </cell>
          <cell r="B121" t="str">
            <v>EMPRADIZACION CON BLOQUES DE CESPED</v>
          </cell>
          <cell r="C121" t="str">
            <v>M2</v>
          </cell>
          <cell r="D121">
            <v>4758</v>
          </cell>
          <cell r="E121">
            <v>6691</v>
          </cell>
          <cell r="F121">
            <v>6091.8</v>
          </cell>
          <cell r="G121">
            <v>6700.9800000000005</v>
          </cell>
          <cell r="H121">
            <v>6703</v>
          </cell>
          <cell r="I121">
            <v>7365</v>
          </cell>
          <cell r="J121">
            <v>6507</v>
          </cell>
          <cell r="K121">
            <v>5300</v>
          </cell>
        </row>
        <row r="122">
          <cell r="A122">
            <v>810.4</v>
          </cell>
          <cell r="B122" t="str">
            <v>EMPRADIZACION CON TIERRA ORG Y SEMILLAS</v>
          </cell>
          <cell r="C122" t="str">
            <v>M2</v>
          </cell>
          <cell r="D122">
            <v>6176</v>
          </cell>
          <cell r="E122">
            <v>6592</v>
          </cell>
          <cell r="F122">
            <v>6978.4</v>
          </cell>
          <cell r="G122">
            <v>7676.24</v>
          </cell>
          <cell r="H122">
            <v>6553</v>
          </cell>
          <cell r="I122">
            <v>4957</v>
          </cell>
          <cell r="J122">
            <v>7748</v>
          </cell>
          <cell r="K122">
            <v>11570</v>
          </cell>
        </row>
        <row r="123">
          <cell r="A123">
            <v>820.1</v>
          </cell>
          <cell r="B123" t="str">
            <v>GEOTEXTIL PARA FILTROS</v>
          </cell>
          <cell r="C123" t="str">
            <v>M2</v>
          </cell>
          <cell r="D123">
            <v>3799</v>
          </cell>
          <cell r="E123">
            <v>1863</v>
          </cell>
          <cell r="F123">
            <v>3935.8</v>
          </cell>
          <cell r="G123">
            <v>4329.38</v>
          </cell>
          <cell r="H123">
            <v>2656</v>
          </cell>
          <cell r="I123">
            <v>2596</v>
          </cell>
          <cell r="J123">
            <v>3578</v>
          </cell>
          <cell r="K123">
            <v>1963</v>
          </cell>
          <cell r="L123">
            <v>2890</v>
          </cell>
        </row>
        <row r="124">
          <cell r="A124">
            <v>900.1</v>
          </cell>
          <cell r="B124" t="str">
            <v>TRANS MAT - EXPLAN (100 - 1000M)</v>
          </cell>
          <cell r="C124" t="str">
            <v>M3xES</v>
          </cell>
          <cell r="D124">
            <v>650</v>
          </cell>
          <cell r="E124">
            <v>628</v>
          </cell>
          <cell r="F124">
            <v>572</v>
          </cell>
          <cell r="G124">
            <v>629.20000000000005</v>
          </cell>
          <cell r="H124">
            <v>650</v>
          </cell>
          <cell r="I124">
            <v>533</v>
          </cell>
          <cell r="J124">
            <v>572</v>
          </cell>
          <cell r="K124">
            <v>520</v>
          </cell>
        </row>
        <row r="125">
          <cell r="A125">
            <v>900.2</v>
          </cell>
          <cell r="B125" t="str">
            <v>TRANS MAT - EXPLAN (MAS DE - 1000M)</v>
          </cell>
          <cell r="C125" t="str">
            <v>M3xKM</v>
          </cell>
          <cell r="D125">
            <v>723</v>
          </cell>
          <cell r="E125">
            <v>698</v>
          </cell>
          <cell r="F125">
            <v>634.70000000000005</v>
          </cell>
          <cell r="G125">
            <v>698.17000000000007</v>
          </cell>
          <cell r="H125">
            <v>723</v>
          </cell>
          <cell r="I125">
            <v>593</v>
          </cell>
          <cell r="J125">
            <v>636</v>
          </cell>
          <cell r="K125">
            <v>577</v>
          </cell>
        </row>
        <row r="126">
          <cell r="A126">
            <v>900.3</v>
          </cell>
          <cell r="B126" t="str">
            <v>TRANS MATERIALES PROV. DE DERRUMBES</v>
          </cell>
          <cell r="C126" t="str">
            <v>M3xKM</v>
          </cell>
          <cell r="D126">
            <v>723</v>
          </cell>
          <cell r="E126">
            <v>698</v>
          </cell>
          <cell r="F126">
            <v>634.70000000000005</v>
          </cell>
          <cell r="G126">
            <v>698.17000000000007</v>
          </cell>
          <cell r="H126">
            <v>723</v>
          </cell>
          <cell r="I126">
            <v>593</v>
          </cell>
          <cell r="J126">
            <v>636</v>
          </cell>
          <cell r="K126">
            <v>577</v>
          </cell>
          <cell r="L126">
            <v>813</v>
          </cell>
        </row>
        <row r="127">
          <cell r="F127">
            <v>0</v>
          </cell>
          <cell r="G127">
            <v>0</v>
          </cell>
        </row>
        <row r="128">
          <cell r="A128">
            <v>2000</v>
          </cell>
          <cell r="B128" t="str">
            <v>LIMPIEZA CALZADA EXISTENTE</v>
          </cell>
          <cell r="C128" t="str">
            <v>HA</v>
          </cell>
          <cell r="D128">
            <v>32468</v>
          </cell>
          <cell r="E128">
            <v>37271</v>
          </cell>
          <cell r="F128">
            <v>38209.599999999999</v>
          </cell>
          <cell r="G128">
            <v>42030.560000000005</v>
          </cell>
          <cell r="H128">
            <v>35556</v>
          </cell>
          <cell r="I128">
            <v>28812</v>
          </cell>
          <cell r="J128">
            <v>31985</v>
          </cell>
          <cell r="K128">
            <v>35718</v>
          </cell>
        </row>
        <row r="129">
          <cell r="A129">
            <v>2021</v>
          </cell>
          <cell r="B129" t="str">
            <v>DEMOLICIONES CONCRETO CICLOPEO</v>
          </cell>
          <cell r="C129" t="str">
            <v>M3</v>
          </cell>
          <cell r="D129">
            <v>18834</v>
          </cell>
          <cell r="E129">
            <v>16485</v>
          </cell>
          <cell r="F129">
            <v>16424.099999999999</v>
          </cell>
          <cell r="G129">
            <v>18066.509999999998</v>
          </cell>
          <cell r="H129">
            <v>19404</v>
          </cell>
          <cell r="I129">
            <v>15544</v>
          </cell>
          <cell r="J129">
            <v>18268</v>
          </cell>
          <cell r="K129">
            <v>17859</v>
          </cell>
        </row>
        <row r="130">
          <cell r="A130">
            <v>2022</v>
          </cell>
          <cell r="B130" t="str">
            <v>DEMOLICIONES DE MAMPOSTERIA</v>
          </cell>
          <cell r="C130" t="str">
            <v>M3</v>
          </cell>
          <cell r="D130">
            <v>18287</v>
          </cell>
          <cell r="E130">
            <v>24322</v>
          </cell>
          <cell r="F130">
            <v>21754.7</v>
          </cell>
          <cell r="G130">
            <v>23930.170000000002</v>
          </cell>
          <cell r="H130">
            <v>17644</v>
          </cell>
          <cell r="I130">
            <v>15690</v>
          </cell>
          <cell r="J130">
            <v>15707</v>
          </cell>
          <cell r="K130">
            <v>17203</v>
          </cell>
        </row>
        <row r="131">
          <cell r="A131">
            <v>2490</v>
          </cell>
          <cell r="B131" t="str">
            <v>EXT. COMP. CAPA ROD. - ASFALTO NATURAL</v>
          </cell>
          <cell r="C131" t="str">
            <v>M3</v>
          </cell>
          <cell r="D131">
            <v>128184</v>
          </cell>
          <cell r="F131">
            <v>123653.2</v>
          </cell>
          <cell r="G131">
            <v>136018.52000000002</v>
          </cell>
          <cell r="I131">
            <v>186061</v>
          </cell>
          <cell r="J131">
            <v>97000</v>
          </cell>
        </row>
        <row r="132">
          <cell r="A132">
            <v>2600</v>
          </cell>
          <cell r="B132" t="str">
            <v>RIEGO DE SELLO - ASFALTO LIQUIDO</v>
          </cell>
          <cell r="C132" t="str">
            <v>M2</v>
          </cell>
          <cell r="D132">
            <v>954</v>
          </cell>
          <cell r="E132">
            <v>878</v>
          </cell>
          <cell r="F132">
            <v>742.5</v>
          </cell>
          <cell r="G132">
            <v>816.75000000000011</v>
          </cell>
          <cell r="H132">
            <v>758</v>
          </cell>
          <cell r="I132">
            <v>698</v>
          </cell>
          <cell r="J132">
            <v>883</v>
          </cell>
          <cell r="K132">
            <v>655</v>
          </cell>
        </row>
        <row r="133">
          <cell r="A133">
            <v>2610</v>
          </cell>
          <cell r="B133" t="str">
            <v>RIEGO SELLO - EMULSION</v>
          </cell>
          <cell r="C133" t="str">
            <v>M2</v>
          </cell>
          <cell r="D133">
            <v>1119</v>
          </cell>
          <cell r="E133">
            <v>1573</v>
          </cell>
          <cell r="F133">
            <v>1312.3</v>
          </cell>
          <cell r="G133">
            <v>1443.53</v>
          </cell>
          <cell r="H133">
            <v>907</v>
          </cell>
          <cell r="I133">
            <v>776</v>
          </cell>
          <cell r="J133">
            <v>844</v>
          </cell>
          <cell r="K133">
            <v>680</v>
          </cell>
        </row>
        <row r="134">
          <cell r="A134">
            <v>2630</v>
          </cell>
          <cell r="B134" t="str">
            <v>SELLO FISURAS &gt; 3MM - EMULSION Y ARENA</v>
          </cell>
          <cell r="C134" t="str">
            <v>M</v>
          </cell>
          <cell r="D134">
            <v>153</v>
          </cell>
          <cell r="E134">
            <v>120</v>
          </cell>
          <cell r="F134">
            <v>143</v>
          </cell>
          <cell r="G134">
            <v>157.30000000000001</v>
          </cell>
          <cell r="H134">
            <v>113</v>
          </cell>
          <cell r="I134">
            <v>104</v>
          </cell>
          <cell r="J134">
            <v>96</v>
          </cell>
          <cell r="K134">
            <v>81</v>
          </cell>
        </row>
        <row r="135">
          <cell r="A135">
            <v>2640</v>
          </cell>
          <cell r="B135" t="str">
            <v>SELLO FISURAS &gt;3MM - EMULSION ASFALTIC</v>
          </cell>
          <cell r="C135" t="str">
            <v>M</v>
          </cell>
          <cell r="D135">
            <v>117</v>
          </cell>
          <cell r="E135">
            <v>181</v>
          </cell>
          <cell r="F135">
            <v>154</v>
          </cell>
          <cell r="G135">
            <v>169.4</v>
          </cell>
          <cell r="H135">
            <v>111</v>
          </cell>
          <cell r="I135">
            <v>98</v>
          </cell>
          <cell r="J135">
            <v>99</v>
          </cell>
          <cell r="K135">
            <v>111</v>
          </cell>
        </row>
        <row r="136">
          <cell r="A136">
            <v>3111</v>
          </cell>
          <cell r="B136" t="str">
            <v>BACHEO - CARRETERAS EN AFIRMADO</v>
          </cell>
          <cell r="C136" t="str">
            <v>M3</v>
          </cell>
          <cell r="D136">
            <v>28373</v>
          </cell>
          <cell r="E136">
            <v>50981</v>
          </cell>
          <cell r="F136">
            <v>41206</v>
          </cell>
          <cell r="G136">
            <v>45326.600000000006</v>
          </cell>
          <cell r="H136">
            <v>50801</v>
          </cell>
          <cell r="I136">
            <v>44896</v>
          </cell>
          <cell r="J136">
            <v>31470</v>
          </cell>
          <cell r="K136">
            <v>33248</v>
          </cell>
        </row>
        <row r="137">
          <cell r="A137">
            <v>3340</v>
          </cell>
          <cell r="B137" t="str">
            <v>SELLO FISURAS &lt; 3MM - EMULSION ASFALTIC</v>
          </cell>
          <cell r="C137" t="str">
            <v>M</v>
          </cell>
          <cell r="D137">
            <v>75</v>
          </cell>
          <cell r="E137">
            <v>94</v>
          </cell>
          <cell r="F137">
            <v>82.5</v>
          </cell>
          <cell r="G137">
            <v>90.750000000000014</v>
          </cell>
          <cell r="H137">
            <v>74</v>
          </cell>
          <cell r="I137">
            <v>60</v>
          </cell>
          <cell r="J137">
            <v>72</v>
          </cell>
          <cell r="K137">
            <v>72</v>
          </cell>
        </row>
        <row r="138">
          <cell r="A138">
            <v>4180</v>
          </cell>
          <cell r="B138" t="str">
            <v>CONFORMACION MANUAL CUNETAS</v>
          </cell>
          <cell r="C138" t="str">
            <v>M</v>
          </cell>
          <cell r="D138">
            <v>515</v>
          </cell>
          <cell r="E138">
            <v>763</v>
          </cell>
          <cell r="F138">
            <v>679.8</v>
          </cell>
          <cell r="G138">
            <v>747.78</v>
          </cell>
          <cell r="H138">
            <v>489</v>
          </cell>
          <cell r="I138">
            <v>450</v>
          </cell>
          <cell r="J138">
            <v>438</v>
          </cell>
          <cell r="K138">
            <v>515</v>
          </cell>
        </row>
        <row r="139">
          <cell r="A139">
            <v>4260</v>
          </cell>
          <cell r="B139" t="str">
            <v>LIMPIEZA CUNETA CON MOTONIVELADORA</v>
          </cell>
          <cell r="C139" t="str">
            <v>M</v>
          </cell>
          <cell r="D139">
            <v>98</v>
          </cell>
          <cell r="E139">
            <v>108</v>
          </cell>
          <cell r="F139">
            <v>113.3</v>
          </cell>
          <cell r="G139">
            <v>124.63000000000001</v>
          </cell>
          <cell r="H139">
            <v>108</v>
          </cell>
          <cell r="I139">
            <v>87</v>
          </cell>
          <cell r="J139">
            <v>98</v>
          </cell>
          <cell r="K139">
            <v>108</v>
          </cell>
        </row>
        <row r="140">
          <cell r="A140">
            <v>4300</v>
          </cell>
          <cell r="B140" t="str">
            <v>ZANJAS CORONACION EN CONCRETO</v>
          </cell>
          <cell r="C140" t="str">
            <v>M3</v>
          </cell>
          <cell r="D140">
            <v>209346</v>
          </cell>
          <cell r="E140">
            <v>212238</v>
          </cell>
          <cell r="F140">
            <v>221831.5</v>
          </cell>
          <cell r="G140">
            <v>244014.65000000002</v>
          </cell>
          <cell r="H140">
            <v>213935</v>
          </cell>
          <cell r="I140">
            <v>187175</v>
          </cell>
          <cell r="J140">
            <v>196443</v>
          </cell>
          <cell r="K140">
            <v>169120</v>
          </cell>
        </row>
        <row r="141">
          <cell r="A141">
            <v>4310</v>
          </cell>
          <cell r="B141" t="str">
            <v>ZANJAS DE CORONACION EN MAMPOSTERIA</v>
          </cell>
          <cell r="C141" t="str">
            <v>M3</v>
          </cell>
          <cell r="D141">
            <v>123666</v>
          </cell>
          <cell r="E141">
            <v>121546</v>
          </cell>
          <cell r="F141">
            <v>144047.20000000001</v>
          </cell>
          <cell r="G141">
            <v>158451.92000000001</v>
          </cell>
          <cell r="H141">
            <v>125529</v>
          </cell>
          <cell r="I141">
            <v>111691</v>
          </cell>
          <cell r="J141">
            <v>117728</v>
          </cell>
          <cell r="K141">
            <v>102892</v>
          </cell>
        </row>
        <row r="142">
          <cell r="A142">
            <v>4360</v>
          </cell>
          <cell r="B142" t="str">
            <v>LIMPIEZA CANALES EN TIERRA</v>
          </cell>
          <cell r="C142" t="str">
            <v>M</v>
          </cell>
          <cell r="D142">
            <v>1030</v>
          </cell>
          <cell r="E142">
            <v>1528</v>
          </cell>
          <cell r="F142">
            <v>1358.5</v>
          </cell>
          <cell r="G142">
            <v>1494.3500000000001</v>
          </cell>
          <cell r="H142">
            <v>978</v>
          </cell>
          <cell r="I142">
            <v>900</v>
          </cell>
          <cell r="J142">
            <v>875</v>
          </cell>
          <cell r="K142">
            <v>1030</v>
          </cell>
        </row>
        <row r="143">
          <cell r="A143">
            <v>4560</v>
          </cell>
          <cell r="B143" t="str">
            <v>DRENES HORIZONTALES TUBERIA 2"</v>
          </cell>
          <cell r="C143" t="str">
            <v>M</v>
          </cell>
          <cell r="D143">
            <v>63144</v>
          </cell>
          <cell r="E143">
            <v>66400</v>
          </cell>
          <cell r="F143">
            <v>73068.600000000006</v>
          </cell>
          <cell r="G143">
            <v>80375.460000000006</v>
          </cell>
          <cell r="H143">
            <v>67144</v>
          </cell>
          <cell r="I143">
            <v>64475</v>
          </cell>
          <cell r="J143">
            <v>63826</v>
          </cell>
          <cell r="K143">
            <v>62975</v>
          </cell>
        </row>
        <row r="144">
          <cell r="A144">
            <v>4860</v>
          </cell>
          <cell r="B144" t="str">
            <v>SUPERESTRUCTURAS PONTONES</v>
          </cell>
          <cell r="C144" t="str">
            <v>M3</v>
          </cell>
          <cell r="D144">
            <v>538616</v>
          </cell>
          <cell r="E144">
            <v>608491</v>
          </cell>
          <cell r="F144">
            <v>580783.5</v>
          </cell>
          <cell r="G144">
            <v>638861.85000000009</v>
          </cell>
          <cell r="H144">
            <v>503646</v>
          </cell>
          <cell r="I144">
            <v>685118</v>
          </cell>
          <cell r="J144">
            <v>511905</v>
          </cell>
          <cell r="K144">
            <v>335221</v>
          </cell>
        </row>
        <row r="145">
          <cell r="A145">
            <v>4880</v>
          </cell>
          <cell r="B145" t="str">
            <v>ALCANTARILLA DE CAJON</v>
          </cell>
          <cell r="C145" t="str">
            <v>M3</v>
          </cell>
          <cell r="D145">
            <v>318682</v>
          </cell>
          <cell r="E145">
            <v>364536</v>
          </cell>
          <cell r="F145">
            <v>321745.59999999998</v>
          </cell>
          <cell r="G145">
            <v>353920.16</v>
          </cell>
          <cell r="H145">
            <v>310804</v>
          </cell>
          <cell r="I145">
            <v>314379</v>
          </cell>
          <cell r="J145">
            <v>298178</v>
          </cell>
          <cell r="K145">
            <v>227071</v>
          </cell>
        </row>
        <row r="146">
          <cell r="A146">
            <v>4960</v>
          </cell>
          <cell r="B146" t="str">
            <v>LIMPIEZA OBRAS AREA &lt; = 0.62 M2</v>
          </cell>
          <cell r="C146" t="str">
            <v>M</v>
          </cell>
          <cell r="D146">
            <v>3432</v>
          </cell>
          <cell r="E146">
            <v>5090</v>
          </cell>
          <cell r="F146">
            <v>4529.8</v>
          </cell>
          <cell r="G146">
            <v>4982.7800000000007</v>
          </cell>
          <cell r="H146">
            <v>3260</v>
          </cell>
          <cell r="I146">
            <v>2999</v>
          </cell>
          <cell r="J146">
            <v>2917</v>
          </cell>
          <cell r="K146">
            <v>3432</v>
          </cell>
        </row>
        <row r="147">
          <cell r="A147">
            <v>4970</v>
          </cell>
          <cell r="B147" t="str">
            <v>LIMPIEZA OBRAS AREA &gt; 0.60 M2</v>
          </cell>
          <cell r="C147" t="str">
            <v>M3</v>
          </cell>
          <cell r="D147">
            <v>5148</v>
          </cell>
          <cell r="E147">
            <v>7635</v>
          </cell>
          <cell r="F147">
            <v>6795.8</v>
          </cell>
          <cell r="G147">
            <v>7475.380000000001</v>
          </cell>
          <cell r="H147">
            <v>4891</v>
          </cell>
          <cell r="I147">
            <v>4499</v>
          </cell>
          <cell r="J147">
            <v>4376</v>
          </cell>
          <cell r="K147">
            <v>5148</v>
          </cell>
        </row>
        <row r="148">
          <cell r="A148">
            <v>6006</v>
          </cell>
          <cell r="B148" t="str">
            <v>EXCAVACION MECANICA DESCOLES</v>
          </cell>
          <cell r="C148" t="str">
            <v>M3</v>
          </cell>
          <cell r="D148">
            <v>2470</v>
          </cell>
          <cell r="E148">
            <v>2275</v>
          </cell>
          <cell r="F148">
            <v>2502.5</v>
          </cell>
          <cell r="G148">
            <v>2752.75</v>
          </cell>
          <cell r="H148">
            <v>2275</v>
          </cell>
          <cell r="I148">
            <v>2275</v>
          </cell>
          <cell r="J148">
            <v>2275</v>
          </cell>
          <cell r="K148">
            <v>2925</v>
          </cell>
        </row>
        <row r="149">
          <cell r="A149">
            <v>7108</v>
          </cell>
          <cell r="B149" t="str">
            <v>SEÑALIZACION TEMPORAL</v>
          </cell>
          <cell r="C149" t="str">
            <v>SEÑAL</v>
          </cell>
          <cell r="D149">
            <v>108388</v>
          </cell>
          <cell r="E149">
            <v>98043</v>
          </cell>
          <cell r="F149">
            <v>90412.3</v>
          </cell>
          <cell r="G149">
            <v>99453.530000000013</v>
          </cell>
          <cell r="H149">
            <v>102627</v>
          </cell>
          <cell r="I149">
            <v>105278</v>
          </cell>
          <cell r="J149">
            <v>148143</v>
          </cell>
          <cell r="K149">
            <v>128213</v>
          </cell>
        </row>
        <row r="150">
          <cell r="A150">
            <v>7150</v>
          </cell>
          <cell r="B150" t="str">
            <v>CORTE TALUDES PARA AMPLIACION</v>
          </cell>
          <cell r="C150" t="str">
            <v>M3</v>
          </cell>
          <cell r="D150">
            <v>1268</v>
          </cell>
          <cell r="E150">
            <v>1754</v>
          </cell>
          <cell r="F150">
            <v>1844.7</v>
          </cell>
          <cell r="G150">
            <v>2029.1700000000003</v>
          </cell>
          <cell r="H150">
            <v>1522</v>
          </cell>
          <cell r="I150">
            <v>1451</v>
          </cell>
          <cell r="J150">
            <v>1643</v>
          </cell>
          <cell r="K150">
            <v>1658</v>
          </cell>
        </row>
        <row r="151">
          <cell r="A151">
            <v>7210</v>
          </cell>
          <cell r="B151" t="str">
            <v>RELLENO DE SOCAVACIONES EN TERRAPLENES</v>
          </cell>
          <cell r="C151" t="str">
            <v>M3</v>
          </cell>
          <cell r="D151">
            <v>20549</v>
          </cell>
          <cell r="E151">
            <v>18870</v>
          </cell>
          <cell r="F151">
            <v>22547.8</v>
          </cell>
          <cell r="G151">
            <v>24802.58</v>
          </cell>
          <cell r="H151">
            <v>25871</v>
          </cell>
          <cell r="I151">
            <v>32163</v>
          </cell>
          <cell r="J151">
            <v>18474</v>
          </cell>
          <cell r="K151">
            <v>20549</v>
          </cell>
        </row>
        <row r="152">
          <cell r="A152">
            <v>7304</v>
          </cell>
          <cell r="B152" t="str">
            <v>DEFENSA METALICA - CORREA DOBLE</v>
          </cell>
          <cell r="C152" t="str">
            <v>M</v>
          </cell>
          <cell r="D152">
            <v>203941</v>
          </cell>
          <cell r="E152">
            <v>153282</v>
          </cell>
          <cell r="F152">
            <v>132926.20000000001</v>
          </cell>
          <cell r="G152">
            <v>146218.82000000004</v>
          </cell>
          <cell r="H152">
            <v>186820</v>
          </cell>
          <cell r="I152">
            <v>179382</v>
          </cell>
          <cell r="J152">
            <v>144516</v>
          </cell>
          <cell r="K152">
            <v>184660</v>
          </cell>
        </row>
        <row r="153">
          <cell r="A153">
            <v>7360</v>
          </cell>
          <cell r="B153" t="str">
            <v>ROCERIA Y DESMONTE MANUAL</v>
          </cell>
          <cell r="C153" t="str">
            <v>Ha</v>
          </cell>
          <cell r="D153">
            <v>233188</v>
          </cell>
          <cell r="E153">
            <v>305418</v>
          </cell>
          <cell r="F153">
            <v>286608.3</v>
          </cell>
          <cell r="G153">
            <v>315269.13</v>
          </cell>
          <cell r="H153">
            <v>229151</v>
          </cell>
          <cell r="I153">
            <v>203055</v>
          </cell>
          <cell r="J153">
            <v>225388</v>
          </cell>
          <cell r="K153">
            <v>213460</v>
          </cell>
        </row>
        <row r="154">
          <cell r="A154">
            <v>7370</v>
          </cell>
          <cell r="B154" t="str">
            <v>ROCERIA Y DESMONTE MECANICO</v>
          </cell>
          <cell r="C154" t="str">
            <v>Ha</v>
          </cell>
          <cell r="D154">
            <v>175500</v>
          </cell>
          <cell r="E154">
            <v>170658</v>
          </cell>
          <cell r="F154">
            <v>163735</v>
          </cell>
          <cell r="G154">
            <v>180108.5</v>
          </cell>
          <cell r="H154">
            <v>174038</v>
          </cell>
          <cell r="I154">
            <v>139315</v>
          </cell>
          <cell r="J154">
            <v>151613</v>
          </cell>
          <cell r="K154">
            <v>143000</v>
          </cell>
        </row>
        <row r="155">
          <cell r="A155">
            <v>7390</v>
          </cell>
          <cell r="B155" t="str">
            <v>PODA,CORTE,RETIRO DE ARBOLES</v>
          </cell>
          <cell r="C155" t="str">
            <v>U</v>
          </cell>
          <cell r="D155">
            <v>17537</v>
          </cell>
          <cell r="E155">
            <v>17615</v>
          </cell>
          <cell r="F155">
            <v>15998.4</v>
          </cell>
          <cell r="G155">
            <v>17598.240000000002</v>
          </cell>
          <cell r="H155">
            <v>17473</v>
          </cell>
          <cell r="I155">
            <v>14450</v>
          </cell>
          <cell r="J155">
            <v>15395</v>
          </cell>
          <cell r="K155">
            <v>14287</v>
          </cell>
        </row>
        <row r="156">
          <cell r="A156">
            <v>7700</v>
          </cell>
          <cell r="B156" t="str">
            <v>INDICADORES ALINEAMINETO</v>
          </cell>
          <cell r="C156" t="str">
            <v>U</v>
          </cell>
          <cell r="D156">
            <v>85053</v>
          </cell>
          <cell r="E156">
            <v>110063</v>
          </cell>
          <cell r="F156">
            <v>100381.6</v>
          </cell>
          <cell r="G156">
            <v>110419.76000000001</v>
          </cell>
          <cell r="H156">
            <v>119113</v>
          </cell>
          <cell r="I156">
            <v>125761</v>
          </cell>
          <cell r="J156">
            <v>118613</v>
          </cell>
          <cell r="K156">
            <v>117410</v>
          </cell>
        </row>
        <row r="157">
          <cell r="A157">
            <v>7750</v>
          </cell>
          <cell r="B157" t="str">
            <v>PINTURA - RENOVACION INDICACIONES MOJON</v>
          </cell>
          <cell r="C157" t="str">
            <v>U</v>
          </cell>
          <cell r="D157">
            <v>7076</v>
          </cell>
          <cell r="E157">
            <v>9991</v>
          </cell>
          <cell r="F157">
            <v>6774.9</v>
          </cell>
          <cell r="G157">
            <v>7452.39</v>
          </cell>
          <cell r="H157">
            <v>8524</v>
          </cell>
          <cell r="I157">
            <v>9902</v>
          </cell>
          <cell r="J157">
            <v>9442</v>
          </cell>
          <cell r="K157">
            <v>7398</v>
          </cell>
        </row>
        <row r="158">
          <cell r="A158">
            <v>7780</v>
          </cell>
          <cell r="B158" t="str">
            <v>LIMPIEZA DE SEÑALES Y MOJONES</v>
          </cell>
          <cell r="C158" t="str">
            <v>U</v>
          </cell>
          <cell r="D158">
            <v>4585</v>
          </cell>
          <cell r="E158">
            <v>6665</v>
          </cell>
          <cell r="F158">
            <v>5041.3</v>
          </cell>
          <cell r="G158">
            <v>5545.43</v>
          </cell>
          <cell r="H158">
            <v>4913</v>
          </cell>
          <cell r="I158">
            <v>5273</v>
          </cell>
          <cell r="J158">
            <v>3825</v>
          </cell>
          <cell r="K158">
            <v>4623</v>
          </cell>
        </row>
        <row r="159">
          <cell r="A159">
            <v>7860</v>
          </cell>
          <cell r="B159" t="str">
            <v>LIMPIEZA DEFENSA METALICA</v>
          </cell>
          <cell r="C159" t="str">
            <v>M</v>
          </cell>
          <cell r="D159">
            <v>2188</v>
          </cell>
          <cell r="E159">
            <v>1875</v>
          </cell>
          <cell r="F159">
            <v>1552.1</v>
          </cell>
          <cell r="G159">
            <v>1707.31</v>
          </cell>
          <cell r="H159">
            <v>1538</v>
          </cell>
          <cell r="I159">
            <v>1663</v>
          </cell>
          <cell r="J159">
            <v>1183</v>
          </cell>
          <cell r="K159">
            <v>1752</v>
          </cell>
        </row>
        <row r="160">
          <cell r="A160">
            <v>7900</v>
          </cell>
          <cell r="B160" t="str">
            <v>RETIRO CERCAS - ZONAS LATERALES</v>
          </cell>
          <cell r="C160" t="str">
            <v>M</v>
          </cell>
          <cell r="D160">
            <v>772</v>
          </cell>
          <cell r="E160">
            <v>1145</v>
          </cell>
          <cell r="F160">
            <v>1019.7</v>
          </cell>
          <cell r="G160">
            <v>1121.67</v>
          </cell>
          <cell r="H160">
            <v>733</v>
          </cell>
          <cell r="I160">
            <v>675</v>
          </cell>
          <cell r="J160">
            <v>657</v>
          </cell>
          <cell r="K160">
            <v>772</v>
          </cell>
        </row>
        <row r="161">
          <cell r="A161">
            <v>8150</v>
          </cell>
          <cell r="B161" t="str">
            <v>ARBORIZACION</v>
          </cell>
          <cell r="C161" t="str">
            <v>U</v>
          </cell>
          <cell r="D161">
            <v>10644</v>
          </cell>
          <cell r="E161">
            <v>12715</v>
          </cell>
          <cell r="F161">
            <v>13470.6</v>
          </cell>
          <cell r="G161">
            <v>14817.660000000002</v>
          </cell>
          <cell r="H161">
            <v>10158</v>
          </cell>
          <cell r="I161">
            <v>8702</v>
          </cell>
          <cell r="J161">
            <v>10568</v>
          </cell>
          <cell r="K161">
            <v>8288</v>
          </cell>
        </row>
        <row r="162">
          <cell r="A162">
            <v>9400</v>
          </cell>
          <cell r="B162" t="str">
            <v>INSPECCION VISUAL CARRETERAS</v>
          </cell>
          <cell r="C162" t="str">
            <v>KM</v>
          </cell>
          <cell r="D162">
            <v>33735</v>
          </cell>
          <cell r="E162">
            <v>29205</v>
          </cell>
          <cell r="F162">
            <v>22951.5</v>
          </cell>
          <cell r="G162">
            <v>25246.65</v>
          </cell>
          <cell r="H162">
            <v>21970</v>
          </cell>
          <cell r="I162">
            <v>24912</v>
          </cell>
          <cell r="J162">
            <v>32825</v>
          </cell>
          <cell r="K162">
            <v>19825</v>
          </cell>
        </row>
      </sheetData>
      <sheetData sheetId="5"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ESOFICIAL"/>
      <sheetName val="PRES"/>
      <sheetName val="1,1"/>
      <sheetName val="1,2"/>
      <sheetName val="2,1"/>
      <sheetName val="2,2"/>
      <sheetName val="2,3"/>
      <sheetName val="2,4"/>
      <sheetName val="2,5"/>
      <sheetName val="2,6"/>
      <sheetName val="3,1"/>
      <sheetName val="3,2"/>
      <sheetName val="3,3"/>
      <sheetName val="3,4"/>
      <sheetName val="3,5"/>
      <sheetName val="3,6"/>
      <sheetName val="3,7"/>
      <sheetName val="3,8"/>
      <sheetName val="3,9"/>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7,54"/>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9.24"/>
      <sheetName val="9.25"/>
      <sheetName val="9.26"/>
      <sheetName val="9.27"/>
      <sheetName val="9.28"/>
      <sheetName val="9.29"/>
      <sheetName val="9.30"/>
      <sheetName val="9.31"/>
      <sheetName val="9.32"/>
      <sheetName val="9.33"/>
      <sheetName val="9.34"/>
      <sheetName val="9.35"/>
      <sheetName val="9.36"/>
      <sheetName val="9.37"/>
      <sheetName val="9.38"/>
      <sheetName val="9.39"/>
      <sheetName val="9.40"/>
      <sheetName val="9.41"/>
      <sheetName val="9.42"/>
      <sheetName val="9.43"/>
      <sheetName val="9.44"/>
      <sheetName val="9.45"/>
      <sheetName val="9.46"/>
      <sheetName val="9.47"/>
      <sheetName val="9.48"/>
      <sheetName val="9.49"/>
      <sheetName val="9.50"/>
      <sheetName val="9.51"/>
      <sheetName val="9.52"/>
      <sheetName val="9.53"/>
      <sheetName val="9.54"/>
      <sheetName val="9.55"/>
      <sheetName val="9.56"/>
      <sheetName val="9.57"/>
      <sheetName val="9.58"/>
      <sheetName val="9.59"/>
      <sheetName val="9.60"/>
      <sheetName val="9.61"/>
      <sheetName val="9.62"/>
      <sheetName val="9.63"/>
      <sheetName val="9.64"/>
      <sheetName val="9.65"/>
      <sheetName val="9.66"/>
      <sheetName val="9.67"/>
      <sheetName val="9.68"/>
      <sheetName val="9.69"/>
      <sheetName val="9.70"/>
      <sheetName val="9.71"/>
      <sheetName val="9.72"/>
      <sheetName val="9.73"/>
      <sheetName val="9.74"/>
      <sheetName val="9.75"/>
      <sheetName val="9.76"/>
      <sheetName val="9.77"/>
      <sheetName val="9.78"/>
      <sheetName val="9.79"/>
      <sheetName val="9.80"/>
      <sheetName val="9.81"/>
      <sheetName val="9.82"/>
      <sheetName val="9.83"/>
      <sheetName val="9.84"/>
      <sheetName val="9.85"/>
      <sheetName val="9.86"/>
      <sheetName val="9.87"/>
      <sheetName val="9.88"/>
      <sheetName val="9.89"/>
      <sheetName val="9.90"/>
      <sheetName val="9.91"/>
      <sheetName val="9.92"/>
      <sheetName val="9.93"/>
      <sheetName val="9.94"/>
      <sheetName val="9.95"/>
      <sheetName val="9.96"/>
      <sheetName val="9.97"/>
      <sheetName val="9.98"/>
      <sheetName val="9.99"/>
      <sheetName val="9.100"/>
      <sheetName val="9.101"/>
      <sheetName val="10.1"/>
      <sheetName val="10.2"/>
      <sheetName val="10.3"/>
      <sheetName val="10.4"/>
      <sheetName val="10.5"/>
      <sheetName val="11.1"/>
      <sheetName val="11.2"/>
      <sheetName val="11.3"/>
      <sheetName val="11.4"/>
      <sheetName val="11.5"/>
      <sheetName val="11.6"/>
      <sheetName val="11.7"/>
      <sheetName val="11.8"/>
      <sheetName val="11.9"/>
      <sheetName val="11.10"/>
      <sheetName val="11.11"/>
      <sheetName val="12.1"/>
      <sheetName val="12.2"/>
      <sheetName val="12.3"/>
      <sheetName val="12.4"/>
      <sheetName val="12.5"/>
      <sheetName val="12.6"/>
      <sheetName val="12.7"/>
      <sheetName val="12.8"/>
      <sheetName val="12.9"/>
      <sheetName val="12.10"/>
      <sheetName val="12.11"/>
      <sheetName val="12.12"/>
      <sheetName val="12.13"/>
      <sheetName val="12.14"/>
      <sheetName val="13.1"/>
      <sheetName val="13.2"/>
      <sheetName val="13.3"/>
      <sheetName val="13.4"/>
      <sheetName val="14.1"/>
      <sheetName val="15.1"/>
      <sheetName val="15.2"/>
      <sheetName val="15.3"/>
      <sheetName val="15.4"/>
      <sheetName val="15.5"/>
      <sheetName val="15.6"/>
      <sheetName val="15.7"/>
      <sheetName val="15.8"/>
      <sheetName val="15.9"/>
      <sheetName val="15.10"/>
      <sheetName val="15.11"/>
      <sheetName val="15.12"/>
      <sheetName val="15.13"/>
      <sheetName val="15.14"/>
      <sheetName val="15.16"/>
      <sheetName val="15.17"/>
      <sheetName val="16.1"/>
      <sheetName val="16.2"/>
      <sheetName val="16.3"/>
      <sheetName val="16.4"/>
      <sheetName val="16.5"/>
      <sheetName val="16.6"/>
      <sheetName val="16.7"/>
      <sheetName val="16.8"/>
      <sheetName val="16.9"/>
      <sheetName val="16.10"/>
      <sheetName val="16.11"/>
      <sheetName val="16.12"/>
      <sheetName val="16.13"/>
      <sheetName val="16.14"/>
      <sheetName val="17.1"/>
      <sheetName val="17.2"/>
      <sheetName val="17.3"/>
      <sheetName val="17.4"/>
      <sheetName val="17.5"/>
      <sheetName val="17.6"/>
      <sheetName val="17.7"/>
      <sheetName val="17.8"/>
      <sheetName val="17.9"/>
      <sheetName val="17.10"/>
      <sheetName val="17.11"/>
      <sheetName val="18.1"/>
      <sheetName val="18.2"/>
      <sheetName val="19.1"/>
      <sheetName val="19.2"/>
      <sheetName val="19.3 "/>
      <sheetName val="19.4"/>
      <sheetName val="19.5"/>
      <sheetName val="19.6 "/>
      <sheetName val="19.7 "/>
      <sheetName val="19.8 "/>
      <sheetName val="19.9 "/>
      <sheetName val="19.10 "/>
      <sheetName val="19.11 "/>
      <sheetName val="19.12 "/>
      <sheetName val="19.13 "/>
      <sheetName val="19.14 "/>
      <sheetName val="19.15 "/>
      <sheetName val="19,16 "/>
      <sheetName val="19.17 "/>
      <sheetName val="19.18 "/>
      <sheetName val="19.19 "/>
      <sheetName val="19.20 "/>
      <sheetName val="19.21 "/>
      <sheetName val="19.22 "/>
      <sheetName val="19.23 "/>
      <sheetName val="19.24 "/>
      <sheetName val="19.25 "/>
      <sheetName val="19.26 "/>
      <sheetName val="19.27 "/>
      <sheetName val="19.28 "/>
      <sheetName val="19.29 "/>
      <sheetName val="19.30 "/>
      <sheetName val="19.31 "/>
      <sheetName val="19.32 "/>
      <sheetName val="19.33"/>
      <sheetName val="19.34 "/>
      <sheetName val="19.35"/>
      <sheetName val="20.1"/>
      <sheetName val="20.2"/>
      <sheetName val="20.3"/>
      <sheetName val="20.4"/>
      <sheetName val="20.5"/>
      <sheetName val="20.6"/>
      <sheetName val="20.7"/>
      <sheetName val="20.8"/>
      <sheetName val="20.9"/>
      <sheetName val="20.10"/>
    </sheetNames>
    <sheetDataSet>
      <sheetData sheetId="0" refreshError="1"/>
      <sheetData sheetId="1" refreshError="1"/>
      <sheetData sheetId="2" refreshError="1">
        <row r="7">
          <cell r="A7" t="str">
            <v xml:space="preserve">1,1 </v>
          </cell>
          <cell r="B7" t="str">
            <v xml:space="preserve">LOCALIZACION TRAZADO Y REPLANTEO INCLUYE COMISION DE TOPOGRAFIA EJES Y NIVELES </v>
          </cell>
          <cell r="C7" t="str">
            <v xml:space="preserve">M2 </v>
          </cell>
          <cell r="D7">
            <v>1329.85</v>
          </cell>
          <cell r="E7">
            <v>3500</v>
          </cell>
          <cell r="F7">
            <v>4654475</v>
          </cell>
        </row>
        <row r="8">
          <cell r="A8" t="str">
            <v xml:space="preserve">1,2 </v>
          </cell>
          <cell r="B8" t="str">
            <v xml:space="preserve">DESCAPOTE MECANICO (INCLUYE CORTE, CARGUE Y RETIRO DE MATERIAL SOBRANTE) </v>
          </cell>
          <cell r="C8" t="str">
            <v xml:space="preserve">M2 </v>
          </cell>
          <cell r="D8">
            <v>636.9</v>
          </cell>
          <cell r="E8">
            <v>2500</v>
          </cell>
          <cell r="F8">
            <v>1592250</v>
          </cell>
        </row>
        <row r="9">
          <cell r="A9">
            <v>0</v>
          </cell>
          <cell r="B9" t="str">
            <v>SUBTOTAL CAPÍTULO</v>
          </cell>
          <cell r="C9">
            <v>0</v>
          </cell>
          <cell r="D9">
            <v>0</v>
          </cell>
          <cell r="E9">
            <v>0</v>
          </cell>
          <cell r="F9">
            <v>6246725</v>
          </cell>
        </row>
        <row r="10">
          <cell r="A10">
            <v>2</v>
          </cell>
          <cell r="B10" t="str">
            <v>MOVIMIENTO DE TIERRAS</v>
          </cell>
          <cell r="C10">
            <v>0</v>
          </cell>
          <cell r="D10">
            <v>0</v>
          </cell>
          <cell r="E10">
            <v>0</v>
          </cell>
          <cell r="F10">
            <v>0</v>
          </cell>
        </row>
        <row r="11">
          <cell r="A11" t="str">
            <v xml:space="preserve">2,1 </v>
          </cell>
          <cell r="B11" t="str">
            <v xml:space="preserve">EXCAVACION MECANICA (INCLUYE CORTE, CARGUE Y RETIRO DE MATERIAL SOBRANTE) </v>
          </cell>
          <cell r="C11" t="str">
            <v xml:space="preserve">M3 </v>
          </cell>
          <cell r="D11">
            <v>388.1</v>
          </cell>
          <cell r="E11">
            <v>30400</v>
          </cell>
          <cell r="F11">
            <v>11798240</v>
          </cell>
        </row>
        <row r="12">
          <cell r="A12" t="str">
            <v xml:space="preserve">2,2 </v>
          </cell>
          <cell r="B12" t="str">
            <v xml:space="preserve">EXCAVACION MANUAL EN TERRENO NATURAL (INCLUYE TRASIEGO, CARGUE Y RETIRO DE MATERIAL SOBRANTE) </v>
          </cell>
          <cell r="C12" t="str">
            <v xml:space="preserve">M3 </v>
          </cell>
          <cell r="D12">
            <v>128.1</v>
          </cell>
          <cell r="E12">
            <v>39200</v>
          </cell>
          <cell r="F12">
            <v>5021520</v>
          </cell>
        </row>
        <row r="13">
          <cell r="A13" t="str">
            <v xml:space="preserve">2,3 </v>
          </cell>
          <cell r="B13" t="str">
            <v xml:space="preserve">EXCAVACION MANUAL EN RELLENO COMPACTADO (INCLUYE CARGUE Y TRASIEGO DE MATERIAL SOBRANTE DENTRO DE LA OBRA) </v>
          </cell>
          <cell r="C13" t="str">
            <v xml:space="preserve">M3 </v>
          </cell>
          <cell r="D13">
            <v>162.30000000000001</v>
          </cell>
          <cell r="E13">
            <v>19600</v>
          </cell>
          <cell r="F13">
            <v>3181080</v>
          </cell>
        </row>
        <row r="14">
          <cell r="A14" t="str">
            <v xml:space="preserve">2,4 </v>
          </cell>
          <cell r="B14" t="str">
            <v xml:space="preserve">SUMINISTRO Y COLOCACION DE RELLENO GRANULAR COMPACTADO (CARACTERISTICAS IP&lt;10%, PASA TAMIZ#200&lt;25%, TAMAÑO MAXIMO 7.5 cm) </v>
          </cell>
          <cell r="C14" t="str">
            <v xml:space="preserve">M3 </v>
          </cell>
          <cell r="D14">
            <v>1543.6</v>
          </cell>
          <cell r="E14">
            <v>40300</v>
          </cell>
          <cell r="F14">
            <v>62207080</v>
          </cell>
        </row>
        <row r="15">
          <cell r="A15" t="str">
            <v xml:space="preserve">2,5 </v>
          </cell>
          <cell r="B15" t="str">
            <v xml:space="preserve">SUMINISTRO Y COLOCACION DE RELLENO GRANULAR COMPACTADO CON MATERIAL EXISTENTE EN OBRA (CARACTERISTICAS IP&lt;10%, PASA TAMIZ#200&lt;25%, TAMAÑO MAXIMO 7.5 cm) </v>
          </cell>
          <cell r="C15" t="str">
            <v xml:space="preserve">M3 </v>
          </cell>
          <cell r="D15">
            <v>76.3</v>
          </cell>
          <cell r="E15">
            <v>20300</v>
          </cell>
          <cell r="F15">
            <v>1548890</v>
          </cell>
        </row>
        <row r="16">
          <cell r="A16" t="str">
            <v xml:space="preserve">2,6 </v>
          </cell>
          <cell r="B16" t="str">
            <v xml:space="preserve">SUMINISTRO Y COLOCACION DE POLIETILENO 8 MIC PARA SEPARAR RELLENO EN RECEBO Y CONCRETO PLACA DE CONTRAPISO </v>
          </cell>
          <cell r="C16" t="str">
            <v xml:space="preserve">M2 </v>
          </cell>
          <cell r="D16">
            <v>745.5</v>
          </cell>
          <cell r="E16">
            <v>2100</v>
          </cell>
          <cell r="F16">
            <v>1565550</v>
          </cell>
        </row>
        <row r="17">
          <cell r="A17">
            <v>0</v>
          </cell>
          <cell r="B17" t="str">
            <v>SUBTOTAL CAPÍTULO</v>
          </cell>
          <cell r="C17">
            <v>0</v>
          </cell>
          <cell r="D17">
            <v>0</v>
          </cell>
          <cell r="E17">
            <v>0</v>
          </cell>
          <cell r="F17">
            <v>85322360</v>
          </cell>
        </row>
        <row r="18">
          <cell r="A18">
            <v>3</v>
          </cell>
          <cell r="B18" t="str">
            <v>CIMENTACIÓN</v>
          </cell>
          <cell r="C18">
            <v>0</v>
          </cell>
          <cell r="D18">
            <v>0</v>
          </cell>
          <cell r="E18">
            <v>0</v>
          </cell>
          <cell r="F18">
            <v>0</v>
          </cell>
        </row>
        <row r="19">
          <cell r="A19" t="str">
            <v xml:space="preserve">3,1 </v>
          </cell>
          <cell r="B19" t="str">
            <v xml:space="preserve">CONCRETO DE LIMPIEZA e=5 cm EN CONCRETO 140 kg/cm2 </v>
          </cell>
          <cell r="C19" t="str">
            <v xml:space="preserve">M2 </v>
          </cell>
          <cell r="D19">
            <v>93.5</v>
          </cell>
          <cell r="E19">
            <v>13700</v>
          </cell>
          <cell r="F19">
            <v>1280950</v>
          </cell>
        </row>
        <row r="20">
          <cell r="A20" t="str">
            <v xml:space="preserve">3,2 </v>
          </cell>
          <cell r="B20" t="str">
            <v xml:space="preserve">ZAPATAS EN CONCRETO DE 3.000 PSI </v>
          </cell>
          <cell r="C20" t="str">
            <v xml:space="preserve">M3 </v>
          </cell>
          <cell r="D20">
            <v>15.2</v>
          </cell>
          <cell r="E20">
            <v>421400</v>
          </cell>
          <cell r="F20">
            <v>6405280</v>
          </cell>
        </row>
        <row r="21">
          <cell r="A21" t="str">
            <v xml:space="preserve">3,3 </v>
          </cell>
          <cell r="B21" t="str">
            <v xml:space="preserve">PEDESTALES EN CONCRETO 3.000 PSI 30X30X(80-90) cm </v>
          </cell>
          <cell r="C21" t="str">
            <v xml:space="preserve">UN </v>
          </cell>
          <cell r="D21">
            <v>32</v>
          </cell>
          <cell r="E21">
            <v>218700</v>
          </cell>
          <cell r="F21">
            <v>6998400</v>
          </cell>
        </row>
        <row r="22">
          <cell r="A22" t="str">
            <v xml:space="preserve">3,4 </v>
          </cell>
          <cell r="B22" t="str">
            <v xml:space="preserve">VIGAS DE AMARRE CIMENTACION EN CONCRETO DE 3.000 PSI. INCLUYE CONCRETO BAJO VIGAS DE 3.000 PSI </v>
          </cell>
          <cell r="C22" t="str">
            <v xml:space="preserve">M3 </v>
          </cell>
          <cell r="D22">
            <v>34.9</v>
          </cell>
          <cell r="E22">
            <v>402400</v>
          </cell>
          <cell r="F22">
            <v>14043760</v>
          </cell>
        </row>
        <row r="23">
          <cell r="A23" t="str">
            <v xml:space="preserve">3,5 </v>
          </cell>
          <cell r="B23" t="str">
            <v xml:space="preserve">PLACA CONTRAPISO e=10 cm EN CONCRETO DE 2.500 PSI </v>
          </cell>
          <cell r="C23" t="str">
            <v xml:space="preserve">M2 </v>
          </cell>
          <cell r="D23">
            <v>708</v>
          </cell>
          <cell r="E23">
            <v>35900</v>
          </cell>
          <cell r="F23">
            <v>25417200</v>
          </cell>
        </row>
        <row r="24">
          <cell r="A24" t="str">
            <v xml:space="preserve">3,6 </v>
          </cell>
          <cell r="B24" t="str">
            <v xml:space="preserve">CONCRETO CICLOPEO CIMENTACION MURO DE CONTENCION </v>
          </cell>
          <cell r="C24" t="str">
            <v xml:space="preserve">M3 </v>
          </cell>
          <cell r="D24">
            <v>18.3</v>
          </cell>
          <cell r="E24">
            <v>217900</v>
          </cell>
          <cell r="F24">
            <v>3987570</v>
          </cell>
        </row>
        <row r="25">
          <cell r="A25" t="str">
            <v xml:space="preserve">3,7 </v>
          </cell>
          <cell r="B25" t="str">
            <v xml:space="preserve">SUMINISTRO E INSTALACION MALLA 150X150X6mm CON TRASLAPO DE 30 cm PARA REFUERZO PLACA CONTRAPISO </v>
          </cell>
          <cell r="C25" t="str">
            <v xml:space="preserve">KG </v>
          </cell>
          <cell r="D25">
            <v>1858</v>
          </cell>
          <cell r="E25">
            <v>2800</v>
          </cell>
          <cell r="F25">
            <v>5202400</v>
          </cell>
        </row>
        <row r="26">
          <cell r="A26" t="str">
            <v xml:space="preserve">3,8 </v>
          </cell>
          <cell r="B26" t="str">
            <v xml:space="preserve">SUMINISTRO E INSTALACION ACERO DE REFUERZO CIMENTACION </v>
          </cell>
          <cell r="C26" t="str">
            <v xml:space="preserve">KG </v>
          </cell>
          <cell r="D26">
            <v>4695</v>
          </cell>
          <cell r="E26">
            <v>2600</v>
          </cell>
          <cell r="F26">
            <v>12207000</v>
          </cell>
        </row>
        <row r="27">
          <cell r="A27" t="str">
            <v xml:space="preserve">3,9 </v>
          </cell>
          <cell r="B27" t="str">
            <v xml:space="preserve">VIGAS DE AMARRE EN CONCRETO DE 3.000 PSI MURO DE CONTENCION </v>
          </cell>
          <cell r="C27" t="str">
            <v xml:space="preserve">M3 </v>
          </cell>
          <cell r="D27">
            <v>4.8</v>
          </cell>
          <cell r="E27">
            <v>491900</v>
          </cell>
          <cell r="F27">
            <v>2361120</v>
          </cell>
        </row>
        <row r="28">
          <cell r="A28" t="str">
            <v xml:space="preserve">3,10 </v>
          </cell>
          <cell r="B28" t="str">
            <v>ANDEN PERIMETRAL EN CONCRETO ESCOBILLADO 2.500 PSI e=10 cm. (Incluye la construcción de dilataciones cuadricula 3x3 de 3m). Se rellenarán con fondo de junta tipo Sellalón y un sellador de poliuretano tipo Sonolastic SL ó Sonolastic NP1 en 6mm de profundid</v>
          </cell>
          <cell r="C28" t="str">
            <v xml:space="preserve">M2 </v>
          </cell>
          <cell r="D28">
            <v>576</v>
          </cell>
          <cell r="E28">
            <v>33000</v>
          </cell>
          <cell r="F28">
            <v>19008000</v>
          </cell>
        </row>
        <row r="29">
          <cell r="A29">
            <v>0</v>
          </cell>
          <cell r="B29" t="str">
            <v>SUBTOTAL CAPÍTULO</v>
          </cell>
          <cell r="C29">
            <v>0</v>
          </cell>
          <cell r="D29">
            <v>0</v>
          </cell>
          <cell r="E29">
            <v>0</v>
          </cell>
          <cell r="F29">
            <v>96911680</v>
          </cell>
        </row>
        <row r="30">
          <cell r="A30">
            <v>4</v>
          </cell>
          <cell r="B30" t="str">
            <v>ESTRUCTURA</v>
          </cell>
          <cell r="C30">
            <v>0</v>
          </cell>
          <cell r="D30">
            <v>0</v>
          </cell>
          <cell r="E30">
            <v>0</v>
          </cell>
          <cell r="F30">
            <v>0</v>
          </cell>
        </row>
        <row r="31">
          <cell r="A31">
            <v>4.0999999999999996</v>
          </cell>
          <cell r="B31" t="str">
            <v xml:space="preserve">COLUMNAS EN CONCRETO DE 3.000 PSI </v>
          </cell>
          <cell r="C31" t="str">
            <v xml:space="preserve">M3 </v>
          </cell>
          <cell r="D31">
            <v>18.7</v>
          </cell>
          <cell r="E31">
            <v>587400</v>
          </cell>
          <cell r="F31">
            <v>10984380</v>
          </cell>
        </row>
        <row r="32">
          <cell r="A32">
            <v>4.2</v>
          </cell>
          <cell r="B32" t="str">
            <v xml:space="preserve">VIGAS AEREAS DE CUBIERTA EN CONCRETO DE 3.000 PSI </v>
          </cell>
          <cell r="C32" t="str">
            <v xml:space="preserve">M3 </v>
          </cell>
          <cell r="D32">
            <v>30.9</v>
          </cell>
          <cell r="E32">
            <v>666400</v>
          </cell>
          <cell r="F32">
            <v>20591760</v>
          </cell>
        </row>
        <row r="33">
          <cell r="A33">
            <v>4.3</v>
          </cell>
          <cell r="B33" t="str">
            <v xml:space="preserve">SUMINISTRO, FIGURADO E INSTALACION ACERO DE REFUERZO COLUMNAS Y VIGAS AEREAS </v>
          </cell>
          <cell r="C33" t="str">
            <v xml:space="preserve">KG </v>
          </cell>
          <cell r="D33">
            <v>1569</v>
          </cell>
          <cell r="E33">
            <v>2600</v>
          </cell>
          <cell r="F33">
            <v>4079400</v>
          </cell>
        </row>
        <row r="34">
          <cell r="A34">
            <v>4.4000000000000004</v>
          </cell>
          <cell r="B34" t="str">
            <v>SUMINISTRO E INSTALACION ESTRUCTURA METALICA DE CUBIERTA. INCLUYE PERFILES TUBULARES PARA CERCHAS Y CORREAS, TEMPLETES, TIRANTILLOS, CONTRAVIENTOS, PLATINAS, PERNOS, SOLDADURAS, PINTURA ANTICORROSIVA, PINTURA POLIMERICA DE ACABADO Y DEMAS ELEMENTOS NECESA</v>
          </cell>
          <cell r="C34" t="str">
            <v xml:space="preserve">KG </v>
          </cell>
          <cell r="D34">
            <v>7224</v>
          </cell>
          <cell r="E34">
            <v>6700</v>
          </cell>
          <cell r="F34">
            <v>48400800</v>
          </cell>
        </row>
        <row r="35">
          <cell r="A35">
            <v>4.5</v>
          </cell>
          <cell r="B35" t="str">
            <v xml:space="preserve">SUMINISTRO E INSTALACION DE COLUMNAS EN MADERA DE 15X5 cm. (Incluye dos repisas, 8 tornillos pasante de 3/8"x7", soporte superior e inferior en lámina de acero de 0,03 de espesor y chazos expansivos de 1/2"x4" y demás accesorios y elementos de fijación) </v>
          </cell>
          <cell r="C35" t="str">
            <v xml:space="preserve">UN </v>
          </cell>
          <cell r="D35">
            <v>32</v>
          </cell>
          <cell r="E35">
            <v>294000</v>
          </cell>
          <cell r="F35">
            <v>9408000</v>
          </cell>
        </row>
        <row r="36">
          <cell r="A36" t="str">
            <v xml:space="preserve">4,6 </v>
          </cell>
          <cell r="B36" t="str">
            <v xml:space="preserve">CELOSIA EN LISTONES DE MADERA SECA Y CEPILLADA POR LAS 4 CARAS DENOMINACION 1X4 DIMENSION19X90mm. INCLUYE PLATINAS Y PERFIL METALICO PARA FIJARLO A LA ESTRUCTURA </v>
          </cell>
          <cell r="C36" t="str">
            <v xml:space="preserve">M2 </v>
          </cell>
          <cell r="D36">
            <v>279.89999999999998</v>
          </cell>
          <cell r="E36">
            <v>142100</v>
          </cell>
          <cell r="F36">
            <v>39773790</v>
          </cell>
        </row>
        <row r="37">
          <cell r="A37" t="str">
            <v xml:space="preserve">4,7 </v>
          </cell>
          <cell r="B37" t="str">
            <v xml:space="preserve">PLACA AEREA h=30cm ALIGERADA CON CASETON DE GUADUA h=22 cm. CONCRETO DE 3.000 PSI A LA VISTA. TORTA INFERIOR CON GRAVILLA FINA. INCLUYE BORDILLO SUPERIOR DE 10X10 cm </v>
          </cell>
          <cell r="C37" t="str">
            <v xml:space="preserve">M2 </v>
          </cell>
          <cell r="D37">
            <v>62.4</v>
          </cell>
          <cell r="E37">
            <v>103600</v>
          </cell>
          <cell r="F37">
            <v>6464640</v>
          </cell>
        </row>
        <row r="38">
          <cell r="A38">
            <v>4.9000000000000004</v>
          </cell>
          <cell r="B38" t="str">
            <v xml:space="preserve">MALLA ELECTROSOLDADA 25X15X5mm TORTA SUPERIOR PLACA ALIGERADA </v>
          </cell>
          <cell r="C38" t="str">
            <v xml:space="preserve">KG </v>
          </cell>
          <cell r="D38">
            <v>136</v>
          </cell>
          <cell r="E38">
            <v>2800</v>
          </cell>
          <cell r="F38">
            <v>380800</v>
          </cell>
        </row>
        <row r="39">
          <cell r="A39">
            <v>4.0999999999999996</v>
          </cell>
          <cell r="B39" t="str">
            <v xml:space="preserve">MALLA ELECTROSOLDADA 15X15X3mm TORTA INFERIOR PLACA ALIGERADA </v>
          </cell>
          <cell r="C39" t="str">
            <v xml:space="preserve">KG </v>
          </cell>
          <cell r="D39">
            <v>88</v>
          </cell>
          <cell r="E39">
            <v>2800</v>
          </cell>
          <cell r="F39">
            <v>246400</v>
          </cell>
        </row>
        <row r="40">
          <cell r="A40">
            <v>4.1100000000000003</v>
          </cell>
          <cell r="B40" t="str">
            <v xml:space="preserve">MALLA GALLINERO TORTA INFERIOR PLACA ALIGERADA. HUECO 1-1/4X1-1/4 </v>
          </cell>
          <cell r="C40" t="str">
            <v xml:space="preserve">M2 </v>
          </cell>
          <cell r="D40">
            <v>62.4</v>
          </cell>
          <cell r="E40">
            <v>1400</v>
          </cell>
          <cell r="F40">
            <v>87360</v>
          </cell>
        </row>
        <row r="41">
          <cell r="A41">
            <v>0</v>
          </cell>
          <cell r="B41" t="str">
            <v>SUBTOTAL CAPÍTULO</v>
          </cell>
          <cell r="C41">
            <v>0</v>
          </cell>
          <cell r="D41">
            <v>0</v>
          </cell>
          <cell r="E41">
            <v>0</v>
          </cell>
          <cell r="F41">
            <v>140417330</v>
          </cell>
        </row>
        <row r="42">
          <cell r="A42">
            <v>5</v>
          </cell>
          <cell r="B42" t="str">
            <v>CUBIERTA</v>
          </cell>
          <cell r="C42">
            <v>0</v>
          </cell>
          <cell r="D42">
            <v>0</v>
          </cell>
          <cell r="E42">
            <v>0</v>
          </cell>
          <cell r="F42">
            <v>0</v>
          </cell>
        </row>
        <row r="43">
          <cell r="A43" t="str">
            <v xml:space="preserve">5,1 </v>
          </cell>
          <cell r="B43" t="str">
            <v>SUBTOTAL CAPITULO CUBIERTA SUMINISTRO E INSTALACION DE CUBIERTA TERMOACUSTICA EN LAMINA GALVANIZADA CALIBRE 26 PINTURA ELECTROSTATICA ESPESOR 50 A 80 MICRAS POR AMBAS CARAS. CARA SUPERIOR COLOR ALMENDRO INFERIOR EN COLOR BLANCO AISLANTE EN POLIURETANO INY</v>
          </cell>
          <cell r="C43" t="str">
            <v xml:space="preserve">M2 </v>
          </cell>
          <cell r="D43">
            <v>558.29999999999995</v>
          </cell>
          <cell r="E43">
            <v>77400</v>
          </cell>
          <cell r="F43">
            <v>43212420</v>
          </cell>
        </row>
        <row r="44">
          <cell r="A44" t="str">
            <v xml:space="preserve">5,2 </v>
          </cell>
          <cell r="B44" t="str">
            <v>SUMINISTRO E INSTALACION DE REMATES SUPERIORES DE CUBIERTA HASTA 610mm EN LAMINA GALVANIZADA CALIBRE 26 PINTURA ELECTROSTATICA ESPESOR 50 A 80 MICRAS POR AMBAS CARAS. COLOR ALMENDRO INCLUYE TODOS ELEMENTOS Y ACCESORIOS NECESARIOS PARA SU INSTALACION. INCL</v>
          </cell>
          <cell r="C44" t="str">
            <v xml:space="preserve">ML </v>
          </cell>
          <cell r="D44">
            <v>134</v>
          </cell>
          <cell r="E44">
            <v>24400</v>
          </cell>
          <cell r="F44">
            <v>3269600</v>
          </cell>
        </row>
        <row r="45">
          <cell r="A45" t="str">
            <v xml:space="preserve">5,3 </v>
          </cell>
          <cell r="B45" t="str">
            <v xml:space="preserve">SUMINISTRO E INSTALACION DE CANAL EN LAMINA GALVANIZADA CAL. 20 LONG. DE DESARROLLO 98.7 cm. INLUYE BASE EN WASH PRIMER, 3 MANOS DE CROMATO DE ZINC, PINTURA POLIMERICA DE ACABADO Y PIE DE AMIGO CALIBRE 20 C/2.0m </v>
          </cell>
          <cell r="C45" t="str">
            <v xml:space="preserve">ML </v>
          </cell>
          <cell r="D45">
            <v>22.2</v>
          </cell>
          <cell r="E45">
            <v>76400</v>
          </cell>
          <cell r="F45">
            <v>1696080</v>
          </cell>
        </row>
        <row r="46">
          <cell r="A46" t="str">
            <v xml:space="preserve">5,4 </v>
          </cell>
          <cell r="B46" t="str">
            <v xml:space="preserve">SUMINISTRO E INSTALACION DE RECUBRIMIENTO E IMPERMEABILIZACION CON ELAS/FOAM REF. HW (ELASTOMERO DE URETANO), O SIMILAR EN PLACAS DE CUBIERTA </v>
          </cell>
          <cell r="C46" t="str">
            <v xml:space="preserve">ML </v>
          </cell>
          <cell r="D46">
            <v>22.2</v>
          </cell>
          <cell r="E46">
            <v>44600</v>
          </cell>
          <cell r="F46">
            <v>990120</v>
          </cell>
        </row>
        <row r="47">
          <cell r="A47" t="str">
            <v xml:space="preserve">5,5 </v>
          </cell>
          <cell r="B47" t="str">
            <v xml:space="preserve">SUMINISTRO E INSTALACION MARQUESINA EN POLICARBONATO ALVEOLAR 8mm TERRAZA Y CIRCULACION </v>
          </cell>
          <cell r="C47" t="str">
            <v xml:space="preserve">M2 </v>
          </cell>
          <cell r="D47">
            <v>22.2</v>
          </cell>
          <cell r="E47">
            <v>93400</v>
          </cell>
          <cell r="F47">
            <v>2073480</v>
          </cell>
        </row>
        <row r="48">
          <cell r="A48" t="str">
            <v xml:space="preserve">5,6 </v>
          </cell>
          <cell r="B48" t="str">
            <v xml:space="preserve">SUMINISTRO Y COLOCACION DE ALISTADO IMPERMEABILIZADO DE CUBIERTA CON MORTERO 1:4 IMPERMEABILIZADO e=2 cm </v>
          </cell>
          <cell r="C48" t="str">
            <v xml:space="preserve">M2 </v>
          </cell>
          <cell r="D48">
            <v>62.4</v>
          </cell>
          <cell r="E48">
            <v>10500</v>
          </cell>
          <cell r="F48">
            <v>655200</v>
          </cell>
        </row>
        <row r="49">
          <cell r="A49" t="str">
            <v xml:space="preserve">5,7 </v>
          </cell>
          <cell r="B49" t="str">
            <v xml:space="preserve">SUMINISTRO E INSTALACION DE RECUBRIMIENTO E IMPERMEABILIZACION CON ELAS/FOAM REF. HW (ELASTOMERO DE URETANO), O SIMILAR EN PLACAS DE CUBIERTA </v>
          </cell>
          <cell r="C49" t="str">
            <v xml:space="preserve">M2 </v>
          </cell>
          <cell r="D49">
            <v>62.4</v>
          </cell>
          <cell r="E49">
            <v>49600</v>
          </cell>
          <cell r="F49">
            <v>3095040</v>
          </cell>
        </row>
        <row r="50">
          <cell r="A50" t="str">
            <v xml:space="preserve">5,8 </v>
          </cell>
          <cell r="B50" t="str">
            <v xml:space="preserve">SUMINISTRO E INSTALACION DE FLANSHING EN LAMINA GALVANIZADA CALIBRE 22 DESARROLLO= 25 cm </v>
          </cell>
          <cell r="C50" t="str">
            <v xml:space="preserve">ML </v>
          </cell>
          <cell r="D50">
            <v>16.7</v>
          </cell>
          <cell r="E50">
            <v>19700</v>
          </cell>
          <cell r="F50">
            <v>328990</v>
          </cell>
        </row>
        <row r="51">
          <cell r="A51" t="str">
            <v xml:space="preserve">5,9 </v>
          </cell>
          <cell r="B51" t="str">
            <v xml:space="preserve">SUMINISTRO Y COLOCACION DE VIGA CANAL EN CONCRETO h=40 cm b=1.37m </v>
          </cell>
          <cell r="C51" t="str">
            <v xml:space="preserve">ML </v>
          </cell>
          <cell r="D51">
            <v>16.399999999999999</v>
          </cell>
          <cell r="E51">
            <v>141000</v>
          </cell>
          <cell r="F51">
            <v>2312400</v>
          </cell>
        </row>
        <row r="52">
          <cell r="A52" t="str">
            <v xml:space="preserve">5,10 </v>
          </cell>
          <cell r="B52" t="str">
            <v xml:space="preserve">SUMINISTRO E INSTALACION CUBIERTA EN TEJA S NATURAL TERRACOTA TIPO SANTAFE O EQUIVALENTE. </v>
          </cell>
          <cell r="C52" t="str">
            <v xml:space="preserve">M2 </v>
          </cell>
          <cell r="D52">
            <v>331</v>
          </cell>
          <cell r="E52">
            <v>19300</v>
          </cell>
          <cell r="F52">
            <v>6388300</v>
          </cell>
        </row>
        <row r="53">
          <cell r="A53" t="str">
            <v xml:space="preserve">5,11 </v>
          </cell>
          <cell r="B53" t="str">
            <v xml:space="preserve">SUMINISTRO E INSTALACION DE ESTRUCTURA DE SOPORTE EN MADERA PARA TEJA CUBIERTA. ROLLIZOS EN MADERA PATULA INMUNIZADA d=10 cm C/50 cm. INCLUYE PLATINAS, ELEMENTOS Y ACCESORIOS DE FIJACION. </v>
          </cell>
          <cell r="C53" t="str">
            <v xml:space="preserve">ML </v>
          </cell>
          <cell r="D53">
            <v>331</v>
          </cell>
          <cell r="E53">
            <v>46700</v>
          </cell>
          <cell r="F53">
            <v>15457700</v>
          </cell>
        </row>
        <row r="54">
          <cell r="A54" t="str">
            <v xml:space="preserve">5,12 </v>
          </cell>
          <cell r="B54" t="str">
            <v xml:space="preserve">SUMINISTRO E INSTALACION DE DURMIENTE EN AMARILLO DE 3X3cm EN AMBOS SENTIDOS PARA TEJA CUBIERTA. </v>
          </cell>
          <cell r="C54" t="str">
            <v xml:space="preserve">M2 </v>
          </cell>
          <cell r="D54">
            <v>331</v>
          </cell>
          <cell r="E54">
            <v>25000</v>
          </cell>
          <cell r="F54">
            <v>8275000</v>
          </cell>
        </row>
        <row r="55">
          <cell r="A55" t="str">
            <v xml:space="preserve">5,13 </v>
          </cell>
          <cell r="B55" t="str">
            <v xml:space="preserve">SUMINISTRO E INSTALACION LAMINA SUPERBOARD PARA CUBIERTA DE 10 mm. INCLUYE ELEMENTOS Y ACCESORIOS DE FIJACION, MASILLA, CINTA Y PINTURA EN VINILO DE ACABADO TRES MANOS </v>
          </cell>
          <cell r="C55" t="str">
            <v xml:space="preserve">M2 </v>
          </cell>
          <cell r="D55">
            <v>331</v>
          </cell>
          <cell r="E55">
            <v>35600</v>
          </cell>
          <cell r="F55">
            <v>11783600</v>
          </cell>
        </row>
        <row r="56">
          <cell r="A56" t="str">
            <v xml:space="preserve">5,14 </v>
          </cell>
          <cell r="B56" t="str">
            <v xml:space="preserve">SUMINISTRO E INSTALACION DE MANTO EDIL DE 3mm PARA CUBIERTA </v>
          </cell>
          <cell r="C56" t="str">
            <v xml:space="preserve">M2 </v>
          </cell>
          <cell r="D56">
            <v>331</v>
          </cell>
          <cell r="E56">
            <v>13500</v>
          </cell>
          <cell r="F56">
            <v>4468500</v>
          </cell>
        </row>
        <row r="57">
          <cell r="A57" t="str">
            <v xml:space="preserve">5,15 </v>
          </cell>
          <cell r="B57" t="str">
            <v xml:space="preserve">SUMINISTRO E INSTALACION DE MALLA ELECTROLOLDADA DE 4mm C/15 PARA CUBIERTA </v>
          </cell>
          <cell r="C57" t="str">
            <v xml:space="preserve">KG </v>
          </cell>
          <cell r="D57">
            <v>451.2</v>
          </cell>
          <cell r="E57">
            <v>2800</v>
          </cell>
          <cell r="F57">
            <v>1263360</v>
          </cell>
        </row>
        <row r="58">
          <cell r="A58" t="str">
            <v xml:space="preserve">5,16 </v>
          </cell>
          <cell r="B58" t="str">
            <v xml:space="preserve">SUMINISTRO E INSTALACION DE CUMBRERA EN TEJA COLONIAL. INCLUYE MORTERO IMPERMEABILIZADO 1:4 PARA SELLAR </v>
          </cell>
          <cell r="C58" t="str">
            <v xml:space="preserve">ML </v>
          </cell>
          <cell r="D58">
            <v>47.4</v>
          </cell>
          <cell r="E58">
            <v>22200</v>
          </cell>
          <cell r="F58">
            <v>1052280</v>
          </cell>
        </row>
        <row r="59">
          <cell r="A59" t="str">
            <v xml:space="preserve">5,17 </v>
          </cell>
          <cell r="B59" t="str">
            <v xml:space="preserve">CANAL EN LAMINA GALVANIZADA CAL. 20 LONG. DE DESARROLLO 75 cm. INLUYE BASE EN WASH PRIMER, 3 MANOS DE CROMATO DE ZINC, PINTURA POLIMERICA DE ACABADO Y PIE DE AMIGO CALIBRE 20 C/2.0m </v>
          </cell>
          <cell r="C59" t="str">
            <v xml:space="preserve">ML </v>
          </cell>
          <cell r="D59">
            <v>62</v>
          </cell>
          <cell r="E59">
            <v>75400</v>
          </cell>
          <cell r="F59">
            <v>4674800</v>
          </cell>
        </row>
        <row r="60">
          <cell r="A60" t="str">
            <v xml:space="preserve">5,18 </v>
          </cell>
          <cell r="B60" t="str">
            <v xml:space="preserve">SUMINISTRO E INSTALACION DE LIMAHOYA EN LAMINA GALVANIZADA CAL. 20 LONG. DE DESARROLLO 50 cm. INLUYE BASE EN WASH PRIMER, 3 MANOS DE CROMATO DE ZINC Y PINTURA POLIMERICA DE ACABADO. </v>
          </cell>
          <cell r="C60" t="str">
            <v xml:space="preserve">ML </v>
          </cell>
          <cell r="D60">
            <v>19</v>
          </cell>
          <cell r="E60">
            <v>49400</v>
          </cell>
          <cell r="F60">
            <v>938600</v>
          </cell>
        </row>
        <row r="61">
          <cell r="A61" t="str">
            <v xml:space="preserve">5,19 </v>
          </cell>
          <cell r="B61" t="str">
            <v xml:space="preserve">SUMINISTRO E INSTALACION TUBO EN LAMINA GALVANIZADA CALIBRE 20 SECCION CIRCULAR DE 6" + AISLANTE EN CAMISA DE LANA DE ROCA + SOMBRERO TIPO AMERICANO DE DOBLE CONO </v>
          </cell>
          <cell r="C61" t="str">
            <v xml:space="preserve">ML </v>
          </cell>
          <cell r="D61">
            <v>6.2</v>
          </cell>
          <cell r="E61">
            <v>133200</v>
          </cell>
          <cell r="F61">
            <v>825840</v>
          </cell>
        </row>
        <row r="62">
          <cell r="A62">
            <v>0</v>
          </cell>
          <cell r="B62" t="str">
            <v>SUBTOTAL CAPÍTULO</v>
          </cell>
          <cell r="C62">
            <v>0</v>
          </cell>
          <cell r="D62">
            <v>0</v>
          </cell>
          <cell r="E62">
            <v>0</v>
          </cell>
          <cell r="F62">
            <v>112761310</v>
          </cell>
        </row>
        <row r="63">
          <cell r="A63">
            <v>6</v>
          </cell>
          <cell r="B63" t="str">
            <v>MAMPOSTERÍA, PAÑETE Y PINTURA</v>
          </cell>
          <cell r="C63">
            <v>0</v>
          </cell>
          <cell r="D63">
            <v>0</v>
          </cell>
          <cell r="E63">
            <v>0</v>
          </cell>
          <cell r="F63">
            <v>0</v>
          </cell>
        </row>
        <row r="64">
          <cell r="A64" t="str">
            <v xml:space="preserve">6,1 </v>
          </cell>
          <cell r="B64" t="str">
            <v xml:space="preserve">SUMINISTRO E INSTALACION MURO EN BLOQUE No. 5 12X20X30 cm INCLUYE MORTERO DE PEGA. </v>
          </cell>
          <cell r="C64" t="str">
            <v xml:space="preserve">M2 </v>
          </cell>
          <cell r="D64">
            <v>509</v>
          </cell>
          <cell r="E64">
            <v>21200</v>
          </cell>
          <cell r="F64">
            <v>10790800</v>
          </cell>
        </row>
        <row r="65">
          <cell r="A65" t="str">
            <v xml:space="preserve">6,2 </v>
          </cell>
          <cell r="B65" t="str">
            <v xml:space="preserve">SUMINISTRO E INSTALACION PAÑETE IMPERMEABILIZADO 1:4 PARA MUROS EN BLOQUE O LADRILLO TOLETE e=1.50 cm ZONAS HUMEDAS (INCLUYE FILOS, DILATACIONES Y PAÑETE DE VIGUETAS, COLUMNETAS Y COLUMNAS PRINCIPALES) </v>
          </cell>
          <cell r="C65" t="str">
            <v xml:space="preserve">M2 </v>
          </cell>
          <cell r="D65">
            <v>494.7</v>
          </cell>
          <cell r="E65">
            <v>11400</v>
          </cell>
          <cell r="F65">
            <v>5639580</v>
          </cell>
        </row>
        <row r="66">
          <cell r="A66" t="str">
            <v xml:space="preserve">6,3 </v>
          </cell>
          <cell r="B66" t="str">
            <v xml:space="preserve">SUMINISTRO E INSTALACION PAÑETE 1:4 PARA MUROS EN BLOQUE O LADRILLO e=1.50 cm (INCLUYE FILOS, DILATACIONES Y PAÑETE DE VIGUETAS, COLUMNETAS Y COLUMNAS PRINCIPALES). </v>
          </cell>
          <cell r="C66" t="str">
            <v xml:space="preserve">M2 </v>
          </cell>
          <cell r="D66">
            <v>634</v>
          </cell>
          <cell r="E66">
            <v>11200</v>
          </cell>
          <cell r="F66">
            <v>7100800</v>
          </cell>
        </row>
        <row r="67">
          <cell r="A67" t="str">
            <v xml:space="preserve">6,4 </v>
          </cell>
          <cell r="B67" t="str">
            <v xml:space="preserve">SUMINISTRO E INSTALACION PAÑETE 1:4 PARA VIGAS Y ELEMENTOS DE CUBIERTA EN CONCRETO e=1.50 cm (INCLUYE FILOS, DILATACIONES). H=20-50 cm </v>
          </cell>
          <cell r="C67" t="str">
            <v xml:space="preserve">ML </v>
          </cell>
          <cell r="D67">
            <v>260.60000000000002</v>
          </cell>
          <cell r="E67">
            <v>7300</v>
          </cell>
          <cell r="F67">
            <v>1902380.0000000002</v>
          </cell>
        </row>
        <row r="68">
          <cell r="A68" t="str">
            <v xml:space="preserve">6,5 </v>
          </cell>
          <cell r="B68" t="str">
            <v xml:space="preserve">SUMINISTRO E INSTALACION MURO FACHADA EN LADRILLO TOLETE LIVIANO A LA VISTA DE 24X12X6 e=15 cm INCLUYE MORTERO DE PEGA. </v>
          </cell>
          <cell r="C68" t="str">
            <v xml:space="preserve">M2 </v>
          </cell>
          <cell r="D68">
            <v>192.2</v>
          </cell>
          <cell r="E68">
            <v>35600</v>
          </cell>
          <cell r="F68">
            <v>6842320</v>
          </cell>
        </row>
        <row r="69">
          <cell r="A69" t="str">
            <v xml:space="preserve">6,6 </v>
          </cell>
          <cell r="B69" t="str">
            <v xml:space="preserve">SUMINISTRO E INSTALACION POYO DE FACHADA EN LADRILLO TOLETE LIVIANO A LA VISTA h=(1820)cm. </v>
          </cell>
          <cell r="C69" t="str">
            <v xml:space="preserve">ML </v>
          </cell>
          <cell r="D69">
            <v>26.1</v>
          </cell>
          <cell r="E69">
            <v>10700</v>
          </cell>
          <cell r="F69">
            <v>279270</v>
          </cell>
        </row>
        <row r="70">
          <cell r="A70" t="str">
            <v xml:space="preserve">6,7 </v>
          </cell>
          <cell r="B70" t="str">
            <v xml:space="preserve">SUMINISTRO E INSTALACION ALFAJIA EN LADRILLO ESTRUCTURAL MACIZO A LA VISTA L=24 cm </v>
          </cell>
          <cell r="C70" t="str">
            <v xml:space="preserve">ML </v>
          </cell>
          <cell r="D70">
            <v>81.8</v>
          </cell>
          <cell r="E70">
            <v>12800</v>
          </cell>
          <cell r="F70">
            <v>1047040</v>
          </cell>
        </row>
        <row r="71">
          <cell r="A71" t="str">
            <v xml:space="preserve">6,8 </v>
          </cell>
          <cell r="B71" t="str">
            <v xml:space="preserve">SUMINISTRO E INSTALACION ENCHAPE COLUMNAS EN TABLETA LADRILLO TOLETE LIVIANO A LA VISTA. INCLUYE MORTERO DE PEGA. Ver detalles arquitectonicos </v>
          </cell>
          <cell r="C71" t="str">
            <v xml:space="preserve">ML </v>
          </cell>
          <cell r="D71">
            <v>132.1</v>
          </cell>
          <cell r="E71">
            <v>17600</v>
          </cell>
          <cell r="F71">
            <v>2324960</v>
          </cell>
        </row>
        <row r="72">
          <cell r="A72" t="str">
            <v xml:space="preserve">6,9 </v>
          </cell>
          <cell r="B72" t="str">
            <v xml:space="preserve">SUMINISTRO E INSTALACION ENCHAPE VIGAS EN TABLETA LADRILLO TOLETE LIVIANO A LA VISTA. INCLUYE MORTERO DE PEGA.Ver detalles arquitectonicos </v>
          </cell>
          <cell r="C72" t="str">
            <v xml:space="preserve">ML </v>
          </cell>
          <cell r="D72">
            <v>98.4</v>
          </cell>
          <cell r="E72">
            <v>17600</v>
          </cell>
          <cell r="F72">
            <v>1731840</v>
          </cell>
        </row>
        <row r="73">
          <cell r="A73" t="str">
            <v xml:space="preserve">6,10 </v>
          </cell>
          <cell r="B73" t="str">
            <v xml:space="preserve">SUMINISTRO E INSTALACION VIGA REMATE MUROS EN CONCRETO DE 3.000 PSI 15X10 CM. INCLUYE ACERO DE REFUERZO. </v>
          </cell>
          <cell r="C73" t="str">
            <v xml:space="preserve">ML </v>
          </cell>
          <cell r="D73">
            <v>135.9</v>
          </cell>
          <cell r="E73">
            <v>28800</v>
          </cell>
          <cell r="F73">
            <v>3913920</v>
          </cell>
        </row>
        <row r="74">
          <cell r="A74" t="str">
            <v xml:space="preserve">6,11 </v>
          </cell>
          <cell r="B74" t="str">
            <v xml:space="preserve">SUMINISTRO E INSTALACION ESTUCO Y PINTURA EPOXICA PARA MUROS INTERIORES ( INCLUYE CARA INTERNA DE POYOS VENTANAS, DINTELES, ETC. DE COCINA, ASEO, ALMACENAMIENTO Y MENAJE -tres manos </v>
          </cell>
          <cell r="C74" t="str">
            <v xml:space="preserve">M2 </v>
          </cell>
          <cell r="D74">
            <v>308.39999999999998</v>
          </cell>
          <cell r="E74">
            <v>17400</v>
          </cell>
          <cell r="F74">
            <v>5366160</v>
          </cell>
        </row>
        <row r="75">
          <cell r="A75" t="str">
            <v xml:space="preserve">6,12 </v>
          </cell>
          <cell r="B75" t="str">
            <v xml:space="preserve">SUMINISTRO E INSTALACION ESTUCO Y PINTURA EN VINILO TIPO II. INCLUYE POYOS VENTANAS, DINTELES, COLUMNETAS Y VIGUETAS DE MAMPOSTERIA. Tres manos </v>
          </cell>
          <cell r="C75" t="str">
            <v xml:space="preserve">M2 </v>
          </cell>
          <cell r="D75">
            <v>341.3</v>
          </cell>
          <cell r="E75">
            <v>11600</v>
          </cell>
          <cell r="F75">
            <v>3959080</v>
          </cell>
        </row>
        <row r="76">
          <cell r="A76" t="str">
            <v xml:space="preserve">6,13 </v>
          </cell>
          <cell r="B76" t="str">
            <v xml:space="preserve">SUMINISTRO E INSTALACION ESTUCO Y PINTURA EN VINILO TIPO II VIGAS DE CUBIERTA EN CONCRETO h=20-50 cm. INCLUYE POYOS VENTANAS, DINTELES, COLUMNETAS Y VIGUETAS DE MAMPOSTERIA. Tres manos </v>
          </cell>
          <cell r="C76" t="str">
            <v xml:space="preserve">ML </v>
          </cell>
          <cell r="D76">
            <v>269.39999999999998</v>
          </cell>
          <cell r="E76">
            <v>6800</v>
          </cell>
          <cell r="F76">
            <v>1831919.9999999998</v>
          </cell>
        </row>
        <row r="77">
          <cell r="A77" t="str">
            <v xml:space="preserve">6,14 </v>
          </cell>
          <cell r="B77" t="str">
            <v xml:space="preserve">SUMINISTRO E INSTALACION DINTELES EN CONCRETO DE 3000 PSI. SECCION 12,5X10 INCLUYE ACERO DE REFUERZO </v>
          </cell>
          <cell r="C77" t="str">
            <v xml:space="preserve">ML </v>
          </cell>
          <cell r="D77">
            <v>59.8</v>
          </cell>
          <cell r="E77">
            <v>27100</v>
          </cell>
          <cell r="F77">
            <v>1620580</v>
          </cell>
        </row>
        <row r="78">
          <cell r="A78" t="str">
            <v xml:space="preserve">6,15 </v>
          </cell>
          <cell r="B78" t="str">
            <v xml:space="preserve">SUMINISTRO E INSTALACION POYO POCETA EN LADRILLO TOLETE RECOCIDO e=6 cm h=47 cm Lmáx 1.20m. INCLUYE PAÑETE IMPERMEABILIZADO 1:4 Y ENCHAPE EN CERAMICA TIPO FLORENCE EARTH DE 45X45 DE ALFA O SIMILAR </v>
          </cell>
          <cell r="C78" t="str">
            <v xml:space="preserve">UN </v>
          </cell>
          <cell r="D78">
            <v>1</v>
          </cell>
          <cell r="E78">
            <v>123900</v>
          </cell>
          <cell r="F78">
            <v>123900</v>
          </cell>
        </row>
        <row r="79">
          <cell r="A79" t="str">
            <v xml:space="preserve">6,16 </v>
          </cell>
          <cell r="B79" t="str">
            <v xml:space="preserve">SUMINISTRO E INSTALACION ANCLAJE EPOXICO PROFUNDIDAD 10 cm DE 3/8". (Incluye perforación, limpieza, adhesivo epóxico para anclajes Tipo Concresive 1430 de Basf o similar. Incluye varilla 3/8") </v>
          </cell>
          <cell r="C79" t="str">
            <v xml:space="preserve">UN </v>
          </cell>
          <cell r="D79">
            <v>776.4</v>
          </cell>
          <cell r="E79">
            <v>10500</v>
          </cell>
          <cell r="F79">
            <v>8152200</v>
          </cell>
        </row>
        <row r="80">
          <cell r="A80" t="str">
            <v xml:space="preserve">6,17 </v>
          </cell>
          <cell r="B80" t="str">
            <v xml:space="preserve">SUMINISTRO E INSTALACION LAMINA DE ICOPOR b=5 cm e=1.00 cm </v>
          </cell>
          <cell r="C80" t="str">
            <v xml:space="preserve">ML </v>
          </cell>
          <cell r="D80">
            <v>532.9</v>
          </cell>
          <cell r="E80">
            <v>300</v>
          </cell>
          <cell r="F80">
            <v>159870</v>
          </cell>
        </row>
        <row r="81">
          <cell r="A81" t="str">
            <v xml:space="preserve">6,18 </v>
          </cell>
          <cell r="B81" t="str">
            <v xml:space="preserve">SUMINISTRO E INSTALACION CINTA DE AMARRE EN CONCRETO DE 3.000 PSI 10X10 CM. INCLUYE ACERO DE REFUERZO. </v>
          </cell>
          <cell r="C81" t="str">
            <v xml:space="preserve">ML </v>
          </cell>
          <cell r="D81">
            <v>259.39999999999998</v>
          </cell>
          <cell r="E81">
            <v>37200</v>
          </cell>
          <cell r="F81">
            <v>9649680</v>
          </cell>
        </row>
        <row r="82">
          <cell r="A82" t="str">
            <v xml:space="preserve">6,19 </v>
          </cell>
          <cell r="B82" t="str">
            <v xml:space="preserve">COLUMNETA EN CONCRETO DE 3.000 PSI 20X10 INCLUYE ACERO DE REFUERZO. VER DETALLE EN PLANOS ESTRUCTURALES </v>
          </cell>
          <cell r="C82" t="str">
            <v xml:space="preserve">ML </v>
          </cell>
          <cell r="D82">
            <v>280.5</v>
          </cell>
          <cell r="E82">
            <v>46700</v>
          </cell>
          <cell r="F82">
            <v>13099350</v>
          </cell>
        </row>
        <row r="83">
          <cell r="A83" t="str">
            <v xml:space="preserve">6,20 </v>
          </cell>
          <cell r="B83" t="str">
            <v xml:space="preserve">SUMINISTRO E INSTALACION ENCHAPE COLUMNETAS EN TABLETA LADRILLO TOLETE LIVIANO A LA VISTA. INCLUYE MORTERO DE PEGA. Ver detalles arquitectonicos </v>
          </cell>
          <cell r="C83" t="str">
            <v xml:space="preserve">ML </v>
          </cell>
          <cell r="D83">
            <v>197.1</v>
          </cell>
          <cell r="E83">
            <v>8500</v>
          </cell>
          <cell r="F83">
            <v>1675350</v>
          </cell>
        </row>
        <row r="84">
          <cell r="A84" t="str">
            <v xml:space="preserve">6,21 </v>
          </cell>
          <cell r="B84" t="str">
            <v xml:space="preserve">SUMINISTRO E INSTALACION ENCHAPE VIGA CINTA EN TABLETA LADRILLO TOLETE LIVIANO A LA VISTA. INCLUYE MORTERO DE PEGA.Ver detalles arquitectonicos </v>
          </cell>
          <cell r="C84" t="str">
            <v xml:space="preserve">ML </v>
          </cell>
          <cell r="D84">
            <v>182.3</v>
          </cell>
          <cell r="E84">
            <v>6700</v>
          </cell>
          <cell r="F84">
            <v>1221410</v>
          </cell>
        </row>
        <row r="85">
          <cell r="A85" t="str">
            <v xml:space="preserve">6,22 </v>
          </cell>
          <cell r="B85" t="str">
            <v xml:space="preserve">SUMINISTRO E INSTALACION MURO DE CONTENCION EN LADRILLO PORTANTE VITRIFICADO e=25 cm 25X12X6 A LA VISTA </v>
          </cell>
          <cell r="C85" t="str">
            <v xml:space="preserve">M2 </v>
          </cell>
          <cell r="D85">
            <v>45.8</v>
          </cell>
          <cell r="E85">
            <v>99900</v>
          </cell>
          <cell r="F85">
            <v>4575420</v>
          </cell>
        </row>
        <row r="86">
          <cell r="A86" t="str">
            <v xml:space="preserve">6,23 </v>
          </cell>
          <cell r="B86" t="str">
            <v xml:space="preserve">SUMINISTRO E INSTALACION COLUMNETAS EN CONCRETO DE 3.000 PSI 25X25 INCLUYE ACERO DE REFUERZO. VER DETALLE EN PLANOS ESTRUCTURALES </v>
          </cell>
          <cell r="C86" t="str">
            <v xml:space="preserve">ML </v>
          </cell>
          <cell r="D86">
            <v>30.6</v>
          </cell>
          <cell r="E86">
            <v>69900</v>
          </cell>
          <cell r="F86">
            <v>2138940</v>
          </cell>
        </row>
        <row r="87">
          <cell r="A87" t="str">
            <v xml:space="preserve">6,24 </v>
          </cell>
          <cell r="B87" t="str">
            <v xml:space="preserve">SUMINISTRO E INSTALACION VIGA CINTA EN CONCRETO DE 3.000 PSI 25X15 MURO DE CONTENCION. INCLUYE ACERO DE REFUERZO. VER DETALLE EN PLANOS ESTRUCTURALES </v>
          </cell>
          <cell r="C87" t="str">
            <v xml:space="preserve">ML </v>
          </cell>
          <cell r="D87">
            <v>76.400000000000006</v>
          </cell>
          <cell r="E87">
            <v>51300</v>
          </cell>
          <cell r="F87">
            <v>3919320.0000000005</v>
          </cell>
        </row>
        <row r="88">
          <cell r="A88" t="str">
            <v xml:space="preserve">6,25 </v>
          </cell>
          <cell r="B88" t="str">
            <v xml:space="preserve">RECUBRIMIENTO DE CERCHA EN MURO EN LAMINA SUPERBOARD DE 10mm DOBLE CARA CON PERFILERIA EN LAMINA GALVANIZADA CALIBRE 20 Y LAMINA GYPLAC PARA CARA INTERIOR. (INCLUYE ENCINTADO, MASILLADO Y ACABADO EN VINILO) </v>
          </cell>
          <cell r="C88" t="str">
            <v xml:space="preserve">M2 </v>
          </cell>
          <cell r="D88">
            <v>111.6</v>
          </cell>
          <cell r="E88">
            <v>87400</v>
          </cell>
          <cell r="F88">
            <v>9753840</v>
          </cell>
        </row>
        <row r="89">
          <cell r="A89" t="str">
            <v xml:space="preserve">6,26 </v>
          </cell>
          <cell r="B89" t="str">
            <v xml:space="preserve">PINTURA SOBRE PAÑETE ACRILICA SUPERLAVABLE -tres manos </v>
          </cell>
          <cell r="C89" t="str">
            <v xml:space="preserve">M2 </v>
          </cell>
          <cell r="D89">
            <v>314.3</v>
          </cell>
          <cell r="E89">
            <v>12500</v>
          </cell>
          <cell r="F89">
            <v>3928750</v>
          </cell>
        </row>
        <row r="90">
          <cell r="A90" t="str">
            <v xml:space="preserve">6,27 </v>
          </cell>
          <cell r="B90" t="str">
            <v xml:space="preserve">SUMINISTRO E INSTALACION MURO SOBRE CIMIENTO EN LADRILLO ESTRUCTURAL DE 24X12X6 e=15 cm h=50 a 30 cm </v>
          </cell>
          <cell r="C90" t="str">
            <v xml:space="preserve">ML </v>
          </cell>
          <cell r="D90">
            <v>30.5</v>
          </cell>
          <cell r="E90">
            <v>22400</v>
          </cell>
          <cell r="F90">
            <v>683200</v>
          </cell>
        </row>
        <row r="91">
          <cell r="A91" t="str">
            <v xml:space="preserve">6,28 </v>
          </cell>
          <cell r="B91" t="str">
            <v xml:space="preserve">SUMINISTRO E INSTALACION DE MURO EN CALADO CERAMICO DE 20X20X11cm </v>
          </cell>
          <cell r="C91" t="str">
            <v xml:space="preserve">M2 </v>
          </cell>
          <cell r="D91">
            <v>13</v>
          </cell>
          <cell r="E91">
            <v>29900</v>
          </cell>
          <cell r="F91">
            <v>388700</v>
          </cell>
        </row>
        <row r="92">
          <cell r="A92" t="str">
            <v xml:space="preserve">6,29 </v>
          </cell>
          <cell r="B92" t="str">
            <v xml:space="preserve">SUMINISTRO E INSTALACION HORNO CHIMENEA EN LADRILLO REFRACTARIO DE 1.20X1.20 h=1,40. INCLUYE MUROS Y INCLUYE MUEBLE EN CONCRETO </v>
          </cell>
          <cell r="C92" t="str">
            <v xml:space="preserve">UN </v>
          </cell>
          <cell r="D92">
            <v>1</v>
          </cell>
          <cell r="E92">
            <v>1437200</v>
          </cell>
          <cell r="F92">
            <v>1437200</v>
          </cell>
        </row>
        <row r="93">
          <cell r="A93" t="str">
            <v xml:space="preserve">6,30 </v>
          </cell>
          <cell r="B93" t="str">
            <v xml:space="preserve">POYO EN CONCRETO DE 2.500 PSI DE 10X15 PARA BASE DIVISION EN VIDRIO BAÑOS </v>
          </cell>
          <cell r="C93" t="str">
            <v xml:space="preserve">ML </v>
          </cell>
          <cell r="D93">
            <v>9.6</v>
          </cell>
          <cell r="E93">
            <v>7300</v>
          </cell>
          <cell r="F93">
            <v>70080</v>
          </cell>
        </row>
        <row r="94">
          <cell r="A94">
            <v>0</v>
          </cell>
          <cell r="B94" t="str">
            <v>SUBTOTAL CAPÍTULO</v>
          </cell>
          <cell r="C94">
            <v>0</v>
          </cell>
          <cell r="D94">
            <v>0</v>
          </cell>
          <cell r="E94">
            <v>0</v>
          </cell>
          <cell r="F94">
            <v>115327860</v>
          </cell>
        </row>
        <row r="95">
          <cell r="A95">
            <v>7</v>
          </cell>
          <cell r="B95" t="str">
            <v>INSTALACIONES ELÉCTRICAS - ACCESORIOS</v>
          </cell>
          <cell r="C95">
            <v>0</v>
          </cell>
          <cell r="D95">
            <v>0</v>
          </cell>
          <cell r="E95">
            <v>0</v>
          </cell>
          <cell r="F95">
            <v>0</v>
          </cell>
        </row>
        <row r="96">
          <cell r="A96">
            <v>0</v>
          </cell>
          <cell r="B96" t="str">
            <v xml:space="preserve">A. INSTALACIONES DE BAJA TENSION </v>
          </cell>
          <cell r="C96">
            <v>0</v>
          </cell>
          <cell r="D96">
            <v>0</v>
          </cell>
          <cell r="E96">
            <v>0</v>
          </cell>
          <cell r="F96">
            <v>0</v>
          </cell>
        </row>
        <row r="97">
          <cell r="A97">
            <v>0</v>
          </cell>
          <cell r="B97" t="str">
            <v xml:space="preserve">SALIDAS DE ALUMBRADO Y TOMAS </v>
          </cell>
          <cell r="C97">
            <v>0</v>
          </cell>
          <cell r="D97">
            <v>0</v>
          </cell>
          <cell r="E97">
            <v>0</v>
          </cell>
          <cell r="F97">
            <v>0</v>
          </cell>
        </row>
        <row r="98">
          <cell r="A98" t="str">
            <v xml:space="preserve">7,1 </v>
          </cell>
          <cell r="B98" t="str">
            <v xml:space="preserve">Suministro, transporte e instalación de materiales y accesorios para las salidas para Lámpara fluorescente de 2x32W T-5, incluyendo tubería EMT, accesorios , cajas, interruptor, conductor THHN, de acuerdo con lo mostrado en los planos. </v>
          </cell>
          <cell r="C98" t="str">
            <v xml:space="preserve">UN </v>
          </cell>
          <cell r="D98">
            <v>184</v>
          </cell>
          <cell r="E98">
            <v>117600</v>
          </cell>
          <cell r="F98">
            <v>21638400</v>
          </cell>
        </row>
        <row r="99">
          <cell r="A99" t="str">
            <v xml:space="preserve">7,2 </v>
          </cell>
          <cell r="B99" t="str">
            <v xml:space="preserve">Suministro, transporte e instalación de materiales y accesorios para las salidas para Bala fluorescente 2x26W, incluyendo tubería EMT, accesorios , cajas, interruptor, conductor THHN, de acuerdo con lo mostrado en los planos. </v>
          </cell>
          <cell r="C99" t="str">
            <v xml:space="preserve">UN </v>
          </cell>
          <cell r="D99">
            <v>73</v>
          </cell>
          <cell r="E99">
            <v>147000</v>
          </cell>
          <cell r="F99">
            <v>10731000</v>
          </cell>
        </row>
        <row r="100">
          <cell r="A100" t="str">
            <v xml:space="preserve">7,3 </v>
          </cell>
          <cell r="B100" t="str">
            <v xml:space="preserve">Suministro, transporte e instalación de materiales y accesorios para las salidas de toma doble con polo a tierra, incluyendo tubería PVC, accesorios , cajas, interruptor, conductor THHN, conductor desnudo 12 AWG de acuerdo con lo mostrado en los planos. </v>
          </cell>
          <cell r="C100" t="str">
            <v xml:space="preserve">UN </v>
          </cell>
          <cell r="D100">
            <v>43</v>
          </cell>
          <cell r="E100">
            <v>96000</v>
          </cell>
          <cell r="F100">
            <v>4128000</v>
          </cell>
        </row>
        <row r="101">
          <cell r="A101" t="str">
            <v xml:space="preserve">7,4 </v>
          </cell>
          <cell r="B101" t="str">
            <v>Suministro, transporte e instalación de materiales y accesorios para las salidas de toma doble con polo a tierra, GFCI, incluyendo tubería PVC, accesorios , cajas, interruptor, conductor THHN, conductor desnudo 12 AWG de acuerdo con lo mostrado en los pla</v>
          </cell>
          <cell r="C101" t="str">
            <v xml:space="preserve">UN </v>
          </cell>
          <cell r="D101">
            <v>11</v>
          </cell>
          <cell r="E101">
            <v>137200</v>
          </cell>
          <cell r="F101">
            <v>1509200</v>
          </cell>
        </row>
        <row r="102">
          <cell r="A102" t="str">
            <v xml:space="preserve">7,5 </v>
          </cell>
          <cell r="B102" t="str">
            <v xml:space="preserve">Suministro, transporte e instalación de materiales y accesorios para las salidas para motor de campana extractora, incluyendo tubería EMT, accesorios , cajas, , conductor THHN, de acuerdo con lo mostrado en los planos. </v>
          </cell>
          <cell r="C102" t="str">
            <v xml:space="preserve">UN </v>
          </cell>
          <cell r="D102">
            <v>3</v>
          </cell>
          <cell r="E102">
            <v>197700</v>
          </cell>
          <cell r="F102">
            <v>593100</v>
          </cell>
        </row>
        <row r="103">
          <cell r="A103" t="str">
            <v xml:space="preserve">7,6 </v>
          </cell>
          <cell r="B103" t="str">
            <v xml:space="preserve">Suministro, transporte e instalación de materiales y accesorios para las salidas congelador, incluyendo tubería PVC, accesorios , cajas, conductor THHN, conductor desnudo 12 AWG de acuerdo con lo mostrado en los planos. </v>
          </cell>
          <cell r="C103" t="str">
            <v xml:space="preserve">UN </v>
          </cell>
          <cell r="D103">
            <v>1</v>
          </cell>
          <cell r="E103">
            <v>175100</v>
          </cell>
          <cell r="F103">
            <v>175100</v>
          </cell>
        </row>
        <row r="104">
          <cell r="A104" t="str">
            <v xml:space="preserve">7,7 </v>
          </cell>
          <cell r="B104" t="str">
            <v xml:space="preserve">Suministro, transporte e instalación de materiales y accesorios para las salidas Batidora Ind. 3Ø-30A, incluyendo tubería PVC, accesorios , cajas, conductor THHN, conductor desnudo 12 AWG de acuerdo con lo mostrado en los planos </v>
          </cell>
          <cell r="C104" t="str">
            <v xml:space="preserve">UN </v>
          </cell>
          <cell r="D104">
            <v>1</v>
          </cell>
          <cell r="E104">
            <v>137500</v>
          </cell>
          <cell r="F104">
            <v>137500</v>
          </cell>
        </row>
        <row r="105">
          <cell r="A105" t="str">
            <v xml:space="preserve">7,8 </v>
          </cell>
          <cell r="B105" t="str">
            <v xml:space="preserve">Suministro, transporte e instalación de materiales y accesorios para las salidas Batidora de mesa, incluyendo tubería PVC, accesorios , cajas, conductor THHN, conductor desnudo 12 AWG de acuerdo con lo mostrado en los planos </v>
          </cell>
          <cell r="C105" t="str">
            <v xml:space="preserve">UN </v>
          </cell>
          <cell r="D105">
            <v>1</v>
          </cell>
          <cell r="E105">
            <v>137500</v>
          </cell>
          <cell r="F105">
            <v>137500</v>
          </cell>
        </row>
        <row r="106">
          <cell r="A106" t="str">
            <v xml:space="preserve">7,9 </v>
          </cell>
          <cell r="B106" t="str">
            <v xml:space="preserve">Suministro, transporte e instalación de materiales y accesorios para las salidas Congelador vertical, incluyendo tubería PVC, accesorios , cajas, conductor THHN, conductor desnudo 12 AWG de acuerdo con lo mostrado en los planos </v>
          </cell>
          <cell r="C106" t="str">
            <v xml:space="preserve">UN </v>
          </cell>
          <cell r="D106">
            <v>1</v>
          </cell>
          <cell r="E106">
            <v>175100</v>
          </cell>
          <cell r="F106">
            <v>175100</v>
          </cell>
        </row>
        <row r="107">
          <cell r="A107" t="str">
            <v xml:space="preserve">7,10 </v>
          </cell>
          <cell r="B107" t="str">
            <v xml:space="preserve">Suministro, transporte e instalación de materiales y accesorios para las salidas Máquina de Express-Capuchino, incluyendo tubería PVC, accesorios , cajas, conductor THHN, conductor desnudo 12 AWG de acuerdo con lo mostrado en los planos </v>
          </cell>
          <cell r="C107" t="str">
            <v xml:space="preserve">UN </v>
          </cell>
          <cell r="D107">
            <v>1</v>
          </cell>
          <cell r="E107">
            <v>253300</v>
          </cell>
          <cell r="F107">
            <v>253300</v>
          </cell>
        </row>
        <row r="108">
          <cell r="A108" t="str">
            <v xml:space="preserve">7,11 </v>
          </cell>
          <cell r="B108" t="str">
            <v xml:space="preserve">Suministro, transporte e instalación de materiales y accesorios para las salidas Molino, incluyendo tubería PVC, accesorios , cajas, conductor THHN, conductor desnudo 12 AWG de acuerdo con lo mostrado en los planos </v>
          </cell>
          <cell r="C108" t="str">
            <v xml:space="preserve">UN </v>
          </cell>
          <cell r="D108">
            <v>1</v>
          </cell>
          <cell r="E108">
            <v>137500</v>
          </cell>
          <cell r="F108">
            <v>137500</v>
          </cell>
        </row>
        <row r="109">
          <cell r="A109" t="str">
            <v xml:space="preserve">7,12 </v>
          </cell>
          <cell r="B109" t="str">
            <v xml:space="preserve">Suministro, transporte e instalación de materiales y accesorios para las salidas para máquina de café filtrado, incluyendo tubería PVC, accesorios , cajas, conductor THHN, conductor desnudo 12 AWG de acuerdo con lo mostrado en los planos </v>
          </cell>
          <cell r="C109" t="str">
            <v xml:space="preserve">UN </v>
          </cell>
          <cell r="D109">
            <v>1</v>
          </cell>
          <cell r="E109">
            <v>253300</v>
          </cell>
          <cell r="F109">
            <v>253300</v>
          </cell>
        </row>
        <row r="110">
          <cell r="A110" t="str">
            <v xml:space="preserve">7,13 </v>
          </cell>
          <cell r="B110" t="str">
            <v xml:space="preserve">Suministro, transporte e instalación de materiales y accesorios para las salidas Lavadora Toma PT 208V-20A, incluyendo tubería PVC, accesorios , cajas, conductor THHN, conductor desnudo 12 AWG de acuerdo con lo mostrado en los planos </v>
          </cell>
          <cell r="C110" t="str">
            <v xml:space="preserve">UN </v>
          </cell>
          <cell r="D110">
            <v>3</v>
          </cell>
          <cell r="E110">
            <v>56100</v>
          </cell>
          <cell r="F110">
            <v>168300</v>
          </cell>
        </row>
        <row r="111">
          <cell r="A111" t="str">
            <v xml:space="preserve">7,14 </v>
          </cell>
          <cell r="B111" t="str">
            <v xml:space="preserve">Suministro, transporte e instalación de materiales y accesorios para motor de la fuente 3Ø-20A, incluyendo tubería PVC, accesorios , cajas, conductor THHN, conductor desnudo 12 AWG de acuerdo con lo mostrado en los planos </v>
          </cell>
          <cell r="C111" t="str">
            <v xml:space="preserve">UN </v>
          </cell>
          <cell r="D111">
            <v>1</v>
          </cell>
          <cell r="E111">
            <v>128600</v>
          </cell>
          <cell r="F111">
            <v>128600</v>
          </cell>
        </row>
        <row r="112">
          <cell r="A112" t="str">
            <v xml:space="preserve">7,15 </v>
          </cell>
          <cell r="B112" t="str">
            <v xml:space="preserve">Suministro, transporte e instalación de materiales y accesorios para las salidas para motor de la puerta, incluyendo tubería PVC, accesorios , cajas, , conductor THHN, de acuerdo con lo mostrado en los planos </v>
          </cell>
          <cell r="C112" t="str">
            <v xml:space="preserve">UN </v>
          </cell>
          <cell r="D112">
            <v>1</v>
          </cell>
          <cell r="E112">
            <v>128600</v>
          </cell>
          <cell r="F112">
            <v>128600</v>
          </cell>
        </row>
        <row r="113">
          <cell r="A113" t="str">
            <v xml:space="preserve">7,16 </v>
          </cell>
          <cell r="B113" t="str">
            <v xml:space="preserve">Suministro, transporte e instalación de materiales y accesorios para la construcción de caja de paso en manposteria CS 274 incjuye Marco+tapa Homologados </v>
          </cell>
          <cell r="C113" t="str">
            <v xml:space="preserve">UN </v>
          </cell>
          <cell r="D113">
            <v>23</v>
          </cell>
          <cell r="E113">
            <v>323400</v>
          </cell>
          <cell r="F113">
            <v>7438200</v>
          </cell>
        </row>
        <row r="114">
          <cell r="A114" t="str">
            <v xml:space="preserve">7,17 </v>
          </cell>
          <cell r="B114" t="str">
            <v xml:space="preserve">Suministro, transporte e instalación de materiales y accesorios para la construcción de caja de paso en manposteria CS 275 incjuye Marco+tapa Homologados </v>
          </cell>
          <cell r="C114" t="str">
            <v xml:space="preserve">UN </v>
          </cell>
          <cell r="D114">
            <v>1</v>
          </cell>
          <cell r="E114">
            <v>447800</v>
          </cell>
          <cell r="F114">
            <v>447800</v>
          </cell>
        </row>
        <row r="115">
          <cell r="A115" t="str">
            <v xml:space="preserve">7,18 </v>
          </cell>
          <cell r="B115" t="str">
            <v xml:space="preserve">Suministro, transporte e instalación de materiales y accesorios para la construcción de Banco de 2Ø3" , incluye excavación, compactación , ducteria PVC Ø3" </v>
          </cell>
          <cell r="C115" t="str">
            <v xml:space="preserve">ML </v>
          </cell>
          <cell r="D115">
            <v>290</v>
          </cell>
          <cell r="E115">
            <v>49000</v>
          </cell>
          <cell r="F115">
            <v>14210000</v>
          </cell>
        </row>
        <row r="116">
          <cell r="A116" t="str">
            <v xml:space="preserve">7,19 </v>
          </cell>
          <cell r="B116" t="str">
            <v xml:space="preserve">Suministro, transporte e instalación de materiales y accesorios para la derivación desde la caja CS 274 del Farol Exterior 250W, incluyendo tubería PVC, accesorios , cajas, conductor THHN, conductor desnudo 12 AWG de acuerdo con lo mostrado en los planos </v>
          </cell>
          <cell r="C116" t="str">
            <v xml:space="preserve">UN </v>
          </cell>
          <cell r="D116">
            <v>9</v>
          </cell>
          <cell r="E116">
            <v>358500</v>
          </cell>
          <cell r="F116">
            <v>3226500</v>
          </cell>
        </row>
        <row r="117">
          <cell r="A117" t="str">
            <v xml:space="preserve">7,20 </v>
          </cell>
          <cell r="B117" t="str">
            <v>Suministro, transporte e instalación de materiales y accesorios para la derivación desde la caja CS 274 del Farol Exterior 2-70W, incluyendo tubería PVC, accesorios , cajas, conductor THHN, conductor desnudo 12 AWG, empalme premoldeado 91B1, varilla CW de</v>
          </cell>
          <cell r="C117" t="str">
            <v xml:space="preserve">UN </v>
          </cell>
          <cell r="D117">
            <v>2</v>
          </cell>
          <cell r="E117">
            <v>358500</v>
          </cell>
          <cell r="F117">
            <v>717000</v>
          </cell>
        </row>
        <row r="118">
          <cell r="A118" t="str">
            <v xml:space="preserve">7,21 </v>
          </cell>
          <cell r="B118" t="str">
            <v>Suministro, transporte e instalación de materiales y accesorios para la derivación desde la caja CS 274 del Farol Exterior RRA-400W, incluyendo tubería PVC, accesorios , cajas, conductor THHN, conductor desnudo 12 AWG, empalme premoldeado 91B1, varilla CW</v>
          </cell>
          <cell r="C118" t="str">
            <v xml:space="preserve">UN </v>
          </cell>
          <cell r="D118">
            <v>10</v>
          </cell>
          <cell r="E118">
            <v>358500</v>
          </cell>
          <cell r="F118">
            <v>3585000</v>
          </cell>
        </row>
        <row r="119">
          <cell r="A119" t="str">
            <v xml:space="preserve">7,22 </v>
          </cell>
          <cell r="B119" t="str">
            <v xml:space="preserve">Suministro, transporte e instalación de materiales y accesorios para la derivación desde la caja CS 274 del Farol Exterior BC-250W, incluyendo tubería PVC, accesorios , cajas, conductor THHN, conductor desnudo 12 AWG, empalme premoldeado 91B1, varilla CW </v>
          </cell>
          <cell r="C119" t="str">
            <v xml:space="preserve">UN </v>
          </cell>
          <cell r="D119">
            <v>2</v>
          </cell>
          <cell r="E119">
            <v>358500</v>
          </cell>
          <cell r="F119">
            <v>717000</v>
          </cell>
        </row>
        <row r="120">
          <cell r="A120" t="str">
            <v xml:space="preserve">7,23 </v>
          </cell>
          <cell r="B120" t="str">
            <v>Suministro, transporte e instalación de materiales y accesorios para la construccion de las salidas para bala de piso (Iluminación árbol), incluyendo tubería PVC, accesorios , cajas, conductor THHN, conductor desnudo 12 AWG de acuerdo con lo mostrado en l</v>
          </cell>
          <cell r="C120" t="str">
            <v xml:space="preserve">UN </v>
          </cell>
          <cell r="D120">
            <v>6</v>
          </cell>
          <cell r="E120">
            <v>166300</v>
          </cell>
          <cell r="F120">
            <v>997800</v>
          </cell>
        </row>
        <row r="121">
          <cell r="A121" t="str">
            <v xml:space="preserve">7,24 </v>
          </cell>
          <cell r="B121" t="str">
            <v>Suministro, transporte e instalación de materiales y accesorios para la construccion de las salidas para bala de piso , Bombillo tipo LED 2W, incluyendo tubería PVC, accesorios , cajas, conductor THHN, conductor desnudo 12 AWG de acuerdo con lo mostrado e</v>
          </cell>
          <cell r="C121" t="str">
            <v xml:space="preserve">UN </v>
          </cell>
          <cell r="D121">
            <v>89</v>
          </cell>
          <cell r="E121">
            <v>31700</v>
          </cell>
          <cell r="F121">
            <v>2821300</v>
          </cell>
        </row>
        <row r="122">
          <cell r="A122" t="str">
            <v xml:space="preserve">7,25 </v>
          </cell>
          <cell r="B122" t="str">
            <v>Suministro, transporte e instalación de materiales para la construcción e instalacion de caja en lámina Cold Rolled calibre 20 , 30X20X15 cm, para el control del alumbrado exterios, incluye Cuatro (4) Contactoresde 12 A, regletas de conexión. Pulsadores p</v>
          </cell>
          <cell r="C122" t="str">
            <v xml:space="preserve">UN </v>
          </cell>
          <cell r="D122">
            <v>1</v>
          </cell>
          <cell r="E122">
            <v>829100</v>
          </cell>
          <cell r="F122">
            <v>829100</v>
          </cell>
        </row>
        <row r="123">
          <cell r="A123">
            <v>0</v>
          </cell>
          <cell r="B123" t="str">
            <v xml:space="preserve">TABLEROS E INTERRUPTORES AUTOMATICOS </v>
          </cell>
          <cell r="C123">
            <v>0</v>
          </cell>
          <cell r="D123">
            <v>0</v>
          </cell>
          <cell r="E123">
            <v>0</v>
          </cell>
          <cell r="F123">
            <v>0</v>
          </cell>
        </row>
        <row r="124">
          <cell r="A124" t="str">
            <v xml:space="preserve">7,26 </v>
          </cell>
          <cell r="B124" t="str">
            <v xml:space="preserve">Suministro, transporte e instalación de Tablero de automáticos TWC-36M. Espacio para totalizador </v>
          </cell>
          <cell r="C124" t="str">
            <v xml:space="preserve">UN </v>
          </cell>
          <cell r="D124">
            <v>3</v>
          </cell>
          <cell r="E124">
            <v>577600</v>
          </cell>
          <cell r="F124">
            <v>1732800</v>
          </cell>
        </row>
        <row r="125">
          <cell r="A125" t="str">
            <v xml:space="preserve">7,27 </v>
          </cell>
          <cell r="B125" t="str">
            <v xml:space="preserve">Suministro, transporte e instalación de Interruptor automático DPX-U125 In=63A </v>
          </cell>
          <cell r="C125" t="str">
            <v xml:space="preserve">UN </v>
          </cell>
          <cell r="D125">
            <v>3</v>
          </cell>
          <cell r="E125">
            <v>185300</v>
          </cell>
          <cell r="F125">
            <v>555900</v>
          </cell>
        </row>
        <row r="126">
          <cell r="A126" t="str">
            <v xml:space="preserve">7,28 </v>
          </cell>
          <cell r="B126" t="str">
            <v xml:space="preserve">Suministro, transporte e instalación de Interruptor automático DSE 1x20A </v>
          </cell>
          <cell r="C126" t="str">
            <v xml:space="preserve">UN </v>
          </cell>
          <cell r="D126">
            <v>30</v>
          </cell>
          <cell r="E126">
            <v>13500</v>
          </cell>
          <cell r="F126">
            <v>405000</v>
          </cell>
        </row>
        <row r="127">
          <cell r="A127" t="str">
            <v xml:space="preserve">7,29 </v>
          </cell>
          <cell r="B127" t="str">
            <v xml:space="preserve">Suministro, transporte e instalación de Interruptor automático DSE 2x20A </v>
          </cell>
          <cell r="C127" t="str">
            <v xml:space="preserve">UN </v>
          </cell>
          <cell r="D127">
            <v>5</v>
          </cell>
          <cell r="E127">
            <v>29700</v>
          </cell>
          <cell r="F127">
            <v>148500</v>
          </cell>
        </row>
        <row r="128">
          <cell r="A128" t="str">
            <v xml:space="preserve">7,30 </v>
          </cell>
          <cell r="B128" t="str">
            <v xml:space="preserve">Suministro, transporte e instalación de Interruptor automático DSE 3x20A </v>
          </cell>
          <cell r="C128" t="str">
            <v xml:space="preserve">UN </v>
          </cell>
          <cell r="D128">
            <v>8</v>
          </cell>
          <cell r="E128">
            <v>61800</v>
          </cell>
          <cell r="F128">
            <v>494400</v>
          </cell>
        </row>
        <row r="129">
          <cell r="A129" t="str">
            <v xml:space="preserve">7,31 </v>
          </cell>
          <cell r="B129" t="str">
            <v>Suministro, transporte e instalación de materiales para la construcción e instalacion de caja en lámina Cold Rolled calibre 20 , 30X20X15 cm, para el control de los extractores , incluye tres (3) Contactoresde 12 A, regletas de conexión. Pulsadores para e</v>
          </cell>
          <cell r="C129" t="str">
            <v xml:space="preserve">UN </v>
          </cell>
          <cell r="D129">
            <v>1</v>
          </cell>
          <cell r="E129">
            <v>619200</v>
          </cell>
          <cell r="F129">
            <v>619200</v>
          </cell>
        </row>
        <row r="130">
          <cell r="A130" t="str">
            <v xml:space="preserve">7,32 </v>
          </cell>
          <cell r="B130" t="str">
            <v xml:space="preserve">Suministro, transporte e instalación de canaleta metálica de 20x8 cm, lámina Cold Rolled calibre 20 , incluye demás accesorios para su correcto funcionamiento. Acabado final en color gris. </v>
          </cell>
          <cell r="C130" t="str">
            <v xml:space="preserve">ML </v>
          </cell>
          <cell r="D130">
            <v>1</v>
          </cell>
          <cell r="E130">
            <v>50000</v>
          </cell>
          <cell r="F130">
            <v>50000</v>
          </cell>
        </row>
        <row r="131">
          <cell r="A131">
            <v>0</v>
          </cell>
          <cell r="B131" t="str">
            <v xml:space="preserve">ACOMETIDAS ELECTRICAS </v>
          </cell>
          <cell r="C131">
            <v>0</v>
          </cell>
          <cell r="D131">
            <v>0</v>
          </cell>
          <cell r="E131">
            <v>0</v>
          </cell>
          <cell r="F131">
            <v>0</v>
          </cell>
        </row>
        <row r="132">
          <cell r="A132" t="str">
            <v xml:space="preserve">7,33 </v>
          </cell>
          <cell r="B132" t="str">
            <v xml:space="preserve">Suministro transporte e instalacion de conductores THWN, Ductería PVC, Incluye la excavación para la construcción de la acometida en 3#4+1#6+8T AWG , en 1 Ø1½" </v>
          </cell>
          <cell r="C132" t="str">
            <v xml:space="preserve">ML </v>
          </cell>
          <cell r="D132">
            <v>140</v>
          </cell>
          <cell r="E132">
            <v>48900</v>
          </cell>
          <cell r="F132">
            <v>6846000</v>
          </cell>
        </row>
        <row r="133">
          <cell r="A133" t="str">
            <v xml:space="preserve">7,34 </v>
          </cell>
          <cell r="B133" t="str">
            <v xml:space="preserve">Suministro transporte e instalacion de Bala tipo Dulux con dos (2) Bombillas de 26W tipo Ahorrador luz cálida, incluye soporte de instalación, demás accesorios para su correcto funcionamiento. </v>
          </cell>
          <cell r="C133" t="str">
            <v xml:space="preserve">ML </v>
          </cell>
          <cell r="D133">
            <v>55</v>
          </cell>
          <cell r="E133">
            <v>72000</v>
          </cell>
          <cell r="F133">
            <v>3960000</v>
          </cell>
        </row>
        <row r="134">
          <cell r="A134" t="str">
            <v xml:space="preserve">7,35 </v>
          </cell>
          <cell r="B134" t="str">
            <v xml:space="preserve">Suministro transporte e instalacion de conductores THWN, Ductería PVC, Incluye la excavación para la construcción de la acometida en 3#6+1#8+8T en 1Ø1¼" AWG </v>
          </cell>
          <cell r="C134" t="str">
            <v xml:space="preserve">ML </v>
          </cell>
          <cell r="D134">
            <v>60</v>
          </cell>
          <cell r="E134">
            <v>34200</v>
          </cell>
          <cell r="F134">
            <v>2052000</v>
          </cell>
        </row>
        <row r="135">
          <cell r="A135">
            <v>0</v>
          </cell>
          <cell r="B135" t="str">
            <v xml:space="preserve">PANTALLERIA </v>
          </cell>
          <cell r="C135">
            <v>0</v>
          </cell>
          <cell r="D135">
            <v>0</v>
          </cell>
          <cell r="E135">
            <v>0</v>
          </cell>
          <cell r="F135">
            <v>0</v>
          </cell>
        </row>
        <row r="136">
          <cell r="A136" t="str">
            <v xml:space="preserve">7,36 </v>
          </cell>
          <cell r="B136" t="str">
            <v xml:space="preserve">Suministro transporte e instalacion de Lámpara fluorescente de 2x32 W T-5, Tipo Hermético, incluye soporte de instalación, demás accesorios para su correcto funcionamiento. </v>
          </cell>
          <cell r="C136" t="str">
            <v xml:space="preserve">UN </v>
          </cell>
          <cell r="D136">
            <v>74</v>
          </cell>
          <cell r="E136">
            <v>83100</v>
          </cell>
          <cell r="F136">
            <v>6149400</v>
          </cell>
        </row>
        <row r="137">
          <cell r="A137" t="str">
            <v xml:space="preserve">7,37 </v>
          </cell>
          <cell r="B137" t="str">
            <v xml:space="preserve">Suministro transporte e instalacion de Bala tipo Dulux con dos (2) Bombillas de 26W tipo Ahorrador luz cálida, incluye soporte de instalación, demás accesorios para su correcto funcionamiento. </v>
          </cell>
          <cell r="C137" t="str">
            <v xml:space="preserve">UN </v>
          </cell>
          <cell r="D137">
            <v>131</v>
          </cell>
          <cell r="E137">
            <v>183900</v>
          </cell>
          <cell r="F137">
            <v>24090900</v>
          </cell>
        </row>
        <row r="138">
          <cell r="A138" t="str">
            <v xml:space="preserve">7,38 </v>
          </cell>
          <cell r="B138" t="str">
            <v xml:space="preserve">Suministro transporte e instalacion de luminaria T-Indulux MH 250W, incluye Fotocelda, poste de concreto 10m Tipo AP, soporte de instalación, demás accesorios para su correcto funcionamiento. </v>
          </cell>
          <cell r="C138" t="str">
            <v xml:space="preserve">UN </v>
          </cell>
          <cell r="D138">
            <v>6</v>
          </cell>
          <cell r="E138">
            <v>1299800</v>
          </cell>
          <cell r="F138">
            <v>7798800</v>
          </cell>
        </row>
        <row r="139">
          <cell r="A139" t="str">
            <v xml:space="preserve">7,39 </v>
          </cell>
          <cell r="B139" t="str">
            <v xml:space="preserve">Suministro transporte e instalacion de luminaria RRA -400W MH , incluye Fotocelda, poste de 10m tipo AP, soporte de instalación, demás accesorios para su correcto funcionamiento. </v>
          </cell>
          <cell r="C139" t="str">
            <v xml:space="preserve">UN </v>
          </cell>
          <cell r="D139">
            <v>10</v>
          </cell>
          <cell r="E139">
            <v>1524600</v>
          </cell>
          <cell r="F139">
            <v>15246000</v>
          </cell>
        </row>
        <row r="140">
          <cell r="A140" t="str">
            <v xml:space="preserve">7,40 </v>
          </cell>
          <cell r="B140" t="str">
            <v xml:space="preserve">Suministro transporte e instalacion de luminaria 2-70W, incluye , Fotocelda, poste metálico 2"x3m, soporte de instalación, demás accesorios para su correcto funcionamiento. </v>
          </cell>
          <cell r="C140" t="str">
            <v xml:space="preserve">UN </v>
          </cell>
          <cell r="D140">
            <v>2</v>
          </cell>
          <cell r="E140">
            <v>936600</v>
          </cell>
          <cell r="F140">
            <v>1873200</v>
          </cell>
        </row>
        <row r="141">
          <cell r="A141" t="str">
            <v xml:space="preserve">7,41 </v>
          </cell>
          <cell r="B141" t="str">
            <v xml:space="preserve">Suministro transporte e instalacion de luminaria Bala de piso 150W (Ilum árbol), incluye , soporte de instalación, demás accesorios para su correcto funcionamiento. </v>
          </cell>
          <cell r="C141" t="str">
            <v xml:space="preserve">UN </v>
          </cell>
          <cell r="D141">
            <v>6</v>
          </cell>
          <cell r="E141">
            <v>413100</v>
          </cell>
          <cell r="F141">
            <v>2478600</v>
          </cell>
        </row>
        <row r="142">
          <cell r="A142" t="str">
            <v xml:space="preserve">7,42 </v>
          </cell>
          <cell r="B142" t="str">
            <v xml:space="preserve">Suministro transporte e instalacion de luminaria Bala de piso con bombillo tipo LED 2W, incluye , soporte de instalación, demás accesorios para su correcto funcionamiento. </v>
          </cell>
          <cell r="C142" t="str">
            <v xml:space="preserve">UN </v>
          </cell>
          <cell r="D142">
            <v>89</v>
          </cell>
          <cell r="E142">
            <v>68500</v>
          </cell>
          <cell r="F142">
            <v>6096500</v>
          </cell>
        </row>
        <row r="143">
          <cell r="A143">
            <v>0</v>
          </cell>
          <cell r="B143" t="str">
            <v xml:space="preserve">SUBESTACION ELECTRICA REDES DE MEDIA TENSION </v>
          </cell>
          <cell r="C143">
            <v>0</v>
          </cell>
          <cell r="D143">
            <v>0</v>
          </cell>
          <cell r="E143">
            <v>0</v>
          </cell>
          <cell r="F143">
            <v>0</v>
          </cell>
        </row>
        <row r="144">
          <cell r="A144" t="str">
            <v xml:space="preserve">7,43 </v>
          </cell>
          <cell r="B144" t="str">
            <v xml:space="preserve">Las cantidades correspondientes a las redes de MT y Subestación están sujetas a la aprobación del proyecto por parte de la Empresa de Energía de Boyacá EEEB. </v>
          </cell>
          <cell r="C144">
            <v>0</v>
          </cell>
          <cell r="D144">
            <v>0</v>
          </cell>
          <cell r="E144">
            <v>0</v>
          </cell>
          <cell r="F144">
            <v>0</v>
          </cell>
        </row>
        <row r="145">
          <cell r="A145" t="str">
            <v xml:space="preserve">7,44 </v>
          </cell>
          <cell r="B145" t="str">
            <v xml:space="preserve">Obra civil Construcción de la subestación Capsulada </v>
          </cell>
          <cell r="C145" t="str">
            <v xml:space="preserve">UN </v>
          </cell>
          <cell r="D145">
            <v>1</v>
          </cell>
          <cell r="E145">
            <v>8330000</v>
          </cell>
          <cell r="F145">
            <v>8330000</v>
          </cell>
        </row>
        <row r="146">
          <cell r="A146" t="str">
            <v xml:space="preserve">7,45 </v>
          </cell>
          <cell r="B146" t="str">
            <v xml:space="preserve">Transformador de 150 kVA. ONAN. DY-5 </v>
          </cell>
          <cell r="C146" t="str">
            <v xml:space="preserve">UN </v>
          </cell>
          <cell r="D146">
            <v>1</v>
          </cell>
          <cell r="E146">
            <v>18571000</v>
          </cell>
          <cell r="F146">
            <v>18571000</v>
          </cell>
        </row>
        <row r="147">
          <cell r="A147" t="str">
            <v xml:space="preserve">7,46 </v>
          </cell>
          <cell r="B147" t="str">
            <v xml:space="preserve">Celda de entrada/salida </v>
          </cell>
          <cell r="C147" t="str">
            <v xml:space="preserve">UN </v>
          </cell>
          <cell r="D147">
            <v>1</v>
          </cell>
          <cell r="E147">
            <v>12308800</v>
          </cell>
          <cell r="F147">
            <v>12308800</v>
          </cell>
        </row>
        <row r="148">
          <cell r="A148" t="str">
            <v xml:space="preserve">7,47 </v>
          </cell>
          <cell r="B148" t="str">
            <v xml:space="preserve">Celda de medida. Incluye equipo de medida. </v>
          </cell>
          <cell r="C148" t="str">
            <v xml:space="preserve">UN </v>
          </cell>
          <cell r="D148">
            <v>1</v>
          </cell>
          <cell r="E148">
            <v>19404000</v>
          </cell>
          <cell r="F148">
            <v>19404000</v>
          </cell>
        </row>
        <row r="149">
          <cell r="A149" t="str">
            <v xml:space="preserve">7,48 </v>
          </cell>
          <cell r="B149" t="str">
            <v xml:space="preserve">Celda de protección del transformador 17kV-200A </v>
          </cell>
          <cell r="C149" t="str">
            <v xml:space="preserve">UN </v>
          </cell>
          <cell r="D149">
            <v>1</v>
          </cell>
          <cell r="E149">
            <v>7702800</v>
          </cell>
          <cell r="F149">
            <v>7702800</v>
          </cell>
        </row>
        <row r="150">
          <cell r="A150" t="str">
            <v xml:space="preserve">7,49 </v>
          </cell>
          <cell r="B150" t="str">
            <v xml:space="preserve">Celda General de BT. </v>
          </cell>
          <cell r="C150" t="str">
            <v xml:space="preserve">UN </v>
          </cell>
          <cell r="D150">
            <v>1</v>
          </cell>
          <cell r="E150">
            <v>5684000</v>
          </cell>
          <cell r="F150">
            <v>5684000</v>
          </cell>
        </row>
        <row r="151">
          <cell r="A151" t="str">
            <v xml:space="preserve">7,50 </v>
          </cell>
          <cell r="B151" t="str">
            <v xml:space="preserve">Sistema de puesta a tierra </v>
          </cell>
          <cell r="C151" t="str">
            <v xml:space="preserve">UN </v>
          </cell>
          <cell r="D151">
            <v>1</v>
          </cell>
          <cell r="E151">
            <v>2793000</v>
          </cell>
          <cell r="F151">
            <v>2793000</v>
          </cell>
        </row>
        <row r="152">
          <cell r="A152" t="str">
            <v xml:space="preserve">7,51 </v>
          </cell>
          <cell r="B152" t="str">
            <v xml:space="preserve">Cable 3x2/0 AWG XLPE 15kV. Incluye tratamiento de puntas del cable. </v>
          </cell>
          <cell r="C152" t="str">
            <v xml:space="preserve">UN </v>
          </cell>
          <cell r="D152">
            <v>80</v>
          </cell>
          <cell r="E152">
            <v>171500</v>
          </cell>
          <cell r="F152">
            <v>13720000</v>
          </cell>
        </row>
        <row r="153">
          <cell r="A153" t="str">
            <v xml:space="preserve">7,52 </v>
          </cell>
          <cell r="B153" t="str">
            <v xml:space="preserve">Transferencia automática 500A. </v>
          </cell>
          <cell r="C153" t="str">
            <v xml:space="preserve">ML </v>
          </cell>
          <cell r="D153">
            <v>1</v>
          </cell>
          <cell r="E153">
            <v>20090000</v>
          </cell>
          <cell r="F153">
            <v>20090000</v>
          </cell>
        </row>
        <row r="154">
          <cell r="A154" t="str">
            <v xml:space="preserve">7,53 </v>
          </cell>
          <cell r="B154" t="str">
            <v xml:space="preserve">Planta electrica de emergencia 200 kW. Eff. 2888 m. </v>
          </cell>
          <cell r="C154" t="str">
            <v xml:space="preserve">UN </v>
          </cell>
          <cell r="D154">
            <v>1</v>
          </cell>
          <cell r="E154">
            <v>78400000</v>
          </cell>
          <cell r="F154">
            <v>78400000</v>
          </cell>
        </row>
        <row r="155">
          <cell r="A155" t="str">
            <v xml:space="preserve">7,54 </v>
          </cell>
          <cell r="B155" t="str">
            <v xml:space="preserve">Estudio de riesgo por descargas atmosféricas (rayos). </v>
          </cell>
          <cell r="C155" t="str">
            <v xml:space="preserve">UN </v>
          </cell>
          <cell r="D155">
            <v>1</v>
          </cell>
          <cell r="E155">
            <v>15401274</v>
          </cell>
          <cell r="F155">
            <v>15401274</v>
          </cell>
        </row>
        <row r="156">
          <cell r="A156">
            <v>0</v>
          </cell>
          <cell r="B156" t="str">
            <v>SUBTOTAL CAPÍTULO</v>
          </cell>
          <cell r="C156">
            <v>0</v>
          </cell>
          <cell r="D156">
            <v>0</v>
          </cell>
          <cell r="E156">
            <v>0</v>
          </cell>
          <cell r="F156">
            <v>358286274</v>
          </cell>
        </row>
        <row r="157">
          <cell r="A157">
            <v>8</v>
          </cell>
          <cell r="B157" t="str">
            <v>ENCHAPES, PISOS Y GUARDAESCOBAS</v>
          </cell>
          <cell r="C157">
            <v>0</v>
          </cell>
          <cell r="D157">
            <v>0</v>
          </cell>
          <cell r="E157">
            <v>0</v>
          </cell>
          <cell r="F157">
            <v>0</v>
          </cell>
        </row>
        <row r="158">
          <cell r="A158" t="str">
            <v xml:space="preserve">8,1 </v>
          </cell>
          <cell r="B158" t="str">
            <v xml:space="preserve">SUMINISTRO E INSTALACION ENCHAPE EN CERAMICA BLANCA DE 30X20 (INCLUYE MORTERO DE PEGA Y EMBOQUILLADO) </v>
          </cell>
          <cell r="C158" t="str">
            <v xml:space="preserve">M2 </v>
          </cell>
          <cell r="D158">
            <v>227</v>
          </cell>
          <cell r="E158">
            <v>34800</v>
          </cell>
          <cell r="F158">
            <v>7899600</v>
          </cell>
        </row>
        <row r="159">
          <cell r="A159" t="str">
            <v xml:space="preserve">8,2 </v>
          </cell>
          <cell r="B159" t="str">
            <v xml:space="preserve">SUMINISTRO E INSTALACION DE WIN PLASTICO COLOR BLANCO PARA REMATE CERAMICA Y ESQUINEROS ENCHAPE (INCLUYE MORTERO DE PEGA) </v>
          </cell>
          <cell r="C159" t="str">
            <v xml:space="preserve">ML </v>
          </cell>
          <cell r="D159">
            <v>126</v>
          </cell>
          <cell r="E159">
            <v>3700</v>
          </cell>
          <cell r="F159">
            <v>466200</v>
          </cell>
        </row>
        <row r="160">
          <cell r="A160" t="str">
            <v xml:space="preserve">8,3 </v>
          </cell>
          <cell r="B160" t="str">
            <v xml:space="preserve">SUMINISTRO E INSTALACION DE ALISTADO DE PISOS ESP. 0,04 m. DOSCIFICACION 1:3 </v>
          </cell>
          <cell r="C160" t="str">
            <v xml:space="preserve">M2 </v>
          </cell>
          <cell r="D160">
            <v>74.099999999999994</v>
          </cell>
          <cell r="E160">
            <v>17300</v>
          </cell>
          <cell r="F160">
            <v>1281930</v>
          </cell>
        </row>
        <row r="161">
          <cell r="A161" t="str">
            <v xml:space="preserve">8,4 </v>
          </cell>
          <cell r="B161" t="str">
            <v xml:space="preserve">SUMINISTRO E INSTALACION DE PISO BAÑOS EN BALDOSA FLORENCE EARTH TRAFICO 5 DE 45X45 DE ALFA O SIMILAR.(INCLUYE MORTERO DE PEGA) </v>
          </cell>
          <cell r="C161" t="str">
            <v xml:space="preserve">M2 </v>
          </cell>
          <cell r="D161">
            <v>74.099999999999994</v>
          </cell>
          <cell r="E161">
            <v>48800</v>
          </cell>
          <cell r="F161">
            <v>3616079.9999999995</v>
          </cell>
        </row>
        <row r="162">
          <cell r="A162" t="str">
            <v xml:space="preserve">8,5 </v>
          </cell>
          <cell r="B162" t="str">
            <v xml:space="preserve">ZOCALO MEDIACAÑA EN GRANITO PULIDO Y CRISTALIZADO COLOR PERLATO CLARO FONDO CREMA. DESARROLLO 20 cm. (INCLUYE DILATACIONES EN ALUMINIO, ARRIBA Y ABAJO) </v>
          </cell>
          <cell r="C162" t="str">
            <v xml:space="preserve">ML </v>
          </cell>
          <cell r="D162">
            <v>148.6</v>
          </cell>
          <cell r="E162">
            <v>51700</v>
          </cell>
          <cell r="F162">
            <v>7682620</v>
          </cell>
        </row>
        <row r="163">
          <cell r="A163" t="str">
            <v xml:space="preserve">8,6 </v>
          </cell>
          <cell r="B163" t="str">
            <v xml:space="preserve">SUMINISTRO E INSTALACION PIRLAN EN GRANITO PULIDO Y CRISTALIZADO FUNDIDO EN SITIO COLOR BLANCO. (INCLUYE DILATACIONES EN ALUMINIO) b= 15-35 cm Long.=0.70-1.20 m </v>
          </cell>
          <cell r="C163" t="str">
            <v xml:space="preserve">UN </v>
          </cell>
          <cell r="D163">
            <v>25</v>
          </cell>
          <cell r="E163">
            <v>49400</v>
          </cell>
          <cell r="F163">
            <v>1235000</v>
          </cell>
        </row>
        <row r="164">
          <cell r="A164" t="str">
            <v xml:space="preserve">8,7 </v>
          </cell>
          <cell r="B164" t="str">
            <v xml:space="preserve">SUMINISTRO E INSTALACION PIRLAN EN PINO MACIZO b= 40 cm Long.=1.60 m </v>
          </cell>
          <cell r="C164" t="str">
            <v xml:space="preserve">UN </v>
          </cell>
          <cell r="D164">
            <v>2</v>
          </cell>
          <cell r="E164">
            <v>91800</v>
          </cell>
          <cell r="F164">
            <v>183600</v>
          </cell>
        </row>
        <row r="165">
          <cell r="A165" t="str">
            <v xml:space="preserve">8,8 </v>
          </cell>
          <cell r="B165" t="str">
            <v xml:space="preserve">SUMINISTRO E INSTALACION MEDIACAÑA EN MORTERO 1:4 D=20cm eaprox.=3cm. </v>
          </cell>
          <cell r="C165" t="str">
            <v xml:space="preserve">ML </v>
          </cell>
          <cell r="D165">
            <v>78</v>
          </cell>
          <cell r="E165">
            <v>14900</v>
          </cell>
          <cell r="F165">
            <v>1162200</v>
          </cell>
        </row>
        <row r="166">
          <cell r="A166" t="str">
            <v xml:space="preserve">8,9 </v>
          </cell>
          <cell r="B166" t="str">
            <v xml:space="preserve">SUMINISTRO E INSTALACION PISO GRANITO PULIDO BASE EN CEMENTO DIMENSIONES 30X30. INCLUYE NIVELADO Y EMBOQUILLADO A JUNTA PERDIDA. </v>
          </cell>
          <cell r="C166" t="str">
            <v xml:space="preserve">M2 </v>
          </cell>
          <cell r="D166">
            <v>183</v>
          </cell>
          <cell r="E166">
            <v>54900</v>
          </cell>
          <cell r="F166">
            <v>10046700</v>
          </cell>
        </row>
        <row r="167">
          <cell r="A167" t="str">
            <v xml:space="preserve">8,10 </v>
          </cell>
          <cell r="B167" t="str">
            <v xml:space="preserve">SUMINISTRO E INSTALACION DE PISO EN CERAMICA TIPO PIEDRACID NEGRO DE ALFA DE 45X45 O SIMILAR.(INCLUYE MORTERO DE PEGA) </v>
          </cell>
          <cell r="C167" t="str">
            <v xml:space="preserve">M2 </v>
          </cell>
          <cell r="D167">
            <v>190</v>
          </cell>
          <cell r="E167">
            <v>43700</v>
          </cell>
          <cell r="F167">
            <v>8303000</v>
          </cell>
        </row>
        <row r="168">
          <cell r="A168" t="str">
            <v xml:space="preserve">8,11 </v>
          </cell>
          <cell r="B168" t="str">
            <v xml:space="preserve">SUMINISTRO E INSTALACION GUARDAESCOBA RESTAURANTE Y PORTERIA EN CERAMICA TIPO PIEDRACID NEGRO DE ALFA O SIMILAR. H=10cm </v>
          </cell>
          <cell r="C168" t="str">
            <v xml:space="preserve">ML </v>
          </cell>
          <cell r="D168">
            <v>103</v>
          </cell>
          <cell r="E168">
            <v>7100</v>
          </cell>
          <cell r="F168">
            <v>731300</v>
          </cell>
        </row>
        <row r="169">
          <cell r="A169" t="str">
            <v xml:space="preserve">8,12 </v>
          </cell>
          <cell r="B169" t="str">
            <v xml:space="preserve">SUMINISTRO E INSTALACION DE PISO EN MADERA MELAMINICA COLOR ROBLE NATURAL CALIBRE 8 ACABADO TEXTURIZADO TRAFICO COMERCIAL ALTO TIPO ALFA O EQUIVALENTE. </v>
          </cell>
          <cell r="C169" t="str">
            <v xml:space="preserve">M2 </v>
          </cell>
          <cell r="D169">
            <v>147.80000000000001</v>
          </cell>
          <cell r="E169">
            <v>69700</v>
          </cell>
          <cell r="F169">
            <v>10301660</v>
          </cell>
        </row>
        <row r="170">
          <cell r="A170" t="str">
            <v xml:space="preserve">8,13 </v>
          </cell>
          <cell r="B170" t="str">
            <v xml:space="preserve">SUMINISTRO E INSTALACION GUARDAESCOBA EN MADERA MELAMINICA COLOR ROBLE NATURAL CALIBRE 8 ACABADO TEXTURIZADO TRAFICO COMERCIAL ALTO. H=10cm TIPO ALFA O EQUIVALENTE </v>
          </cell>
          <cell r="C170" t="str">
            <v xml:space="preserve">ML </v>
          </cell>
          <cell r="D170">
            <v>83.6</v>
          </cell>
          <cell r="E170">
            <v>12900</v>
          </cell>
          <cell r="F170">
            <v>1078440</v>
          </cell>
        </row>
        <row r="171">
          <cell r="A171" t="str">
            <v xml:space="preserve">8,14 </v>
          </cell>
          <cell r="B171" t="str">
            <v xml:space="preserve">SUMINISTRO E INSTALACION PIRLAN EN MADERA MELAMINICA COLOR ROBLE NATURAL CALIBRE 8 ACABADO TEXTURIZADO TRAFICO COMERCIAL ALTO. b=15 l=1.60m </v>
          </cell>
          <cell r="C171" t="str">
            <v xml:space="preserve">UN </v>
          </cell>
          <cell r="D171">
            <v>4</v>
          </cell>
          <cell r="E171">
            <v>21700</v>
          </cell>
          <cell r="F171">
            <v>86800</v>
          </cell>
        </row>
        <row r="172">
          <cell r="A172" t="str">
            <v xml:space="preserve">8,15 </v>
          </cell>
          <cell r="B172" t="str">
            <v xml:space="preserve">SUMINISTRO E INSTALACION MESON EN GRANITO NEGRO BAR CAFÉ b=70 cm e=2cm CON REENGRUESE DE 3cm. INCLUYE SOPORTES EN ANGULO DE 1"X1"X3/16" </v>
          </cell>
          <cell r="C172" t="str">
            <v xml:space="preserve">ML </v>
          </cell>
          <cell r="D172">
            <v>3.5</v>
          </cell>
          <cell r="E172">
            <v>245700</v>
          </cell>
          <cell r="F172">
            <v>859950</v>
          </cell>
        </row>
        <row r="173">
          <cell r="A173" t="str">
            <v xml:space="preserve">8,16 </v>
          </cell>
          <cell r="B173" t="str">
            <v xml:space="preserve">SUMINISTRO E INSTALACION MESON EN GRANITO NEGRO BAR CAFÉ b=50 cm e=2cm CON REENGRUESE DE 3cm. INCLUYE SOPORTES EN ANGULO DE 1"X1"X3/16" </v>
          </cell>
          <cell r="C173" t="str">
            <v xml:space="preserve">ML </v>
          </cell>
          <cell r="D173">
            <v>4.9000000000000004</v>
          </cell>
          <cell r="E173">
            <v>192200</v>
          </cell>
          <cell r="F173">
            <v>941780.00000000012</v>
          </cell>
        </row>
        <row r="174">
          <cell r="A174" t="str">
            <v xml:space="preserve">8,17 </v>
          </cell>
          <cell r="B174" t="str">
            <v xml:space="preserve">SUMINISTRO E INSTALACION DE PISO ENTABLON DE GRES TRADICIONAL 30x30, GRAFILADO Y ANTIDESLIZANTE COLOR SAHARA TIPO ALFA O EQUIVALENTE. </v>
          </cell>
          <cell r="C174" t="str">
            <v xml:space="preserve">M2 </v>
          </cell>
          <cell r="D174">
            <v>127</v>
          </cell>
          <cell r="E174">
            <v>44500</v>
          </cell>
          <cell r="F174">
            <v>5651500</v>
          </cell>
        </row>
        <row r="175">
          <cell r="A175" t="str">
            <v xml:space="preserve">8,18 </v>
          </cell>
          <cell r="B175" t="str">
            <v xml:space="preserve">POYO EN CONCRETO DE 3.000 PSI h=10cm b&lt;=70 cm BASES MUEBLES COCINA POSADA </v>
          </cell>
          <cell r="C175" t="str">
            <v xml:space="preserve">ML </v>
          </cell>
          <cell r="D175">
            <v>5.7</v>
          </cell>
          <cell r="E175">
            <v>36800</v>
          </cell>
          <cell r="F175">
            <v>209760</v>
          </cell>
        </row>
        <row r="176">
          <cell r="A176" t="str">
            <v xml:space="preserve">8,19 </v>
          </cell>
          <cell r="B176" t="str">
            <v xml:space="preserve">SUMINISTRO E INSTALACION HILADAS EN LADRILLO TOLETE e=12 cm h=17-34cm, POYO BASE ESCALONES GRADERIAS POSADA </v>
          </cell>
          <cell r="C176" t="str">
            <v xml:space="preserve">ML </v>
          </cell>
          <cell r="D176">
            <v>44.4</v>
          </cell>
          <cell r="E176">
            <v>16600</v>
          </cell>
          <cell r="F176">
            <v>737040</v>
          </cell>
        </row>
        <row r="177">
          <cell r="A177" t="str">
            <v xml:space="preserve">8,20 </v>
          </cell>
          <cell r="B177" t="str">
            <v xml:space="preserve">LOSA EN CONCRETO DE 3.000 PSI ESCALONES POSADA e=10 cm b= 1.10 cm. INCLUYE MALLA ELECTROSOLDADA </v>
          </cell>
          <cell r="C177" t="str">
            <v xml:space="preserve">M2 </v>
          </cell>
          <cell r="D177">
            <v>32.6</v>
          </cell>
          <cell r="E177">
            <v>58200</v>
          </cell>
          <cell r="F177">
            <v>1897320</v>
          </cell>
        </row>
        <row r="178">
          <cell r="A178">
            <v>0</v>
          </cell>
          <cell r="B178" t="str">
            <v>SUBTOTAL CAPÍTULO</v>
          </cell>
          <cell r="C178">
            <v>0</v>
          </cell>
          <cell r="D178">
            <v>0</v>
          </cell>
          <cell r="E178">
            <v>0</v>
          </cell>
          <cell r="F178">
            <v>64372480</v>
          </cell>
        </row>
        <row r="179">
          <cell r="A179">
            <v>9</v>
          </cell>
          <cell r="B179" t="str">
            <v>INSTALACIONES HIDRÁULICAS Y SANITARIAS</v>
          </cell>
          <cell r="C179">
            <v>0</v>
          </cell>
          <cell r="D179">
            <v>0</v>
          </cell>
          <cell r="E179">
            <v>0</v>
          </cell>
          <cell r="F179">
            <v>0</v>
          </cell>
        </row>
        <row r="180">
          <cell r="A180">
            <v>0</v>
          </cell>
          <cell r="B180" t="str">
            <v xml:space="preserve">SISTEMA DE AGUA POTABLE </v>
          </cell>
          <cell r="C180">
            <v>0</v>
          </cell>
          <cell r="D180">
            <v>0</v>
          </cell>
          <cell r="E180">
            <v>0</v>
          </cell>
          <cell r="F180">
            <v>0</v>
          </cell>
        </row>
        <row r="181">
          <cell r="A181">
            <v>0</v>
          </cell>
          <cell r="B181" t="str">
            <v xml:space="preserve">SUMINISTRO E INSTALACION RED GENERAL DE AGUA FRIA </v>
          </cell>
          <cell r="C181">
            <v>0</v>
          </cell>
          <cell r="D181">
            <v>0</v>
          </cell>
          <cell r="E181">
            <v>0</v>
          </cell>
          <cell r="F181">
            <v>0</v>
          </cell>
        </row>
        <row r="182">
          <cell r="A182">
            <v>0</v>
          </cell>
          <cell r="B182" t="str">
            <v xml:space="preserve">Incluye redes horizontales hasta los codos a nivel de piso del paral de cada aparato . </v>
          </cell>
          <cell r="C182">
            <v>0</v>
          </cell>
          <cell r="D182">
            <v>0</v>
          </cell>
          <cell r="E182">
            <v>0</v>
          </cell>
          <cell r="F182">
            <v>0</v>
          </cell>
        </row>
        <row r="183">
          <cell r="A183">
            <v>9.1</v>
          </cell>
          <cell r="B183" t="str">
            <v xml:space="preserve">SUMINISTRO E INSTALACION TUBERIA PVC.P. RDE-21 4" </v>
          </cell>
          <cell r="C183" t="str">
            <v xml:space="preserve">ML </v>
          </cell>
          <cell r="D183">
            <v>100</v>
          </cell>
          <cell r="E183">
            <v>42000</v>
          </cell>
          <cell r="F183">
            <v>4200000</v>
          </cell>
        </row>
        <row r="184">
          <cell r="A184">
            <v>9.1999999999999993</v>
          </cell>
          <cell r="B184" t="str">
            <v xml:space="preserve">SUMINISTRO E INSTALACION TUBERIA PVC.P. RDE-21 3" </v>
          </cell>
          <cell r="C184" t="str">
            <v xml:space="preserve">ML </v>
          </cell>
          <cell r="D184">
            <v>54</v>
          </cell>
          <cell r="E184">
            <v>28000</v>
          </cell>
          <cell r="F184">
            <v>1512000</v>
          </cell>
        </row>
        <row r="185">
          <cell r="A185">
            <v>9.3000000000000007</v>
          </cell>
          <cell r="B185" t="str">
            <v xml:space="preserve">SUMINISTRO E INSTALACION TUBERIA PVC.P. RDE-21 11/2" </v>
          </cell>
          <cell r="C185" t="str">
            <v xml:space="preserve">ML </v>
          </cell>
          <cell r="D185">
            <v>47.1</v>
          </cell>
          <cell r="E185">
            <v>14000</v>
          </cell>
          <cell r="F185">
            <v>659400</v>
          </cell>
        </row>
        <row r="186">
          <cell r="A186">
            <v>9.4</v>
          </cell>
          <cell r="B186" t="str">
            <v xml:space="preserve">SUMINISTRO E INSTALACION TUBERIA PVC.P. RDE-21 11/4" </v>
          </cell>
          <cell r="C186" t="str">
            <v xml:space="preserve">ML </v>
          </cell>
          <cell r="D186">
            <v>42.5</v>
          </cell>
          <cell r="E186">
            <v>12800</v>
          </cell>
          <cell r="F186">
            <v>544000</v>
          </cell>
        </row>
        <row r="187">
          <cell r="A187">
            <v>9.5</v>
          </cell>
          <cell r="B187" t="str">
            <v xml:space="preserve">SUMINISTRO E INSTALACION TUBERIA PVC.P. RDE-21 1" </v>
          </cell>
          <cell r="C187" t="str">
            <v xml:space="preserve">ML </v>
          </cell>
          <cell r="D187">
            <v>82.6</v>
          </cell>
          <cell r="E187">
            <v>10700</v>
          </cell>
          <cell r="F187">
            <v>883819.99999999988</v>
          </cell>
        </row>
        <row r="188">
          <cell r="A188">
            <v>9.6</v>
          </cell>
          <cell r="B188" t="str">
            <v xml:space="preserve">SUMINISTRO E INSTALACION TUBERIA PVC.P. RDE-11,5 3/4" </v>
          </cell>
          <cell r="C188" t="str">
            <v xml:space="preserve">ML </v>
          </cell>
          <cell r="D188">
            <v>79.099999999999994</v>
          </cell>
          <cell r="E188">
            <v>10600</v>
          </cell>
          <cell r="F188">
            <v>838459.99999999988</v>
          </cell>
        </row>
        <row r="189">
          <cell r="A189">
            <v>9.6999999999999993</v>
          </cell>
          <cell r="B189" t="str">
            <v xml:space="preserve">SUMINISTRO E INSTALACION ACCESORIOS PVC.P. RDE-21 4" </v>
          </cell>
          <cell r="C189" t="str">
            <v xml:space="preserve">UN </v>
          </cell>
          <cell r="D189">
            <v>27</v>
          </cell>
          <cell r="E189">
            <v>68400</v>
          </cell>
          <cell r="F189">
            <v>1846800</v>
          </cell>
        </row>
        <row r="190">
          <cell r="A190">
            <v>9.8000000000000007</v>
          </cell>
          <cell r="B190" t="str">
            <v xml:space="preserve">SUMINISTRO E INSTALACION ACCESORIOS PVC.P. RDE-21 3" </v>
          </cell>
          <cell r="C190" t="str">
            <v xml:space="preserve">UN </v>
          </cell>
          <cell r="D190">
            <v>14</v>
          </cell>
          <cell r="E190">
            <v>33300</v>
          </cell>
          <cell r="F190">
            <v>466200</v>
          </cell>
        </row>
        <row r="191">
          <cell r="A191">
            <v>9.9</v>
          </cell>
          <cell r="B191" t="str">
            <v xml:space="preserve">SUMINISTRO E INSTALACION ACCESORIOS PVC.P. RDE-21 11/2" </v>
          </cell>
          <cell r="C191" t="str">
            <v xml:space="preserve">UN </v>
          </cell>
          <cell r="D191">
            <v>68</v>
          </cell>
          <cell r="E191">
            <v>7100</v>
          </cell>
          <cell r="F191">
            <v>482800</v>
          </cell>
        </row>
        <row r="192">
          <cell r="A192" t="str">
            <v>9.10</v>
          </cell>
          <cell r="B192" t="str">
            <v xml:space="preserve">SUM. E INSTALACION ACCESORIOS PVC.P. RDE-21 11/4" </v>
          </cell>
          <cell r="C192" t="str">
            <v xml:space="preserve">UN </v>
          </cell>
          <cell r="D192">
            <v>89</v>
          </cell>
          <cell r="E192">
            <v>5700</v>
          </cell>
          <cell r="F192">
            <v>507300</v>
          </cell>
        </row>
        <row r="193">
          <cell r="A193">
            <v>9.11</v>
          </cell>
          <cell r="B193" t="str">
            <v xml:space="preserve">SUM. E INSTALACION ACCESORIOS PVC.P. RDE-21 1" </v>
          </cell>
          <cell r="C193" t="str">
            <v xml:space="preserve">UN </v>
          </cell>
          <cell r="D193">
            <v>55</v>
          </cell>
          <cell r="E193">
            <v>3000</v>
          </cell>
          <cell r="F193">
            <v>165000</v>
          </cell>
        </row>
        <row r="194">
          <cell r="A194">
            <v>9.1199999999999992</v>
          </cell>
          <cell r="B194" t="str">
            <v xml:space="preserve">SUM. E INSTALACION ACCESORIOS PVC.P. RDE-11,5 3/4" </v>
          </cell>
          <cell r="C194" t="str">
            <v xml:space="preserve">UN </v>
          </cell>
          <cell r="D194">
            <v>136</v>
          </cell>
          <cell r="E194">
            <v>2200</v>
          </cell>
          <cell r="F194">
            <v>299200</v>
          </cell>
        </row>
        <row r="195">
          <cell r="A195">
            <v>0</v>
          </cell>
          <cell r="B195" t="str">
            <v xml:space="preserve">SUMINISTRO E INSTALACION PUNTOS HIDRAULICOS AGUA FRIA </v>
          </cell>
          <cell r="C195">
            <v>0</v>
          </cell>
          <cell r="D195">
            <v>0</v>
          </cell>
          <cell r="E195">
            <v>0</v>
          </cell>
          <cell r="F195">
            <v>0</v>
          </cell>
        </row>
        <row r="196">
          <cell r="A196">
            <v>0</v>
          </cell>
          <cell r="B196" t="str">
            <v xml:space="preserve">Conexión de agua fría a los aparatos en tubería PVC presión desde los codos a nivel de piso o tee en tubería por muro hasta empate a griferías. Incluye tapón de prueba y cámaras de aire. Incluye tapón de protección. </v>
          </cell>
          <cell r="C196">
            <v>0</v>
          </cell>
          <cell r="D196">
            <v>0</v>
          </cell>
          <cell r="E196">
            <v>0</v>
          </cell>
          <cell r="F196">
            <v>0</v>
          </cell>
        </row>
        <row r="197">
          <cell r="A197">
            <v>9.1300000000000008</v>
          </cell>
          <cell r="B197" t="str">
            <v xml:space="preserve">PUNTO HIDRAULICO SANITARIOS DE PUSH O TANQUE 1 1/4" </v>
          </cell>
          <cell r="C197" t="str">
            <v xml:space="preserve">UN </v>
          </cell>
          <cell r="D197">
            <v>13</v>
          </cell>
          <cell r="E197">
            <v>53700</v>
          </cell>
          <cell r="F197">
            <v>698100</v>
          </cell>
        </row>
        <row r="198">
          <cell r="A198">
            <v>9.14</v>
          </cell>
          <cell r="B198" t="str">
            <v xml:space="preserve">PUNTO HIDRAULICO ORINALES DE PUSH 3/4" </v>
          </cell>
          <cell r="C198" t="str">
            <v xml:space="preserve">UN </v>
          </cell>
          <cell r="D198">
            <v>3</v>
          </cell>
          <cell r="E198">
            <v>42100</v>
          </cell>
          <cell r="F198">
            <v>126300</v>
          </cell>
        </row>
        <row r="199">
          <cell r="A199">
            <v>9.15</v>
          </cell>
          <cell r="B199" t="str">
            <v xml:space="preserve">PUNTO HIDRAULICO LAVAMANOS PUSH 3/4" </v>
          </cell>
          <cell r="C199" t="str">
            <v xml:space="preserve">UN </v>
          </cell>
          <cell r="D199">
            <v>15</v>
          </cell>
          <cell r="E199">
            <v>42100</v>
          </cell>
          <cell r="F199">
            <v>631500</v>
          </cell>
        </row>
        <row r="200">
          <cell r="A200">
            <v>9.16</v>
          </cell>
          <cell r="B200" t="str">
            <v xml:space="preserve">PUNTO HIDRAULICO POCETA DE ASEO 1/2" </v>
          </cell>
          <cell r="C200" t="str">
            <v xml:space="preserve">UN </v>
          </cell>
          <cell r="D200">
            <v>3</v>
          </cell>
          <cell r="E200">
            <v>30800</v>
          </cell>
          <cell r="F200">
            <v>92400</v>
          </cell>
        </row>
        <row r="201">
          <cell r="A201">
            <v>9.17</v>
          </cell>
          <cell r="B201" t="str">
            <v xml:space="preserve">PUNTO HIDRAULICO LAVAPLATOS 1/2" </v>
          </cell>
          <cell r="C201" t="str">
            <v xml:space="preserve">UN </v>
          </cell>
          <cell r="D201">
            <v>18</v>
          </cell>
          <cell r="E201">
            <v>38900</v>
          </cell>
          <cell r="F201">
            <v>700200</v>
          </cell>
        </row>
        <row r="202">
          <cell r="A202">
            <v>9.18</v>
          </cell>
          <cell r="B202" t="str">
            <v xml:space="preserve">PUNTO HIDRAULICO DUCHAS 1/2" (2m DE TUBERIA PVC.P) </v>
          </cell>
          <cell r="C202" t="str">
            <v xml:space="preserve">UN </v>
          </cell>
          <cell r="D202">
            <v>4</v>
          </cell>
          <cell r="E202">
            <v>47800</v>
          </cell>
          <cell r="F202">
            <v>191200</v>
          </cell>
        </row>
        <row r="203">
          <cell r="A203">
            <v>0</v>
          </cell>
          <cell r="B203" t="str">
            <v xml:space="preserve">SUMINISTRO E INSTALACION VALVULAS </v>
          </cell>
          <cell r="C203">
            <v>0</v>
          </cell>
          <cell r="D203">
            <v>0</v>
          </cell>
          <cell r="E203">
            <v>0</v>
          </cell>
          <cell r="F203">
            <v>0</v>
          </cell>
        </row>
        <row r="204">
          <cell r="A204">
            <v>9.19</v>
          </cell>
          <cell r="B204" t="str">
            <v xml:space="preserve">REGISTRO PASO DIRECTO 3/4" </v>
          </cell>
          <cell r="C204" t="str">
            <v xml:space="preserve">UN </v>
          </cell>
          <cell r="D204">
            <v>2</v>
          </cell>
          <cell r="E204">
            <v>59900</v>
          </cell>
          <cell r="F204">
            <v>119800</v>
          </cell>
        </row>
        <row r="205">
          <cell r="A205" t="str">
            <v>9.20</v>
          </cell>
          <cell r="B205" t="str">
            <v xml:space="preserve">REGISTRO PASO DIRECTO 1" </v>
          </cell>
          <cell r="C205" t="str">
            <v xml:space="preserve">UN </v>
          </cell>
          <cell r="D205">
            <v>4</v>
          </cell>
          <cell r="E205">
            <v>74600</v>
          </cell>
          <cell r="F205">
            <v>298400</v>
          </cell>
        </row>
        <row r="206">
          <cell r="A206">
            <v>9.2100000000000009</v>
          </cell>
          <cell r="B206" t="str">
            <v xml:space="preserve">REGISTRO PASO DIRECTO 1 1/4" </v>
          </cell>
          <cell r="C206" t="str">
            <v xml:space="preserve">UN </v>
          </cell>
          <cell r="D206">
            <v>3</v>
          </cell>
          <cell r="E206">
            <v>92500</v>
          </cell>
          <cell r="F206">
            <v>277500</v>
          </cell>
        </row>
        <row r="207">
          <cell r="A207">
            <v>9.2200000000000006</v>
          </cell>
          <cell r="B207" t="str">
            <v xml:space="preserve">REGISTRO PASO DIRECTO 1 1/2" </v>
          </cell>
          <cell r="C207" t="str">
            <v xml:space="preserve">UN </v>
          </cell>
          <cell r="D207">
            <v>8</v>
          </cell>
          <cell r="E207">
            <v>124100</v>
          </cell>
          <cell r="F207">
            <v>992800</v>
          </cell>
        </row>
        <row r="208">
          <cell r="A208">
            <v>0</v>
          </cell>
          <cell r="B208" t="str">
            <v xml:space="preserve">SISTEMA DE DESAGUES </v>
          </cell>
          <cell r="C208">
            <v>0</v>
          </cell>
          <cell r="D208">
            <v>0</v>
          </cell>
          <cell r="E208">
            <v>0</v>
          </cell>
          <cell r="F208">
            <v>0</v>
          </cell>
        </row>
        <row r="209">
          <cell r="A209">
            <v>0</v>
          </cell>
          <cell r="B209" t="str">
            <v xml:space="preserve">SUMINISTRO E INSTALACION SALIDAS SANITARIAS-PVC </v>
          </cell>
          <cell r="C209">
            <v>0</v>
          </cell>
          <cell r="D209">
            <v>0</v>
          </cell>
          <cell r="E209">
            <v>0</v>
          </cell>
          <cell r="F209">
            <v>0</v>
          </cell>
        </row>
        <row r="210">
          <cell r="A210">
            <v>0</v>
          </cell>
          <cell r="B210" t="str">
            <v xml:space="preserve">Conexión de desagues aguas negras desde la descarga de cada aparato, hasta caja de inspección exterior. Incluye tapón de protección. </v>
          </cell>
          <cell r="C210">
            <v>0</v>
          </cell>
          <cell r="D210">
            <v>0</v>
          </cell>
          <cell r="E210">
            <v>0</v>
          </cell>
          <cell r="F210">
            <v>0</v>
          </cell>
        </row>
        <row r="211">
          <cell r="A211">
            <v>9.23</v>
          </cell>
          <cell r="B211" t="str">
            <v xml:space="preserve">SALIDA SANITARIOS DE PUSH O TANQUE 4" </v>
          </cell>
          <cell r="C211" t="str">
            <v xml:space="preserve">UN </v>
          </cell>
          <cell r="D211">
            <v>13</v>
          </cell>
          <cell r="E211">
            <v>105900</v>
          </cell>
          <cell r="F211">
            <v>1376700</v>
          </cell>
        </row>
        <row r="212">
          <cell r="A212">
            <v>9.24</v>
          </cell>
          <cell r="B212" t="str">
            <v xml:space="preserve">SALIDA ORINALES DE PUSH 2" </v>
          </cell>
          <cell r="C212" t="str">
            <v xml:space="preserve">UN </v>
          </cell>
          <cell r="D212">
            <v>3</v>
          </cell>
          <cell r="E212">
            <v>67000</v>
          </cell>
          <cell r="F212">
            <v>201000</v>
          </cell>
        </row>
        <row r="213">
          <cell r="A213">
            <v>9.25</v>
          </cell>
          <cell r="B213" t="str">
            <v xml:space="preserve">SALIDA LAVAMANOS DE PUSH 2" </v>
          </cell>
          <cell r="C213" t="str">
            <v xml:space="preserve">UN </v>
          </cell>
          <cell r="D213">
            <v>15</v>
          </cell>
          <cell r="E213">
            <v>67000</v>
          </cell>
          <cell r="F213">
            <v>1005000</v>
          </cell>
        </row>
        <row r="214">
          <cell r="A214">
            <v>9.26</v>
          </cell>
          <cell r="B214" t="str">
            <v xml:space="preserve">SALIDA POCETA DE ASEO 2" </v>
          </cell>
          <cell r="C214" t="str">
            <v xml:space="preserve">UN </v>
          </cell>
          <cell r="D214">
            <v>3</v>
          </cell>
          <cell r="E214">
            <v>56100</v>
          </cell>
          <cell r="F214">
            <v>168300</v>
          </cell>
        </row>
        <row r="215">
          <cell r="A215">
            <v>9.27</v>
          </cell>
          <cell r="B215" t="str">
            <v xml:space="preserve">SALIDA SIFON DE PISO 3" CON REJILLA METALICA </v>
          </cell>
          <cell r="C215" t="str">
            <v xml:space="preserve">UN </v>
          </cell>
          <cell r="D215">
            <v>32</v>
          </cell>
          <cell r="E215">
            <v>83300</v>
          </cell>
          <cell r="F215">
            <v>2665600</v>
          </cell>
        </row>
        <row r="216">
          <cell r="A216">
            <v>9.2799999999999994</v>
          </cell>
          <cell r="B216" t="str">
            <v xml:space="preserve">SALIDA LAVAPLATOS 2" </v>
          </cell>
          <cell r="C216" t="str">
            <v xml:space="preserve">UN </v>
          </cell>
          <cell r="D216">
            <v>18</v>
          </cell>
          <cell r="E216">
            <v>56100</v>
          </cell>
          <cell r="F216">
            <v>1009800</v>
          </cell>
        </row>
        <row r="217">
          <cell r="A217">
            <v>0</v>
          </cell>
          <cell r="B217" t="str">
            <v xml:space="preserve">SUMINISTRO E INSTALACION DESAGUES GENERALES </v>
          </cell>
          <cell r="C217">
            <v>0</v>
          </cell>
          <cell r="D217">
            <v>0</v>
          </cell>
          <cell r="E217">
            <v>0</v>
          </cell>
          <cell r="F217">
            <v>0</v>
          </cell>
        </row>
        <row r="218">
          <cell r="A218">
            <v>9.2899999999999991</v>
          </cell>
          <cell r="B218" t="str">
            <v xml:space="preserve">TUBERIA Y ACCESORIOS PVC.S. 6" </v>
          </cell>
          <cell r="C218" t="str">
            <v xml:space="preserve">ML </v>
          </cell>
          <cell r="D218">
            <v>109.72</v>
          </cell>
          <cell r="E218">
            <v>51600</v>
          </cell>
          <cell r="F218">
            <v>5661552</v>
          </cell>
        </row>
        <row r="219">
          <cell r="A219" t="str">
            <v>9.30</v>
          </cell>
          <cell r="B219" t="str">
            <v xml:space="preserve">TUBERIA Y ACCESORIOS PVC.S. 4" </v>
          </cell>
          <cell r="C219" t="str">
            <v xml:space="preserve">ML </v>
          </cell>
          <cell r="D219">
            <v>143.80000000000001</v>
          </cell>
          <cell r="E219">
            <v>28000</v>
          </cell>
          <cell r="F219">
            <v>4026400.0000000005</v>
          </cell>
        </row>
        <row r="220">
          <cell r="A220">
            <v>9.31</v>
          </cell>
          <cell r="B220" t="str">
            <v xml:space="preserve">TUBERIA Y ACCESORIOS PVC.S. 3" </v>
          </cell>
          <cell r="C220" t="str">
            <v xml:space="preserve">ML </v>
          </cell>
          <cell r="D220">
            <v>123.6</v>
          </cell>
          <cell r="E220">
            <v>23400</v>
          </cell>
          <cell r="F220">
            <v>2892240</v>
          </cell>
        </row>
        <row r="221">
          <cell r="A221">
            <v>9.32</v>
          </cell>
          <cell r="B221" t="str">
            <v xml:space="preserve">TUBERIA Y ACCESORIOS PVC.S. 2" </v>
          </cell>
          <cell r="C221" t="str">
            <v xml:space="preserve">ML </v>
          </cell>
          <cell r="D221">
            <v>57.1</v>
          </cell>
          <cell r="E221">
            <v>19700</v>
          </cell>
          <cell r="F221">
            <v>1124870</v>
          </cell>
        </row>
        <row r="222">
          <cell r="A222">
            <v>0</v>
          </cell>
          <cell r="B222" t="str">
            <v xml:space="preserve">SUMINISTRO E INSTALACION DESAGUES GENERALES DE AGUAS LLUVIAS </v>
          </cell>
          <cell r="C222">
            <v>0</v>
          </cell>
          <cell r="D222">
            <v>0</v>
          </cell>
          <cell r="E222">
            <v>0</v>
          </cell>
          <cell r="F222">
            <v>0</v>
          </cell>
        </row>
        <row r="223">
          <cell r="A223">
            <v>9.33</v>
          </cell>
          <cell r="B223" t="str">
            <v xml:space="preserve">BAJANTE EN TUBERIA PVC.S. 4" DE 6m (INCLUYE SOPORTES CADA 1.50m Y ACCESORIOS) </v>
          </cell>
          <cell r="C223" t="str">
            <v xml:space="preserve">UN </v>
          </cell>
          <cell r="D223">
            <v>42</v>
          </cell>
          <cell r="E223">
            <v>166700</v>
          </cell>
          <cell r="F223">
            <v>7001400</v>
          </cell>
        </row>
        <row r="224">
          <cell r="A224">
            <v>9.34</v>
          </cell>
          <cell r="B224" t="str">
            <v xml:space="preserve">BAJANTE AMAZONAS DE 3" </v>
          </cell>
          <cell r="C224" t="str">
            <v xml:space="preserve">ML </v>
          </cell>
          <cell r="D224">
            <v>25</v>
          </cell>
          <cell r="E224">
            <v>44200</v>
          </cell>
          <cell r="F224">
            <v>1105000</v>
          </cell>
        </row>
        <row r="225">
          <cell r="A225">
            <v>9.35</v>
          </cell>
          <cell r="B225" t="str">
            <v xml:space="preserve">SUMIDERO EN CONCRETO DE 2.500 PSI DE 85X60 L=80cm CON REJILLA DE 0.65 X 0.32 EN VARILLA DE 1/2" Y ANGULO METALICO DE 2 1/2"X3/16" </v>
          </cell>
          <cell r="C225" t="str">
            <v xml:space="preserve">UN </v>
          </cell>
          <cell r="D225">
            <v>40</v>
          </cell>
          <cell r="E225">
            <v>1279900</v>
          </cell>
          <cell r="F225">
            <v>51196000</v>
          </cell>
        </row>
        <row r="226">
          <cell r="A226">
            <v>9.36</v>
          </cell>
          <cell r="B226" t="str">
            <v xml:space="preserve">SUMIDERO EN CONCRETO DE 2.500 PSI DE 70X60 L=2.50cm CON REJILLA DE 0.65 X 2.22 EN VARILLA DE 1/2" Y ANGULO METALICO DE 2 1/2"X3/16" </v>
          </cell>
          <cell r="C226" t="str">
            <v xml:space="preserve">UN </v>
          </cell>
          <cell r="D226">
            <v>12</v>
          </cell>
          <cell r="E226">
            <v>1128100</v>
          </cell>
          <cell r="F226">
            <v>13537200</v>
          </cell>
        </row>
        <row r="227">
          <cell r="A227">
            <v>9.3699999999999992</v>
          </cell>
          <cell r="B227" t="str">
            <v xml:space="preserve">TUBERIA Y ACCESORIOS PVC.S. 6" </v>
          </cell>
          <cell r="C227" t="str">
            <v xml:space="preserve">ML </v>
          </cell>
          <cell r="D227">
            <v>136.24</v>
          </cell>
          <cell r="E227">
            <v>51600</v>
          </cell>
          <cell r="F227">
            <v>7029984.0000000009</v>
          </cell>
        </row>
        <row r="228">
          <cell r="A228">
            <v>9.3800000000000008</v>
          </cell>
          <cell r="B228" t="str">
            <v xml:space="preserve">TUBERIA Y ACCESORIOS PVC.S. 4" </v>
          </cell>
          <cell r="C228" t="str">
            <v xml:space="preserve">ML </v>
          </cell>
          <cell r="D228">
            <v>113.46</v>
          </cell>
          <cell r="E228">
            <v>28000</v>
          </cell>
          <cell r="F228">
            <v>3176880</v>
          </cell>
        </row>
        <row r="229">
          <cell r="A229">
            <v>0</v>
          </cell>
          <cell r="B229" t="str">
            <v xml:space="preserve">MONTAJE DE APARATOS </v>
          </cell>
          <cell r="C229">
            <v>0</v>
          </cell>
          <cell r="D229">
            <v>0</v>
          </cell>
          <cell r="E229">
            <v>0</v>
          </cell>
          <cell r="F229">
            <v>0</v>
          </cell>
        </row>
        <row r="230">
          <cell r="A230">
            <v>9.39</v>
          </cell>
          <cell r="B230" t="str">
            <v xml:space="preserve">MONTAJE SANITARIOS DE PUSH O TANQUE </v>
          </cell>
          <cell r="C230" t="str">
            <v xml:space="preserve">UN </v>
          </cell>
          <cell r="D230">
            <v>15</v>
          </cell>
          <cell r="E230">
            <v>69200</v>
          </cell>
          <cell r="F230">
            <v>1038000</v>
          </cell>
        </row>
        <row r="231">
          <cell r="A231" t="str">
            <v>9.40</v>
          </cell>
          <cell r="B231" t="str">
            <v xml:space="preserve">MONTAJE ORINALES DE PUSH </v>
          </cell>
          <cell r="C231" t="str">
            <v xml:space="preserve">UN </v>
          </cell>
          <cell r="D231">
            <v>3</v>
          </cell>
          <cell r="E231">
            <v>69200</v>
          </cell>
          <cell r="F231">
            <v>207600</v>
          </cell>
        </row>
        <row r="232">
          <cell r="A232">
            <v>9.41</v>
          </cell>
          <cell r="B232" t="str">
            <v xml:space="preserve">MONTAJE LAVAMANOS DE PUSH O LLAVE </v>
          </cell>
          <cell r="C232" t="str">
            <v xml:space="preserve">UN </v>
          </cell>
          <cell r="D232">
            <v>17</v>
          </cell>
          <cell r="E232">
            <v>69200</v>
          </cell>
          <cell r="F232">
            <v>1176400</v>
          </cell>
        </row>
        <row r="233">
          <cell r="A233">
            <v>9.42</v>
          </cell>
          <cell r="B233" t="str">
            <v xml:space="preserve">MONTAJE LLAVE POCETA </v>
          </cell>
          <cell r="C233" t="str">
            <v xml:space="preserve">UN </v>
          </cell>
          <cell r="D233">
            <v>3</v>
          </cell>
          <cell r="E233">
            <v>21300</v>
          </cell>
          <cell r="F233">
            <v>63900</v>
          </cell>
        </row>
        <row r="234">
          <cell r="A234">
            <v>9.43</v>
          </cell>
          <cell r="B234" t="str">
            <v xml:space="preserve">MONTAJE DUCHAS </v>
          </cell>
          <cell r="C234" t="str">
            <v xml:space="preserve">UN </v>
          </cell>
          <cell r="D234">
            <v>4</v>
          </cell>
          <cell r="E234">
            <v>69200</v>
          </cell>
          <cell r="F234">
            <v>276800</v>
          </cell>
        </row>
        <row r="235">
          <cell r="A235">
            <v>9.44</v>
          </cell>
          <cell r="B235" t="str">
            <v xml:space="preserve">SUMINISTRO, TRANSPORTE E INSTALACION EQUIPO DE PRESION (INCLUYE MOTOBOMBAS Y TANQUE HIDROACUMULADOR, TABLEROS Y ACCESORIOS ELECTRICOS) </v>
          </cell>
          <cell r="C235" t="str">
            <v xml:space="preserve">UN </v>
          </cell>
          <cell r="D235">
            <v>1</v>
          </cell>
          <cell r="E235">
            <v>11760000</v>
          </cell>
          <cell r="F235">
            <v>11760000</v>
          </cell>
        </row>
        <row r="236">
          <cell r="A236">
            <v>9.4499999999999993</v>
          </cell>
          <cell r="B236" t="str">
            <v xml:space="preserve">SUMINISTRO, TRANSPORTE E INSTALACION EQUIPO DE PRESION CONTRA INCENDIOS (INCLUYE MOTOBOMBAS LIDR Y JOKEY, TABLEROS Y ACCESORIOS ELECTRICOS) </v>
          </cell>
          <cell r="C236" t="str">
            <v xml:space="preserve">UN </v>
          </cell>
          <cell r="D236">
            <v>1</v>
          </cell>
          <cell r="E236">
            <v>21301800</v>
          </cell>
          <cell r="F236">
            <v>21301800</v>
          </cell>
        </row>
        <row r="237">
          <cell r="A237">
            <v>0</v>
          </cell>
          <cell r="B237" t="str">
            <v xml:space="preserve">ELABORACION DE PLANOS RECORD </v>
          </cell>
          <cell r="C237">
            <v>0</v>
          </cell>
          <cell r="D237">
            <v>0</v>
          </cell>
          <cell r="E237">
            <v>0</v>
          </cell>
          <cell r="F237">
            <v>0</v>
          </cell>
        </row>
        <row r="238">
          <cell r="A238">
            <v>9.4600000000000009</v>
          </cell>
          <cell r="B238" t="str">
            <v xml:space="preserve">PLANOS RECORD ARQUITECTONICOS, ESTRUCTURALES, INSTALACIONES ELECTRICAS, HIDRAULICAS, SANITARIAS, GAS. </v>
          </cell>
          <cell r="C238" t="str">
            <v xml:space="preserve">UN </v>
          </cell>
          <cell r="D238">
            <v>13</v>
          </cell>
          <cell r="E238">
            <v>122500</v>
          </cell>
          <cell r="F238">
            <v>1592500</v>
          </cell>
        </row>
        <row r="239">
          <cell r="A239">
            <v>9.4700000000000006</v>
          </cell>
          <cell r="B239" t="str">
            <v xml:space="preserve">MANUAL DE MANTENIMIENTO </v>
          </cell>
          <cell r="C239" t="str">
            <v xml:space="preserve">UN </v>
          </cell>
          <cell r="D239">
            <v>1</v>
          </cell>
          <cell r="E239">
            <v>715400</v>
          </cell>
          <cell r="F239">
            <v>715400</v>
          </cell>
        </row>
        <row r="240">
          <cell r="A240">
            <v>0</v>
          </cell>
          <cell r="B240" t="str">
            <v xml:space="preserve">VARIOS </v>
          </cell>
          <cell r="C240">
            <v>0</v>
          </cell>
          <cell r="D240">
            <v>0</v>
          </cell>
          <cell r="E240">
            <v>0</v>
          </cell>
          <cell r="F240">
            <v>0</v>
          </cell>
        </row>
        <row r="241">
          <cell r="A241">
            <v>9.48</v>
          </cell>
          <cell r="B241" t="str">
            <v xml:space="preserve">CAJA DE INSPECCION 80X80X1.50 EN LADRILLO RECOCIDO. INCLUYE TAPA EN CONCRETO CON MARCO METALICO Y GANCHO DE AGARRE , PAÑETE IMPERMEABILIZADI INTERIOR DE 2 cm, BASE EN CONCRETO DE 2.500 e=15 cm Y REFUERZO TAPA Y BASE EN 3/8" EN AMBOS SENTIDOS CADA 10 cm. </v>
          </cell>
          <cell r="C241" t="str">
            <v xml:space="preserve">UN </v>
          </cell>
          <cell r="D241">
            <v>15</v>
          </cell>
          <cell r="E241">
            <v>1388700</v>
          </cell>
          <cell r="F241">
            <v>20830500</v>
          </cell>
        </row>
        <row r="242">
          <cell r="A242">
            <v>9.49</v>
          </cell>
          <cell r="B242" t="str">
            <v>TRAMPAS DE GRASA DE 1.50X1.00X1.50 EN LADRILLO RECOCIDO. INCLUYE TAPA EN CONCRETO CON MARCO METALICO Y GANCHO DE AGARRE, PAÑETE IMPERMEABILIZADI INTERIOR DE 2 cm, BASE EN CONCRETO DE 2.500 e=15 cm Y REFUERZO TAPA Y BASE EN 3/8" EN AMBOS SENTIDOS CADA 10 c</v>
          </cell>
          <cell r="C242" t="str">
            <v xml:space="preserve">UN </v>
          </cell>
          <cell r="D242">
            <v>2</v>
          </cell>
          <cell r="E242">
            <v>2836200</v>
          </cell>
          <cell r="F242">
            <v>5672400</v>
          </cell>
        </row>
        <row r="243">
          <cell r="A243" t="str">
            <v>9.50</v>
          </cell>
          <cell r="B243" t="str">
            <v>POZO DE INSPECCION DE 1.20X2.50 EN LADRILLO RECOCIDO. INCLUYE TAPAS EN CONCRETO CON MARCO METALICO Y GANCHO DE AGARRE, PAÑETE IMPERMEABILIZADI INTERIOR DE 2 cm, BASE EN CONCRETO DE 2.500 e=15 cm Y REFUERZO TAPA Y BASE EN 3/8" EN AMBOS SENTIDOS CADA 10 cm.</v>
          </cell>
          <cell r="C243" t="str">
            <v xml:space="preserve">UN </v>
          </cell>
          <cell r="D243">
            <v>1</v>
          </cell>
          <cell r="E243">
            <v>2573800</v>
          </cell>
          <cell r="F243">
            <v>2573800</v>
          </cell>
        </row>
        <row r="244">
          <cell r="A244">
            <v>9.51</v>
          </cell>
          <cell r="B244" t="str">
            <v xml:space="preserve">EXCAVACION MANUAL EN RELLENO COMPACTADO. INCLUYE TRASIEGO, CARGUE Y RETIRO O TRASLADO DENTRO DE LA OBRA. </v>
          </cell>
          <cell r="C244" t="str">
            <v xml:space="preserve">M3 </v>
          </cell>
          <cell r="D244">
            <v>492.1</v>
          </cell>
          <cell r="E244">
            <v>19600</v>
          </cell>
          <cell r="F244">
            <v>9645160</v>
          </cell>
        </row>
        <row r="245">
          <cell r="A245">
            <v>9.52</v>
          </cell>
          <cell r="B245" t="str">
            <v xml:space="preserve">CAJAS PARA REGISTRO 30X30 EN ACERO INOXIDABLE </v>
          </cell>
          <cell r="C245" t="str">
            <v xml:space="preserve">UN </v>
          </cell>
          <cell r="D245">
            <v>14</v>
          </cell>
          <cell r="E245">
            <v>148300</v>
          </cell>
          <cell r="F245">
            <v>2076200</v>
          </cell>
        </row>
        <row r="246">
          <cell r="A246">
            <v>9.5299999999999994</v>
          </cell>
          <cell r="B246" t="str">
            <v xml:space="preserve">TAPA Y MARCO DE REGISTRO 24X24 EN ACERO INOXIDABLE,CON LLAVE </v>
          </cell>
          <cell r="C246" t="str">
            <v xml:space="preserve">UN </v>
          </cell>
          <cell r="D246">
            <v>14</v>
          </cell>
          <cell r="E246">
            <v>133700</v>
          </cell>
          <cell r="F246">
            <v>1871800</v>
          </cell>
        </row>
        <row r="247">
          <cell r="A247">
            <v>9.5399999999999991</v>
          </cell>
          <cell r="B247" t="str">
            <v xml:space="preserve">CAÑUELA EN CONCRETO DE 0,50 DE ANCHO e=6 cm. CON MALLA ELECTROSOLDADA 15X15X6mm </v>
          </cell>
          <cell r="C247" t="str">
            <v xml:space="preserve">ML </v>
          </cell>
          <cell r="D247">
            <v>164.1</v>
          </cell>
          <cell r="E247">
            <v>29300</v>
          </cell>
          <cell r="F247">
            <v>4808130</v>
          </cell>
        </row>
        <row r="248">
          <cell r="A248">
            <v>0</v>
          </cell>
          <cell r="B248" t="str">
            <v xml:space="preserve">SUMINISTRO E INSTALACION RED DE GAS EN COBRE(Cu) </v>
          </cell>
          <cell r="C248">
            <v>0</v>
          </cell>
          <cell r="D248">
            <v>0</v>
          </cell>
          <cell r="E248">
            <v>0</v>
          </cell>
          <cell r="F248">
            <v>0</v>
          </cell>
        </row>
        <row r="249">
          <cell r="A249">
            <v>9.5500000000000007</v>
          </cell>
          <cell r="B249" t="str">
            <v xml:space="preserve">TUBERIA Y ACCESORIOS EN POLIPROPILENO PARA GAS DE 1" EN TIERRA </v>
          </cell>
          <cell r="C249" t="str">
            <v xml:space="preserve">ML </v>
          </cell>
          <cell r="D249">
            <v>19</v>
          </cell>
          <cell r="E249">
            <v>61600</v>
          </cell>
          <cell r="F249">
            <v>1170400</v>
          </cell>
        </row>
        <row r="250">
          <cell r="A250">
            <v>9.56</v>
          </cell>
          <cell r="B250" t="str">
            <v xml:space="preserve">TUBERIA DE COBRE TIPO L DE 1" POR PISO ENCAMISADA </v>
          </cell>
          <cell r="C250" t="str">
            <v xml:space="preserve">ML </v>
          </cell>
          <cell r="D250">
            <v>24.5</v>
          </cell>
          <cell r="E250">
            <v>47600</v>
          </cell>
          <cell r="F250">
            <v>1166200</v>
          </cell>
        </row>
        <row r="251">
          <cell r="A251">
            <v>9.57</v>
          </cell>
          <cell r="B251" t="str">
            <v xml:space="preserve">TUBERIA DE COBRE TIPO L DE 3/4" POR PISO ENCAMISADA </v>
          </cell>
          <cell r="C251" t="str">
            <v xml:space="preserve">ML </v>
          </cell>
          <cell r="D251">
            <v>20.5</v>
          </cell>
          <cell r="E251">
            <v>48700</v>
          </cell>
          <cell r="F251">
            <v>998350</v>
          </cell>
        </row>
        <row r="252">
          <cell r="A252">
            <v>9.58</v>
          </cell>
          <cell r="B252" t="str">
            <v xml:space="preserve">PUNTO DE GAS DE 1/2" </v>
          </cell>
          <cell r="C252" t="str">
            <v xml:space="preserve">UN </v>
          </cell>
          <cell r="D252">
            <v>32</v>
          </cell>
          <cell r="E252">
            <v>30800</v>
          </cell>
          <cell r="F252">
            <v>985600</v>
          </cell>
        </row>
        <row r="253">
          <cell r="A253">
            <v>0</v>
          </cell>
          <cell r="B253" t="str">
            <v xml:space="preserve">SUMINISTRO E INSTALACION VALVULAS </v>
          </cell>
          <cell r="C253">
            <v>0</v>
          </cell>
          <cell r="D253">
            <v>0</v>
          </cell>
          <cell r="E253">
            <v>0</v>
          </cell>
          <cell r="F253">
            <v>0</v>
          </cell>
        </row>
        <row r="254">
          <cell r="A254">
            <v>9.59</v>
          </cell>
          <cell r="B254" t="str">
            <v xml:space="preserve">REGISTRO PARA GAS 1/2" </v>
          </cell>
          <cell r="C254" t="str">
            <v xml:space="preserve">UN </v>
          </cell>
          <cell r="D254">
            <v>32</v>
          </cell>
          <cell r="E254">
            <v>116600</v>
          </cell>
          <cell r="F254">
            <v>3731200</v>
          </cell>
        </row>
        <row r="255">
          <cell r="A255" t="str">
            <v>9.60</v>
          </cell>
          <cell r="B255" t="str">
            <v xml:space="preserve">VALVULA Y MEDIDOR DE GAS DE 1" </v>
          </cell>
          <cell r="C255" t="str">
            <v xml:space="preserve">UN </v>
          </cell>
          <cell r="D255">
            <v>1</v>
          </cell>
          <cell r="E255">
            <v>164500</v>
          </cell>
          <cell r="F255">
            <v>164500</v>
          </cell>
        </row>
        <row r="256">
          <cell r="A256">
            <v>0</v>
          </cell>
          <cell r="B256" t="str">
            <v xml:space="preserve">SISTEMA DE SUMINISTRO DE GAS </v>
          </cell>
          <cell r="C256">
            <v>0</v>
          </cell>
          <cell r="D256">
            <v>0</v>
          </cell>
          <cell r="E256">
            <v>0</v>
          </cell>
          <cell r="F256">
            <v>0</v>
          </cell>
        </row>
        <row r="257">
          <cell r="A257">
            <v>9.61</v>
          </cell>
          <cell r="B257" t="str">
            <v xml:space="preserve">ESTACION ESTACIONARIA CON TANQUE DE RESERVA ENTERRRADO DE 300 GAL SEGÚN PLANOS NORMAS Y ESPECIFICACIONES DE LA EMPRESA DE GAS DE BOYACA. </v>
          </cell>
          <cell r="C257" t="str">
            <v xml:space="preserve">UN </v>
          </cell>
          <cell r="D257">
            <v>1</v>
          </cell>
          <cell r="E257">
            <v>21560000</v>
          </cell>
          <cell r="F257">
            <v>21560000</v>
          </cell>
        </row>
        <row r="258">
          <cell r="A258">
            <v>9.6199999999999992</v>
          </cell>
          <cell r="B258" t="str">
            <v xml:space="preserve">CALENTADOR DE ACUMULACION A GAS DE 50 LTS </v>
          </cell>
          <cell r="C258" t="str">
            <v xml:space="preserve">UN </v>
          </cell>
          <cell r="D258">
            <v>1</v>
          </cell>
          <cell r="E258">
            <v>1470000</v>
          </cell>
          <cell r="F258">
            <v>1470000</v>
          </cell>
        </row>
        <row r="259">
          <cell r="A259">
            <v>0</v>
          </cell>
          <cell r="B259" t="str">
            <v xml:space="preserve">ELEMENTOS CUARTO DE EQUIPO DE PRESION AGUA POTABLE (SUMINISTRO E INSTALACION) </v>
          </cell>
          <cell r="C259">
            <v>0</v>
          </cell>
          <cell r="D259">
            <v>0</v>
          </cell>
          <cell r="E259">
            <v>0</v>
          </cell>
          <cell r="F259">
            <v>0</v>
          </cell>
        </row>
        <row r="260">
          <cell r="A260">
            <v>9.6300000000000008</v>
          </cell>
          <cell r="B260" t="str">
            <v xml:space="preserve">SUMINISTRO E INSTALACION ACCESORIOS HG 4" </v>
          </cell>
          <cell r="C260" t="str">
            <v xml:space="preserve">UN </v>
          </cell>
          <cell r="D260">
            <v>12</v>
          </cell>
          <cell r="E260">
            <v>45800</v>
          </cell>
          <cell r="F260">
            <v>549600</v>
          </cell>
        </row>
        <row r="261">
          <cell r="A261">
            <v>9.64</v>
          </cell>
          <cell r="B261" t="str">
            <v xml:space="preserve">SUMINISTRO E INSTALACION CHEQUE HIDRO DE 4" </v>
          </cell>
          <cell r="C261" t="str">
            <v xml:space="preserve">UN </v>
          </cell>
          <cell r="D261">
            <v>2</v>
          </cell>
          <cell r="E261">
            <v>947200</v>
          </cell>
          <cell r="F261">
            <v>1894400</v>
          </cell>
        </row>
        <row r="262">
          <cell r="A262">
            <v>9.65</v>
          </cell>
          <cell r="B262" t="str">
            <v xml:space="preserve">SUMINISTRO E INSTALACIÓN BOMBA SUMERGIBLE EYECTORA DE 2 HP DESCARGA DE 2" </v>
          </cell>
          <cell r="C262" t="str">
            <v xml:space="preserve">UN </v>
          </cell>
          <cell r="D262">
            <v>1</v>
          </cell>
          <cell r="E262">
            <v>2295000</v>
          </cell>
          <cell r="F262">
            <v>2295000</v>
          </cell>
        </row>
        <row r="263">
          <cell r="A263">
            <v>9.66</v>
          </cell>
          <cell r="B263" t="str">
            <v xml:space="preserve">TUBERIA HG 1" </v>
          </cell>
          <cell r="C263" t="str">
            <v xml:space="preserve">ML </v>
          </cell>
          <cell r="D263">
            <v>10</v>
          </cell>
          <cell r="E263">
            <v>38100</v>
          </cell>
          <cell r="F263">
            <v>381000</v>
          </cell>
        </row>
        <row r="264">
          <cell r="A264">
            <v>9.67</v>
          </cell>
          <cell r="B264" t="str">
            <v xml:space="preserve">TUBERIA HG 4" </v>
          </cell>
          <cell r="C264" t="str">
            <v xml:space="preserve">ML </v>
          </cell>
          <cell r="D264">
            <v>12</v>
          </cell>
          <cell r="E264">
            <v>84500</v>
          </cell>
          <cell r="F264">
            <v>1014000</v>
          </cell>
        </row>
        <row r="265">
          <cell r="A265">
            <v>9.68</v>
          </cell>
          <cell r="B265" t="str">
            <v xml:space="preserve">UNION BORRACHA 4" </v>
          </cell>
          <cell r="C265" t="str">
            <v xml:space="preserve">UN </v>
          </cell>
          <cell r="D265">
            <v>2</v>
          </cell>
          <cell r="E265">
            <v>485600</v>
          </cell>
          <cell r="F265">
            <v>971200</v>
          </cell>
        </row>
        <row r="266">
          <cell r="A266">
            <v>9.69</v>
          </cell>
          <cell r="B266" t="str">
            <v xml:space="preserve">VALVULAS DE VASTAGO ASCENDENTE 4" </v>
          </cell>
          <cell r="C266" t="str">
            <v xml:space="preserve">UN </v>
          </cell>
          <cell r="D266">
            <v>2</v>
          </cell>
          <cell r="E266">
            <v>1956500</v>
          </cell>
          <cell r="F266">
            <v>3913000</v>
          </cell>
        </row>
        <row r="267">
          <cell r="A267">
            <v>0</v>
          </cell>
          <cell r="B267" t="str">
            <v xml:space="preserve">ELEMENTOS CUARTO DE EQUIPO DE PRESION INCENDIOS </v>
          </cell>
          <cell r="C267">
            <v>0</v>
          </cell>
          <cell r="D267">
            <v>0</v>
          </cell>
          <cell r="E267">
            <v>0</v>
          </cell>
          <cell r="F267">
            <v>0</v>
          </cell>
        </row>
        <row r="268">
          <cell r="A268" t="str">
            <v>9.70</v>
          </cell>
          <cell r="B268" t="str">
            <v xml:space="preserve">ACCESORIOS HG 2" </v>
          </cell>
          <cell r="C268" t="str">
            <v xml:space="preserve">UN </v>
          </cell>
          <cell r="D268">
            <v>5</v>
          </cell>
          <cell r="E268">
            <v>34900</v>
          </cell>
          <cell r="F268">
            <v>174500</v>
          </cell>
        </row>
        <row r="269">
          <cell r="A269">
            <v>9.7100000000000009</v>
          </cell>
          <cell r="B269" t="str">
            <v xml:space="preserve">ACCESORIOS HG 4" </v>
          </cell>
          <cell r="C269" t="str">
            <v xml:space="preserve">UN </v>
          </cell>
          <cell r="D269">
            <v>12</v>
          </cell>
          <cell r="E269">
            <v>45800</v>
          </cell>
          <cell r="F269">
            <v>549600</v>
          </cell>
        </row>
        <row r="270">
          <cell r="A270">
            <v>9.7200000000000006</v>
          </cell>
          <cell r="B270" t="str">
            <v xml:space="preserve">CHEQUE HIDRO DE 2" </v>
          </cell>
          <cell r="C270" t="str">
            <v xml:space="preserve">UN </v>
          </cell>
          <cell r="D270">
            <v>1</v>
          </cell>
          <cell r="E270">
            <v>321700</v>
          </cell>
          <cell r="F270">
            <v>321700</v>
          </cell>
        </row>
        <row r="271">
          <cell r="A271">
            <v>9.73</v>
          </cell>
          <cell r="B271" t="str">
            <v xml:space="preserve">CHEQUE HIDRO DE 4" </v>
          </cell>
          <cell r="C271" t="str">
            <v xml:space="preserve">UN </v>
          </cell>
          <cell r="D271">
            <v>2</v>
          </cell>
          <cell r="E271">
            <v>947200</v>
          </cell>
          <cell r="F271">
            <v>1894400</v>
          </cell>
        </row>
        <row r="272">
          <cell r="A272">
            <v>9.74</v>
          </cell>
          <cell r="B272" t="str">
            <v xml:space="preserve">TUBERIA HG 2" </v>
          </cell>
          <cell r="C272" t="str">
            <v xml:space="preserve">UN </v>
          </cell>
          <cell r="D272">
            <v>10</v>
          </cell>
          <cell r="E272">
            <v>52700</v>
          </cell>
          <cell r="F272">
            <v>527000</v>
          </cell>
        </row>
        <row r="273">
          <cell r="A273">
            <v>9.75</v>
          </cell>
          <cell r="B273" t="str">
            <v xml:space="preserve">TUBERIA HG 4" </v>
          </cell>
          <cell r="C273" t="str">
            <v xml:space="preserve">UN </v>
          </cell>
          <cell r="D273">
            <v>24</v>
          </cell>
          <cell r="E273">
            <v>84500</v>
          </cell>
          <cell r="F273">
            <v>2028000</v>
          </cell>
        </row>
        <row r="274">
          <cell r="A274">
            <v>9.76</v>
          </cell>
          <cell r="B274" t="str">
            <v xml:space="preserve">UNION BORRACHA 2" </v>
          </cell>
          <cell r="C274" t="str">
            <v xml:space="preserve">UN </v>
          </cell>
          <cell r="D274">
            <v>1</v>
          </cell>
          <cell r="E274">
            <v>368200</v>
          </cell>
          <cell r="F274">
            <v>368200</v>
          </cell>
        </row>
        <row r="275">
          <cell r="A275">
            <v>9.77</v>
          </cell>
          <cell r="B275" t="str">
            <v xml:space="preserve">UNION BORRACHA 4" </v>
          </cell>
          <cell r="C275" t="str">
            <v xml:space="preserve">UN </v>
          </cell>
          <cell r="D275">
            <v>2</v>
          </cell>
          <cell r="E275">
            <v>485600</v>
          </cell>
          <cell r="F275">
            <v>971200</v>
          </cell>
        </row>
        <row r="276">
          <cell r="A276">
            <v>9.7799999999999994</v>
          </cell>
          <cell r="B276" t="str">
            <v xml:space="preserve">VALVULAS DE VASTAGO ASCENDENTE 2" </v>
          </cell>
          <cell r="C276" t="str">
            <v xml:space="preserve">UN </v>
          </cell>
          <cell r="D276">
            <v>1</v>
          </cell>
          <cell r="E276">
            <v>1574000</v>
          </cell>
          <cell r="F276">
            <v>1574000</v>
          </cell>
        </row>
        <row r="277">
          <cell r="A277">
            <v>9.7899999999999991</v>
          </cell>
          <cell r="B277" t="str">
            <v xml:space="preserve">VALVULAS DE VASTAGO ASCENDENTE 4" HELBERT </v>
          </cell>
          <cell r="C277" t="str">
            <v xml:space="preserve">UN </v>
          </cell>
          <cell r="D277">
            <v>2</v>
          </cell>
          <cell r="E277">
            <v>1956500</v>
          </cell>
          <cell r="F277">
            <v>3913000</v>
          </cell>
        </row>
        <row r="278">
          <cell r="A278">
            <v>0</v>
          </cell>
          <cell r="B278" t="str">
            <v xml:space="preserve">RED GENERAL CONTRA INCENDIOS </v>
          </cell>
          <cell r="C278">
            <v>0</v>
          </cell>
          <cell r="D278">
            <v>0</v>
          </cell>
          <cell r="E278">
            <v>0</v>
          </cell>
          <cell r="F278">
            <v>0</v>
          </cell>
        </row>
        <row r="279">
          <cell r="A279" t="str">
            <v>9.80</v>
          </cell>
          <cell r="B279" t="str">
            <v xml:space="preserve">TUBERIA UNION Z MECANICA DE 4" </v>
          </cell>
          <cell r="C279" t="str">
            <v xml:space="preserve">ML </v>
          </cell>
          <cell r="D279">
            <v>7</v>
          </cell>
          <cell r="E279">
            <v>193300</v>
          </cell>
          <cell r="F279">
            <v>1353100</v>
          </cell>
        </row>
        <row r="280">
          <cell r="A280">
            <v>9.81</v>
          </cell>
          <cell r="B280" t="str">
            <v xml:space="preserve">TUBERIA UNION Z MECANICA DE 3" </v>
          </cell>
          <cell r="C280" t="str">
            <v xml:space="preserve">ML </v>
          </cell>
          <cell r="D280">
            <v>30</v>
          </cell>
          <cell r="E280">
            <v>145900</v>
          </cell>
          <cell r="F280">
            <v>4377000</v>
          </cell>
        </row>
        <row r="281">
          <cell r="A281">
            <v>9.82</v>
          </cell>
          <cell r="B281" t="str">
            <v xml:space="preserve">ACCESRIOS UNION Z MECANICA DE 4" </v>
          </cell>
          <cell r="C281" t="str">
            <v xml:space="preserve">UN </v>
          </cell>
          <cell r="D281">
            <v>2</v>
          </cell>
          <cell r="E281">
            <v>31700</v>
          </cell>
          <cell r="F281">
            <v>63400</v>
          </cell>
        </row>
        <row r="282">
          <cell r="A282">
            <v>9.83</v>
          </cell>
          <cell r="B282" t="str">
            <v xml:space="preserve">ACCESRIOS UNION Z MECANICA DE 3" </v>
          </cell>
          <cell r="C282" t="str">
            <v xml:space="preserve">UN </v>
          </cell>
          <cell r="D282">
            <v>7</v>
          </cell>
          <cell r="E282">
            <v>25200</v>
          </cell>
          <cell r="F282">
            <v>176400</v>
          </cell>
        </row>
        <row r="283">
          <cell r="A283">
            <v>9.84</v>
          </cell>
          <cell r="B283" t="str">
            <v xml:space="preserve">TUBERIA EN HG DE 2 1/2" </v>
          </cell>
          <cell r="C283" t="str">
            <v xml:space="preserve">ML </v>
          </cell>
          <cell r="D283">
            <v>10</v>
          </cell>
          <cell r="E283">
            <v>12100</v>
          </cell>
          <cell r="F283">
            <v>121000</v>
          </cell>
        </row>
        <row r="284">
          <cell r="A284">
            <v>9.85</v>
          </cell>
          <cell r="B284" t="str">
            <v xml:space="preserve">ACCESORIOS HG 2 1/2" </v>
          </cell>
          <cell r="C284" t="str">
            <v xml:space="preserve">UN </v>
          </cell>
          <cell r="D284">
            <v>15</v>
          </cell>
          <cell r="E284">
            <v>36100</v>
          </cell>
          <cell r="F284">
            <v>541500</v>
          </cell>
        </row>
        <row r="285">
          <cell r="A285">
            <v>9.86</v>
          </cell>
          <cell r="B285" t="str">
            <v xml:space="preserve">SUMINISTRO E INSTALACION GABINETES TIPO I </v>
          </cell>
          <cell r="C285" t="str">
            <v xml:space="preserve">UN </v>
          </cell>
          <cell r="D285">
            <v>4</v>
          </cell>
          <cell r="E285">
            <v>1470400</v>
          </cell>
          <cell r="F285">
            <v>5881600</v>
          </cell>
        </row>
        <row r="286">
          <cell r="A286">
            <v>9.8699999999999992</v>
          </cell>
          <cell r="B286" t="str">
            <v xml:space="preserve">SUMINISTRO E INSTALACION SIAMESA DE 4X3 </v>
          </cell>
          <cell r="C286" t="str">
            <v xml:space="preserve">UN </v>
          </cell>
          <cell r="D286">
            <v>1</v>
          </cell>
          <cell r="E286">
            <v>2081500</v>
          </cell>
          <cell r="F286">
            <v>2081500</v>
          </cell>
        </row>
        <row r="287">
          <cell r="A287">
            <v>0</v>
          </cell>
          <cell r="B287" t="str">
            <v xml:space="preserve">SISTEMA DE AGUA POTABLE </v>
          </cell>
          <cell r="C287">
            <v>0</v>
          </cell>
          <cell r="D287">
            <v>0</v>
          </cell>
          <cell r="E287">
            <v>0</v>
          </cell>
          <cell r="F287">
            <v>0</v>
          </cell>
        </row>
        <row r="288">
          <cell r="A288">
            <v>0</v>
          </cell>
          <cell r="B288" t="str">
            <v xml:space="preserve">SUMINISTRO E INSTALACION RED GENERAL DE AGUA CALIENTE </v>
          </cell>
          <cell r="C288">
            <v>0</v>
          </cell>
          <cell r="D288">
            <v>0</v>
          </cell>
          <cell r="E288">
            <v>0</v>
          </cell>
          <cell r="F288">
            <v>0</v>
          </cell>
        </row>
        <row r="289">
          <cell r="A289">
            <v>0</v>
          </cell>
          <cell r="B289" t="str">
            <v xml:space="preserve">Incluye redes horizontales hasta los codos a nivel de piso del paral de cada aparato </v>
          </cell>
          <cell r="C289">
            <v>0</v>
          </cell>
          <cell r="D289">
            <v>0</v>
          </cell>
          <cell r="E289">
            <v>0</v>
          </cell>
          <cell r="F289">
            <v>0</v>
          </cell>
        </row>
        <row r="290">
          <cell r="A290">
            <v>9.8800000000000008</v>
          </cell>
          <cell r="B290" t="str">
            <v xml:space="preserve">SUMINISTRO E INSTALACION TUBERIA PVC.P.C RDE-21 11/2" </v>
          </cell>
          <cell r="C290" t="str">
            <v xml:space="preserve">ML </v>
          </cell>
          <cell r="D290">
            <v>9</v>
          </cell>
          <cell r="E290">
            <v>14200</v>
          </cell>
          <cell r="F290">
            <v>127800</v>
          </cell>
        </row>
        <row r="291">
          <cell r="A291">
            <v>9.89</v>
          </cell>
          <cell r="B291" t="str">
            <v xml:space="preserve">SUMINISTRO E INSTALACION TUBERIA PVC.P.C RDE-21 1" </v>
          </cell>
          <cell r="C291" t="str">
            <v xml:space="preserve">ML </v>
          </cell>
          <cell r="D291">
            <v>69.7</v>
          </cell>
          <cell r="E291">
            <v>10800</v>
          </cell>
          <cell r="F291">
            <v>752760</v>
          </cell>
        </row>
        <row r="292">
          <cell r="A292" t="str">
            <v>9.90</v>
          </cell>
          <cell r="B292" t="str">
            <v xml:space="preserve">SUMINISTRO E INSTALACION TUBERIA PVC.C 3/4" </v>
          </cell>
          <cell r="C292" t="str">
            <v xml:space="preserve">ML </v>
          </cell>
          <cell r="D292">
            <v>38.299999999999997</v>
          </cell>
          <cell r="E292">
            <v>13900</v>
          </cell>
          <cell r="F292">
            <v>532370</v>
          </cell>
        </row>
        <row r="293">
          <cell r="A293">
            <v>9.91</v>
          </cell>
          <cell r="B293" t="str">
            <v xml:space="preserve">SUMINISTRO E INSTALACION TUBERIA PVC.C 1/2" </v>
          </cell>
          <cell r="C293" t="str">
            <v xml:space="preserve">ML </v>
          </cell>
          <cell r="D293">
            <v>7.2</v>
          </cell>
          <cell r="E293">
            <v>11800</v>
          </cell>
          <cell r="F293">
            <v>84960</v>
          </cell>
        </row>
        <row r="294">
          <cell r="A294">
            <v>9.92</v>
          </cell>
          <cell r="B294" t="str">
            <v xml:space="preserve">SUMINISTRO E INSTALACION ACCESORIOS PVC.P.C RDE-21 11/2" </v>
          </cell>
          <cell r="C294" t="str">
            <v xml:space="preserve">ML </v>
          </cell>
          <cell r="D294">
            <v>8</v>
          </cell>
          <cell r="E294">
            <v>7100</v>
          </cell>
          <cell r="F294">
            <v>56800</v>
          </cell>
        </row>
        <row r="295">
          <cell r="A295">
            <v>9.93</v>
          </cell>
          <cell r="B295" t="str">
            <v xml:space="preserve">SUMINISTRO E INSTALACION ACCESORIOS PVC.P. RDE-21 1" </v>
          </cell>
          <cell r="C295" t="str">
            <v xml:space="preserve">ML </v>
          </cell>
          <cell r="D295">
            <v>26</v>
          </cell>
          <cell r="E295">
            <v>3000</v>
          </cell>
          <cell r="F295">
            <v>78000</v>
          </cell>
        </row>
        <row r="296">
          <cell r="A296">
            <v>9.94</v>
          </cell>
          <cell r="B296" t="str">
            <v xml:space="preserve">SUMINISTRO E INSTALACION ACCESORIOS PVC.C 3/4" </v>
          </cell>
          <cell r="C296" t="str">
            <v xml:space="preserve">ML </v>
          </cell>
          <cell r="D296">
            <v>35</v>
          </cell>
          <cell r="E296">
            <v>3000</v>
          </cell>
          <cell r="F296">
            <v>105000</v>
          </cell>
        </row>
        <row r="297">
          <cell r="A297">
            <v>9.9499999999999993</v>
          </cell>
          <cell r="B297" t="str">
            <v xml:space="preserve">SUMINISTRO E INSTALACION ACCESORIOS PVC.C 1/2" </v>
          </cell>
          <cell r="C297" t="str">
            <v xml:space="preserve">ML </v>
          </cell>
          <cell r="D297">
            <v>15</v>
          </cell>
          <cell r="E297">
            <v>2400</v>
          </cell>
          <cell r="F297">
            <v>36000</v>
          </cell>
        </row>
        <row r="298">
          <cell r="A298">
            <v>0</v>
          </cell>
          <cell r="B298" t="str">
            <v xml:space="preserve">SUMINISTRO E INSTALACION PUNTOS HIDRAULICOS AGUA CALIENTE </v>
          </cell>
          <cell r="C298">
            <v>0</v>
          </cell>
          <cell r="D298">
            <v>0</v>
          </cell>
          <cell r="E298">
            <v>0</v>
          </cell>
          <cell r="F298">
            <v>0</v>
          </cell>
        </row>
        <row r="299">
          <cell r="A299">
            <v>9.9600000000000009</v>
          </cell>
          <cell r="B299" t="str">
            <v xml:space="preserve">PUNTO HIDRAULICO LAVAPLATOS 1/2" </v>
          </cell>
          <cell r="C299" t="str">
            <v xml:space="preserve">UN </v>
          </cell>
          <cell r="D299">
            <v>15</v>
          </cell>
          <cell r="E299">
            <v>69800</v>
          </cell>
          <cell r="F299">
            <v>1047000</v>
          </cell>
        </row>
        <row r="300">
          <cell r="A300">
            <v>9.9700000000000006</v>
          </cell>
          <cell r="B300" t="str">
            <v xml:space="preserve">PUNTO HIDRAULICO DUCHAS 1/2" </v>
          </cell>
          <cell r="C300" t="str">
            <v xml:space="preserve">UN </v>
          </cell>
          <cell r="D300">
            <v>1</v>
          </cell>
          <cell r="E300">
            <v>70800</v>
          </cell>
          <cell r="F300">
            <v>70800</v>
          </cell>
        </row>
        <row r="301">
          <cell r="A301">
            <v>0</v>
          </cell>
          <cell r="B301" t="str">
            <v xml:space="preserve">SUMINISTRO E INSTALACION VALVULAS RED CALIENTE </v>
          </cell>
          <cell r="C301">
            <v>0</v>
          </cell>
          <cell r="D301">
            <v>0</v>
          </cell>
          <cell r="E301">
            <v>0</v>
          </cell>
          <cell r="F301">
            <v>0</v>
          </cell>
        </row>
        <row r="302">
          <cell r="A302">
            <v>9.98</v>
          </cell>
          <cell r="B302" t="str">
            <v xml:space="preserve">REGISTRO PASO DIRECTO 1/2" </v>
          </cell>
          <cell r="C302" t="str">
            <v xml:space="preserve">UN </v>
          </cell>
          <cell r="D302">
            <v>4</v>
          </cell>
          <cell r="E302">
            <v>53100</v>
          </cell>
          <cell r="F302">
            <v>212400</v>
          </cell>
        </row>
        <row r="303">
          <cell r="A303">
            <v>9.99</v>
          </cell>
          <cell r="B303" t="str">
            <v xml:space="preserve">REGISTRO PASO DIRECTO 3/4" </v>
          </cell>
          <cell r="C303" t="str">
            <v xml:space="preserve">UN </v>
          </cell>
          <cell r="D303">
            <v>2</v>
          </cell>
          <cell r="E303">
            <v>60000</v>
          </cell>
          <cell r="F303">
            <v>120000</v>
          </cell>
        </row>
        <row r="304">
          <cell r="A304" t="str">
            <v>9.100</v>
          </cell>
          <cell r="B304" t="str">
            <v xml:space="preserve">REGISTRO PASO DIRECTO 1" </v>
          </cell>
          <cell r="C304" t="str">
            <v xml:space="preserve">UN </v>
          </cell>
          <cell r="D304">
            <v>3</v>
          </cell>
          <cell r="E304">
            <v>74700</v>
          </cell>
          <cell r="F304">
            <v>224100</v>
          </cell>
        </row>
        <row r="305">
          <cell r="A305">
            <v>0</v>
          </cell>
          <cell r="B305" t="str">
            <v xml:space="preserve">EQUIPO </v>
          </cell>
          <cell r="C305">
            <v>0</v>
          </cell>
          <cell r="D305">
            <v>0</v>
          </cell>
          <cell r="E305">
            <v>0</v>
          </cell>
          <cell r="F305">
            <v>0</v>
          </cell>
        </row>
        <row r="306">
          <cell r="A306">
            <v>9.1010000000000009</v>
          </cell>
          <cell r="B306" t="str">
            <v xml:space="preserve">SUMINISTRO E INSTALACION CALENTADOR DE AGUA TIPO CALDERIN REF. WH 330 DE 120 GALONES DE RAYPACK O SIMILAR. (INCLUYE QUEMADORES Y LINEA DE GAS EN ACERO INOXIDABLE, CONTROLES E INSTRUMENTACION, TANQUE ACUMULADOR DE 120 GALONES Y DOS BOMBAS DE CIRCULACION) </v>
          </cell>
          <cell r="C306" t="str">
            <v xml:space="preserve">UN </v>
          </cell>
          <cell r="D306">
            <v>1</v>
          </cell>
          <cell r="E306">
            <v>34981500</v>
          </cell>
          <cell r="F306">
            <v>34981500</v>
          </cell>
        </row>
        <row r="307">
          <cell r="A307">
            <v>0</v>
          </cell>
          <cell r="B307" t="str">
            <v>SUBTOTAL CAPÍTULO</v>
          </cell>
          <cell r="C307">
            <v>0</v>
          </cell>
          <cell r="D307">
            <v>0</v>
          </cell>
          <cell r="E307">
            <v>0</v>
          </cell>
          <cell r="F307">
            <v>312932536</v>
          </cell>
        </row>
        <row r="308">
          <cell r="A308">
            <v>10</v>
          </cell>
          <cell r="B308" t="str">
            <v>SUMINISTRO E INSTALACIÓN DE CARPINTERÍA METÁLICA</v>
          </cell>
          <cell r="C308">
            <v>0</v>
          </cell>
          <cell r="D308">
            <v>0</v>
          </cell>
          <cell r="E308">
            <v>0</v>
          </cell>
          <cell r="F308">
            <v>0</v>
          </cell>
        </row>
        <row r="309">
          <cell r="A309">
            <v>10.1</v>
          </cell>
          <cell r="B309" t="str">
            <v xml:space="preserve">SUMINISTRO E INSTALACION VENTANAS CON MARCO TIPO PROYECTANTE DE ALUMINIO ANODIZADO COLOR NATURAL SISTEMA 3831 CON VIDRIO INCOLORO CRISTAL DE 5mm, REJILLA PARA VENTILACION, ALFAJIA Y SELLAMIENTO CON SILICONA. VER PLANOS VENTANAS. </v>
          </cell>
          <cell r="C309" t="str">
            <v xml:space="preserve">M2 </v>
          </cell>
          <cell r="D309">
            <v>150</v>
          </cell>
          <cell r="E309">
            <v>172300</v>
          </cell>
          <cell r="F309">
            <v>25845000</v>
          </cell>
        </row>
        <row r="310">
          <cell r="A310">
            <v>10.199999999999999</v>
          </cell>
          <cell r="B310" t="str">
            <v>SUMINISTRO E INSTALACION DE PUERTAS VENTANAS GASTRONOMIA CON MARCO DE ALUMINIO ANODIZADO COLOR NATURAL TIPO 3831 PARA LOS CUERPOS FIJOS Y HOJAS CORREDIZAS EN TUBULAR DE 3"X1 1/2" CON PISAVIDRIO PROYECTANTE A PRESION, VIDRIO CRISTAL INCOLORO DE 5mm Y SELLA</v>
          </cell>
          <cell r="C310" t="str">
            <v xml:space="preserve">M2 </v>
          </cell>
          <cell r="D310">
            <v>37</v>
          </cell>
          <cell r="E310">
            <v>185000</v>
          </cell>
          <cell r="F310">
            <v>6845000</v>
          </cell>
        </row>
        <row r="311">
          <cell r="A311">
            <v>10.3</v>
          </cell>
          <cell r="B311" t="str">
            <v xml:space="preserve">SUMINISTRO E INSTALACION DE REJILLAS PARA VENTILACION CON MARCO EN ALUMINIO h=50 cm </v>
          </cell>
          <cell r="C311" t="str">
            <v xml:space="preserve">ML </v>
          </cell>
          <cell r="D311">
            <v>27</v>
          </cell>
          <cell r="E311">
            <v>143500</v>
          </cell>
          <cell r="F311">
            <v>3874500</v>
          </cell>
        </row>
        <row r="312">
          <cell r="A312">
            <v>10.4</v>
          </cell>
          <cell r="B312" t="str">
            <v xml:space="preserve">SUMINISTRO E INSTALACION DE VENTANAS REJILLAS EN LAMINA CAL. 18 Y MARCO METALICO PARA VENTILACION. INCLUYE BASE ANTICORROSIVO, PINTURA DE ACABADO ESMALTE MATE COLOR GRIS CLARO, ELEMENTOS Y ACCESORIOS DE FIJACION. </v>
          </cell>
          <cell r="C312" t="str">
            <v xml:space="preserve">M2 </v>
          </cell>
          <cell r="D312">
            <v>24</v>
          </cell>
          <cell r="E312">
            <v>232100</v>
          </cell>
          <cell r="F312">
            <v>5570400</v>
          </cell>
        </row>
        <row r="313">
          <cell r="A313">
            <v>10.5</v>
          </cell>
          <cell r="B313" t="str">
            <v xml:space="preserve">BARANDA METALICA EN ACERO GALVANIZADO Y PINTADO Y PASAMANOS EN ACERO INOXIDABLE DE 2" h=90 cm </v>
          </cell>
          <cell r="C313" t="str">
            <v xml:space="preserve">ML </v>
          </cell>
          <cell r="D313">
            <v>59.1</v>
          </cell>
          <cell r="E313">
            <v>268000</v>
          </cell>
          <cell r="F313">
            <v>15838800</v>
          </cell>
        </row>
        <row r="314">
          <cell r="A314">
            <v>0</v>
          </cell>
          <cell r="B314" t="str">
            <v>SUBTOTAL CAPÍTULO</v>
          </cell>
          <cell r="C314">
            <v>0</v>
          </cell>
          <cell r="D314">
            <v>0</v>
          </cell>
          <cell r="E314">
            <v>0</v>
          </cell>
          <cell r="F314">
            <v>57973700</v>
          </cell>
        </row>
        <row r="315">
          <cell r="A315">
            <v>11</v>
          </cell>
          <cell r="B315" t="str">
            <v>SUMINISTRO E INSTALACIÓN DE CARPINTERÍA EN MADERA</v>
          </cell>
          <cell r="C315">
            <v>0</v>
          </cell>
          <cell r="D315">
            <v>0</v>
          </cell>
          <cell r="E315">
            <v>0</v>
          </cell>
          <cell r="F315">
            <v>0</v>
          </cell>
        </row>
        <row r="316">
          <cell r="A316">
            <v>11.1</v>
          </cell>
          <cell r="B316" t="str">
            <v xml:space="preserve">SUMINISTRO E INSTALACION VENTANERIA CON DOBLE HOJA BATIENTE EN MADERA INMUNIZADA TIPO CEDRO PUERTO ASIS O SIMILAR. INCLUYE VIDRIO CRISTAL DE 5mm, ACCESORIOS DE FIJACION Y HERRAJES. V1-V2-V3 Y V4 </v>
          </cell>
          <cell r="C316" t="str">
            <v xml:space="preserve">M2 </v>
          </cell>
          <cell r="D316">
            <v>26.2</v>
          </cell>
          <cell r="E316">
            <v>703300</v>
          </cell>
          <cell r="F316">
            <v>18426460</v>
          </cell>
        </row>
        <row r="317">
          <cell r="A317">
            <v>11.2</v>
          </cell>
          <cell r="B317" t="str">
            <v xml:space="preserve">SUMINISTRO E INSTALACION VENTANERIA OJO DE BUEY D=60 cm EN MADERA INMUNIZADA TIPO CEDRO PUERTO ASIS O SIMILAR. INCLUYE VIDRIO CRISTAL DE 5mm Y ACCESORIOS DE FIJACION. </v>
          </cell>
          <cell r="C317" t="str">
            <v xml:space="preserve">UN </v>
          </cell>
          <cell r="D317">
            <v>2</v>
          </cell>
          <cell r="E317">
            <v>608000</v>
          </cell>
          <cell r="F317">
            <v>1216000</v>
          </cell>
        </row>
        <row r="318">
          <cell r="A318">
            <v>11.3</v>
          </cell>
          <cell r="B318" t="str">
            <v xml:space="preserve">SUMINISTRO E INSTALACION PUERTA VENTANA TIPO PV-1 (1.60X2.20) DOBLE HOJA BATIENTE Y DOS VENTANAS LATERALES EN MADERA INMUNIZADA TIPO CEDRO PUERTO ASIS O SIMILAR. INCLUYE VIDRIO CRISTAL DE 5mm, ACCESORIOS DE FIJACION Y HERRAJES </v>
          </cell>
          <cell r="C318" t="str">
            <v xml:space="preserve">UN </v>
          </cell>
          <cell r="D318">
            <v>1</v>
          </cell>
          <cell r="E318">
            <v>5729800</v>
          </cell>
          <cell r="F318">
            <v>5729800</v>
          </cell>
        </row>
        <row r="319">
          <cell r="A319">
            <v>11.4</v>
          </cell>
          <cell r="B319" t="str">
            <v xml:space="preserve">SUMINISTRO E INSTALACION PUERTA VENTANA TIPO PV-2 Y PV-3 (1.00-1.60 h=2.20) DOBLE HOJA BATIENTEY UNA VENTANA LATERAL EN MADERA INMUNIZADA TIPO CEDRO PUERTO ASIS O SIMILAR. INCLUYE VIDRIO CRISTAL DE 5mm, ACCESORIOS DE FIJACION Y HERRAJES </v>
          </cell>
          <cell r="C319" t="str">
            <v xml:space="preserve">UN </v>
          </cell>
          <cell r="D319">
            <v>1</v>
          </cell>
          <cell r="E319">
            <v>3742400</v>
          </cell>
          <cell r="F319">
            <v>3742400</v>
          </cell>
        </row>
        <row r="320">
          <cell r="A320">
            <v>11.5</v>
          </cell>
          <cell r="B320" t="str">
            <v xml:space="preserve">SUMINISTRO E INSTALACION PUERTA TIPO P1 (1.60X2.20) DOBLE HOJA BATIENTE EN MADERA INMUNIZADA TIPO CEDRO PUERTO ASIS O SIMILAR. INCLUYE VIDRIO CRISTAL DE 5mm, ACCESORIOS DE FIJACION Y HERRAJES </v>
          </cell>
          <cell r="C320" t="str">
            <v xml:space="preserve">UN </v>
          </cell>
          <cell r="D320">
            <v>1</v>
          </cell>
          <cell r="E320">
            <v>2499900</v>
          </cell>
          <cell r="F320">
            <v>2499900</v>
          </cell>
        </row>
        <row r="321">
          <cell r="A321">
            <v>11.6</v>
          </cell>
          <cell r="B321" t="str">
            <v xml:space="preserve">SUMINISTRO E INSTALACION PERSIANA EN MADERA </v>
          </cell>
          <cell r="C321" t="str">
            <v xml:space="preserve">UN </v>
          </cell>
          <cell r="D321">
            <v>1</v>
          </cell>
          <cell r="E321">
            <v>111100</v>
          </cell>
          <cell r="F321">
            <v>111100</v>
          </cell>
        </row>
        <row r="322">
          <cell r="A322">
            <v>11.7</v>
          </cell>
          <cell r="B322" t="str">
            <v xml:space="preserve">SUMINISTRO E INSTALACION PANEL CORREDIZO PLEGABLE DE 8.40X2.40 EN MADERA ALIGERADA (ENTAMBORADA EN TRIPLEX). INCLUYE ACCESORIOS, ELEMENTOS DE FIJACION, HERRAJES </v>
          </cell>
          <cell r="C322" t="str">
            <v xml:space="preserve">UN </v>
          </cell>
          <cell r="D322">
            <v>1</v>
          </cell>
          <cell r="E322">
            <v>7711700</v>
          </cell>
          <cell r="F322">
            <v>7711700</v>
          </cell>
        </row>
        <row r="323">
          <cell r="A323">
            <v>11.8</v>
          </cell>
          <cell r="B323" t="str">
            <v xml:space="preserve">SUMINISTRO E INSTALACION PANEL CORREDIZO PLEGABLE DE 6.40X2.40 EN MADERA ALIGERADA (ENTAMBORADA EN TRIPLEX). INCLUYE ACCESORIOS, ELEMENTOS DE FIJACION, HERRAJES </v>
          </cell>
          <cell r="C323" t="str">
            <v xml:space="preserve">UN </v>
          </cell>
          <cell r="D323">
            <v>1</v>
          </cell>
          <cell r="E323">
            <v>5993000</v>
          </cell>
          <cell r="F323">
            <v>5993000</v>
          </cell>
        </row>
        <row r="324">
          <cell r="A324">
            <v>11.9</v>
          </cell>
          <cell r="B324" t="str">
            <v xml:space="preserve">SUMINISTRO E INSTALACION ALFAJIA EN MADERA INMUNIZADA L=20cm e= 3mm </v>
          </cell>
          <cell r="C324" t="str">
            <v xml:space="preserve">ML </v>
          </cell>
          <cell r="D324">
            <v>30.4</v>
          </cell>
          <cell r="E324">
            <v>35100</v>
          </cell>
          <cell r="F324">
            <v>1067040</v>
          </cell>
        </row>
        <row r="325">
          <cell r="A325" t="str">
            <v>11.10</v>
          </cell>
          <cell r="B325" t="str">
            <v xml:space="preserve">SUMINISTRO E INSTALACION COLUMNA DE 15X15 H=2.90 EN MADERA INMUNIZADA ENCAJADA EN BASE DE PIEDRA. INCLUYE BASE EN PIEDRA </v>
          </cell>
          <cell r="C325" t="str">
            <v xml:space="preserve">UN </v>
          </cell>
          <cell r="D325">
            <v>3</v>
          </cell>
          <cell r="E325">
            <v>282200</v>
          </cell>
          <cell r="F325">
            <v>846600</v>
          </cell>
        </row>
        <row r="326">
          <cell r="A326">
            <v>11.11</v>
          </cell>
          <cell r="B326" t="str">
            <v xml:space="preserve">SUMINISTRO E INSTALACION VIGA EN MADERA INMUNIZADA DE 15X20 </v>
          </cell>
          <cell r="C326" t="str">
            <v xml:space="preserve">ML </v>
          </cell>
          <cell r="D326">
            <v>13</v>
          </cell>
          <cell r="E326">
            <v>138000</v>
          </cell>
          <cell r="F326">
            <v>1794000</v>
          </cell>
        </row>
        <row r="327">
          <cell r="A327">
            <v>0</v>
          </cell>
          <cell r="B327" t="str">
            <v>SUBTOTAL CAPÍTULO</v>
          </cell>
          <cell r="C327">
            <v>0</v>
          </cell>
          <cell r="D327">
            <v>0</v>
          </cell>
          <cell r="E327">
            <v>0</v>
          </cell>
          <cell r="F327">
            <v>49138000</v>
          </cell>
        </row>
        <row r="328">
          <cell r="A328">
            <v>12</v>
          </cell>
          <cell r="B328" t="str">
            <v>SUMINISTRO E INSTALACIÓN DE PUERTAS Y MARCOS</v>
          </cell>
          <cell r="C328">
            <v>0</v>
          </cell>
          <cell r="D328">
            <v>0</v>
          </cell>
          <cell r="E328">
            <v>0</v>
          </cell>
          <cell r="F328">
            <v>0</v>
          </cell>
        </row>
        <row r="329">
          <cell r="A329">
            <v>0</v>
          </cell>
          <cell r="B329" t="str">
            <v xml:space="preserve">BLOQUE 1 -GASTRONOMIA </v>
          </cell>
          <cell r="C329">
            <v>0</v>
          </cell>
          <cell r="D329">
            <v>0</v>
          </cell>
          <cell r="E329">
            <v>0</v>
          </cell>
          <cell r="F329">
            <v>0</v>
          </cell>
        </row>
        <row r="330">
          <cell r="A330" t="str">
            <v xml:space="preserve">12,1 </v>
          </cell>
          <cell r="B330" t="str">
            <v xml:space="preserve">PUERTA TIPO P-1 DE 1.00X2.20 CON MARCO DE ALUMINIO Y HOJA BATIENTE EN PERFIL TUBULAR DE 3"X1 1/2" CON TABLERO EN ALUMINIO ANODIZADO TONO NATURAL Y REFUERZO INFERIOR EN LAMINA ALFAJOR EN ALUMINIO TONO NATURAL. VER PLANO DE PUERTAS. </v>
          </cell>
          <cell r="C330" t="str">
            <v xml:space="preserve">UN </v>
          </cell>
          <cell r="D330">
            <v>1</v>
          </cell>
          <cell r="E330">
            <v>736600</v>
          </cell>
          <cell r="F330">
            <v>736600</v>
          </cell>
        </row>
        <row r="331">
          <cell r="A331" t="str">
            <v xml:space="preserve">12,2 </v>
          </cell>
          <cell r="B331" t="str">
            <v xml:space="preserve">PUERTA TIPO P-2, P-3 Y P-6 DE (0.70 -1.00)X2.20 CON MARCO DE ALUMINIO Y HOJA BATIENTE EN TUBULAR DE 3"X1 1/2" CON TABLERO EN ALUMINIO ANODIZADO TONO NATURAL Y REJILLA DE VENTILACION EN ALUMINIO ANODIZADO TONO NATURAL. VER PLANO PUERTAS </v>
          </cell>
          <cell r="C331" t="str">
            <v xml:space="preserve">UN </v>
          </cell>
          <cell r="D331">
            <v>8</v>
          </cell>
          <cell r="E331">
            <v>671900</v>
          </cell>
          <cell r="F331">
            <v>5375200</v>
          </cell>
        </row>
        <row r="332">
          <cell r="A332" t="str">
            <v xml:space="preserve">12,3 </v>
          </cell>
          <cell r="B332" t="str">
            <v xml:space="preserve">PUERTA PERSIANA TIPO P-5 DE 90X2.20 CON MARCO DE ALUMINIO Y HOJA BATIENTE EN TUBULAR DE 3"X1 1/2" CON TABLERO EN ALUMINIO ANODIZADO TONO NATURAL Y REJILLA DE VENTILACION EN ALUMINIO ANODIZADO TONO NATURAL. VER PLANO PUERTAS </v>
          </cell>
          <cell r="C332" t="str">
            <v xml:space="preserve">UN </v>
          </cell>
          <cell r="D332">
            <v>1</v>
          </cell>
          <cell r="E332">
            <v>673900</v>
          </cell>
          <cell r="F332">
            <v>673900</v>
          </cell>
        </row>
        <row r="333">
          <cell r="A333" t="str">
            <v xml:space="preserve">12,4 </v>
          </cell>
          <cell r="B333" t="str">
            <v xml:space="preserve">PUERTA EN ALUMINIO Y VIDRIO TIPO P-4 DE 90X2.20 CON MARCO DE ALUMINIO Y HOJA BATIENTE EN TUBULAR DE 3"X1 1/2" CON VIDRIO CRISTAL DE 5mm. VER PLANO PUERTAS </v>
          </cell>
          <cell r="C333" t="str">
            <v xml:space="preserve">UN </v>
          </cell>
          <cell r="D333">
            <v>1</v>
          </cell>
          <cell r="E333">
            <v>624900</v>
          </cell>
          <cell r="F333">
            <v>624900</v>
          </cell>
        </row>
        <row r="334">
          <cell r="A334" t="str">
            <v xml:space="preserve">12,5 </v>
          </cell>
          <cell r="B334" t="str">
            <v xml:space="preserve">BLOQUE 3 -POSADA </v>
          </cell>
          <cell r="C334">
            <v>0</v>
          </cell>
          <cell r="D334">
            <v>0</v>
          </cell>
          <cell r="E334">
            <v>0</v>
          </cell>
          <cell r="F334">
            <v>0</v>
          </cell>
        </row>
        <row r="335">
          <cell r="A335" t="str">
            <v xml:space="preserve">12,6 </v>
          </cell>
          <cell r="B335" t="str">
            <v xml:space="preserve">PUERTA PERSIANA TIPO P-2 DE 1.20X1.8 CON MARCO METALICO Y DOS HOJAS BATIENTES EN LAMINA GALVANIZADA CALIBRE 18. INCLUYE BASE ANTICORROSIVO, PINTURA DE ACABADO ESMALTE MATE COLOR GRIS CLARO, ELEMENTOS Y ACCESORIOS DE FIJACION. </v>
          </cell>
          <cell r="C335" t="str">
            <v xml:space="preserve">UN </v>
          </cell>
          <cell r="D335">
            <v>1</v>
          </cell>
          <cell r="E335">
            <v>689200</v>
          </cell>
          <cell r="F335">
            <v>689200</v>
          </cell>
        </row>
        <row r="336">
          <cell r="A336">
            <v>0</v>
          </cell>
          <cell r="B336" t="str">
            <v xml:space="preserve">BLOQUE 5 -CUARTOS TECNICOS </v>
          </cell>
          <cell r="C336">
            <v>0</v>
          </cell>
          <cell r="D336">
            <v>0</v>
          </cell>
          <cell r="E336">
            <v>0</v>
          </cell>
          <cell r="F336">
            <v>0</v>
          </cell>
        </row>
        <row r="337">
          <cell r="A337" t="str">
            <v xml:space="preserve">12,7 </v>
          </cell>
          <cell r="B337" t="str">
            <v xml:space="preserve">PUERTA PERSIANA TIPO P-3 Y P-2 DE 2.40X(2.20 A 2.60) CON MARCO METALICO Y DOS HOJAS BATIENTES EN LAMINA GALVANIZADA CALIBRE 18. INCLUYE BASE ANTICORROSIVO, PINTURA DE ACABADO ESMALTE MATE COLOR GRIS CLARO, ELEMENTOS Y ACCESORIOS DE FIJACION. </v>
          </cell>
          <cell r="C337" t="str">
            <v xml:space="preserve">UN </v>
          </cell>
          <cell r="D337">
            <v>4</v>
          </cell>
          <cell r="E337">
            <v>1522300</v>
          </cell>
          <cell r="F337">
            <v>6089200</v>
          </cell>
        </row>
        <row r="338">
          <cell r="A338" t="str">
            <v xml:space="preserve">12,8 </v>
          </cell>
          <cell r="B338" t="str">
            <v xml:space="preserve">PUERTA PERSIANA TIPO P-3 DE 1.20X2.4 CON MARCO METALICO Y UNA HOJA BATIENTE EN LAMINA GALVANIZADA CALIBRE 18. INCLUYE BASE ANTICORROSIVO, PINTURA DE ACABADO ESMALTE MATE COLOR GRIS CLARO, ELEMENTOS Y ACCESORIOS DE FIJACION. </v>
          </cell>
          <cell r="C338" t="str">
            <v xml:space="preserve">UN </v>
          </cell>
          <cell r="D338">
            <v>1</v>
          </cell>
          <cell r="E338">
            <v>760600</v>
          </cell>
          <cell r="F338">
            <v>760600</v>
          </cell>
        </row>
        <row r="339">
          <cell r="A339">
            <v>0</v>
          </cell>
          <cell r="B339" t="str">
            <v xml:space="preserve">BLOQUE 4 -PORTERIA </v>
          </cell>
          <cell r="C339">
            <v>0</v>
          </cell>
          <cell r="D339">
            <v>0</v>
          </cell>
          <cell r="E339">
            <v>0</v>
          </cell>
          <cell r="F339">
            <v>0</v>
          </cell>
        </row>
        <row r="340">
          <cell r="A340" t="str">
            <v xml:space="preserve">12,9 </v>
          </cell>
          <cell r="B340" t="str">
            <v>SUMINISTRO E INSTALACION PUERTA VEHICULAR DOBLE HOJA EN TUBO ESTRUCTURAL REDONDO NEGRO DE 2 1/2"X3MM (INCLUYE TAPA). INCLUYE CERRAMIENTO LATERAL FIJO, DIAGONALES EN ANGULO 1 1/2"X3/16" Y MARCO EN TUBO DE 4" 5mm DE ESPESOR, PLATINAS, SOLDADURA, GROUTING PA</v>
          </cell>
          <cell r="C340" t="str">
            <v xml:space="preserve">UN </v>
          </cell>
          <cell r="D340">
            <v>1</v>
          </cell>
          <cell r="E340">
            <v>6601100</v>
          </cell>
          <cell r="F340">
            <v>6601100</v>
          </cell>
        </row>
        <row r="341">
          <cell r="A341" t="str">
            <v xml:space="preserve">12,10 </v>
          </cell>
          <cell r="B341" t="str">
            <v>SUMINISTRO E INSTALACION PUERTA METALICA TIPO P-2, P-3 Y P-4 DE (0.90-1.35)X2.50 CON MARCO EN PERFIL TUBULAR EN ACERO GALVANIZADO DE 2" e=3mm Y MALLA ESLABONADA DE 2" CON MARCO EN ANGULO DE 1 1/2"X3/16". INCLUYE MANIJA, ACCESORIOS Y ELEMENTOS DE FIJACION,</v>
          </cell>
          <cell r="C341" t="str">
            <v xml:space="preserve">UN </v>
          </cell>
          <cell r="D341">
            <v>3</v>
          </cell>
          <cell r="E341">
            <v>1554400</v>
          </cell>
          <cell r="F341">
            <v>4663200</v>
          </cell>
        </row>
        <row r="342">
          <cell r="A342" t="str">
            <v xml:space="preserve">12,11 </v>
          </cell>
          <cell r="B342" t="str">
            <v xml:space="preserve">PUERTA TIPO P-5 DE 0.65X2.30 CON MARCO DE ALUMINIO Y HOJA BATIENTE EN TUBULAR DE 3"X1 1/2" CON TABLERO EN ALUMINIO ANODIZADO TONO NATURAL Y REJILLA DE VENTILACION EN ALUMINIO ANODIZADO TONO NATURAL. VER PLANO PUERTAS </v>
          </cell>
          <cell r="C342" t="str">
            <v xml:space="preserve">UN </v>
          </cell>
          <cell r="D342">
            <v>3</v>
          </cell>
          <cell r="E342">
            <v>541300</v>
          </cell>
          <cell r="F342">
            <v>1623900</v>
          </cell>
        </row>
        <row r="343">
          <cell r="A343" t="str">
            <v xml:space="preserve">12,12 </v>
          </cell>
          <cell r="B343" t="str">
            <v xml:space="preserve">SUMINISTRO EN INSTALACION PUERTA PLEGLABLE TIPO PV-1 CON MARCO EN LAMINA GALVANIZADA CAL 18 Y VIDRIO LAMINADO 3+3. INCLUYE MANIJAS, ANTICORROSIVO, PINTURA DE ACABADO, ACCESORIOS Y ELEMENTOS DE FIJACION </v>
          </cell>
          <cell r="C343" t="str">
            <v xml:space="preserve">UN </v>
          </cell>
          <cell r="D343">
            <v>1</v>
          </cell>
          <cell r="E343">
            <v>3945600</v>
          </cell>
          <cell r="F343">
            <v>3945600</v>
          </cell>
        </row>
        <row r="344">
          <cell r="A344" t="str">
            <v xml:space="preserve">12,13 </v>
          </cell>
          <cell r="B344" t="str">
            <v xml:space="preserve">SUMINISTRO E INSTALACION PUERTA TIPO PV-2 Y PV-3 PUERTA EN VIDRIO TRANSPARENTE DE 5mm CON MARCO EN ALUMINIO ANODIZADO COLOR NATURAL DE 0.90X2.30 m. INCLUYE VENTANERIA FIJA Y MONTANTE EN PERSIANA DE ALUMINIO ANODIZADO COLOR NATURAL. </v>
          </cell>
          <cell r="C344" t="str">
            <v xml:space="preserve">UN </v>
          </cell>
          <cell r="D344">
            <v>4</v>
          </cell>
          <cell r="E344">
            <v>2161400</v>
          </cell>
          <cell r="F344">
            <v>8645600</v>
          </cell>
        </row>
        <row r="345">
          <cell r="A345" t="str">
            <v xml:space="preserve">12,14 </v>
          </cell>
          <cell r="B345" t="str">
            <v>SUMINISTRO E INSTALACION CERRAMIENTO BICICLETEROS CON MARCO EN PERFIL TUBULAR EN ACERO GALVANIZADO DE 2" e=3mm Y MALLA ESLABONADA DE 2" CON MARCO EN ANGULO DE 1 "X1". INCLUYE ACCESORIOS Y ELEMENTOS DE FIJACION, TODO CON ANTICORROSIVO Y PINTURA DE ACABADO.</v>
          </cell>
          <cell r="C345" t="str">
            <v xml:space="preserve">ML </v>
          </cell>
          <cell r="D345">
            <v>20</v>
          </cell>
          <cell r="E345">
            <v>343000</v>
          </cell>
          <cell r="F345">
            <v>6860000</v>
          </cell>
        </row>
        <row r="346">
          <cell r="A346">
            <v>0</v>
          </cell>
          <cell r="B346" t="str">
            <v>SUBTOTAL CAPÍTULO</v>
          </cell>
          <cell r="C346">
            <v>0</v>
          </cell>
          <cell r="D346">
            <v>0</v>
          </cell>
          <cell r="E346">
            <v>0</v>
          </cell>
          <cell r="F346">
            <v>47289000</v>
          </cell>
        </row>
        <row r="347">
          <cell r="A347">
            <v>13</v>
          </cell>
          <cell r="B347" t="str">
            <v>SUMINISTRO E INSTALACIÓN CERRADURAS</v>
          </cell>
          <cell r="C347">
            <v>0</v>
          </cell>
          <cell r="D347">
            <v>0</v>
          </cell>
          <cell r="E347">
            <v>0</v>
          </cell>
          <cell r="F347">
            <v>0</v>
          </cell>
        </row>
        <row r="348">
          <cell r="A348" t="str">
            <v xml:space="preserve">13,1 </v>
          </cell>
          <cell r="B348" t="str">
            <v xml:space="preserve">CERRADURA PUERTAS REF. 91735 TIPO SAFE O SIMILAR </v>
          </cell>
          <cell r="C348" t="str">
            <v xml:space="preserve">UN </v>
          </cell>
          <cell r="D348">
            <v>13</v>
          </cell>
          <cell r="E348">
            <v>80800</v>
          </cell>
          <cell r="F348">
            <v>1050400</v>
          </cell>
        </row>
        <row r="349">
          <cell r="A349" t="str">
            <v xml:space="preserve">13,2 </v>
          </cell>
          <cell r="B349" t="str">
            <v xml:space="preserve">CERRADURA DE MANIJA JUPITER Ref. 97997 de SCHLAGE O SIMILAR </v>
          </cell>
          <cell r="C349" t="str">
            <v xml:space="preserve">UN </v>
          </cell>
          <cell r="D349">
            <v>7</v>
          </cell>
          <cell r="E349">
            <v>84500</v>
          </cell>
          <cell r="F349">
            <v>591500</v>
          </cell>
        </row>
        <row r="350">
          <cell r="A350" t="str">
            <v xml:space="preserve">13,3 </v>
          </cell>
          <cell r="B350" t="str">
            <v xml:space="preserve">CERRADURA DE SEGURIDAD PUERTAS ref. 77685 tipo TESA O SIMILAR </v>
          </cell>
          <cell r="C350" t="str">
            <v xml:space="preserve">UN </v>
          </cell>
          <cell r="D350">
            <v>6</v>
          </cell>
          <cell r="E350">
            <v>239600</v>
          </cell>
          <cell r="F350">
            <v>1437600</v>
          </cell>
        </row>
        <row r="351">
          <cell r="A351" t="str">
            <v xml:space="preserve">13,4 </v>
          </cell>
          <cell r="B351" t="str">
            <v xml:space="preserve">PASADOR Y CANDADO HERRAJES </v>
          </cell>
          <cell r="C351" t="str">
            <v xml:space="preserve">UN </v>
          </cell>
          <cell r="D351">
            <v>19</v>
          </cell>
          <cell r="E351">
            <v>245000</v>
          </cell>
          <cell r="F351">
            <v>4655000</v>
          </cell>
        </row>
        <row r="352">
          <cell r="A352">
            <v>0</v>
          </cell>
          <cell r="B352" t="str">
            <v>SUBTOTAL CAPÍTULO</v>
          </cell>
          <cell r="C352">
            <v>0</v>
          </cell>
          <cell r="D352">
            <v>0</v>
          </cell>
          <cell r="E352">
            <v>0</v>
          </cell>
          <cell r="F352">
            <v>7734500</v>
          </cell>
        </row>
        <row r="353">
          <cell r="A353">
            <v>14</v>
          </cell>
          <cell r="B353" t="str">
            <v>SUMINISTRO E INSTALACIÓN VIDRIOS Y ESPEJOS</v>
          </cell>
          <cell r="C353">
            <v>0</v>
          </cell>
          <cell r="D353">
            <v>0</v>
          </cell>
          <cell r="E353">
            <v>0</v>
          </cell>
          <cell r="F353">
            <v>0</v>
          </cell>
        </row>
        <row r="354">
          <cell r="A354" t="str">
            <v xml:space="preserve">14,1 </v>
          </cell>
          <cell r="B354" t="str">
            <v xml:space="preserve">SUMINISTRO E INSTALACION ESPEJOS EN CRISTAL 5mm BISELADO </v>
          </cell>
          <cell r="C354" t="str">
            <v xml:space="preserve">M2 </v>
          </cell>
          <cell r="D354">
            <v>12</v>
          </cell>
          <cell r="E354">
            <v>65700</v>
          </cell>
          <cell r="F354">
            <v>788400</v>
          </cell>
        </row>
        <row r="355">
          <cell r="A355">
            <v>0</v>
          </cell>
          <cell r="B355" t="str">
            <v>SUBTOTAL CAPÍTULO</v>
          </cell>
          <cell r="C355">
            <v>0</v>
          </cell>
          <cell r="D355">
            <v>0</v>
          </cell>
          <cell r="E355">
            <v>0</v>
          </cell>
          <cell r="F355">
            <v>788400</v>
          </cell>
        </row>
        <row r="356">
          <cell r="A356">
            <v>15</v>
          </cell>
          <cell r="B356" t="str">
            <v>APARATOS SANITARIOS Y ACCESORIOS</v>
          </cell>
          <cell r="C356">
            <v>0</v>
          </cell>
          <cell r="D356">
            <v>0</v>
          </cell>
          <cell r="E356">
            <v>0</v>
          </cell>
          <cell r="F356">
            <v>0</v>
          </cell>
        </row>
        <row r="357">
          <cell r="A357" t="str">
            <v xml:space="preserve">15,1 </v>
          </cell>
          <cell r="B357" t="str">
            <v xml:space="preserve">SUMINISTRO SANITARIO BLANCO INSTITUCIONAL DE BAJO CONSUMO 1.6 LITROS, CON ASIENTO SANITARIO Y CONEXIÓN TRASERA REF. 21-AA-41 DE MANCESA O SIMILAR. (INCLUYE KIT VALVULA DE DESCARGA ANTIVANDALICA REF. 4-AA-820 DE DOCOL O SIMILAR, CON BOTON DE ACCIONAMIENTO </v>
          </cell>
          <cell r="C357" t="str">
            <v xml:space="preserve">UN </v>
          </cell>
          <cell r="D357">
            <v>14</v>
          </cell>
          <cell r="E357">
            <v>382400</v>
          </cell>
          <cell r="F357">
            <v>5353600</v>
          </cell>
        </row>
        <row r="358">
          <cell r="A358" t="str">
            <v xml:space="preserve">15,2 </v>
          </cell>
          <cell r="B358" t="str">
            <v>SUMINISTRO SANITARIO PARA DISCAPACITADOS ALONGADO, DE BAJO CONSUMO 1.6 LITROS COLOR BLANCO REF. 21-AA-1318 DE MANCESA O SIMILAR. (INCLUYE ASIENTO LUXOR BLANCO REF. 22-AA-1300 Y KIT VALVULA DE DESCARGA ANTIVANDALICA REF. 4-AA-820, BOTON DE ACCIONAMIENTO AN</v>
          </cell>
          <cell r="C358" t="str">
            <v xml:space="preserve">UN </v>
          </cell>
          <cell r="D358">
            <v>1</v>
          </cell>
          <cell r="E358">
            <v>772000</v>
          </cell>
          <cell r="F358">
            <v>772000</v>
          </cell>
        </row>
        <row r="359">
          <cell r="A359" t="str">
            <v xml:space="preserve">15,3 </v>
          </cell>
          <cell r="B359" t="str">
            <v>SUMINISTRO ORINAL MEDIANO CON DESAGUE Y SIFON EN PORCELANA INCORPORADO CON ALTURA DE 46.5 cm COLOR BLANCO LINEA COLBY REF. 22-AA-135002642 MARCA BRIGGS O SIMILAR. (INCLUYE VALVULA ANTIVANDALICA ACCIONAMIENTO HIDROMECANICO CON CIERRE AUTOMATICO ACABADO CRO</v>
          </cell>
          <cell r="C359" t="str">
            <v xml:space="preserve">UN </v>
          </cell>
          <cell r="D359">
            <v>3</v>
          </cell>
          <cell r="E359">
            <v>358000</v>
          </cell>
          <cell r="F359">
            <v>1074000</v>
          </cell>
        </row>
        <row r="360">
          <cell r="A360" t="str">
            <v xml:space="preserve">15,4 </v>
          </cell>
          <cell r="B360" t="str">
            <v xml:space="preserve">SUMINISTRO LAVAMANOS DE COLGAR INSTITUCIONAL PARA DISCAPACITADOS COLOR BLANCO REF. 21-AA-1291 DE MANCESA O SIMILAR. INCLUYE GRIFERIA CON ACCIONAMIENTO HIDROMECANICO CIERRE AUTOMATICO REF 4-AA-00185106 DE DOCOL O SIMILAR </v>
          </cell>
          <cell r="C360" t="str">
            <v xml:space="preserve">UN </v>
          </cell>
          <cell r="D360">
            <v>1</v>
          </cell>
          <cell r="E360">
            <v>563500</v>
          </cell>
          <cell r="F360">
            <v>563500</v>
          </cell>
        </row>
        <row r="361">
          <cell r="A361" t="str">
            <v xml:space="preserve">15,5 </v>
          </cell>
          <cell r="B361" t="str">
            <v xml:space="preserve">SUMINISTRO LAVAMANOS DE SOBREPONER TIPO POCETAS REF. 21-AA-7411 MANANTIAL. INCLUYE GRIFERIA REF. 4-AA-00142006, SIFON REF. 72-AA-3022 Y DESAGUE REF.72-AA-1084. </v>
          </cell>
          <cell r="C361" t="str">
            <v xml:space="preserve">UN </v>
          </cell>
          <cell r="D361">
            <v>10</v>
          </cell>
          <cell r="E361">
            <v>379700</v>
          </cell>
          <cell r="F361">
            <v>3797000</v>
          </cell>
        </row>
        <row r="362">
          <cell r="A362" t="str">
            <v xml:space="preserve">15,6 </v>
          </cell>
          <cell r="B362" t="str">
            <v xml:space="preserve">SUMINISTRO E INSTALACION MESON LAVAMANOS EN EN CONCRETO Y ACABADO EN GRANITO COLOR VILLA DE LEYVA, FUNDIDO EN SITIO </v>
          </cell>
          <cell r="C362" t="str">
            <v xml:space="preserve">ML </v>
          </cell>
          <cell r="D362">
            <v>8.6999999999999993</v>
          </cell>
          <cell r="E362">
            <v>172500</v>
          </cell>
          <cell r="F362">
            <v>1500749.9999999998</v>
          </cell>
        </row>
        <row r="363">
          <cell r="A363" t="str">
            <v xml:space="preserve">15,7 </v>
          </cell>
          <cell r="B363" t="str">
            <v xml:space="preserve">SUMINISTRO E INSTALACION PUERTAS Y DIVISIONES SANITARIAS EN ACERO INOXIDABLE CAL. 18. VER PLANOS DE DETALLE. INCLUYE PUERTAS CON PASADOR </v>
          </cell>
          <cell r="C363" t="str">
            <v xml:space="preserve">M2 </v>
          </cell>
          <cell r="D363">
            <v>25</v>
          </cell>
          <cell r="E363">
            <v>546800</v>
          </cell>
          <cell r="F363">
            <v>13670000</v>
          </cell>
        </row>
        <row r="364">
          <cell r="A364" t="str">
            <v xml:space="preserve">15,8 </v>
          </cell>
          <cell r="B364" t="str">
            <v xml:space="preserve">SUMINISTRO E INSTALACION BORDILLO DUCHAS e=8cm EN CONCRETO DE 3.000 PSI h=15cm </v>
          </cell>
          <cell r="C364" t="str">
            <v xml:space="preserve">ML </v>
          </cell>
          <cell r="D364">
            <v>8.8000000000000007</v>
          </cell>
          <cell r="E364">
            <v>6100</v>
          </cell>
          <cell r="F364">
            <v>53680.000000000007</v>
          </cell>
        </row>
        <row r="365">
          <cell r="A365" t="str">
            <v xml:space="preserve">15,9 </v>
          </cell>
          <cell r="B365" t="str">
            <v xml:space="preserve">SUMINISTRO E INSTALACION REJILLA DE PISO 2" EN BRONCE </v>
          </cell>
          <cell r="C365" t="str">
            <v xml:space="preserve">UN </v>
          </cell>
          <cell r="D365">
            <v>23</v>
          </cell>
          <cell r="E365">
            <v>22400</v>
          </cell>
          <cell r="F365">
            <v>515200</v>
          </cell>
        </row>
        <row r="366">
          <cell r="A366" t="str">
            <v xml:space="preserve">15,10 </v>
          </cell>
          <cell r="B366" t="str">
            <v xml:space="preserve">SUMINISTRO E INSTALACION PASAMANOS PARA DISCAPACITADOS EN ACERO INOXIDABLE DE 1 1/2" REF. 8-AA-508 </v>
          </cell>
          <cell r="C366" t="str">
            <v xml:space="preserve">UN </v>
          </cell>
          <cell r="D366">
            <v>2</v>
          </cell>
          <cell r="E366">
            <v>355700</v>
          </cell>
          <cell r="F366">
            <v>711400</v>
          </cell>
        </row>
        <row r="367">
          <cell r="A367" t="str">
            <v xml:space="preserve">15,11 </v>
          </cell>
          <cell r="B367" t="str">
            <v xml:space="preserve">SUMINISTRO E INSTALACION DIVISIONES PARA ORINALES EN ACERO INOXIDABLE CAL. 18. VER PLANOS DE DETALLE </v>
          </cell>
          <cell r="C367" t="str">
            <v xml:space="preserve">M2 </v>
          </cell>
          <cell r="D367">
            <v>1</v>
          </cell>
          <cell r="E367">
            <v>546800</v>
          </cell>
          <cell r="F367">
            <v>546800</v>
          </cell>
        </row>
        <row r="368">
          <cell r="A368" t="str">
            <v xml:space="preserve">15,12 </v>
          </cell>
          <cell r="B368" t="str">
            <v xml:space="preserve">SUMINISTRO GRIFERIA ANTIVANDALICA DUCHAS, CIERRE AUTOMATICO REF. 4-AA-17125106 DE DOCOL O SIMILAR </v>
          </cell>
          <cell r="C368" t="str">
            <v xml:space="preserve">UN </v>
          </cell>
          <cell r="D368">
            <v>4</v>
          </cell>
          <cell r="E368">
            <v>278900</v>
          </cell>
          <cell r="F368">
            <v>1115600</v>
          </cell>
        </row>
        <row r="369">
          <cell r="A369" t="str">
            <v xml:space="preserve">15,13 </v>
          </cell>
          <cell r="B369" t="str">
            <v xml:space="preserve">SUMINISTRO Y MONTAJE DIVISION EN ALUMINIO Y VIDRIO TEMPLADO DE 6mm PARA DUCHAS </v>
          </cell>
          <cell r="C369" t="str">
            <v xml:space="preserve">M2 </v>
          </cell>
          <cell r="D369">
            <v>18</v>
          </cell>
          <cell r="E369">
            <v>392900</v>
          </cell>
          <cell r="F369">
            <v>7072200</v>
          </cell>
        </row>
        <row r="370">
          <cell r="A370" t="str">
            <v xml:space="preserve">15,14 </v>
          </cell>
          <cell r="B370" t="str">
            <v xml:space="preserve">SUMINISTRO Y MONTAJE LLAVE EN CROMO REF. 97760 POCETA </v>
          </cell>
          <cell r="C370" t="str">
            <v xml:space="preserve">UN </v>
          </cell>
          <cell r="D370">
            <v>1</v>
          </cell>
          <cell r="E370">
            <v>63900</v>
          </cell>
          <cell r="F370">
            <v>63900</v>
          </cell>
        </row>
        <row r="371">
          <cell r="A371" t="str">
            <v xml:space="preserve">15,15 </v>
          </cell>
          <cell r="B371" t="str">
            <v xml:space="preserve">SUMINISTRO E INSTALACION BANCA EN MADERA TEKA VESTIER </v>
          </cell>
          <cell r="C371" t="str">
            <v xml:space="preserve">ML </v>
          </cell>
          <cell r="D371">
            <v>6</v>
          </cell>
          <cell r="E371">
            <v>321700</v>
          </cell>
          <cell r="F371">
            <v>1930200</v>
          </cell>
        </row>
        <row r="372">
          <cell r="A372" t="str">
            <v xml:space="preserve">15,16 </v>
          </cell>
          <cell r="B372" t="str">
            <v xml:space="preserve">SUMINISTRO E INSTALACION BARRA DE SEGURIDAD DE 18" ref. 8-AA-518 PUERTA DISCAPACITADOS </v>
          </cell>
          <cell r="C372" t="str">
            <v xml:space="preserve">UN </v>
          </cell>
          <cell r="D372">
            <v>1</v>
          </cell>
          <cell r="E372">
            <v>92300</v>
          </cell>
          <cell r="F372">
            <v>92300</v>
          </cell>
        </row>
        <row r="373">
          <cell r="A373" t="str">
            <v xml:space="preserve">15,17 </v>
          </cell>
          <cell r="B373" t="str">
            <v xml:space="preserve">LAVAMANOS DE PEDESTAL TIPO CORONA REF. AVANTI BLANCO. INCLUYE GRIFERIA TIPO GRIVAL KADIZ </v>
          </cell>
          <cell r="C373" t="str">
            <v xml:space="preserve">UN </v>
          </cell>
          <cell r="D373">
            <v>6</v>
          </cell>
          <cell r="E373">
            <v>7100</v>
          </cell>
          <cell r="F373">
            <v>42600</v>
          </cell>
        </row>
        <row r="374">
          <cell r="A374">
            <v>0</v>
          </cell>
          <cell r="B374" t="str">
            <v>SUBTOTAL CAPÍTULO</v>
          </cell>
          <cell r="C374">
            <v>0</v>
          </cell>
          <cell r="D374">
            <v>0</v>
          </cell>
          <cell r="E374">
            <v>0</v>
          </cell>
          <cell r="F374">
            <v>38874730</v>
          </cell>
        </row>
        <row r="375">
          <cell r="A375">
            <v>16</v>
          </cell>
          <cell r="B375" t="str">
            <v>OBRAS EXTERIORES</v>
          </cell>
          <cell r="C375">
            <v>0</v>
          </cell>
          <cell r="D375">
            <v>0</v>
          </cell>
          <cell r="E375">
            <v>0</v>
          </cell>
          <cell r="F375">
            <v>0</v>
          </cell>
        </row>
        <row r="376">
          <cell r="A376">
            <v>0</v>
          </cell>
          <cell r="B376" t="str">
            <v xml:space="preserve">CANCHA MULTIPLE </v>
          </cell>
          <cell r="C376">
            <v>0</v>
          </cell>
          <cell r="D376">
            <v>0</v>
          </cell>
          <cell r="E376">
            <v>0</v>
          </cell>
          <cell r="F376">
            <v>0</v>
          </cell>
        </row>
        <row r="377">
          <cell r="A377" t="str">
            <v xml:space="preserve">16,1 </v>
          </cell>
          <cell r="B377" t="str">
            <v xml:space="preserve">LOCALIZACION Y REPLANTEO </v>
          </cell>
          <cell r="C377" t="str">
            <v xml:space="preserve">M2 </v>
          </cell>
          <cell r="D377">
            <v>465.8</v>
          </cell>
          <cell r="E377">
            <v>3500</v>
          </cell>
          <cell r="F377">
            <v>1630300</v>
          </cell>
        </row>
        <row r="378">
          <cell r="A378" t="str">
            <v xml:space="preserve">16,2 </v>
          </cell>
          <cell r="B378" t="str">
            <v xml:space="preserve">EXCAVACION MECANICA (INCLUYE CORTE, CARGUE Y RETIRO DE MATERIAL SOBRANTE) </v>
          </cell>
          <cell r="C378" t="str">
            <v xml:space="preserve">M3 </v>
          </cell>
          <cell r="D378">
            <v>302.7</v>
          </cell>
          <cell r="E378">
            <v>34800</v>
          </cell>
          <cell r="F378">
            <v>10533960</v>
          </cell>
        </row>
        <row r="379">
          <cell r="A379" t="str">
            <v xml:space="preserve">16,3 </v>
          </cell>
          <cell r="B379" t="str">
            <v xml:space="preserve">PLACA MACIZA CANCHA MULTIPLE e=10 cm EN CONCRETO DE 2.500 PSI. </v>
          </cell>
          <cell r="C379" t="str">
            <v xml:space="preserve">M2 </v>
          </cell>
          <cell r="D379">
            <v>465.8</v>
          </cell>
          <cell r="E379">
            <v>49200</v>
          </cell>
          <cell r="F379">
            <v>22917360</v>
          </cell>
        </row>
        <row r="380">
          <cell r="A380" t="str">
            <v xml:space="preserve">16,4 </v>
          </cell>
          <cell r="B380" t="str">
            <v xml:space="preserve">SUMINSITRO E INSTALACION MALLA ELECTROSOLDADA 150X150X6mm </v>
          </cell>
          <cell r="C380" t="str">
            <v xml:space="preserve">KG </v>
          </cell>
          <cell r="D380">
            <v>1674.2</v>
          </cell>
          <cell r="E380">
            <v>2800</v>
          </cell>
          <cell r="F380">
            <v>4687760</v>
          </cell>
        </row>
        <row r="381">
          <cell r="A381" t="str">
            <v xml:space="preserve">16,5 </v>
          </cell>
          <cell r="B381" t="str">
            <v xml:space="preserve">SUMINISTRO, EXTENDIDA Y COMPACTACION DE MATERIAL SELECCIONADO PARA SUBBASE GRANULAR </v>
          </cell>
          <cell r="C381" t="str">
            <v xml:space="preserve">M3 </v>
          </cell>
          <cell r="D381">
            <v>93.2</v>
          </cell>
          <cell r="E381">
            <v>43400</v>
          </cell>
          <cell r="F381">
            <v>4044880</v>
          </cell>
        </row>
        <row r="382">
          <cell r="A382" t="str">
            <v xml:space="preserve">16,6 </v>
          </cell>
          <cell r="B382" t="str">
            <v xml:space="preserve">SUMINISTRO, EXTENDIDA Y COMPACTACION DE MATERIAL SELECCIONADO PARA BASE GRANULAR </v>
          </cell>
          <cell r="C382" t="str">
            <v xml:space="preserve">M3 </v>
          </cell>
          <cell r="D382">
            <v>93.2</v>
          </cell>
          <cell r="E382">
            <v>55700</v>
          </cell>
          <cell r="F382">
            <v>5191240</v>
          </cell>
        </row>
        <row r="383">
          <cell r="A383" t="str">
            <v xml:space="preserve">16,7 </v>
          </cell>
          <cell r="B383" t="str">
            <v xml:space="preserve">SUMINISTRO E INSTALACION PORTERIA MULTIFUNCIONAL </v>
          </cell>
          <cell r="C383" t="str">
            <v xml:space="preserve">PAR </v>
          </cell>
          <cell r="D383">
            <v>1</v>
          </cell>
          <cell r="E383">
            <v>5145000</v>
          </cell>
          <cell r="F383">
            <v>5145000</v>
          </cell>
        </row>
        <row r="384">
          <cell r="A384" t="str">
            <v xml:space="preserve">16,8 </v>
          </cell>
          <cell r="B384" t="str">
            <v xml:space="preserve">PINTURA REFLECTIVA CANCHA </v>
          </cell>
          <cell r="C384" t="str">
            <v xml:space="preserve">ML </v>
          </cell>
          <cell r="D384">
            <v>278</v>
          </cell>
          <cell r="E384">
            <v>4600</v>
          </cell>
          <cell r="F384">
            <v>1278800</v>
          </cell>
        </row>
        <row r="385">
          <cell r="A385">
            <v>0</v>
          </cell>
          <cell r="B385" t="str">
            <v xml:space="preserve">PAVIMENTO ARTICULADO </v>
          </cell>
          <cell r="C385">
            <v>0</v>
          </cell>
          <cell r="D385">
            <v>0</v>
          </cell>
          <cell r="E385">
            <v>0</v>
          </cell>
          <cell r="F385">
            <v>0</v>
          </cell>
        </row>
        <row r="386">
          <cell r="A386" t="str">
            <v xml:space="preserve">16,9 </v>
          </cell>
          <cell r="B386" t="str">
            <v xml:space="preserve">LOCALIZACION Y REPLANTEO </v>
          </cell>
          <cell r="C386" t="str">
            <v xml:space="preserve">M2 </v>
          </cell>
          <cell r="D386">
            <v>700</v>
          </cell>
          <cell r="E386">
            <v>3500</v>
          </cell>
          <cell r="F386">
            <v>2450000</v>
          </cell>
        </row>
        <row r="387">
          <cell r="A387" t="str">
            <v xml:space="preserve">16,10 </v>
          </cell>
          <cell r="B387" t="str">
            <v xml:space="preserve">EXCAVACION MECANICA (INCLUYE CORTE, CARGUE Y RETIRO DE MATERIAL SOBRANTE) </v>
          </cell>
          <cell r="C387" t="str">
            <v xml:space="preserve">M3 </v>
          </cell>
          <cell r="D387">
            <v>210</v>
          </cell>
          <cell r="E387">
            <v>34800</v>
          </cell>
          <cell r="F387">
            <v>7308000</v>
          </cell>
        </row>
        <row r="388">
          <cell r="A388" t="str">
            <v xml:space="preserve">16,11 </v>
          </cell>
          <cell r="B388" t="str">
            <v xml:space="preserve">SUMINISTRO, EXTENDIDA Y COMPACTACION DE MATERIAL SELECCIONADO PARA BASE GRANULAR </v>
          </cell>
          <cell r="C388" t="str">
            <v xml:space="preserve">M3 </v>
          </cell>
          <cell r="D388">
            <v>105</v>
          </cell>
          <cell r="E388">
            <v>55700</v>
          </cell>
          <cell r="F388">
            <v>5848500</v>
          </cell>
        </row>
        <row r="389">
          <cell r="A389" t="str">
            <v xml:space="preserve">16,12 </v>
          </cell>
          <cell r="B389" t="str">
            <v xml:space="preserve">SUMINISTRO E INSTALACION DE ADOQUIN EN CONCRETO COMPACTADO e=10 cm (NTC 2017) (INCLUYE SUMINISTRO, EXTENDIDA Y COMPACTACION DE CAPA DE ARENA DE PEÑA e=4 cms Y SELLOS DE ARENA) </v>
          </cell>
          <cell r="C389" t="str">
            <v xml:space="preserve">M2 </v>
          </cell>
          <cell r="D389">
            <v>700</v>
          </cell>
          <cell r="E389">
            <v>63100</v>
          </cell>
          <cell r="F389">
            <v>44170000</v>
          </cell>
        </row>
        <row r="390">
          <cell r="A390" t="str">
            <v xml:space="preserve">16,13 </v>
          </cell>
          <cell r="B390" t="str">
            <v xml:space="preserve">SUMINISTRO, EXTENDIDA Y COMPACTACION DE MATERIAL SELECCIONADO PARA SUBBASE GRANULAR </v>
          </cell>
          <cell r="C390" t="str">
            <v xml:space="preserve">M3 </v>
          </cell>
          <cell r="D390">
            <v>105</v>
          </cell>
          <cell r="E390">
            <v>43400</v>
          </cell>
          <cell r="F390">
            <v>4557000</v>
          </cell>
        </row>
        <row r="391">
          <cell r="A391" t="str">
            <v xml:space="preserve">16,14 </v>
          </cell>
          <cell r="B391" t="str">
            <v xml:space="preserve">SUMINISTRO E INSTALACION DE BORDILLO DE CONFINAMIENTO TIPO A-80 (80X20X35). (INCLUYE BASE EN CONCRETO POBRE DE 4 CM DE ESPESOR, JUNTAS EN ARENA CEMENTO) </v>
          </cell>
          <cell r="C391" t="str">
            <v xml:space="preserve">ML </v>
          </cell>
          <cell r="D391">
            <v>120</v>
          </cell>
          <cell r="E391">
            <v>45800</v>
          </cell>
          <cell r="F391">
            <v>5496000</v>
          </cell>
        </row>
        <row r="392">
          <cell r="A392">
            <v>0</v>
          </cell>
          <cell r="B392" t="str">
            <v>SUBTOTAL CAPÍTULO</v>
          </cell>
          <cell r="C392">
            <v>0</v>
          </cell>
          <cell r="D392">
            <v>0</v>
          </cell>
          <cell r="E392">
            <v>0</v>
          </cell>
          <cell r="F392">
            <v>125258800</v>
          </cell>
        </row>
        <row r="393">
          <cell r="A393">
            <v>17</v>
          </cell>
          <cell r="B393" t="str">
            <v>INSTALACIONES MECÁNICAS</v>
          </cell>
          <cell r="C393">
            <v>0</v>
          </cell>
          <cell r="D393">
            <v>0</v>
          </cell>
          <cell r="E393">
            <v>0</v>
          </cell>
          <cell r="F393">
            <v>0</v>
          </cell>
        </row>
        <row r="394">
          <cell r="A394">
            <v>0</v>
          </cell>
          <cell r="B394" t="str">
            <v xml:space="preserve">DUCTOS EN LAMINA GALVANIZADA COCINA </v>
          </cell>
          <cell r="C394">
            <v>0</v>
          </cell>
          <cell r="D394">
            <v>0</v>
          </cell>
          <cell r="E394">
            <v>0</v>
          </cell>
          <cell r="F394">
            <v>0</v>
          </cell>
        </row>
        <row r="395">
          <cell r="A395" t="str">
            <v xml:space="preserve">17,1 </v>
          </cell>
          <cell r="B395" t="str">
            <v xml:space="preserve">Calibre 16 Tipo Acceso USG </v>
          </cell>
          <cell r="C395" t="str">
            <v xml:space="preserve">M2 </v>
          </cell>
          <cell r="D395">
            <v>40</v>
          </cell>
          <cell r="E395">
            <v>79600</v>
          </cell>
          <cell r="F395">
            <v>3184000</v>
          </cell>
        </row>
        <row r="396">
          <cell r="A396">
            <v>0</v>
          </cell>
          <cell r="B396" t="str">
            <v xml:space="preserve">CAMPANAS DE EXTRACCION </v>
          </cell>
          <cell r="C396">
            <v>0</v>
          </cell>
          <cell r="D396">
            <v>0</v>
          </cell>
          <cell r="E396">
            <v>0</v>
          </cell>
          <cell r="F396">
            <v>0</v>
          </cell>
        </row>
        <row r="397">
          <cell r="A397" t="str">
            <v xml:space="preserve">17,2 </v>
          </cell>
          <cell r="B397" t="str">
            <v xml:space="preserve">Campanas de extraccion en acero inoxidable calidad 304 calibre18 medidas L x A x H (mts.) 2.8 x 1.75 x 0.4 </v>
          </cell>
          <cell r="C397" t="str">
            <v xml:space="preserve">UN </v>
          </cell>
          <cell r="D397">
            <v>2</v>
          </cell>
          <cell r="E397">
            <v>9662800</v>
          </cell>
          <cell r="F397">
            <v>19325600</v>
          </cell>
        </row>
        <row r="398">
          <cell r="A398">
            <v>17.3</v>
          </cell>
          <cell r="B398" t="str">
            <v xml:space="preserve">Campana de extraccion en acero inoxidable calidad 304 calibre18 medidas L x A x H (mts.) 2.8 x 1.05 x 0.4 </v>
          </cell>
          <cell r="C398" t="str">
            <v xml:space="preserve">UN </v>
          </cell>
          <cell r="D398">
            <v>1</v>
          </cell>
          <cell r="E398">
            <v>5115600</v>
          </cell>
          <cell r="F398">
            <v>5115600</v>
          </cell>
        </row>
        <row r="399">
          <cell r="A399">
            <v>17.399999999999999</v>
          </cell>
          <cell r="B399" t="str">
            <v xml:space="preserve">Campana tipo isla de extraccion y recirculación ala de vidrio de tres velocidades -110V medidas L x A x H (mts.) 0.6 x 0.9 x 1.185 </v>
          </cell>
          <cell r="C399" t="str">
            <v xml:space="preserve">UN </v>
          </cell>
          <cell r="D399">
            <v>1</v>
          </cell>
          <cell r="E399">
            <v>2364500</v>
          </cell>
          <cell r="F399">
            <v>2364500</v>
          </cell>
        </row>
        <row r="400">
          <cell r="A400">
            <v>0</v>
          </cell>
          <cell r="B400" t="str">
            <v xml:space="preserve">DIFUSORES Y REJILLAS </v>
          </cell>
          <cell r="C400">
            <v>0</v>
          </cell>
          <cell r="D400">
            <v>0</v>
          </cell>
          <cell r="E400">
            <v>0</v>
          </cell>
          <cell r="F400">
            <v>0</v>
          </cell>
        </row>
        <row r="401">
          <cell r="A401">
            <v>17.5</v>
          </cell>
          <cell r="B401" t="str">
            <v xml:space="preserve">Persiana de toma/descarga, rejilla de retorno tipo aleta fija sin damper de 12"x4" </v>
          </cell>
          <cell r="C401" t="str">
            <v xml:space="preserve">UN </v>
          </cell>
          <cell r="D401">
            <v>16</v>
          </cell>
          <cell r="E401">
            <v>23900</v>
          </cell>
          <cell r="F401">
            <v>382400</v>
          </cell>
        </row>
        <row r="402">
          <cell r="A402">
            <v>17.600000000000001</v>
          </cell>
          <cell r="B402" t="str">
            <v xml:space="preserve">Persiana de toma/descarga, rejilla de retorno tipo aleta fija sin damper de 16"x4" </v>
          </cell>
          <cell r="C402" t="str">
            <v xml:space="preserve">UN </v>
          </cell>
          <cell r="D402">
            <v>3</v>
          </cell>
          <cell r="E402">
            <v>33000</v>
          </cell>
          <cell r="F402">
            <v>99000</v>
          </cell>
        </row>
        <row r="403">
          <cell r="A403">
            <v>0</v>
          </cell>
          <cell r="B403" t="str">
            <v xml:space="preserve">SISTEMA CONTRAINCENDIO CAMPANAS DE EXTRACCION </v>
          </cell>
          <cell r="C403">
            <v>0</v>
          </cell>
          <cell r="D403">
            <v>0</v>
          </cell>
          <cell r="E403">
            <v>0</v>
          </cell>
          <cell r="F403">
            <v>0</v>
          </cell>
        </row>
        <row r="404">
          <cell r="A404">
            <v>17.7</v>
          </cell>
          <cell r="B404" t="str">
            <v>Tablero de control sistema contraincendio, Incluye: Tanque quimico extintor, valvula automática de cierre, tubería contraincendio acero negro shedule 40 norma ASTM120, sistema de detectores contraincendio, sistema de rociadores (splinkers) tipo enlace fus</v>
          </cell>
          <cell r="C404" t="str">
            <v xml:space="preserve">UN </v>
          </cell>
          <cell r="D404">
            <v>2</v>
          </cell>
          <cell r="E404">
            <v>17052000</v>
          </cell>
          <cell r="F404">
            <v>34104000</v>
          </cell>
        </row>
        <row r="405">
          <cell r="A405">
            <v>0</v>
          </cell>
          <cell r="B405">
            <v>0</v>
          </cell>
          <cell r="C405">
            <v>0</v>
          </cell>
          <cell r="D405">
            <v>0</v>
          </cell>
          <cell r="E405">
            <v>0</v>
          </cell>
          <cell r="F405">
            <v>0</v>
          </cell>
        </row>
        <row r="406">
          <cell r="A406">
            <v>0</v>
          </cell>
          <cell r="B406" t="str">
            <v xml:space="preserve">VENTILADORES DE EXTRACCIÓN TIPO HONGO </v>
          </cell>
          <cell r="C406">
            <v>0</v>
          </cell>
          <cell r="D406">
            <v>0</v>
          </cell>
          <cell r="E406">
            <v>0</v>
          </cell>
          <cell r="F406">
            <v>0</v>
          </cell>
        </row>
        <row r="407">
          <cell r="A407">
            <v>17.8</v>
          </cell>
          <cell r="B407" t="str">
            <v xml:space="preserve">Ventiladores de extracción tipo hongo, en aluminio. VEH -3500 CFM. 0.5 in c. a., 3/4 HP 208-3-60 </v>
          </cell>
          <cell r="C407" t="str">
            <v xml:space="preserve">UN </v>
          </cell>
          <cell r="D407">
            <v>2</v>
          </cell>
          <cell r="E407">
            <v>9662800</v>
          </cell>
          <cell r="F407">
            <v>19325600</v>
          </cell>
        </row>
        <row r="408">
          <cell r="A408">
            <v>17.899999999999999</v>
          </cell>
          <cell r="B408" t="str">
            <v xml:space="preserve">Ventiladores de extracción tipo hongo, en aluminio. VEH -1500 CFM. 0.5 in c. a., 1/4 HP 115-1-60 </v>
          </cell>
          <cell r="C408" t="str">
            <v xml:space="preserve">UN </v>
          </cell>
          <cell r="D408">
            <v>1</v>
          </cell>
          <cell r="E408">
            <v>6820800</v>
          </cell>
          <cell r="F408">
            <v>6820800</v>
          </cell>
        </row>
        <row r="409">
          <cell r="A409">
            <v>0</v>
          </cell>
          <cell r="B409" t="str">
            <v xml:space="preserve">MONTAJE, BALANCEO, PUESTA EN MARCHA </v>
          </cell>
          <cell r="C409">
            <v>0</v>
          </cell>
          <cell r="D409">
            <v>0</v>
          </cell>
          <cell r="E409">
            <v>0</v>
          </cell>
          <cell r="F409">
            <v>0</v>
          </cell>
        </row>
        <row r="410">
          <cell r="A410" t="str">
            <v>17.10</v>
          </cell>
          <cell r="B410" t="str">
            <v xml:space="preserve">Montaje, balanceo, puesta en marcha. Incluye Dirección e Ingeniería y planos </v>
          </cell>
          <cell r="C410" t="str">
            <v xml:space="preserve">GL </v>
          </cell>
          <cell r="D410">
            <v>1</v>
          </cell>
          <cell r="E410">
            <v>4547200</v>
          </cell>
          <cell r="F410">
            <v>4547200</v>
          </cell>
        </row>
        <row r="411">
          <cell r="A411">
            <v>17.11</v>
          </cell>
          <cell r="B411" t="str">
            <v xml:space="preserve">Montaje, balanceo, puesta en marcha. Incluye Dirección e Ingeniería y planos </v>
          </cell>
          <cell r="C411" t="str">
            <v xml:space="preserve">GL </v>
          </cell>
          <cell r="D411">
            <v>1</v>
          </cell>
          <cell r="E411">
            <v>441900</v>
          </cell>
          <cell r="F411">
            <v>441900</v>
          </cell>
        </row>
        <row r="412">
          <cell r="A412">
            <v>0</v>
          </cell>
          <cell r="B412" t="str">
            <v>SUBTOTAL CAPÍTULO</v>
          </cell>
          <cell r="C412">
            <v>0</v>
          </cell>
          <cell r="D412">
            <v>0</v>
          </cell>
          <cell r="E412">
            <v>0</v>
          </cell>
          <cell r="F412">
            <v>95710600</v>
          </cell>
        </row>
        <row r="413">
          <cell r="A413">
            <v>18</v>
          </cell>
          <cell r="B413" t="str">
            <v>VARIOS</v>
          </cell>
          <cell r="C413">
            <v>0</v>
          </cell>
          <cell r="D413">
            <v>0</v>
          </cell>
          <cell r="E413">
            <v>0</v>
          </cell>
          <cell r="F413">
            <v>0</v>
          </cell>
        </row>
        <row r="414">
          <cell r="A414">
            <v>18.100000000000001</v>
          </cell>
          <cell r="B414" t="str">
            <v xml:space="preserve">ASEO GENERAL DE LA OBRA (INCLUYE MANO DE OBRA, EQUIPO Y HERRAMIENTA Y RETIRO DE MATERIAL) </v>
          </cell>
          <cell r="C414" t="str">
            <v xml:space="preserve">MES </v>
          </cell>
          <cell r="D414">
            <v>4</v>
          </cell>
          <cell r="E414">
            <v>1906900</v>
          </cell>
          <cell r="F414">
            <v>7627600</v>
          </cell>
        </row>
        <row r="415">
          <cell r="A415">
            <v>18.2</v>
          </cell>
          <cell r="B415" t="str">
            <v xml:space="preserve">SUMINISTRO E INSTALACION SEÑALIZACION ESPACIOS 20X10 CON LOGOTIPO </v>
          </cell>
          <cell r="C415" t="str">
            <v xml:space="preserve">UN </v>
          </cell>
          <cell r="D415">
            <v>26</v>
          </cell>
          <cell r="E415">
            <v>63700</v>
          </cell>
          <cell r="F415">
            <v>1656200</v>
          </cell>
        </row>
        <row r="416">
          <cell r="A416">
            <v>0</v>
          </cell>
          <cell r="B416" t="str">
            <v>SUBTOTAL CAPÍTULO</v>
          </cell>
          <cell r="C416">
            <v>0</v>
          </cell>
          <cell r="D416">
            <v>0</v>
          </cell>
          <cell r="E416">
            <v>0</v>
          </cell>
          <cell r="F416">
            <v>9283800</v>
          </cell>
        </row>
        <row r="417">
          <cell r="A417">
            <v>19</v>
          </cell>
          <cell r="B417" t="str">
            <v>PAISAJISMO</v>
          </cell>
          <cell r="C417">
            <v>0</v>
          </cell>
          <cell r="D417">
            <v>0</v>
          </cell>
          <cell r="E417">
            <v>0</v>
          </cell>
          <cell r="F417">
            <v>0</v>
          </cell>
        </row>
        <row r="418">
          <cell r="A418">
            <v>0</v>
          </cell>
          <cell r="B418" t="str">
            <v xml:space="preserve">PAISAJE BLANDO Suministro, Transporte e Instalación </v>
          </cell>
          <cell r="C418">
            <v>0</v>
          </cell>
          <cell r="D418">
            <v>0</v>
          </cell>
          <cell r="E418">
            <v>0</v>
          </cell>
          <cell r="F418">
            <v>0</v>
          </cell>
        </row>
        <row r="419">
          <cell r="A419">
            <v>0</v>
          </cell>
          <cell r="B419" t="str">
            <v xml:space="preserve">ARBOLES </v>
          </cell>
          <cell r="C419">
            <v>0</v>
          </cell>
          <cell r="D419">
            <v>0</v>
          </cell>
          <cell r="E419">
            <v>0</v>
          </cell>
          <cell r="F419">
            <v>0</v>
          </cell>
        </row>
        <row r="420">
          <cell r="A420">
            <v>19.100000000000001</v>
          </cell>
          <cell r="B420" t="str">
            <v xml:space="preserve">CHICALA h=1.50m </v>
          </cell>
          <cell r="C420" t="str">
            <v xml:space="preserve">UN </v>
          </cell>
          <cell r="D420">
            <v>3</v>
          </cell>
          <cell r="E420">
            <v>108800</v>
          </cell>
          <cell r="F420">
            <v>326400</v>
          </cell>
        </row>
        <row r="421">
          <cell r="A421">
            <v>19.2</v>
          </cell>
          <cell r="B421" t="str">
            <v xml:space="preserve">LIQUIDAMBAR </v>
          </cell>
          <cell r="C421" t="str">
            <v xml:space="preserve">UN </v>
          </cell>
          <cell r="D421">
            <v>6</v>
          </cell>
          <cell r="E421">
            <v>221300</v>
          </cell>
          <cell r="F421">
            <v>1327800</v>
          </cell>
        </row>
        <row r="422">
          <cell r="A422">
            <v>19.3</v>
          </cell>
          <cell r="B422" t="str">
            <v xml:space="preserve">SANGREGADO </v>
          </cell>
          <cell r="C422" t="str">
            <v xml:space="preserve">UN </v>
          </cell>
          <cell r="D422">
            <v>36</v>
          </cell>
          <cell r="E422">
            <v>108800</v>
          </cell>
          <cell r="F422">
            <v>3916800</v>
          </cell>
        </row>
        <row r="423">
          <cell r="A423">
            <v>19.399999999999999</v>
          </cell>
          <cell r="B423" t="str">
            <v xml:space="preserve">SIETECUEROS NATIVO </v>
          </cell>
          <cell r="C423" t="str">
            <v xml:space="preserve">UN </v>
          </cell>
          <cell r="D423">
            <v>4</v>
          </cell>
          <cell r="E423">
            <v>126600</v>
          </cell>
          <cell r="F423">
            <v>506400</v>
          </cell>
        </row>
        <row r="424">
          <cell r="A424">
            <v>19.5</v>
          </cell>
          <cell r="B424" t="str">
            <v xml:space="preserve">FALSO PIMIENTO h=1.50m </v>
          </cell>
          <cell r="C424" t="str">
            <v xml:space="preserve">UN </v>
          </cell>
          <cell r="D424">
            <v>3</v>
          </cell>
          <cell r="E424">
            <v>108800</v>
          </cell>
          <cell r="F424">
            <v>326400</v>
          </cell>
        </row>
        <row r="425">
          <cell r="A425">
            <v>19.600000000000001</v>
          </cell>
          <cell r="B425" t="str">
            <v xml:space="preserve">MAGNOLIO </v>
          </cell>
          <cell r="C425" t="str">
            <v xml:space="preserve">UN </v>
          </cell>
          <cell r="D425">
            <v>4</v>
          </cell>
          <cell r="E425">
            <v>256800</v>
          </cell>
          <cell r="F425">
            <v>1027200</v>
          </cell>
        </row>
        <row r="426">
          <cell r="A426">
            <v>19.7</v>
          </cell>
          <cell r="B426" t="str">
            <v xml:space="preserve">PINO ROMERON </v>
          </cell>
          <cell r="C426" t="str">
            <v xml:space="preserve">UN </v>
          </cell>
          <cell r="D426">
            <v>10</v>
          </cell>
          <cell r="E426">
            <v>114800</v>
          </cell>
          <cell r="F426">
            <v>1148000</v>
          </cell>
        </row>
        <row r="427">
          <cell r="A427">
            <v>19.8</v>
          </cell>
          <cell r="B427" t="str">
            <v xml:space="preserve">ALCAPARRO h=1.50m </v>
          </cell>
          <cell r="C427" t="str">
            <v xml:space="preserve">UN </v>
          </cell>
          <cell r="D427">
            <v>3</v>
          </cell>
          <cell r="E427">
            <v>108800</v>
          </cell>
          <cell r="F427">
            <v>326400</v>
          </cell>
        </row>
        <row r="428">
          <cell r="A428">
            <v>19.899999999999999</v>
          </cell>
          <cell r="B428" t="str">
            <v xml:space="preserve">HAYUELO </v>
          </cell>
          <cell r="C428" t="str">
            <v xml:space="preserve">UN </v>
          </cell>
          <cell r="D428">
            <v>3</v>
          </cell>
          <cell r="E428">
            <v>105400</v>
          </cell>
          <cell r="F428">
            <v>316200</v>
          </cell>
        </row>
        <row r="429">
          <cell r="A429">
            <v>19.100000000000001</v>
          </cell>
          <cell r="B429" t="str">
            <v xml:space="preserve">SAUCE LLORON </v>
          </cell>
          <cell r="C429" t="str">
            <v xml:space="preserve">UN </v>
          </cell>
          <cell r="D429">
            <v>2</v>
          </cell>
          <cell r="E429">
            <v>108800</v>
          </cell>
          <cell r="F429">
            <v>217600</v>
          </cell>
        </row>
        <row r="430">
          <cell r="A430">
            <v>19.11</v>
          </cell>
          <cell r="B430" t="str">
            <v xml:space="preserve">JAZMIN (SETO) </v>
          </cell>
          <cell r="C430" t="str">
            <v xml:space="preserve">UN </v>
          </cell>
          <cell r="D430">
            <v>2</v>
          </cell>
          <cell r="E430">
            <v>108800</v>
          </cell>
          <cell r="F430">
            <v>217600</v>
          </cell>
        </row>
        <row r="431">
          <cell r="A431">
            <v>0</v>
          </cell>
          <cell r="B431" t="str">
            <v xml:space="preserve">ARBUSTOS, PLANTAS Y COBERTURAS </v>
          </cell>
          <cell r="C431">
            <v>0</v>
          </cell>
          <cell r="D431">
            <v>0</v>
          </cell>
          <cell r="E431">
            <v>0</v>
          </cell>
          <cell r="F431">
            <v>0</v>
          </cell>
        </row>
        <row r="432">
          <cell r="A432">
            <v>19.12</v>
          </cell>
          <cell r="B432" t="str">
            <v xml:space="preserve">LLAMAS </v>
          </cell>
          <cell r="C432" t="str">
            <v xml:space="preserve">M2 </v>
          </cell>
          <cell r="D432">
            <v>79</v>
          </cell>
          <cell r="E432">
            <v>46800</v>
          </cell>
          <cell r="F432">
            <v>3697200</v>
          </cell>
        </row>
        <row r="433">
          <cell r="A433">
            <v>19.13</v>
          </cell>
          <cell r="B433" t="str">
            <v xml:space="preserve">AGAPANTO </v>
          </cell>
          <cell r="C433" t="str">
            <v xml:space="preserve">M2 </v>
          </cell>
          <cell r="D433">
            <v>237</v>
          </cell>
          <cell r="E433">
            <v>46800</v>
          </cell>
          <cell r="F433">
            <v>11091600</v>
          </cell>
        </row>
        <row r="434">
          <cell r="A434" t="str">
            <v xml:space="preserve">19,14 </v>
          </cell>
          <cell r="B434" t="str">
            <v xml:space="preserve">HELECHO MACHO </v>
          </cell>
          <cell r="C434" t="str">
            <v xml:space="preserve">M2 </v>
          </cell>
          <cell r="D434">
            <v>78</v>
          </cell>
          <cell r="E434">
            <v>51500</v>
          </cell>
          <cell r="F434">
            <v>4017000</v>
          </cell>
        </row>
        <row r="435">
          <cell r="A435" t="str">
            <v xml:space="preserve">19,15 </v>
          </cell>
          <cell r="B435" t="str">
            <v xml:space="preserve">LIRIO DE PARAMO </v>
          </cell>
          <cell r="C435" t="str">
            <v xml:space="preserve">M2 </v>
          </cell>
          <cell r="D435">
            <v>35</v>
          </cell>
          <cell r="E435">
            <v>46800</v>
          </cell>
          <cell r="F435">
            <v>1638000</v>
          </cell>
        </row>
        <row r="436">
          <cell r="A436" t="str">
            <v xml:space="preserve">19,16 </v>
          </cell>
          <cell r="B436" t="str">
            <v xml:space="preserve">JAZMIN (SETO) </v>
          </cell>
          <cell r="C436" t="str">
            <v xml:space="preserve">M2 </v>
          </cell>
          <cell r="D436">
            <v>129</v>
          </cell>
          <cell r="E436">
            <v>57400</v>
          </cell>
          <cell r="F436">
            <v>7404600</v>
          </cell>
        </row>
        <row r="437">
          <cell r="A437">
            <v>0</v>
          </cell>
          <cell r="B437" t="str">
            <v xml:space="preserve">HUERTAS </v>
          </cell>
          <cell r="C437">
            <v>0</v>
          </cell>
          <cell r="D437">
            <v>0</v>
          </cell>
          <cell r="E437">
            <v>0</v>
          </cell>
          <cell r="F437">
            <v>0</v>
          </cell>
        </row>
        <row r="438">
          <cell r="A438" t="str">
            <v xml:space="preserve">19,17 </v>
          </cell>
          <cell r="B438" t="str">
            <v xml:space="preserve">HUERTA NORTE </v>
          </cell>
          <cell r="C438" t="str">
            <v xml:space="preserve">M3 </v>
          </cell>
          <cell r="D438">
            <v>36</v>
          </cell>
          <cell r="E438">
            <v>41400</v>
          </cell>
          <cell r="F438">
            <v>1490400</v>
          </cell>
        </row>
        <row r="439">
          <cell r="A439" t="str">
            <v xml:space="preserve">19,18 </v>
          </cell>
          <cell r="B439" t="str">
            <v xml:space="preserve">HUERTA OCCIDENTAL </v>
          </cell>
          <cell r="C439" t="str">
            <v xml:space="preserve">M3 </v>
          </cell>
          <cell r="D439">
            <v>43</v>
          </cell>
          <cell r="E439">
            <v>41400</v>
          </cell>
          <cell r="F439">
            <v>1780200</v>
          </cell>
        </row>
        <row r="440">
          <cell r="A440">
            <v>0</v>
          </cell>
          <cell r="B440" t="str">
            <v xml:space="preserve">PAISAJE DURO Suministro, Transporte e Instalación </v>
          </cell>
          <cell r="C440">
            <v>0</v>
          </cell>
          <cell r="D440">
            <v>0</v>
          </cell>
          <cell r="E440">
            <v>0</v>
          </cell>
          <cell r="F440">
            <v>0</v>
          </cell>
        </row>
        <row r="441">
          <cell r="A441" t="str">
            <v xml:space="preserve">19,19 </v>
          </cell>
          <cell r="B441" t="str">
            <v xml:space="preserve">SUMINISTRO, TRANSPORTE E INSTALACION DE ADOQUIN COLOR NEGRO TIPO KREATO O SIMILAR DE 10X20X6 (INCLUYE SUMINISTRO, EXTENDIDA Y COMPACTACION DE CAPA DE ARENA DE PEÑA e=4 cms Y SELLOS DE ARENA) </v>
          </cell>
          <cell r="C441" t="str">
            <v xml:space="preserve">M2 </v>
          </cell>
          <cell r="D441">
            <v>177</v>
          </cell>
          <cell r="E441">
            <v>60900</v>
          </cell>
          <cell r="F441">
            <v>10779300</v>
          </cell>
        </row>
        <row r="442">
          <cell r="A442" t="str">
            <v xml:space="preserve">19,20 </v>
          </cell>
          <cell r="B442" t="str">
            <v xml:space="preserve">SUMINISTRO, TRANSPORTE E INSTALACION DE ADOQUIN COLOR OCRE CLARO TIPO KREATO O SIMILAR DE 10X20X6 (INCLUYE SUMINISTRO, EXTENDIDA Y COMPACTACION DE CAPA DE ARENA DE PEÑA e=4 cms Y SELLOS DE ARENA) </v>
          </cell>
          <cell r="C442" t="str">
            <v xml:space="preserve">M2 </v>
          </cell>
          <cell r="D442">
            <v>108</v>
          </cell>
          <cell r="E442">
            <v>60900</v>
          </cell>
          <cell r="F442">
            <v>6577200</v>
          </cell>
        </row>
        <row r="443">
          <cell r="A443" t="str">
            <v xml:space="preserve">19,21 </v>
          </cell>
          <cell r="B443" t="str">
            <v xml:space="preserve">SUMINISTRO, TRANSPORTE E INSTALACION DE ADOQUIN COLOR OCRE CLARO TIPO KREATO O SIMILAR DE 40X40X6 (INCLUYE SUMINISTRO, EXTENDIDA Y COMPACTACION DE CAPA DE ARENA DE PEÑA e=4 cms Y SELLOS DE ARENA) </v>
          </cell>
          <cell r="C443" t="str">
            <v xml:space="preserve">M2 </v>
          </cell>
          <cell r="D443">
            <v>132</v>
          </cell>
          <cell r="E443">
            <v>72600</v>
          </cell>
          <cell r="F443">
            <v>9583200</v>
          </cell>
        </row>
        <row r="444">
          <cell r="A444" t="str">
            <v xml:space="preserve">19,22 </v>
          </cell>
          <cell r="B444" t="str">
            <v xml:space="preserve">SUMINISTRO, TRANSPORTE E INSTALACION DE ADOQUIN COLOR GRIS TIPO KREATO O SIMILAR DE 10X20X6 (INCLUYE SUMINISTRO, EXTENDIDA Y COMPACTACION DE CAPA DE ARENA DE PEÑA e=4 cms Y SELLOS DE ARENA) </v>
          </cell>
          <cell r="C444" t="str">
            <v xml:space="preserve">M2 </v>
          </cell>
          <cell r="D444">
            <v>132</v>
          </cell>
          <cell r="E444">
            <v>60900</v>
          </cell>
          <cell r="F444">
            <v>8038800</v>
          </cell>
        </row>
        <row r="445">
          <cell r="A445" t="str">
            <v xml:space="preserve">19,23 </v>
          </cell>
          <cell r="B445" t="str">
            <v xml:space="preserve">SUMINISTRO, TRANSPORTE E INSTALACION DE ADOQUIN COLOR GRIS TIPO KREATO O SIMILAR DE 40X40X6 (INCLUYE SUMINISTRO, EXTENDIDA Y COMPACTACION DE CAPA DE ARENA DE PEÑA e=4 cms Y SELLOS DE ARENA) </v>
          </cell>
          <cell r="C445" t="str">
            <v xml:space="preserve">M2 </v>
          </cell>
          <cell r="D445">
            <v>108</v>
          </cell>
          <cell r="E445">
            <v>64200</v>
          </cell>
          <cell r="F445">
            <v>6933600</v>
          </cell>
        </row>
        <row r="446">
          <cell r="A446" t="str">
            <v xml:space="preserve">19,24 </v>
          </cell>
          <cell r="B446" t="str">
            <v xml:space="preserve">PISO EN CONCRETO SALADO e=10 CONCRETO DE 2.500 PSI INCLUYE BORDILLO DE 10X20 Y MALLA ELECTROSOLDADA 15X15X6. VER PLANO AP-03 -Zona Auditorio </v>
          </cell>
          <cell r="C446" t="str">
            <v xml:space="preserve">M2 </v>
          </cell>
          <cell r="D446">
            <v>258</v>
          </cell>
          <cell r="E446">
            <v>51800</v>
          </cell>
          <cell r="F446">
            <v>13364400</v>
          </cell>
        </row>
        <row r="447">
          <cell r="A447" t="str">
            <v xml:space="preserve">19,25 </v>
          </cell>
          <cell r="B447" t="str">
            <v xml:space="preserve">PISO EN CONCRETO SALADO e=10 CONCRETO DE 2.500 PSI INCLUYE BORDILLO DE 10X20 Y MALLA ELECTROSOLDADA 15X15X6. VER PLANO AP-03 -Zona Gastronomía </v>
          </cell>
          <cell r="C447" t="str">
            <v xml:space="preserve">M2 </v>
          </cell>
          <cell r="D447">
            <v>169</v>
          </cell>
          <cell r="E447">
            <v>51800</v>
          </cell>
          <cell r="F447">
            <v>8754200</v>
          </cell>
        </row>
        <row r="448">
          <cell r="A448" t="str">
            <v xml:space="preserve">19,26 </v>
          </cell>
          <cell r="B448" t="str">
            <v xml:space="preserve">PISO EN CONCRETO SALADO e=10 CONCRETO DE 2.500 PSI INCLUYE BORDILLO DE 10X20 Y MALLA ELECTROSOLDADA 15X15X6. VER PLANO AP-03 -Zona Rampa Parqueo-Plazoleta </v>
          </cell>
          <cell r="C448" t="str">
            <v xml:space="preserve">M2 </v>
          </cell>
          <cell r="D448">
            <v>84</v>
          </cell>
          <cell r="E448">
            <v>51800</v>
          </cell>
          <cell r="F448">
            <v>4351200</v>
          </cell>
        </row>
        <row r="449">
          <cell r="A449" t="str">
            <v xml:space="preserve">19,27 </v>
          </cell>
          <cell r="B449" t="str">
            <v xml:space="preserve">SENDERO EN CONCRETO SALADO e=10 CONCRETO DE 2.500 PSI INCLUYE BORDILLO DE 10X20 Y MALLA ELECTROSOLDADA 15X15X6. VER PLANO AP-03 Zona Futuro Desarrollo </v>
          </cell>
          <cell r="C449" t="str">
            <v xml:space="preserve">M2 </v>
          </cell>
          <cell r="D449">
            <v>106</v>
          </cell>
          <cell r="E449">
            <v>51800</v>
          </cell>
          <cell r="F449">
            <v>5490800</v>
          </cell>
        </row>
        <row r="450">
          <cell r="A450" t="str">
            <v xml:space="preserve">19,28 </v>
          </cell>
          <cell r="B450" t="str">
            <v xml:space="preserve">PISO EN CONCRETO SALADO e=10 CONCRETO DE 2.500 PSI INCLUYE BORDILLO DE 10X20 Y MALLA ELECTROSOLDADA 15X15X6. VER PLANO AP-03 -Zona Cicloparqueaderos </v>
          </cell>
          <cell r="C450" t="str">
            <v xml:space="preserve">M2 </v>
          </cell>
          <cell r="D450">
            <v>149</v>
          </cell>
          <cell r="E450">
            <v>51800</v>
          </cell>
          <cell r="F450">
            <v>7718200</v>
          </cell>
        </row>
        <row r="451">
          <cell r="A451" t="str">
            <v xml:space="preserve">19,29 </v>
          </cell>
          <cell r="B451" t="str">
            <v xml:space="preserve">PISO DECK EN MADERA TEKA INMUNIZADA SECCION 10X4 cm LARGO 50 cm Plazoleta Mirador -VER DETALLE PLANO AP-04 </v>
          </cell>
          <cell r="C451" t="str">
            <v xml:space="preserve">M2 </v>
          </cell>
          <cell r="D451">
            <v>83</v>
          </cell>
          <cell r="E451">
            <v>211200</v>
          </cell>
          <cell r="F451">
            <v>17529600</v>
          </cell>
        </row>
        <row r="452">
          <cell r="A452" t="str">
            <v xml:space="preserve">19,30 </v>
          </cell>
          <cell r="B452" t="str">
            <v xml:space="preserve">PISO DECK EN MADERA TEKA INMUNIZADA SECCION 10X4 cm LARGO 50 cm Zona de Gastronomía -VER DETALLE PLANO AP-04 </v>
          </cell>
          <cell r="C452" t="str">
            <v xml:space="preserve">M2 </v>
          </cell>
          <cell r="D452">
            <v>71</v>
          </cell>
          <cell r="E452">
            <v>211200</v>
          </cell>
          <cell r="F452">
            <v>14995200</v>
          </cell>
        </row>
        <row r="453">
          <cell r="A453" t="str">
            <v xml:space="preserve">19,31 </v>
          </cell>
          <cell r="B453" t="str">
            <v xml:space="preserve">BANCA LINEAL -Zona Casa De Turismo. INCLUYE MURETES, PLACA EN CONCRETO Y ACABADO EN GRANITO LAVADO BLANCO. VER DETALLE PLANO AP-04 </v>
          </cell>
          <cell r="C453" t="str">
            <v xml:space="preserve">ML </v>
          </cell>
          <cell r="D453">
            <v>11.25</v>
          </cell>
          <cell r="E453">
            <v>89900</v>
          </cell>
          <cell r="F453">
            <v>1011375</v>
          </cell>
        </row>
        <row r="454">
          <cell r="A454" t="str">
            <v xml:space="preserve">19,32 </v>
          </cell>
          <cell r="B454" t="str">
            <v xml:space="preserve">BANCA CONTENEDOR PLAZOLETA. INCLUYE MURETES EN LADRILLO, PLACAS DE CONCRETO DE 2.500, ACABADO EN GRANITO LAVADO NEGRO, FILTRO EN GRAVILLA. VER DETALLE PLANO AP-04 </v>
          </cell>
          <cell r="C454" t="str">
            <v xml:space="preserve">UN </v>
          </cell>
          <cell r="D454">
            <v>8</v>
          </cell>
          <cell r="E454">
            <v>879700</v>
          </cell>
          <cell r="F454">
            <v>7037600</v>
          </cell>
        </row>
        <row r="455">
          <cell r="A455">
            <v>0</v>
          </cell>
          <cell r="B455" t="str">
            <v xml:space="preserve">Plazoleta Zona Casa de Turismo </v>
          </cell>
          <cell r="C455">
            <v>0</v>
          </cell>
          <cell r="D455">
            <v>0</v>
          </cell>
          <cell r="E455">
            <v>0</v>
          </cell>
          <cell r="F455">
            <v>0</v>
          </cell>
        </row>
        <row r="456">
          <cell r="A456" t="str">
            <v xml:space="preserve">19,33 </v>
          </cell>
          <cell r="B456" t="str">
            <v xml:space="preserve">SUMINISTRO E INSTALACION PISO EN GRAVILLA 1" e=20 cm </v>
          </cell>
          <cell r="C456" t="str">
            <v xml:space="preserve">M2 </v>
          </cell>
          <cell r="D456">
            <v>30</v>
          </cell>
          <cell r="E456">
            <v>10100</v>
          </cell>
          <cell r="F456">
            <v>303000</v>
          </cell>
        </row>
        <row r="457">
          <cell r="A457" t="str">
            <v xml:space="preserve">19,34 </v>
          </cell>
          <cell r="B457" t="str">
            <v xml:space="preserve">BORDILLO EN CONCRETO DE 2500 PSI PLAZOLETA EN GRAVILLA 10x20 </v>
          </cell>
          <cell r="C457" t="str">
            <v xml:space="preserve">ML </v>
          </cell>
          <cell r="D457">
            <v>23</v>
          </cell>
          <cell r="E457">
            <v>10200</v>
          </cell>
          <cell r="F457">
            <v>234600</v>
          </cell>
        </row>
        <row r="458">
          <cell r="A458" t="str">
            <v xml:space="preserve">19,35 </v>
          </cell>
          <cell r="B458" t="str">
            <v xml:space="preserve">SUMINISTRO E INSTALACION FUENTE EN PIEDRA TIPO COLONIAL. INCLUYE SISTEMA Y EQUIPO DE RECIRCULACION DE AGUA. </v>
          </cell>
          <cell r="C458" t="str">
            <v xml:space="preserve">UN </v>
          </cell>
          <cell r="D458">
            <v>1</v>
          </cell>
          <cell r="E458">
            <v>1470000</v>
          </cell>
          <cell r="F458">
            <v>1470000</v>
          </cell>
        </row>
        <row r="459">
          <cell r="A459">
            <v>0</v>
          </cell>
          <cell r="B459" t="str">
            <v>SUBTOTAL CAPÍTULO</v>
          </cell>
          <cell r="C459">
            <v>0</v>
          </cell>
          <cell r="D459">
            <v>0</v>
          </cell>
          <cell r="E459">
            <v>0</v>
          </cell>
          <cell r="F459">
            <v>164948075</v>
          </cell>
        </row>
        <row r="460">
          <cell r="A460">
            <v>20</v>
          </cell>
          <cell r="B460" t="str">
            <v>TANQUE DE AGUA ENTERRADO</v>
          </cell>
          <cell r="C460">
            <v>0</v>
          </cell>
          <cell r="D460">
            <v>0</v>
          </cell>
          <cell r="E460">
            <v>0</v>
          </cell>
          <cell r="F460">
            <v>0</v>
          </cell>
        </row>
        <row r="461">
          <cell r="A461">
            <v>20.100000000000001</v>
          </cell>
          <cell r="B461" t="str">
            <v xml:space="preserve">CONCRETO DE LIMPIEZA PARA TANQUE e=0,05 2.000 PSI </v>
          </cell>
          <cell r="C461" t="str">
            <v xml:space="preserve">M2 </v>
          </cell>
          <cell r="D461">
            <v>49.4</v>
          </cell>
          <cell r="E461">
            <v>13700</v>
          </cell>
          <cell r="F461">
            <v>676780</v>
          </cell>
        </row>
        <row r="462">
          <cell r="A462">
            <v>20.2</v>
          </cell>
          <cell r="B462" t="str">
            <v xml:space="preserve">CONCRETO IMPERMEABILIZADO DE 4.000 PSI. INCLUYE PLACA DE FONDO Y MUROS. e=25 cm. </v>
          </cell>
          <cell r="C462" t="str">
            <v xml:space="preserve">M3 </v>
          </cell>
          <cell r="D462">
            <v>29</v>
          </cell>
          <cell r="E462">
            <v>710700</v>
          </cell>
          <cell r="F462">
            <v>20610300</v>
          </cell>
        </row>
        <row r="463">
          <cell r="A463">
            <v>20.3</v>
          </cell>
          <cell r="B463" t="str">
            <v xml:space="preserve">PLACA MACIZA AEREA TAPA EN CONCRETO DE 4.000 PSI IMP. e=25 cm. </v>
          </cell>
          <cell r="C463" t="str">
            <v xml:space="preserve">M2 </v>
          </cell>
          <cell r="D463">
            <v>49.4</v>
          </cell>
          <cell r="E463">
            <v>167100</v>
          </cell>
          <cell r="F463">
            <v>8254740</v>
          </cell>
        </row>
        <row r="464">
          <cell r="A464">
            <v>20.399999999999999</v>
          </cell>
          <cell r="B464" t="str">
            <v xml:space="preserve">TAPA DE ACCESO DE 1.0X1.0 EN LAMINA METALICA CALIBRE 18 PUNTA DE DIAMANTE, ANGULO DE 2X3/16, ANGULO DE 1 1/2X3/16, BISAGRAS, CANDADO, SUJETADOR EN VARILLA DE 3/8" . VER PLANOS ESTRUCTURALES. </v>
          </cell>
          <cell r="C464" t="str">
            <v xml:space="preserve">UN </v>
          </cell>
          <cell r="D464">
            <v>2</v>
          </cell>
          <cell r="E464">
            <v>275200</v>
          </cell>
          <cell r="F464">
            <v>550400</v>
          </cell>
        </row>
        <row r="465">
          <cell r="A465">
            <v>20.5</v>
          </cell>
          <cell r="B465" t="str">
            <v xml:space="preserve">CINTA FLEXIBLE TIPO 0-22, PARA SELLAR JUNTAS DE CONSTRUCCION. INCLUYE SELLANTE ELASTICO </v>
          </cell>
          <cell r="C465" t="str">
            <v xml:space="preserve">ML </v>
          </cell>
          <cell r="D465">
            <v>31</v>
          </cell>
          <cell r="E465">
            <v>59400</v>
          </cell>
          <cell r="F465">
            <v>1841400</v>
          </cell>
        </row>
        <row r="466">
          <cell r="A466">
            <v>20.6</v>
          </cell>
          <cell r="B466" t="str">
            <v xml:space="preserve">SUMINISTRO E INSTALACION ACERO DE REFUERZO </v>
          </cell>
          <cell r="C466" t="str">
            <v xml:space="preserve">KG </v>
          </cell>
          <cell r="D466">
            <v>5294</v>
          </cell>
          <cell r="E466">
            <v>3100</v>
          </cell>
          <cell r="F466">
            <v>16411400</v>
          </cell>
        </row>
        <row r="467">
          <cell r="A467">
            <v>20.7</v>
          </cell>
          <cell r="B467" t="str">
            <v xml:space="preserve">BORDILLO EN CONCRETO DE 4.000 PSI IMPERMEABILIZADO PARA TAPA METALICA DE 10X30 </v>
          </cell>
          <cell r="C467" t="str">
            <v xml:space="preserve">ML </v>
          </cell>
          <cell r="D467">
            <v>8</v>
          </cell>
          <cell r="E467">
            <v>31300</v>
          </cell>
          <cell r="F467">
            <v>250400</v>
          </cell>
        </row>
        <row r="468">
          <cell r="A468">
            <v>20.8</v>
          </cell>
          <cell r="B468" t="str">
            <v xml:space="preserve">SUMINISTRO E INSTALACION MANTO EDIL 3.0 mm Y PAPEL CRAFF </v>
          </cell>
          <cell r="C468" t="str">
            <v xml:space="preserve">M2 </v>
          </cell>
          <cell r="D468">
            <v>48.2</v>
          </cell>
          <cell r="E468">
            <v>10500</v>
          </cell>
          <cell r="F468">
            <v>506100.00000000006</v>
          </cell>
        </row>
        <row r="469">
          <cell r="A469">
            <v>20.9</v>
          </cell>
          <cell r="B469" t="str">
            <v xml:space="preserve">SUMINISTRO E INSTALACION MORTERO IMPERMEABILIZADO 1:4 e=3cm </v>
          </cell>
          <cell r="C469" t="str">
            <v xml:space="preserve">M2 </v>
          </cell>
          <cell r="D469">
            <v>48.2</v>
          </cell>
          <cell r="E469">
            <v>15100</v>
          </cell>
          <cell r="F469">
            <v>727820</v>
          </cell>
        </row>
        <row r="470">
          <cell r="A470" t="str">
            <v>20.10</v>
          </cell>
          <cell r="B470" t="str">
            <v xml:space="preserve">SUMINISTRO E INSTALACION GRAMA e=25 cm. INCLUYE TIERRA NEGRA </v>
          </cell>
          <cell r="C470" t="str">
            <v xml:space="preserve">M2 </v>
          </cell>
          <cell r="D470">
            <v>47.4</v>
          </cell>
          <cell r="E470">
            <v>12500</v>
          </cell>
          <cell r="F470">
            <v>592500</v>
          </cell>
        </row>
        <row r="471">
          <cell r="A471">
            <v>0</v>
          </cell>
          <cell r="B471" t="str">
            <v>SUBTOTAL CAPÍTULO</v>
          </cell>
          <cell r="C471">
            <v>0</v>
          </cell>
          <cell r="D471">
            <v>0</v>
          </cell>
          <cell r="E471">
            <v>0</v>
          </cell>
          <cell r="F471">
            <v>50421840</v>
          </cell>
        </row>
        <row r="472">
          <cell r="A472">
            <v>0</v>
          </cell>
          <cell r="B472">
            <v>0</v>
          </cell>
          <cell r="C472">
            <v>0</v>
          </cell>
          <cell r="D472">
            <v>0</v>
          </cell>
          <cell r="E472">
            <v>0</v>
          </cell>
          <cell r="F472">
            <v>0</v>
          </cell>
        </row>
        <row r="473">
          <cell r="A473">
            <v>0</v>
          </cell>
          <cell r="B473" t="str">
            <v xml:space="preserve">TOTAL COSTO DIRECTO </v>
          </cell>
          <cell r="C473">
            <v>0</v>
          </cell>
          <cell r="D473">
            <v>0</v>
          </cell>
          <cell r="E473">
            <v>0</v>
          </cell>
          <cell r="F473">
            <v>1940000000</v>
          </cell>
        </row>
        <row r="474">
          <cell r="A474">
            <v>0</v>
          </cell>
          <cell r="B474">
            <v>0</v>
          </cell>
          <cell r="C474">
            <v>0</v>
          </cell>
          <cell r="D474">
            <v>0</v>
          </cell>
          <cell r="E474">
            <v>0</v>
          </cell>
          <cell r="F474">
            <v>0</v>
          </cell>
        </row>
        <row r="475">
          <cell r="A475">
            <v>0</v>
          </cell>
          <cell r="B475" t="str">
            <v>Administracion</v>
          </cell>
          <cell r="C475">
            <v>0</v>
          </cell>
          <cell r="D475">
            <v>0.14000000000000001</v>
          </cell>
          <cell r="E475">
            <v>0</v>
          </cell>
          <cell r="F475">
            <v>271600000</v>
          </cell>
        </row>
        <row r="476">
          <cell r="A476">
            <v>0</v>
          </cell>
          <cell r="B476" t="str">
            <v>Imprevistos</v>
          </cell>
          <cell r="C476">
            <v>0</v>
          </cell>
          <cell r="D476">
            <v>0.01</v>
          </cell>
          <cell r="E476">
            <v>0</v>
          </cell>
          <cell r="F476">
            <v>19400000</v>
          </cell>
        </row>
        <row r="477">
          <cell r="A477">
            <v>0</v>
          </cell>
          <cell r="B477" t="str">
            <v xml:space="preserve">Utilidad </v>
          </cell>
          <cell r="C477">
            <v>0</v>
          </cell>
          <cell r="D477">
            <v>0.04</v>
          </cell>
          <cell r="E477">
            <v>0</v>
          </cell>
          <cell r="F477">
            <v>77600000</v>
          </cell>
        </row>
        <row r="478">
          <cell r="A478">
            <v>0</v>
          </cell>
          <cell r="B478">
            <v>0</v>
          </cell>
          <cell r="C478">
            <v>0</v>
          </cell>
          <cell r="D478">
            <v>0</v>
          </cell>
          <cell r="E478">
            <v>0</v>
          </cell>
          <cell r="F478">
            <v>0</v>
          </cell>
        </row>
        <row r="479">
          <cell r="A479">
            <v>0</v>
          </cell>
          <cell r="B479" t="str">
            <v xml:space="preserve">TOTAL (SIN IVA) </v>
          </cell>
          <cell r="C479">
            <v>0</v>
          </cell>
          <cell r="D479">
            <v>0</v>
          </cell>
          <cell r="E479">
            <v>0</v>
          </cell>
          <cell r="F479">
            <v>2308600000</v>
          </cell>
        </row>
        <row r="480">
          <cell r="A480">
            <v>0</v>
          </cell>
          <cell r="B480">
            <v>0</v>
          </cell>
          <cell r="C480">
            <v>0</v>
          </cell>
          <cell r="D480">
            <v>0</v>
          </cell>
          <cell r="E480">
            <v>0</v>
          </cell>
          <cell r="F480">
            <v>0</v>
          </cell>
        </row>
        <row r="481">
          <cell r="A481">
            <v>0</v>
          </cell>
          <cell r="B481" t="str">
            <v xml:space="preserve">IVA    (SOBRE UTILIDAD) </v>
          </cell>
          <cell r="C481">
            <v>0</v>
          </cell>
          <cell r="D481">
            <v>0.16</v>
          </cell>
          <cell r="E481">
            <v>0</v>
          </cell>
          <cell r="F481">
            <v>12416000</v>
          </cell>
        </row>
        <row r="482">
          <cell r="A482">
            <v>0</v>
          </cell>
          <cell r="B482">
            <v>0</v>
          </cell>
          <cell r="C482">
            <v>0</v>
          </cell>
          <cell r="D482">
            <v>0</v>
          </cell>
          <cell r="E482">
            <v>0</v>
          </cell>
          <cell r="F482">
            <v>0</v>
          </cell>
        </row>
        <row r="483">
          <cell r="A483">
            <v>0</v>
          </cell>
          <cell r="B483" t="str">
            <v xml:space="preserve">SUBTOTAL </v>
          </cell>
          <cell r="C483">
            <v>0</v>
          </cell>
          <cell r="D483">
            <v>0</v>
          </cell>
          <cell r="E483">
            <v>0</v>
          </cell>
          <cell r="F483">
            <v>2321016000</v>
          </cell>
        </row>
        <row r="484">
          <cell r="A484">
            <v>0</v>
          </cell>
          <cell r="B484">
            <v>0</v>
          </cell>
          <cell r="C484">
            <v>0</v>
          </cell>
          <cell r="D484">
            <v>0</v>
          </cell>
          <cell r="E484">
            <v>0</v>
          </cell>
          <cell r="F48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Inicio"/>
      <sheetName val="Presentación"/>
      <sheetName val="Equipo Técnico"/>
      <sheetName val="Asp. Metodologicos"/>
      <sheetName val="Precios de Ref."/>
      <sheetName val="Esp. Tec. Insumos"/>
      <sheetName val="AIU Min"/>
      <sheetName val="AIU Sel A"/>
      <sheetName val="AIU Lic"/>
      <sheetName val="FACTOR P."/>
      <sheetName val="SALAR"/>
      <sheetName val="MAT"/>
      <sheetName val="BASE"/>
      <sheetName val="PRESUPUESTO (HOSP-5A)"/>
      <sheetName val="PRESUPUESTO (HOSP-5)"/>
      <sheetName val="PRESUPUESTO (HOSP-3)"/>
      <sheetName val="PRESUPUESTO (2)"/>
      <sheetName val="PRESUPUESTO (HDUQSJD)"/>
      <sheetName val="DATOS"/>
      <sheetName val="PRESUPUESTO"/>
      <sheetName val="41"/>
      <sheetName val="FormatoVial"/>
      <sheetName val="42"/>
      <sheetName val="43"/>
      <sheetName val="44"/>
      <sheetName val="45"/>
      <sheetName val="46"/>
      <sheetName val="47"/>
      <sheetName val="48"/>
      <sheetName val="49"/>
      <sheetName val="50"/>
      <sheetName val="51"/>
      <sheetName val="61"/>
      <sheetName val="62"/>
      <sheetName val="63"/>
      <sheetName val="64"/>
      <sheetName val="65"/>
      <sheetName val="66"/>
      <sheetName val="67"/>
      <sheetName val="68"/>
      <sheetName val="69"/>
      <sheetName val="70"/>
      <sheetName val="71"/>
      <sheetName val="72"/>
      <sheetName val="73"/>
      <sheetName val="74"/>
      <sheetName val="75"/>
      <sheetName val="76"/>
      <sheetName val="ANEXO"/>
      <sheetName val="FormatoSocial"/>
      <sheetName val="AnalisisSocial"/>
      <sheetName val="CAN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RESUPUESTO"/>
      <sheetName val="ANALISIS"/>
      <sheetName val="INSUMOS"/>
      <sheetName val="INTERVENTORIA"/>
      <sheetName val="F.M 2,4"/>
      <sheetName val="F.M 1,5"/>
      <sheetName val="AIU"/>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 val="PU (2)"/>
      <sheetName val="item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_ADI"/>
      <sheetName val="CAMBIA"/>
      <sheetName val="costos"/>
      <sheetName val="BASE"/>
      <sheetName val="preac-1"/>
      <sheetName val="preac-2"/>
      <sheetName val="preac-3"/>
      <sheetName val="preac-8"/>
    </sheetNames>
    <sheetDataSet>
      <sheetData sheetId="0"/>
      <sheetData sheetId="1"/>
      <sheetData sheetId="2"/>
      <sheetData sheetId="3"/>
      <sheetData sheetId="4"/>
      <sheetData sheetId="5"/>
      <sheetData sheetId="6"/>
      <sheetData sheetId="7"/>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obra"/>
      <sheetName val="Cronograma"/>
      <sheetName val="A.I.U"/>
      <sheetName val="FACTOR MULTILPLICADOR"/>
      <sheetName val="INTERVENTORIA"/>
      <sheetName val="Presupuesto"/>
      <sheetName val="APUS"/>
      <sheetName val="Cantidades de Obra"/>
      <sheetName val="1,1"/>
      <sheetName val="1,4"/>
      <sheetName val="1,5"/>
      <sheetName val="2,6"/>
      <sheetName val="1,6"/>
      <sheetName val="1,7"/>
      <sheetName val="1,8"/>
      <sheetName val="1,9"/>
      <sheetName val="1,10"/>
      <sheetName val="1,11"/>
      <sheetName val="2,1"/>
      <sheetName val="2,2"/>
      <sheetName val="2,3"/>
      <sheetName val="2,4"/>
      <sheetName val="2,5"/>
      <sheetName val="Hoja4"/>
      <sheetName val="3,2"/>
      <sheetName val="3,4"/>
      <sheetName val="5,3"/>
      <sheetName val="Memorias"/>
      <sheetName val="item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 val="Programa"/>
      <sheetName val="Lista obr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VÍA CRITERIO TECNIC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R 1"/>
      <sheetName val="EQUIPO"/>
      <sheetName val="MATERIALES"/>
      <sheetName val="MANO DE OBRA"/>
      <sheetName val="INDICE"/>
      <sheetName val="ESTADO RED"/>
      <sheetName val="CARRETERAS"/>
      <sheetName val="GENERALIDADES "/>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BASE"/>
      <sheetName val="PRECIOS"/>
      <sheetName val="Itemes Renovación"/>
      <sheetName val="CONT_ADI"/>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OCTUBRE"/>
      <sheetName val="AIU"/>
      <sheetName val="320.1"/>
      <sheetName val="330.2"/>
      <sheetName val="7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mbientes "/>
      <sheetName val="Base"/>
      <sheetName val="Formato"/>
      <sheetName val="Hoja1"/>
      <sheetName val="Resumen "/>
      <sheetName val="Borrador "/>
      <sheetName val="401"/>
      <sheetName val="402"/>
      <sheetName val="502"/>
      <sheetName val="602"/>
      <sheetName val="701"/>
      <sheetName val="702"/>
      <sheetName val="802"/>
      <sheetName val="902"/>
      <sheetName val="1002"/>
      <sheetName val="1201"/>
      <sheetName val="1102"/>
      <sheetName val="1802"/>
      <sheetName val="1402-1502"/>
      <sheetName val="1902"/>
      <sheetName val="1501"/>
      <sheetName val="Cocina "/>
      <sheetName val="Baños"/>
      <sheetName val="Enchapes"/>
      <sheetName val="Pisos"/>
      <sheetName val="Carpinteria Madera"/>
      <sheetName val="Carpinteria Metalica "/>
      <sheetName val="PU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 val="PU (2)"/>
      <sheetName val="item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CARATULA"/>
      <sheetName val="INDICE"/>
      <sheetName val="COMENTARIOS"/>
      <sheetName val="RESUMEN URB"/>
      <sheetName val="URBANISM"/>
      <sheetName val="AREAS"/>
      <sheetName val="CONSIDERACIONES"/>
      <sheetName val="RESUMEN CON"/>
      <sheetName val="DETALLADO"/>
      <sheetName val="UNITARIOS"/>
      <sheetName val="TD"/>
      <sheetName val="FLUJO"/>
      <sheetName val="Ambientes "/>
      <sheetName val="otros"/>
      <sheetName val="PU"/>
      <sheetName val="ESTADO VÍA-CRIT.TECN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BARRIOS"/>
      <sheetName val="PRESUPUESTO"/>
      <sheetName val="PRES.BARRIOS GRUPO I"/>
      <sheetName val="PRES.BARRIOS GRUPO II"/>
      <sheetName val="CONSOLIDADO"/>
      <sheetName val="1,01"/>
      <sheetName val="1,02"/>
      <sheetName val="1,03"/>
      <sheetName val="1,04"/>
      <sheetName val="1,05"/>
      <sheetName val="1,06"/>
      <sheetName val="1,07"/>
      <sheetName val="1,08"/>
      <sheetName val="1,09"/>
      <sheetName val="1,10"/>
      <sheetName val="1,11"/>
      <sheetName val="1,12"/>
      <sheetName val="1,13"/>
      <sheetName val="2,01"/>
      <sheetName val="2,02"/>
      <sheetName val="2,03"/>
      <sheetName val="2,04"/>
      <sheetName val="2,05"/>
      <sheetName val="2,06"/>
      <sheetName val="3,01"/>
      <sheetName val="3,02 "/>
      <sheetName val="3,03"/>
      <sheetName val="3,04"/>
      <sheetName val="3,05"/>
      <sheetName val="3,06"/>
      <sheetName val="3,07"/>
      <sheetName val="3,08"/>
      <sheetName val="3,09"/>
      <sheetName val="3,10"/>
      <sheetName val="4,01"/>
      <sheetName val="5,01"/>
      <sheetName val="5,02"/>
      <sheetName val="5,03"/>
      <sheetName val="5,04"/>
      <sheetName val="5,05"/>
      <sheetName val="5,06"/>
      <sheetName val="5,07"/>
      <sheetName val="5,08"/>
      <sheetName val="5,09"/>
      <sheetName val="5,10"/>
      <sheetName val="5,11"/>
      <sheetName val="6,01"/>
      <sheetName val="6,02"/>
      <sheetName val="6,03"/>
      <sheetName val="6,04"/>
      <sheetName val="6,05"/>
      <sheetName val="6,06"/>
      <sheetName val="7,01"/>
      <sheetName val="8,01"/>
      <sheetName val="9,01 "/>
      <sheetName val="10,01"/>
      <sheetName val="10,02"/>
      <sheetName val="11,01"/>
      <sheetName val="12,01"/>
      <sheetName val="12,02"/>
      <sheetName val="12,03"/>
      <sheetName val="12,04"/>
      <sheetName val="12,05"/>
      <sheetName val="12,06"/>
      <sheetName val="12,07"/>
      <sheetName val="MT"/>
      <sheetName val="EQ"/>
      <sheetName val="TR"/>
      <sheetName val="M.O."/>
      <sheetName val="PRESUPUESTO MANTENIMIENTO Y ADE"/>
      <sheetName val="PRECIOS"/>
    </sheetNames>
    <sheetDataSet>
      <sheetData sheetId="0"/>
      <sheetData sheetId="1">
        <row r="12">
          <cell r="B12" t="str">
            <v>ÍTEM</v>
          </cell>
        </row>
        <row r="13">
          <cell r="B13">
            <v>1</v>
          </cell>
          <cell r="C13" t="str">
            <v>PRELIMINARES</v>
          </cell>
        </row>
        <row r="14">
          <cell r="B14">
            <v>1.01</v>
          </cell>
          <cell r="C14" t="str">
            <v>DESMONTE MODULO CERRAMIENTO MALLA ESLABONADA</v>
          </cell>
          <cell r="G14" t="str">
            <v>M2</v>
          </cell>
        </row>
        <row r="15">
          <cell r="B15">
            <v>1.02</v>
          </cell>
          <cell r="C15" t="str">
            <v>DESMONTE DE ESTRUCTURA DEPORTIVA 1</v>
          </cell>
          <cell r="G15" t="str">
            <v xml:space="preserve"> UND </v>
          </cell>
        </row>
        <row r="16">
          <cell r="B16">
            <v>1.03</v>
          </cell>
          <cell r="C16" t="str">
            <v>DESMONTE DE ESTRUCTURA DEPORTIVA 2</v>
          </cell>
          <cell r="G16" t="str">
            <v>UND</v>
          </cell>
        </row>
        <row r="17">
          <cell r="B17">
            <v>1.04</v>
          </cell>
          <cell r="C17" t="str">
            <v>DESMONTE DE CUBIERTA EN TEJA METÁLICA</v>
          </cell>
          <cell r="G17" t="str">
            <v>M2</v>
          </cell>
        </row>
        <row r="18">
          <cell r="B18">
            <v>1.05</v>
          </cell>
          <cell r="C18" t="str">
            <v>DEMOLISION CANALETA EN CONCRETO</v>
          </cell>
          <cell r="G18" t="str">
            <v>ML</v>
          </cell>
        </row>
        <row r="19">
          <cell r="B19">
            <v>1.06</v>
          </cell>
          <cell r="C19" t="str">
            <v>DESMONTE DE JUEGO INFANTIL</v>
          </cell>
          <cell r="G19" t="str">
            <v>UND</v>
          </cell>
        </row>
        <row r="20">
          <cell r="B20">
            <v>1.07</v>
          </cell>
          <cell r="C20" t="str">
            <v>DESMONTE APARATO GIMNASIO AL AIRE LIBRE</v>
          </cell>
          <cell r="G20" t="str">
            <v>UND</v>
          </cell>
        </row>
        <row r="21">
          <cell r="B21">
            <v>1.08</v>
          </cell>
          <cell r="C21" t="str">
            <v>DESMONTE DE TABLEROS DE BALONCESTO</v>
          </cell>
          <cell r="G21" t="str">
            <v>UND</v>
          </cell>
        </row>
        <row r="22">
          <cell r="B22">
            <v>1.0900000000000001</v>
          </cell>
          <cell r="C22" t="str">
            <v>DESMONTE DE GRAMA SINTETICA</v>
          </cell>
          <cell r="G22" t="str">
            <v>M2</v>
          </cell>
        </row>
        <row r="23">
          <cell r="B23">
            <v>1.1000000000000001</v>
          </cell>
          <cell r="C23" t="str">
            <v>DEMOLISION DE PISOS EN CONCRETO E=0,10 M</v>
          </cell>
          <cell r="G23" t="str">
            <v>M2</v>
          </cell>
        </row>
        <row r="24">
          <cell r="B24">
            <v>1.1100000000000001</v>
          </cell>
          <cell r="C24" t="str">
            <v>DEMOLISION DE MAMPOSTERIA</v>
          </cell>
          <cell r="G24" t="str">
            <v>M2</v>
          </cell>
        </row>
        <row r="25">
          <cell r="B25">
            <v>1.1200000000000001</v>
          </cell>
          <cell r="C25" t="str">
            <v>LAVADO DE SUPERFICIE DE ESCENARIO DEPORTIVO</v>
          </cell>
          <cell r="G25" t="str">
            <v>M2</v>
          </cell>
        </row>
        <row r="26">
          <cell r="B26">
            <v>1.1299999999999999</v>
          </cell>
          <cell r="C26" t="str">
            <v>DESCAPOTE</v>
          </cell>
          <cell r="G26" t="str">
            <v>M2</v>
          </cell>
        </row>
        <row r="28">
          <cell r="B28">
            <v>2</v>
          </cell>
          <cell r="C28" t="str">
            <v>MOVIMIENTO DE TIERRAS</v>
          </cell>
        </row>
        <row r="29">
          <cell r="B29">
            <v>2.0099999999999998</v>
          </cell>
          <cell r="C29" t="str">
            <v>SUMINISTRO EN INSTALACION DE RELLENO ORGANICO</v>
          </cell>
          <cell r="G29" t="str">
            <v>M3</v>
          </cell>
        </row>
        <row r="30">
          <cell r="B30">
            <v>2.02</v>
          </cell>
          <cell r="C30" t="str">
            <v>NIVELACION Y CONFORMACION DE SUPERFICIE</v>
          </cell>
          <cell r="G30" t="str">
            <v>M2</v>
          </cell>
        </row>
        <row r="31">
          <cell r="B31">
            <v>2.0299999999999998</v>
          </cell>
          <cell r="C31" t="str">
            <v>RELLENO COMPACTADO</v>
          </cell>
          <cell r="G31" t="str">
            <v>M3</v>
          </cell>
        </row>
        <row r="32">
          <cell r="B32">
            <v>2.04</v>
          </cell>
          <cell r="C32" t="str">
            <v>EXCAVACION MECANICA MATERIAL COMUN</v>
          </cell>
          <cell r="G32" t="str">
            <v>M3</v>
          </cell>
        </row>
        <row r="33">
          <cell r="B33">
            <v>2.0499999999999998</v>
          </cell>
          <cell r="C33" t="str">
            <v>EXCAVACION MANUAL MATERIAL COMUN</v>
          </cell>
          <cell r="G33" t="str">
            <v>M3</v>
          </cell>
        </row>
        <row r="34">
          <cell r="B34">
            <v>2.06</v>
          </cell>
          <cell r="C34" t="str">
            <v>EXCAVACION MATERIAL EN ROCA</v>
          </cell>
          <cell r="G34" t="str">
            <v>M3</v>
          </cell>
        </row>
        <row r="36">
          <cell r="B36">
            <v>3</v>
          </cell>
          <cell r="C36" t="str">
            <v>PISOS</v>
          </cell>
        </row>
        <row r="37">
          <cell r="B37">
            <v>3.01</v>
          </cell>
          <cell r="C37" t="str">
            <v xml:space="preserve">TRATAMIENTO Y SELLADO DE JUNTAS </v>
          </cell>
          <cell r="G37" t="str">
            <v>ML</v>
          </cell>
        </row>
        <row r="38">
          <cell r="B38">
            <v>3.02</v>
          </cell>
          <cell r="C38" t="str">
            <v>SUMINISTRO E INSTALACION ASFALTO EN FRIO E=0,05m</v>
          </cell>
          <cell r="G38" t="str">
            <v>M2</v>
          </cell>
        </row>
        <row r="39">
          <cell r="B39">
            <v>3.03</v>
          </cell>
          <cell r="C39" t="str">
            <v>MORTERO 1:4</v>
          </cell>
          <cell r="G39" t="str">
            <v>M2</v>
          </cell>
        </row>
        <row r="40">
          <cell r="B40">
            <v>3.04</v>
          </cell>
          <cell r="C40" t="str">
            <v xml:space="preserve">CANALETA AGUAS LLUVIAS CONCRETO FUNDIDA EN SITIO 3000 PSI 0.20 X 0.25, INCLUYE TAPA-REJILLA EN CONCRETO PREFABRICADA </v>
          </cell>
          <cell r="G40" t="str">
            <v>ML</v>
          </cell>
        </row>
        <row r="41">
          <cell r="B41">
            <v>3.05</v>
          </cell>
          <cell r="C41" t="str">
            <v>DADOS EN CONCRETO DE 3000 PSI PARA SOPORTE ESTRUCTURA DE CUBIERTA</v>
          </cell>
          <cell r="G41" t="str">
            <v>M3</v>
          </cell>
        </row>
        <row r="42">
          <cell r="B42">
            <v>3.06</v>
          </cell>
          <cell r="C42" t="str">
            <v>BORDILLO CONFINAMIENTO 3000 PSI 0,10M X 0,30M</v>
          </cell>
          <cell r="G42" t="str">
            <v>ML</v>
          </cell>
        </row>
        <row r="43">
          <cell r="B43">
            <v>3.07</v>
          </cell>
          <cell r="C43" t="str">
            <v xml:space="preserve">SUMINISTRO E INSTALACION TAPA EN CONCRETO PARA CANALETA </v>
          </cell>
          <cell r="G43" t="str">
            <v>ML</v>
          </cell>
        </row>
        <row r="44">
          <cell r="B44">
            <v>3.08</v>
          </cell>
          <cell r="C44" t="str">
            <v xml:space="preserve">SUMINISTRO E INSTALACION PISO EN ADOQUIN </v>
          </cell>
          <cell r="G44" t="str">
            <v>M2</v>
          </cell>
        </row>
        <row r="45">
          <cell r="B45">
            <v>3.09</v>
          </cell>
          <cell r="C45" t="str">
            <v>PISO EN CONCRETO 2500 PSI E=0,10M</v>
          </cell>
          <cell r="G45" t="str">
            <v>M2</v>
          </cell>
        </row>
        <row r="46">
          <cell r="B46">
            <v>3.1</v>
          </cell>
          <cell r="C46" t="str">
            <v>SUMINISTRO E INSTALACION DE GRAMA SINTETICA</v>
          </cell>
          <cell r="G46" t="str">
            <v>M2</v>
          </cell>
        </row>
        <row r="48">
          <cell r="B48">
            <v>4</v>
          </cell>
          <cell r="C48" t="str">
            <v>PAÑETES</v>
          </cell>
        </row>
        <row r="49">
          <cell r="B49">
            <v>4.01</v>
          </cell>
          <cell r="C49" t="str">
            <v>PAÑETE EXTERIOR E=0,03</v>
          </cell>
          <cell r="G49" t="str">
            <v>M2</v>
          </cell>
        </row>
        <row r="51">
          <cell r="B51">
            <v>5</v>
          </cell>
          <cell r="C51" t="str">
            <v>CARPINTERIA METÁLICA</v>
          </cell>
        </row>
        <row r="52">
          <cell r="B52">
            <v>5.01</v>
          </cell>
          <cell r="C52" t="str">
            <v>MANTENIMIENTO E INSTALACION DE ESTRUCTURA DEPORTIVA 1</v>
          </cell>
          <cell r="G52" t="str">
            <v>UND</v>
          </cell>
        </row>
        <row r="53">
          <cell r="B53">
            <v>5.0199999999999996</v>
          </cell>
          <cell r="C53" t="str">
            <v>MANTENIMIENTO E INSTALACION DE ESTRUCTURA DEPORTIVA 2</v>
          </cell>
          <cell r="G53" t="str">
            <v>UND</v>
          </cell>
        </row>
        <row r="54">
          <cell r="B54">
            <v>5.03</v>
          </cell>
          <cell r="C54" t="str">
            <v xml:space="preserve">MANTENIMIENTO DE CERRAMIENTO EN MODULO DE MALLA ESLABONADA </v>
          </cell>
          <cell r="G54" t="str">
            <v>M2</v>
          </cell>
        </row>
        <row r="55">
          <cell r="B55">
            <v>5.04</v>
          </cell>
          <cell r="C55" t="str">
            <v xml:space="preserve">MANTENIMIENTO DE CERRAMIENTO EN VARILLA </v>
          </cell>
          <cell r="G55" t="str">
            <v>M2</v>
          </cell>
        </row>
        <row r="56">
          <cell r="B56">
            <v>5.05</v>
          </cell>
          <cell r="C56" t="str">
            <v>SUMINISTRO E INSTALACION MODULO EN MALLA ESLABONADA PARA CERRAMIENTO</v>
          </cell>
          <cell r="G56" t="str">
            <v>M2</v>
          </cell>
        </row>
        <row r="57">
          <cell r="B57">
            <v>5.0599999999999996</v>
          </cell>
          <cell r="C57" t="str">
            <v>MANTENIMIENTO DE ESTRUCTURA METÁLICA DE CUBIERTA (CERCHA)</v>
          </cell>
          <cell r="G57" t="str">
            <v>ML</v>
          </cell>
        </row>
        <row r="58">
          <cell r="B58">
            <v>5.07</v>
          </cell>
          <cell r="C58" t="str">
            <v>MANTENIMIENTO DE ESTRUCTURA METÁLICA DE CUBIERTA (MENSULA)</v>
          </cell>
          <cell r="G58" t="str">
            <v>ML</v>
          </cell>
        </row>
        <row r="59">
          <cell r="B59">
            <v>5.08</v>
          </cell>
          <cell r="C59" t="str">
            <v>MANTENIMIENTO DE ANCLAJE DE ESTRUCTURA METÁLICA DE CUBIERTA (MENSULA)</v>
          </cell>
          <cell r="G59" t="str">
            <v>UN</v>
          </cell>
        </row>
        <row r="60">
          <cell r="B60">
            <v>5.09</v>
          </cell>
          <cell r="C60" t="str">
            <v>SUMINISTRO E INSTALACION DE TABLERO EN ACRILICO (INCLUYE ARO Y MALLA)</v>
          </cell>
          <cell r="G60" t="str">
            <v>UN</v>
          </cell>
        </row>
        <row r="61">
          <cell r="B61">
            <v>5.0999999999999996</v>
          </cell>
          <cell r="C61" t="str">
            <v>POSTES METÁLICOS DE 3" PARA SOPORTE MALLA EN NYLON L=7,5</v>
          </cell>
          <cell r="G61" t="str">
            <v>UN</v>
          </cell>
        </row>
        <row r="62">
          <cell r="B62">
            <v>5.1100000000000003</v>
          </cell>
          <cell r="C62" t="str">
            <v>CERRAMIENTO EN MALLA DE NYLON</v>
          </cell>
          <cell r="G62" t="str">
            <v>M2</v>
          </cell>
        </row>
        <row r="64">
          <cell r="B64">
            <v>6</v>
          </cell>
          <cell r="C64" t="str">
            <v>ACABADOS</v>
          </cell>
        </row>
        <row r="65">
          <cell r="B65">
            <v>6.01</v>
          </cell>
          <cell r="C65" t="str">
            <v>SUMINISTRO E INSTALACION PINTURA PARA CANCHA 2 MANOS</v>
          </cell>
          <cell r="G65" t="str">
            <v>M2</v>
          </cell>
        </row>
        <row r="66">
          <cell r="B66">
            <v>6.02</v>
          </cell>
          <cell r="C66" t="str">
            <v>DEMARCACION DE CANCHA SEGÚN DISEÑO</v>
          </cell>
          <cell r="G66" t="str">
            <v>ML</v>
          </cell>
        </row>
        <row r="67">
          <cell r="B67">
            <v>6.03</v>
          </cell>
          <cell r="C67" t="str">
            <v>PINTURA PARA EXTERIORES A DOS MANOS</v>
          </cell>
          <cell r="G67" t="str">
            <v>M2</v>
          </cell>
        </row>
        <row r="68">
          <cell r="B68">
            <v>6.04</v>
          </cell>
          <cell r="C68" t="str">
            <v>MAMPOSTERIA EN LADRILLO A LA VISTA</v>
          </cell>
          <cell r="G68" t="str">
            <v>M2</v>
          </cell>
        </row>
        <row r="69">
          <cell r="B69">
            <v>6.05</v>
          </cell>
          <cell r="C69" t="str">
            <v>LAVADO DE MAMPOSTERIA EXISTENTE EN LADRILLO A LA VISTA</v>
          </cell>
          <cell r="G69" t="str">
            <v>M2</v>
          </cell>
        </row>
        <row r="70">
          <cell r="B70">
            <v>6.06</v>
          </cell>
          <cell r="C70" t="str">
            <v>DEMARCACION DE CANCHA EN PISO DE TIERRA SEGÚN DISEÑO</v>
          </cell>
          <cell r="G70" t="str">
            <v>ML</v>
          </cell>
        </row>
        <row r="72">
          <cell r="B72">
            <v>7</v>
          </cell>
          <cell r="C72" t="str">
            <v>CUBIERTAS</v>
          </cell>
        </row>
        <row r="73">
          <cell r="B73">
            <v>7.01</v>
          </cell>
          <cell r="C73" t="str">
            <v xml:space="preserve">SUMINSTRO E INSTALACION DE TEJA TERMOACUSTICA </v>
          </cell>
          <cell r="G73" t="str">
            <v>M2</v>
          </cell>
        </row>
        <row r="75">
          <cell r="B75">
            <v>8</v>
          </cell>
          <cell r="C75" t="str">
            <v>JUEGOS INFANTILES</v>
          </cell>
        </row>
        <row r="76">
          <cell r="B76">
            <v>8.01</v>
          </cell>
          <cell r="C76" t="str">
            <v>SUMINSTRO E INSTALACION DE PARQUE INFANTIL COMPACTO</v>
          </cell>
          <cell r="G76" t="str">
            <v>UND</v>
          </cell>
        </row>
        <row r="78">
          <cell r="B78">
            <v>9</v>
          </cell>
          <cell r="C78" t="str">
            <v>GIMNASIOS AL AIRE LIBRE</v>
          </cell>
        </row>
        <row r="79">
          <cell r="B79">
            <v>9.01</v>
          </cell>
          <cell r="C79" t="str">
            <v>SUMINISTRO E INTALACION DE CIRCUITO BIOSALUDABLE</v>
          </cell>
          <cell r="G79" t="str">
            <v>UND</v>
          </cell>
        </row>
        <row r="81">
          <cell r="B81">
            <v>10</v>
          </cell>
          <cell r="C81" t="str">
            <v>MOBILIARIO URBANO</v>
          </cell>
        </row>
        <row r="82">
          <cell r="B82">
            <v>10.01</v>
          </cell>
          <cell r="C82" t="str">
            <v xml:space="preserve">SUMINISTRO E INSTALACION DE BASURERA TRIPLE EN ACERO INOXIDABLE </v>
          </cell>
          <cell r="G82" t="str">
            <v>UND</v>
          </cell>
        </row>
        <row r="83">
          <cell r="B83">
            <v>10.02</v>
          </cell>
          <cell r="C83" t="str">
            <v>SUMINSTRO E INSTALACION DE BANCAS MODULARES</v>
          </cell>
          <cell r="G83" t="str">
            <v>UND</v>
          </cell>
        </row>
        <row r="85">
          <cell r="B85">
            <v>11</v>
          </cell>
          <cell r="C85" t="str">
            <v>ZONAS VERDES</v>
          </cell>
        </row>
        <row r="86">
          <cell r="B86">
            <v>11.01</v>
          </cell>
          <cell r="C86" t="str">
            <v>SUMINISTRO E INSTALACION DE PRADO JAPONES</v>
          </cell>
          <cell r="G86" t="str">
            <v>M2</v>
          </cell>
        </row>
        <row r="88">
          <cell r="B88">
            <v>12</v>
          </cell>
          <cell r="C88" t="str">
            <v xml:space="preserve">RETIRO DE INFRAESTRUCTURA EXISTENTE </v>
          </cell>
        </row>
        <row r="89">
          <cell r="B89">
            <v>12.01</v>
          </cell>
          <cell r="C89" t="str">
            <v>RETIRO, TRANSPORTE Y ENTREGA EN BODEGA DEL MUNICIPIO DE MODULO CERRAMIENTO MALLA ESLABONADA</v>
          </cell>
          <cell r="G89" t="str">
            <v>M2</v>
          </cell>
        </row>
        <row r="90">
          <cell r="B90">
            <v>12.02</v>
          </cell>
          <cell r="C90" t="str">
            <v>RETIRO, TRANSPORTE Y ENTREGA EN BODEGA DEL MUNICIPIO DE CUBIERTA EN TEJA METÁLICA</v>
          </cell>
          <cell r="G90" t="str">
            <v>M2</v>
          </cell>
        </row>
        <row r="91">
          <cell r="B91">
            <v>12.03</v>
          </cell>
          <cell r="C91" t="str">
            <v>RETIRO, TRANSPORTE Y ENTREGA EN BODEGA DEL MUNICIPIO DE JUEGOS INFANTILES</v>
          </cell>
          <cell r="G91" t="str">
            <v>UND</v>
          </cell>
        </row>
        <row r="92">
          <cell r="B92">
            <v>12.04</v>
          </cell>
          <cell r="C92" t="str">
            <v>RETIRO, TRANSPORTE Y ENTREGA EN BODEGA DEL MUNICIPIO DE APARATOS GIMNASIOS AL AIRE LIBRE</v>
          </cell>
          <cell r="G92" t="str">
            <v>UND</v>
          </cell>
        </row>
        <row r="93">
          <cell r="B93">
            <v>12.05</v>
          </cell>
          <cell r="C93" t="str">
            <v>RETIRO, TRANSPORTE Y ENTREGA EN BODEGA DEL MUNICIPIO DE TABLEROS DE BALONCESTO</v>
          </cell>
          <cell r="G93" t="str">
            <v>UND</v>
          </cell>
        </row>
        <row r="94">
          <cell r="B94">
            <v>12.06</v>
          </cell>
          <cell r="C94" t="str">
            <v>RETIRO, TRANSPORTE Y ENTREGA EN BODEGA DEL MUNICIPIO DE GRAMA SINTETICA</v>
          </cell>
          <cell r="G94" t="str">
            <v>M2</v>
          </cell>
        </row>
        <row r="95">
          <cell r="B95">
            <v>12.07</v>
          </cell>
          <cell r="C95" t="str">
            <v>RETIRO, TRANSPORTE Y DISPOSICION FINAL DE ESCOMBROS</v>
          </cell>
          <cell r="G95" t="str">
            <v>M3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NO DE OBRA"/>
      <sheetName val="MATERIALES"/>
      <sheetName val="CONSOLIDADO APU VIAS"/>
      <sheetName val="23,1"/>
      <sheetName val="23,2"/>
      <sheetName val="23,3"/>
      <sheetName val="23,4"/>
      <sheetName val="23,5"/>
      <sheetName val="23,6"/>
      <sheetName val="23,7"/>
      <sheetName val="23,8"/>
      <sheetName val="24,1"/>
      <sheetName val="24,2"/>
      <sheetName val="24,3"/>
      <sheetName val="25,1"/>
      <sheetName val="25,2"/>
      <sheetName val="25,3"/>
      <sheetName val="26,1"/>
      <sheetName val="26,2"/>
      <sheetName val="26,3"/>
      <sheetName val="27,1"/>
      <sheetName val="27,2"/>
      <sheetName val="27,3"/>
      <sheetName val="28,1"/>
      <sheetName val="28,2"/>
      <sheetName val="28,3"/>
      <sheetName val="28,4"/>
      <sheetName val="28,5"/>
      <sheetName val="28,6"/>
      <sheetName val="28,7"/>
      <sheetName val="28,8"/>
      <sheetName val="28,9"/>
      <sheetName val="28,10"/>
      <sheetName val="28,11"/>
      <sheetName val="28,12"/>
      <sheetName val="28,13"/>
      <sheetName val="28,14"/>
      <sheetName val="28,15"/>
      <sheetName val="28,16"/>
      <sheetName val="29,1"/>
      <sheetName val="29,2"/>
      <sheetName val="29,3"/>
      <sheetName val="29,4"/>
      <sheetName val="29,5"/>
      <sheetName val="29,6"/>
      <sheetName val="29,7"/>
      <sheetName val="29,8"/>
      <sheetName val="30,1"/>
      <sheetName val="30,2"/>
      <sheetName val="30,3"/>
      <sheetName val="30,4"/>
      <sheetName val="30,5"/>
      <sheetName val="30,6"/>
      <sheetName val="30,7"/>
      <sheetName val="30,8"/>
      <sheetName val="30,9"/>
      <sheetName val="31,1,1"/>
      <sheetName val="31,1,2"/>
      <sheetName val="31,1,3"/>
      <sheetName val="31,1,4"/>
      <sheetName val="31,1,5"/>
      <sheetName val="31,1,6"/>
      <sheetName val="31,1,7"/>
      <sheetName val="31,1,8"/>
      <sheetName val="31,1,9"/>
      <sheetName val="31,1,10"/>
      <sheetName val="31,1,11"/>
      <sheetName val="31,1,12"/>
      <sheetName val="31,1,13"/>
      <sheetName val="31,1,14"/>
      <sheetName val="31,1,15"/>
      <sheetName val="31,1,16"/>
      <sheetName val="31,1,17"/>
      <sheetName val="31,1,18"/>
      <sheetName val="31,1,19"/>
      <sheetName val="31,1,20"/>
      <sheetName val="31,1,21"/>
      <sheetName val="31,1,22"/>
      <sheetName val="31,1,23"/>
      <sheetName val="31,2,1"/>
      <sheetName val="31,2,2"/>
      <sheetName val="31,2,3"/>
      <sheetName val="31,2,4"/>
      <sheetName val="31,2,5"/>
      <sheetName val="31,2,6"/>
      <sheetName val="31,2,7"/>
      <sheetName val="31,2,8"/>
      <sheetName val="31,2,9"/>
      <sheetName val="31,2,10"/>
      <sheetName val="31,2,11"/>
      <sheetName val="31,2,12"/>
      <sheetName val="31,2,13"/>
      <sheetName val="31,2,14"/>
      <sheetName val="32,1"/>
      <sheetName val="32,2"/>
      <sheetName val="32,3"/>
      <sheetName val="32,4"/>
      <sheetName val="32,5"/>
      <sheetName val="32,6"/>
      <sheetName val="32,7"/>
      <sheetName val="33,1"/>
      <sheetName val="33,2"/>
      <sheetName val="33,3"/>
      <sheetName val="34,1"/>
      <sheetName val="34,2"/>
      <sheetName val="PU (2)"/>
      <sheetName val="Constantes Generales"/>
      <sheetName val="Prestaciones Sociales"/>
      <sheetName val="TARIFAS"/>
      <sheetName val="ESTADO RED"/>
      <sheetName val="Form5 _Pág_ 1"/>
      <sheetName val="Form5 _Pág_ 2"/>
      <sheetName val="CARRETERAS"/>
      <sheetName val="GENERALIDADE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tems"/>
    </sheetNames>
    <sheetDataSet>
      <sheetData sheetId="0"/>
      <sheetData sheetId="1"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Datos"/>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ESTADO VÍA-CRIT.TECNICO"/>
      <sheetName val="SUB APU"/>
      <sheetName val="TARIFAS"/>
      <sheetName val="PRECIOS"/>
      <sheetName val="PREACTA 6"/>
      <sheetName val="TABLA 2008"/>
      <sheetName val="CLASIFICACION"/>
      <sheetName val="PRESUPUEST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desmonte"/>
      <sheetName val="SUB APU"/>
    </sheetNames>
    <sheetDataSet>
      <sheetData sheetId="0">
        <row r="3">
          <cell r="C3" t="str">
            <v>CANCHA MÚLTIPLE 750 m2  ZONA ALTA "SUELO E"</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CTA 2"/>
      <sheetName val="ACTA 3"/>
      <sheetName val="ACTA 1"/>
      <sheetName val="APU 3"/>
      <sheetName val="APU"/>
      <sheetName val="APU ACTA 2"/>
      <sheetName val="materiales"/>
      <sheetName val=" personal"/>
      <sheetName val="AIU"/>
      <sheetName val="PS 2016"/>
      <sheetName val="Prestaciones 2017"/>
      <sheetName val="Presup_Cancha"/>
    </sheetNames>
    <sheetDataSet>
      <sheetData sheetId="0"/>
      <sheetData sheetId="1">
        <row r="34">
          <cell r="D34">
            <v>17.55</v>
          </cell>
        </row>
      </sheetData>
      <sheetData sheetId="2">
        <row r="11">
          <cell r="D11">
            <v>55.739999999999995</v>
          </cell>
        </row>
      </sheetData>
      <sheetData sheetId="3">
        <row r="10">
          <cell r="D10">
            <v>46</v>
          </cell>
        </row>
      </sheetData>
      <sheetData sheetId="4"/>
      <sheetData sheetId="5" refreshError="1"/>
      <sheetData sheetId="6"/>
      <sheetData sheetId="7"/>
      <sheetData sheetId="8"/>
      <sheetData sheetId="9"/>
      <sheetData sheetId="10"/>
      <sheetData sheetId="11"/>
      <sheetData sheetId="12"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
      <sheetName val="Incremento MO"/>
      <sheetName val="1,2"/>
      <sheetName val="1,1"/>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2,1"/>
      <sheetName val="2,2"/>
      <sheetName val="2,3"/>
      <sheetName val="2,4"/>
      <sheetName val="2,5"/>
      <sheetName val="2,6"/>
      <sheetName val="2,7"/>
      <sheetName val="2,8"/>
      <sheetName val="2,9"/>
      <sheetName val="2,10"/>
      <sheetName val="2,11"/>
      <sheetName val="2,12"/>
      <sheetName val="3,1"/>
      <sheetName val="4,1"/>
      <sheetName val="4,2"/>
      <sheetName val="4,3"/>
      <sheetName val="4,4"/>
      <sheetName val="4,5"/>
      <sheetName val="4,6"/>
      <sheetName val="4,7"/>
      <sheetName val="4,8"/>
      <sheetName val="4,9"/>
      <sheetName val="4,10"/>
      <sheetName val="4,11"/>
      <sheetName val="4,12"/>
      <sheetName val="4,13"/>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7,1"/>
      <sheetName val="7,2"/>
      <sheetName val="8,1,1"/>
      <sheetName val="8,1,2"/>
      <sheetName val="8,1,3"/>
      <sheetName val="8,1,4"/>
      <sheetName val="9,1,1"/>
      <sheetName val="9,1,2"/>
      <sheetName val="9,1,3"/>
      <sheetName val="9,1,4"/>
      <sheetName val="9,1,5"/>
      <sheetName val="9,1,6"/>
      <sheetName val="10,1,1"/>
      <sheetName val="10,1,2"/>
      <sheetName val="10,1,3"/>
      <sheetName val="10,1,4"/>
      <sheetName val="10,1,5"/>
      <sheetName val="10,1,6"/>
      <sheetName val="10,1,7"/>
      <sheetName val="11,1,1"/>
      <sheetName val="11,1,2"/>
      <sheetName val="11,1,3"/>
      <sheetName val="11,1,4"/>
      <sheetName val="11,2"/>
      <sheetName val="11,3"/>
      <sheetName val="12,1"/>
      <sheetName val="12,2"/>
      <sheetName val="12,3"/>
      <sheetName val="12,4"/>
      <sheetName val="12,5"/>
      <sheetName val="12,6"/>
      <sheetName val="12,7"/>
      <sheetName val="12,8"/>
      <sheetName val="12,9"/>
      <sheetName val="12,10"/>
      <sheetName val="13,1"/>
      <sheetName val="13,2"/>
      <sheetName val="14,1"/>
      <sheetName val="14,2,1"/>
      <sheetName val="14,2,2"/>
      <sheetName val="14,2,3"/>
      <sheetName val="14,3"/>
      <sheetName val="14,4"/>
      <sheetName val="14,5"/>
      <sheetName val="14,6"/>
      <sheetName val="14,7"/>
      <sheetName val="14,8"/>
      <sheetName val="14,9"/>
      <sheetName val="14,10"/>
      <sheetName val="15,1"/>
      <sheetName val="15,2"/>
      <sheetName val="15,3"/>
      <sheetName val="15,4"/>
      <sheetName val="15,5"/>
      <sheetName val="15,6"/>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7,1"/>
      <sheetName val="17,2"/>
      <sheetName val="17,3"/>
      <sheetName val="17,4"/>
      <sheetName val="17,5"/>
      <sheetName val="17,6"/>
      <sheetName val="17,7"/>
      <sheetName val="17,8"/>
      <sheetName val="18,1"/>
      <sheetName val="19,1"/>
      <sheetName val="NP,01"/>
      <sheetName val="NP,02"/>
      <sheetName val="NP,03"/>
      <sheetName val="NP,04"/>
      <sheetName val="NP,05"/>
      <sheetName val="NP,06"/>
      <sheetName val="NP,07"/>
      <sheetName val="NP,08"/>
      <sheetName val="NP,09"/>
      <sheetName val="NP,10"/>
      <sheetName val="NP,11"/>
      <sheetName val="NP,12"/>
      <sheetName val="FORMATO"/>
      <sheetName val="Materiales "/>
      <sheetName val="Costo por Bloque"/>
      <sheetName val="Actividades Proyectadas"/>
      <sheetName val="Actividades a ejecutar-pisos "/>
      <sheetName val="Por facturar plataforma"/>
      <sheetName val="CONTROL ANTICIPO 12-3-201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563AE5-318C-4C2D-B78B-77E7F49E8664}">
  <sheetPr>
    <pageSetUpPr fitToPage="1"/>
  </sheetPr>
  <dimension ref="A1:Y95"/>
  <sheetViews>
    <sheetView showGridLines="0" tabSelected="1" topLeftCell="B63" zoomScale="69" zoomScaleNormal="69" workbookViewId="0">
      <selection activeCell="F80" sqref="F80"/>
    </sheetView>
  </sheetViews>
  <sheetFormatPr baseColWidth="10" defaultRowHeight="13.5"/>
  <cols>
    <col min="1" max="1" width="11.42578125" style="131"/>
    <col min="2" max="2" width="66" style="135" bestFit="1" customWidth="1"/>
    <col min="3" max="3" width="11.42578125" style="131"/>
    <col min="4" max="4" width="12.7109375" style="131" customWidth="1"/>
    <col min="5" max="5" width="2.42578125" style="131" customWidth="1"/>
    <col min="6" max="6" width="19.42578125" style="131" customWidth="1"/>
    <col min="7" max="7" width="2.85546875" style="131" customWidth="1"/>
    <col min="8" max="8" width="18.42578125" style="131" customWidth="1"/>
    <col min="9" max="9" width="25.5703125" style="131" customWidth="1"/>
    <col min="10" max="10" width="16.5703125" style="131" customWidth="1"/>
    <col min="11" max="11" width="13.42578125" style="131" customWidth="1"/>
    <col min="12" max="12" width="24.5703125" style="131" customWidth="1"/>
    <col min="13" max="13" width="26.7109375" style="131" bestFit="1" customWidth="1"/>
    <col min="14" max="14" width="14.28515625" style="131" customWidth="1"/>
    <col min="15" max="15" width="12.5703125" style="131" bestFit="1" customWidth="1"/>
    <col min="16" max="16384" width="11.42578125" style="131"/>
  </cols>
  <sheetData>
    <row r="1" spans="1:25" s="124" customFormat="1" ht="28.5" customHeight="1">
      <c r="A1" s="363" t="s">
        <v>530</v>
      </c>
      <c r="B1" s="363"/>
      <c r="C1" s="363"/>
      <c r="D1" s="363"/>
      <c r="E1" s="363"/>
      <c r="F1" s="363"/>
      <c r="G1" s="363"/>
      <c r="H1" s="363"/>
      <c r="I1" s="363"/>
      <c r="J1" s="363"/>
      <c r="K1" s="363"/>
      <c r="L1" s="363"/>
      <c r="M1" s="173"/>
    </row>
    <row r="2" spans="1:25" s="124" customFormat="1" ht="28.5" customHeight="1">
      <c r="A2" s="363" t="s">
        <v>661</v>
      </c>
      <c r="B2" s="363"/>
      <c r="C2" s="363"/>
      <c r="D2" s="363"/>
      <c r="E2" s="363"/>
      <c r="F2" s="363"/>
      <c r="G2" s="363"/>
      <c r="H2" s="363"/>
      <c r="I2" s="363"/>
      <c r="J2" s="363"/>
      <c r="K2" s="363"/>
      <c r="L2" s="363"/>
      <c r="M2" s="173"/>
      <c r="N2" s="125"/>
      <c r="O2" s="125"/>
      <c r="P2" s="125"/>
      <c r="Q2" s="125"/>
      <c r="R2" s="125"/>
      <c r="S2" s="125"/>
      <c r="T2" s="125"/>
      <c r="U2" s="125"/>
      <c r="V2" s="125"/>
      <c r="W2" s="125"/>
      <c r="X2" s="125"/>
      <c r="Y2" s="125"/>
    </row>
    <row r="3" spans="1:25" s="124" customFormat="1" ht="28.5" customHeight="1">
      <c r="A3" s="364" t="s">
        <v>139</v>
      </c>
      <c r="B3" s="364"/>
      <c r="C3" s="364"/>
      <c r="D3" s="364"/>
      <c r="E3" s="364"/>
      <c r="F3" s="364"/>
      <c r="G3" s="364"/>
      <c r="H3" s="364"/>
      <c r="I3" s="364"/>
      <c r="J3" s="364"/>
      <c r="K3" s="364"/>
      <c r="L3" s="364"/>
      <c r="M3" s="174"/>
      <c r="N3" s="125"/>
      <c r="O3" s="125"/>
      <c r="P3" s="125"/>
      <c r="Q3" s="125"/>
      <c r="R3" s="125"/>
      <c r="S3" s="125"/>
      <c r="T3" s="125"/>
      <c r="U3" s="125"/>
      <c r="V3" s="125"/>
      <c r="W3" s="125"/>
      <c r="X3" s="125"/>
      <c r="Y3" s="125"/>
    </row>
    <row r="4" spans="1:25" s="124" customFormat="1" ht="28.5" customHeight="1">
      <c r="A4" s="364" t="s">
        <v>140</v>
      </c>
      <c r="B4" s="364"/>
      <c r="C4" s="364"/>
      <c r="D4" s="364"/>
      <c r="E4" s="364"/>
      <c r="F4" s="364"/>
      <c r="G4" s="364"/>
      <c r="H4" s="364"/>
      <c r="I4" s="364"/>
      <c r="J4" s="364"/>
      <c r="K4" s="364"/>
      <c r="L4" s="364"/>
      <c r="M4" s="174"/>
      <c r="N4" s="125"/>
      <c r="O4" s="125"/>
      <c r="P4" s="125"/>
      <c r="Q4" s="125"/>
      <c r="R4" s="125"/>
      <c r="S4" s="125"/>
      <c r="T4" s="125"/>
      <c r="U4" s="125"/>
      <c r="V4" s="125"/>
      <c r="W4" s="125"/>
      <c r="X4" s="125"/>
      <c r="Y4" s="125"/>
    </row>
    <row r="5" spans="1:25" s="124" customFormat="1">
      <c r="A5" s="365"/>
      <c r="B5" s="366"/>
      <c r="C5" s="366"/>
      <c r="D5" s="366"/>
      <c r="E5" s="366"/>
      <c r="F5" s="126"/>
      <c r="G5" s="127"/>
      <c r="H5" s="125"/>
      <c r="I5" s="125"/>
      <c r="J5" s="125"/>
      <c r="K5" s="125"/>
      <c r="L5" s="125"/>
      <c r="M5" s="125"/>
      <c r="N5" s="125"/>
      <c r="O5" s="125"/>
      <c r="P5" s="125"/>
      <c r="Q5" s="125"/>
      <c r="R5" s="125"/>
      <c r="S5" s="125"/>
      <c r="T5" s="125"/>
      <c r="U5" s="125"/>
      <c r="V5" s="125"/>
      <c r="W5" s="125"/>
      <c r="X5" s="125"/>
      <c r="Y5" s="125"/>
    </row>
    <row r="6" spans="1:25" s="124" customFormat="1" ht="94.5" customHeight="1" thickBot="1">
      <c r="A6" s="359" t="s">
        <v>660</v>
      </c>
      <c r="B6" s="360"/>
      <c r="C6" s="360"/>
      <c r="D6" s="360"/>
      <c r="E6" s="360"/>
      <c r="F6" s="360"/>
      <c r="G6" s="360"/>
      <c r="H6" s="360"/>
      <c r="I6" s="360"/>
      <c r="J6" s="360"/>
      <c r="K6" s="360"/>
      <c r="L6" s="360"/>
      <c r="M6" s="175"/>
      <c r="O6" s="125"/>
      <c r="P6" s="125"/>
      <c r="Q6" s="125"/>
      <c r="R6" s="125"/>
      <c r="S6" s="125"/>
      <c r="T6" s="125"/>
      <c r="U6" s="125"/>
      <c r="V6" s="125"/>
      <c r="W6" s="125"/>
      <c r="X6" s="125"/>
      <c r="Y6" s="125"/>
    </row>
    <row r="7" spans="1:25" s="124" customFormat="1" ht="18" hidden="1" thickBot="1">
      <c r="A7" s="128"/>
      <c r="B7" s="129"/>
      <c r="C7" s="130"/>
      <c r="D7" s="130"/>
      <c r="E7" s="169"/>
      <c r="F7" s="127"/>
      <c r="G7" s="127"/>
      <c r="H7" s="125"/>
      <c r="I7" s="125"/>
      <c r="J7" s="125"/>
      <c r="K7" s="125"/>
      <c r="L7" s="125"/>
      <c r="M7" s="125"/>
      <c r="N7" s="125"/>
      <c r="O7" s="125"/>
      <c r="P7" s="125"/>
      <c r="Q7" s="125"/>
      <c r="R7" s="125"/>
      <c r="S7" s="125"/>
      <c r="T7" s="125"/>
      <c r="U7" s="125"/>
      <c r="V7" s="125"/>
      <c r="W7" s="125"/>
      <c r="X7" s="125"/>
      <c r="Y7" s="125"/>
    </row>
    <row r="8" spans="1:25" ht="41.25" customHeight="1">
      <c r="A8" s="377" t="s">
        <v>141</v>
      </c>
      <c r="B8" s="379" t="s">
        <v>1</v>
      </c>
      <c r="C8" s="379" t="s">
        <v>2</v>
      </c>
      <c r="D8" s="379" t="s">
        <v>534</v>
      </c>
      <c r="E8" s="141"/>
      <c r="F8" s="381" t="s">
        <v>536</v>
      </c>
      <c r="G8" s="224"/>
      <c r="H8" s="144" t="s">
        <v>135</v>
      </c>
      <c r="I8" s="144" t="s">
        <v>188</v>
      </c>
      <c r="J8" s="144" t="s">
        <v>137</v>
      </c>
      <c r="K8" s="145" t="s">
        <v>537</v>
      </c>
      <c r="L8" s="383" t="s">
        <v>653</v>
      </c>
      <c r="M8" s="367" t="s">
        <v>597</v>
      </c>
    </row>
    <row r="9" spans="1:25" ht="14.25" thickBot="1">
      <c r="A9" s="378"/>
      <c r="B9" s="380"/>
      <c r="C9" s="380"/>
      <c r="D9" s="380"/>
      <c r="E9" s="142"/>
      <c r="F9" s="382"/>
      <c r="G9" s="225"/>
      <c r="H9" s="143">
        <v>0.15</v>
      </c>
      <c r="I9" s="143">
        <v>0.05</v>
      </c>
      <c r="J9" s="143">
        <v>0.05</v>
      </c>
      <c r="K9" s="143">
        <v>0.19</v>
      </c>
      <c r="L9" s="384"/>
      <c r="M9" s="368"/>
    </row>
    <row r="10" spans="1:25" s="157" customFormat="1" ht="18">
      <c r="A10" s="197" t="s">
        <v>539</v>
      </c>
      <c r="B10" s="198" t="s">
        <v>540</v>
      </c>
      <c r="C10" s="197"/>
      <c r="D10" s="199"/>
      <c r="E10" s="158"/>
      <c r="F10" s="226"/>
      <c r="G10" s="159"/>
      <c r="H10" s="159"/>
      <c r="I10" s="159"/>
      <c r="J10" s="159"/>
      <c r="K10" s="159"/>
      <c r="L10" s="212"/>
      <c r="M10" s="160"/>
    </row>
    <row r="11" spans="1:25" ht="24.75" customHeight="1">
      <c r="A11" s="176" t="s">
        <v>596</v>
      </c>
      <c r="B11" s="177" t="s">
        <v>541</v>
      </c>
      <c r="C11" s="178" t="s">
        <v>133</v>
      </c>
      <c r="D11" s="179">
        <f>D29+D46+D63</f>
        <v>29.950000000000003</v>
      </c>
      <c r="F11" s="216">
        <v>55653.75</v>
      </c>
      <c r="G11" s="132"/>
      <c r="H11" s="132">
        <f>F11*$H$9</f>
        <v>8348.0625</v>
      </c>
      <c r="I11" s="132">
        <f>F11*$I$9</f>
        <v>2782.6875</v>
      </c>
      <c r="J11" s="132">
        <f>F11*$J$9</f>
        <v>2782.6875</v>
      </c>
      <c r="K11" s="132">
        <f>J11*$K$9</f>
        <v>528.71062500000005</v>
      </c>
      <c r="L11" s="213">
        <f>SUM(F11:K11)</f>
        <v>70095.898125000007</v>
      </c>
      <c r="M11" s="147">
        <f>L11*D11</f>
        <v>2099372.1488437504</v>
      </c>
    </row>
    <row r="12" spans="1:25" ht="15" customHeight="1">
      <c r="A12" s="197" t="s">
        <v>35</v>
      </c>
      <c r="B12" s="200" t="s">
        <v>542</v>
      </c>
      <c r="C12" s="201"/>
      <c r="D12" s="202"/>
      <c r="E12" s="203"/>
      <c r="F12" s="218"/>
      <c r="G12" s="204"/>
      <c r="H12" s="204"/>
      <c r="I12" s="204"/>
      <c r="J12" s="204"/>
      <c r="K12" s="204"/>
      <c r="L12" s="214"/>
      <c r="M12" s="205"/>
    </row>
    <row r="13" spans="1:25" ht="15" customHeight="1">
      <c r="A13" s="183"/>
      <c r="B13" s="184" t="s">
        <v>543</v>
      </c>
      <c r="C13" s="185"/>
      <c r="D13" s="186"/>
      <c r="F13" s="219"/>
      <c r="G13" s="132"/>
      <c r="H13" s="132"/>
      <c r="I13" s="132"/>
      <c r="J13" s="132"/>
      <c r="K13" s="132"/>
      <c r="L13" s="213"/>
      <c r="M13" s="147"/>
    </row>
    <row r="14" spans="1:25" ht="15" customHeight="1">
      <c r="A14" s="176">
        <v>1</v>
      </c>
      <c r="B14" s="180" t="s">
        <v>544</v>
      </c>
      <c r="C14" s="181"/>
      <c r="D14" s="182"/>
      <c r="F14" s="219"/>
      <c r="G14" s="132"/>
      <c r="H14" s="132"/>
      <c r="I14" s="132"/>
      <c r="J14" s="132"/>
      <c r="K14" s="132"/>
      <c r="L14" s="213"/>
      <c r="M14" s="147"/>
    </row>
    <row r="15" spans="1:25" ht="48" customHeight="1">
      <c r="A15" s="176"/>
      <c r="B15" s="187" t="s">
        <v>545</v>
      </c>
      <c r="C15" s="344"/>
      <c r="D15" s="182"/>
      <c r="F15" s="219"/>
      <c r="G15" s="132"/>
      <c r="H15" s="132"/>
      <c r="I15" s="132"/>
      <c r="J15" s="132"/>
      <c r="K15" s="132"/>
      <c r="L15" s="213"/>
      <c r="M15" s="147"/>
    </row>
    <row r="16" spans="1:25" ht="15" customHeight="1">
      <c r="A16" s="176" t="s">
        <v>546</v>
      </c>
      <c r="B16" s="188" t="s">
        <v>547</v>
      </c>
      <c r="C16" s="181" t="s">
        <v>77</v>
      </c>
      <c r="D16" s="182">
        <v>37.5</v>
      </c>
      <c r="F16" s="220">
        <v>351342.07499999995</v>
      </c>
      <c r="G16" s="132"/>
      <c r="H16" s="132">
        <f>F16*$H$9</f>
        <v>52701.311249999992</v>
      </c>
      <c r="I16" s="132">
        <f>F16*$I$9</f>
        <v>17567.103749999998</v>
      </c>
      <c r="J16" s="132">
        <f>F16*$J$9</f>
        <v>17567.103749999998</v>
      </c>
      <c r="K16" s="132">
        <f>J16*$K$9</f>
        <v>3337.7497124999995</v>
      </c>
      <c r="L16" s="213">
        <f>SUM(F16:K16)</f>
        <v>442515.34346249996</v>
      </c>
      <c r="M16" s="147">
        <f t="shared" ref="M16:M67" si="0">L16*D16</f>
        <v>16594325.379843749</v>
      </c>
      <c r="O16" s="138"/>
    </row>
    <row r="17" spans="1:15" ht="15" customHeight="1">
      <c r="A17" s="176" t="s">
        <v>548</v>
      </c>
      <c r="B17" s="188" t="s">
        <v>549</v>
      </c>
      <c r="C17" s="181" t="s">
        <v>77</v>
      </c>
      <c r="D17" s="182">
        <v>7.2</v>
      </c>
      <c r="F17" s="217">
        <v>351342.07499999995</v>
      </c>
      <c r="G17" s="132"/>
      <c r="H17" s="132">
        <f>F17*$H$9</f>
        <v>52701.311249999992</v>
      </c>
      <c r="I17" s="132">
        <f>F17*$I$9</f>
        <v>17567.103749999998</v>
      </c>
      <c r="J17" s="132">
        <f>F17*$J$9</f>
        <v>17567.103749999998</v>
      </c>
      <c r="K17" s="132">
        <f>J17*$K$9</f>
        <v>3337.7497124999995</v>
      </c>
      <c r="L17" s="213">
        <f>SUM(F17:K17)</f>
        <v>442515.34346249996</v>
      </c>
      <c r="M17" s="147">
        <f t="shared" si="0"/>
        <v>3186110.4729299997</v>
      </c>
      <c r="O17" s="138"/>
    </row>
    <row r="18" spans="1:15" ht="15" customHeight="1">
      <c r="A18" s="176" t="s">
        <v>550</v>
      </c>
      <c r="B18" s="188" t="s">
        <v>551</v>
      </c>
      <c r="C18" s="181" t="s">
        <v>77</v>
      </c>
      <c r="D18" s="182">
        <v>19.46</v>
      </c>
      <c r="F18" s="217">
        <v>351342.07499999995</v>
      </c>
      <c r="G18" s="132"/>
      <c r="H18" s="132">
        <f>F18*$H$9</f>
        <v>52701.311249999992</v>
      </c>
      <c r="I18" s="132">
        <f>F18*$I$9</f>
        <v>17567.103749999998</v>
      </c>
      <c r="J18" s="132">
        <f>F18*$J$9</f>
        <v>17567.103749999998</v>
      </c>
      <c r="K18" s="132">
        <f>J18*$K$9</f>
        <v>3337.7497124999995</v>
      </c>
      <c r="L18" s="213">
        <f>SUM(F18:K18)</f>
        <v>442515.34346249996</v>
      </c>
      <c r="M18" s="147">
        <f t="shared" si="0"/>
        <v>8611348.5837802496</v>
      </c>
      <c r="O18" s="138"/>
    </row>
    <row r="19" spans="1:15" ht="15" customHeight="1">
      <c r="A19" s="176" t="s">
        <v>552</v>
      </c>
      <c r="B19" s="188" t="s">
        <v>553</v>
      </c>
      <c r="C19" s="181" t="s">
        <v>77</v>
      </c>
      <c r="D19" s="182">
        <v>12.88</v>
      </c>
      <c r="F19" s="217">
        <v>351342.07499999995</v>
      </c>
      <c r="G19" s="132"/>
      <c r="H19" s="132">
        <f>F19*$H$9</f>
        <v>52701.311249999992</v>
      </c>
      <c r="I19" s="132">
        <f>F19*$I$9</f>
        <v>17567.103749999998</v>
      </c>
      <c r="J19" s="132">
        <f>F19*$J$9</f>
        <v>17567.103749999998</v>
      </c>
      <c r="K19" s="132">
        <f>J19*$K$9</f>
        <v>3337.7497124999995</v>
      </c>
      <c r="L19" s="213">
        <f>SUM(F19:K19)</f>
        <v>442515.34346249996</v>
      </c>
      <c r="M19" s="147">
        <f t="shared" si="0"/>
        <v>5699597.6237969995</v>
      </c>
      <c r="O19" s="138"/>
    </row>
    <row r="20" spans="1:15" ht="15" customHeight="1">
      <c r="A20" s="176" t="s">
        <v>554</v>
      </c>
      <c r="B20" s="187" t="s">
        <v>555</v>
      </c>
      <c r="C20" s="181" t="s">
        <v>77</v>
      </c>
      <c r="D20" s="182">
        <v>2.4500000000000002</v>
      </c>
      <c r="F20" s="217">
        <v>195622.40000000002</v>
      </c>
      <c r="G20" s="132"/>
      <c r="H20" s="132">
        <f>F20*$H$9</f>
        <v>29343.360000000004</v>
      </c>
      <c r="I20" s="132">
        <f>F20*$I$9</f>
        <v>9781.1200000000008</v>
      </c>
      <c r="J20" s="132">
        <f>F20*$J$9</f>
        <v>9781.1200000000008</v>
      </c>
      <c r="K20" s="132">
        <f>J20*$K$9</f>
        <v>1858.4128000000001</v>
      </c>
      <c r="L20" s="213">
        <f>SUM(F20:K20)</f>
        <v>246386.41280000002</v>
      </c>
      <c r="M20" s="147">
        <f t="shared" si="0"/>
        <v>603646.71136000007</v>
      </c>
      <c r="O20" s="138"/>
    </row>
    <row r="21" spans="1:15" ht="15" customHeight="1">
      <c r="A21" s="197" t="s">
        <v>250</v>
      </c>
      <c r="B21" s="206" t="s">
        <v>556</v>
      </c>
      <c r="C21" s="201"/>
      <c r="D21" s="202"/>
      <c r="E21" s="203"/>
      <c r="F21" s="221"/>
      <c r="G21" s="204"/>
      <c r="H21" s="204"/>
      <c r="I21" s="204"/>
      <c r="J21" s="204"/>
      <c r="K21" s="204"/>
      <c r="L21" s="214"/>
      <c r="M21" s="205"/>
    </row>
    <row r="22" spans="1:15" ht="54.75" customHeight="1">
      <c r="A22" s="176"/>
      <c r="B22" s="181" t="s">
        <v>557</v>
      </c>
      <c r="C22" s="181"/>
      <c r="D22" s="182"/>
      <c r="F22" s="222"/>
      <c r="G22" s="132"/>
      <c r="H22" s="132"/>
      <c r="I22" s="132"/>
      <c r="J22" s="132"/>
      <c r="K22" s="132"/>
      <c r="L22" s="213"/>
      <c r="M22" s="147"/>
    </row>
    <row r="23" spans="1:15" ht="15" customHeight="1">
      <c r="A23" s="176" t="s">
        <v>558</v>
      </c>
      <c r="B23" s="188" t="s">
        <v>559</v>
      </c>
      <c r="C23" s="181" t="s">
        <v>77</v>
      </c>
      <c r="D23" s="182">
        <v>6.6</v>
      </c>
      <c r="F23" s="217">
        <v>405049.32</v>
      </c>
      <c r="G23" s="132"/>
      <c r="H23" s="132">
        <f>F23*$H$9</f>
        <v>60757.398000000001</v>
      </c>
      <c r="I23" s="132">
        <f>F23*$I$9</f>
        <v>20252.466</v>
      </c>
      <c r="J23" s="132">
        <f>F23*$J$9</f>
        <v>20252.466</v>
      </c>
      <c r="K23" s="132">
        <f>J23*$K$9</f>
        <v>3847.9685400000003</v>
      </c>
      <c r="L23" s="213">
        <f t="shared" ref="L23:L71" si="1">SUM(F23:K23)</f>
        <v>510159.61854</v>
      </c>
      <c r="M23" s="147">
        <f t="shared" si="0"/>
        <v>3367053.4823639998</v>
      </c>
      <c r="O23" s="138"/>
    </row>
    <row r="24" spans="1:15" ht="15" customHeight="1">
      <c r="A24" s="176" t="s">
        <v>560</v>
      </c>
      <c r="B24" s="188" t="s">
        <v>561</v>
      </c>
      <c r="C24" s="181" t="s">
        <v>77</v>
      </c>
      <c r="D24" s="182">
        <v>25.01</v>
      </c>
      <c r="F24" s="217">
        <v>91497.384999999995</v>
      </c>
      <c r="G24" s="132"/>
      <c r="H24" s="132">
        <f>F24*$H$9</f>
        <v>13724.607749999999</v>
      </c>
      <c r="I24" s="132">
        <f>F24*$I$9</f>
        <v>4574.8692499999997</v>
      </c>
      <c r="J24" s="132">
        <f>F24*$J$9</f>
        <v>4574.8692499999997</v>
      </c>
      <c r="K24" s="132">
        <f>J24*$K$9</f>
        <v>869.22515749999991</v>
      </c>
      <c r="L24" s="213">
        <f t="shared" si="1"/>
        <v>115240.95640749999</v>
      </c>
      <c r="M24" s="147">
        <f t="shared" si="0"/>
        <v>2882176.3197515751</v>
      </c>
    </row>
    <row r="25" spans="1:15" ht="15" customHeight="1">
      <c r="A25" s="197" t="s">
        <v>44</v>
      </c>
      <c r="B25" s="200" t="s">
        <v>562</v>
      </c>
      <c r="C25" s="201"/>
      <c r="D25" s="202"/>
      <c r="E25" s="203"/>
      <c r="F25" s="223"/>
      <c r="G25" s="204"/>
      <c r="H25" s="204"/>
      <c r="I25" s="204"/>
      <c r="J25" s="204"/>
      <c r="K25" s="204"/>
      <c r="L25" s="214"/>
      <c r="M25" s="205">
        <f t="shared" si="0"/>
        <v>0</v>
      </c>
    </row>
    <row r="26" spans="1:15" ht="49.5" customHeight="1">
      <c r="A26" s="176"/>
      <c r="B26" s="181" t="s">
        <v>563</v>
      </c>
      <c r="C26" s="181"/>
      <c r="D26" s="182"/>
      <c r="F26" s="219"/>
      <c r="G26" s="132"/>
      <c r="H26" s="132"/>
      <c r="I26" s="132"/>
      <c r="J26" s="132"/>
      <c r="K26" s="132"/>
      <c r="L26" s="213"/>
      <c r="M26" s="147"/>
    </row>
    <row r="27" spans="1:15" ht="43.5" customHeight="1">
      <c r="A27" s="176" t="s">
        <v>564</v>
      </c>
      <c r="B27" s="181" t="s">
        <v>565</v>
      </c>
      <c r="C27" s="181" t="s">
        <v>566</v>
      </c>
      <c r="D27" s="182">
        <v>13</v>
      </c>
      <c r="F27" s="216">
        <v>248858.11749999999</v>
      </c>
      <c r="G27" s="132"/>
      <c r="H27" s="132">
        <f>F27*$H$9</f>
        <v>37328.717624999997</v>
      </c>
      <c r="I27" s="132">
        <f>F27*$I$9</f>
        <v>12442.905875</v>
      </c>
      <c r="J27" s="132">
        <f>F27*$J$9</f>
        <v>12442.905875</v>
      </c>
      <c r="K27" s="132">
        <f>J27*$K$9</f>
        <v>2364.1521162500003</v>
      </c>
      <c r="L27" s="213">
        <f t="shared" si="1"/>
        <v>313436.79899124999</v>
      </c>
      <c r="M27" s="147">
        <f t="shared" si="0"/>
        <v>4074678.3868862498</v>
      </c>
    </row>
    <row r="28" spans="1:15" ht="15" customHeight="1">
      <c r="A28" s="197" t="s">
        <v>54</v>
      </c>
      <c r="B28" s="200" t="s">
        <v>567</v>
      </c>
      <c r="C28" s="201"/>
      <c r="D28" s="202"/>
      <c r="E28" s="203"/>
      <c r="F28" s="218"/>
      <c r="G28" s="204"/>
      <c r="H28" s="204"/>
      <c r="I28" s="204"/>
      <c r="J28" s="204"/>
      <c r="K28" s="204"/>
      <c r="L28" s="214"/>
      <c r="M28" s="205"/>
    </row>
    <row r="29" spans="1:15" ht="39" customHeight="1">
      <c r="A29" s="176" t="s">
        <v>568</v>
      </c>
      <c r="B29" s="181" t="s">
        <v>569</v>
      </c>
      <c r="C29" s="181" t="s">
        <v>133</v>
      </c>
      <c r="D29" s="182">
        <v>14.3</v>
      </c>
      <c r="F29" s="216">
        <v>436892.41249999998</v>
      </c>
      <c r="G29" s="132"/>
      <c r="H29" s="132">
        <f>F29*$H$9</f>
        <v>65533.861874999995</v>
      </c>
      <c r="I29" s="132">
        <f>F29*$I$9</f>
        <v>21844.620625</v>
      </c>
      <c r="J29" s="132">
        <f>F29*$J$9</f>
        <v>21844.620625</v>
      </c>
      <c r="K29" s="132">
        <f>J29*$K$9</f>
        <v>4150.4779187499998</v>
      </c>
      <c r="L29" s="213">
        <f t="shared" si="1"/>
        <v>550265.99354375002</v>
      </c>
      <c r="M29" s="147">
        <f t="shared" si="0"/>
        <v>7868803.7076756256</v>
      </c>
    </row>
    <row r="30" spans="1:15" ht="15" customHeight="1">
      <c r="A30" s="197" t="s">
        <v>63</v>
      </c>
      <c r="B30" s="200" t="s">
        <v>542</v>
      </c>
      <c r="C30" s="201"/>
      <c r="D30" s="202"/>
      <c r="E30" s="203"/>
      <c r="F30" s="218"/>
      <c r="G30" s="204"/>
      <c r="H30" s="204"/>
      <c r="I30" s="204"/>
      <c r="J30" s="204"/>
      <c r="K30" s="204"/>
      <c r="L30" s="214"/>
      <c r="M30" s="205"/>
    </row>
    <row r="31" spans="1:15" ht="15" customHeight="1">
      <c r="A31" s="183"/>
      <c r="B31" s="184" t="s">
        <v>570</v>
      </c>
      <c r="C31" s="185"/>
      <c r="D31" s="186"/>
      <c r="F31" s="219"/>
      <c r="G31" s="132"/>
      <c r="H31" s="132"/>
      <c r="I31" s="132"/>
      <c r="J31" s="132"/>
      <c r="K31" s="132"/>
      <c r="L31" s="213"/>
      <c r="M31" s="147"/>
    </row>
    <row r="32" spans="1:15" ht="15" customHeight="1">
      <c r="A32" s="176">
        <v>1</v>
      </c>
      <c r="B32" s="180" t="s">
        <v>544</v>
      </c>
      <c r="C32" s="181"/>
      <c r="D32" s="182"/>
      <c r="F32" s="219"/>
      <c r="G32" s="132"/>
      <c r="H32" s="132"/>
      <c r="I32" s="132"/>
      <c r="J32" s="132"/>
      <c r="K32" s="132"/>
      <c r="L32" s="213"/>
      <c r="M32" s="147"/>
    </row>
    <row r="33" spans="1:15" ht="39.75" customHeight="1">
      <c r="A33" s="176"/>
      <c r="B33" s="187" t="s">
        <v>545</v>
      </c>
      <c r="C33" s="181"/>
      <c r="D33" s="182"/>
      <c r="F33" s="219"/>
      <c r="G33" s="132"/>
      <c r="H33" s="132"/>
      <c r="I33" s="132"/>
      <c r="J33" s="132"/>
      <c r="K33" s="132"/>
      <c r="L33" s="213"/>
      <c r="M33" s="147"/>
    </row>
    <row r="34" spans="1:15" ht="15" customHeight="1">
      <c r="A34" s="176" t="s">
        <v>546</v>
      </c>
      <c r="B34" s="188" t="s">
        <v>571</v>
      </c>
      <c r="C34" s="181" t="s">
        <v>77</v>
      </c>
      <c r="D34" s="182">
        <v>14.86</v>
      </c>
      <c r="F34" s="216">
        <v>351342.07499999995</v>
      </c>
      <c r="G34" s="132"/>
      <c r="H34" s="132">
        <f>F34*$H$9</f>
        <v>52701.311249999992</v>
      </c>
      <c r="I34" s="132">
        <f>F34*$I$9</f>
        <v>17567.103749999998</v>
      </c>
      <c r="J34" s="132">
        <f>F34*$J$9</f>
        <v>17567.103749999998</v>
      </c>
      <c r="K34" s="132">
        <f>J34*$K$9</f>
        <v>3337.7497124999995</v>
      </c>
      <c r="L34" s="213">
        <f t="shared" si="1"/>
        <v>442515.34346249996</v>
      </c>
      <c r="M34" s="147">
        <f t="shared" si="0"/>
        <v>6575778.0038527492</v>
      </c>
      <c r="O34" s="138"/>
    </row>
    <row r="35" spans="1:15" ht="15" customHeight="1">
      <c r="A35" s="176" t="s">
        <v>548</v>
      </c>
      <c r="B35" s="188" t="s">
        <v>572</v>
      </c>
      <c r="C35" s="181" t="s">
        <v>77</v>
      </c>
      <c r="D35" s="182">
        <v>4.75</v>
      </c>
      <c r="F35" s="216">
        <v>351342.07499999995</v>
      </c>
      <c r="G35" s="132"/>
      <c r="H35" s="132">
        <f>F35*$H$9</f>
        <v>52701.311249999992</v>
      </c>
      <c r="I35" s="132">
        <f>F35*$I$9</f>
        <v>17567.103749999998</v>
      </c>
      <c r="J35" s="132">
        <f>F35*$J$9</f>
        <v>17567.103749999998</v>
      </c>
      <c r="K35" s="132">
        <f>J35*$K$9</f>
        <v>3337.7497124999995</v>
      </c>
      <c r="L35" s="213">
        <f t="shared" si="1"/>
        <v>442515.34346249996</v>
      </c>
      <c r="M35" s="147">
        <f t="shared" si="0"/>
        <v>2101947.8814468747</v>
      </c>
      <c r="O35" s="138"/>
    </row>
    <row r="36" spans="1:15" ht="15" customHeight="1">
      <c r="A36" s="176" t="s">
        <v>550</v>
      </c>
      <c r="B36" s="188" t="s">
        <v>573</v>
      </c>
      <c r="C36" s="181" t="s">
        <v>77</v>
      </c>
      <c r="D36" s="189">
        <v>5.25</v>
      </c>
      <c r="F36" s="216">
        <v>351342.07499999995</v>
      </c>
      <c r="G36" s="132"/>
      <c r="H36" s="132">
        <f>F36*$H$9</f>
        <v>52701.311249999992</v>
      </c>
      <c r="I36" s="132">
        <f>F36*$I$9</f>
        <v>17567.103749999998</v>
      </c>
      <c r="J36" s="132">
        <f>F36*$J$9</f>
        <v>17567.103749999998</v>
      </c>
      <c r="K36" s="132">
        <f>J36*$K$9</f>
        <v>3337.7497124999995</v>
      </c>
      <c r="L36" s="213">
        <f t="shared" si="1"/>
        <v>442515.34346249996</v>
      </c>
      <c r="M36" s="147">
        <f t="shared" si="0"/>
        <v>2323205.5531781246</v>
      </c>
      <c r="O36" s="138"/>
    </row>
    <row r="37" spans="1:15" ht="15" customHeight="1">
      <c r="A37" s="176" t="s">
        <v>552</v>
      </c>
      <c r="B37" s="187" t="s">
        <v>574</v>
      </c>
      <c r="C37" s="181" t="s">
        <v>77</v>
      </c>
      <c r="D37" s="189">
        <v>2.1</v>
      </c>
      <c r="F37" s="216">
        <v>126480</v>
      </c>
      <c r="G37" s="132"/>
      <c r="H37" s="132">
        <f>F37*$H$9</f>
        <v>18972</v>
      </c>
      <c r="I37" s="132">
        <f>F37*$I$9</f>
        <v>6324</v>
      </c>
      <c r="J37" s="132">
        <f>F37*$J$9</f>
        <v>6324</v>
      </c>
      <c r="K37" s="132">
        <f>J37*$K$9</f>
        <v>1201.56</v>
      </c>
      <c r="L37" s="213">
        <f t="shared" si="1"/>
        <v>159301.56</v>
      </c>
      <c r="M37" s="147">
        <f t="shared" si="0"/>
        <v>334533.27600000001</v>
      </c>
      <c r="O37" s="138"/>
    </row>
    <row r="38" spans="1:15" ht="15" customHeight="1">
      <c r="A38" s="197" t="s">
        <v>321</v>
      </c>
      <c r="B38" s="206" t="s">
        <v>556</v>
      </c>
      <c r="C38" s="201"/>
      <c r="D38" s="207"/>
      <c r="E38" s="203"/>
      <c r="F38" s="218"/>
      <c r="G38" s="204"/>
      <c r="H38" s="204"/>
      <c r="I38" s="204"/>
      <c r="J38" s="204"/>
      <c r="K38" s="204"/>
      <c r="L38" s="214"/>
      <c r="M38" s="205"/>
    </row>
    <row r="39" spans="1:15" ht="36.75" customHeight="1">
      <c r="A39" s="176"/>
      <c r="B39" s="181" t="s">
        <v>575</v>
      </c>
      <c r="C39" s="181"/>
      <c r="D39" s="189"/>
      <c r="F39" s="219"/>
      <c r="G39" s="132"/>
      <c r="H39" s="132"/>
      <c r="I39" s="132"/>
      <c r="J39" s="132"/>
      <c r="K39" s="132"/>
      <c r="L39" s="213"/>
      <c r="M39" s="147"/>
    </row>
    <row r="40" spans="1:15" ht="31.5" customHeight="1">
      <c r="A40" s="176" t="s">
        <v>558</v>
      </c>
      <c r="B40" s="188" t="s">
        <v>559</v>
      </c>
      <c r="C40" s="181" t="s">
        <v>77</v>
      </c>
      <c r="D40" s="189">
        <v>6.6</v>
      </c>
      <c r="F40" s="216">
        <v>405049.32</v>
      </c>
      <c r="G40" s="132"/>
      <c r="H40" s="132">
        <f>F40*$H$9</f>
        <v>60757.398000000001</v>
      </c>
      <c r="I40" s="132">
        <f>F40*$I$9</f>
        <v>20252.466</v>
      </c>
      <c r="J40" s="132">
        <f>F40*$J$9</f>
        <v>20252.466</v>
      </c>
      <c r="K40" s="132">
        <f>J40*$K$9</f>
        <v>3847.9685400000003</v>
      </c>
      <c r="L40" s="213">
        <f t="shared" si="1"/>
        <v>510159.61854</v>
      </c>
      <c r="M40" s="147">
        <f t="shared" si="0"/>
        <v>3367053.4823639998</v>
      </c>
      <c r="O40" s="138"/>
    </row>
    <row r="41" spans="1:15" ht="27.75" customHeight="1">
      <c r="A41" s="176" t="s">
        <v>560</v>
      </c>
      <c r="B41" s="188" t="s">
        <v>561</v>
      </c>
      <c r="C41" s="181" t="s">
        <v>77</v>
      </c>
      <c r="D41" s="189">
        <v>12.96</v>
      </c>
      <c r="F41" s="216">
        <v>91497.384999999995</v>
      </c>
      <c r="G41" s="132"/>
      <c r="H41" s="132">
        <f>F41*$H$9</f>
        <v>13724.607749999999</v>
      </c>
      <c r="I41" s="132">
        <f>F41*$I$9</f>
        <v>4574.8692499999997</v>
      </c>
      <c r="J41" s="132">
        <f>F41*$J$9</f>
        <v>4574.8692499999997</v>
      </c>
      <c r="K41" s="132">
        <f>J41*$K$9</f>
        <v>869.22515749999991</v>
      </c>
      <c r="L41" s="213">
        <f t="shared" si="1"/>
        <v>115240.95640749999</v>
      </c>
      <c r="M41" s="147">
        <f t="shared" si="0"/>
        <v>1493522.7950412</v>
      </c>
    </row>
    <row r="42" spans="1:15" ht="15" customHeight="1">
      <c r="A42" s="197" t="s">
        <v>73</v>
      </c>
      <c r="B42" s="200" t="s">
        <v>562</v>
      </c>
      <c r="C42" s="201"/>
      <c r="D42" s="207"/>
      <c r="E42" s="203"/>
      <c r="F42" s="218"/>
      <c r="G42" s="204"/>
      <c r="H42" s="204"/>
      <c r="I42" s="204"/>
      <c r="J42" s="204"/>
      <c r="K42" s="204"/>
      <c r="L42" s="214"/>
      <c r="M42" s="205"/>
    </row>
    <row r="43" spans="1:15" ht="36.75" customHeight="1">
      <c r="A43" s="176"/>
      <c r="B43" s="181" t="s">
        <v>563</v>
      </c>
      <c r="C43" s="181"/>
      <c r="D43" s="189"/>
      <c r="F43" s="219"/>
      <c r="G43" s="132"/>
      <c r="H43" s="132"/>
      <c r="I43" s="132"/>
      <c r="J43" s="132"/>
      <c r="K43" s="132"/>
      <c r="L43" s="213"/>
      <c r="M43" s="147"/>
    </row>
    <row r="44" spans="1:15" ht="47.25" customHeight="1">
      <c r="A44" s="176" t="s">
        <v>564</v>
      </c>
      <c r="B44" s="181" t="str">
        <f>B27</f>
        <v xml:space="preserve">Suministro  instalacion y puesta en funcionamiento de PLATINAS DE SUJECION Y FIJACION (0,35 mtsx0,15mts) e=7mm  con 6 tornillos de 3 pulgadas para muros </v>
      </c>
      <c r="C44" s="181" t="s">
        <v>566</v>
      </c>
      <c r="D44" s="189">
        <v>10</v>
      </c>
      <c r="F44" s="216">
        <v>248858.11749999999</v>
      </c>
      <c r="G44" s="132"/>
      <c r="H44" s="132">
        <f>F44*$H$9</f>
        <v>37328.717624999997</v>
      </c>
      <c r="I44" s="132">
        <f>F44*$I$9</f>
        <v>12442.905875</v>
      </c>
      <c r="J44" s="132">
        <f>F44*$J$9</f>
        <v>12442.905875</v>
      </c>
      <c r="K44" s="132">
        <f>J44*$K$9</f>
        <v>2364.1521162500003</v>
      </c>
      <c r="L44" s="213">
        <f t="shared" si="1"/>
        <v>313436.79899124999</v>
      </c>
      <c r="M44" s="147">
        <f t="shared" si="0"/>
        <v>3134367.9899124997</v>
      </c>
    </row>
    <row r="45" spans="1:15" ht="15" customHeight="1">
      <c r="A45" s="197" t="s">
        <v>354</v>
      </c>
      <c r="B45" s="200" t="s">
        <v>567</v>
      </c>
      <c r="C45" s="201"/>
      <c r="D45" s="207"/>
      <c r="E45" s="203"/>
      <c r="F45" s="218"/>
      <c r="G45" s="204"/>
      <c r="H45" s="204"/>
      <c r="I45" s="204"/>
      <c r="J45" s="204"/>
      <c r="K45" s="204"/>
      <c r="L45" s="214"/>
      <c r="M45" s="205"/>
    </row>
    <row r="46" spans="1:15" ht="40.5" customHeight="1">
      <c r="A46" s="176" t="s">
        <v>568</v>
      </c>
      <c r="B46" s="181" t="s">
        <v>569</v>
      </c>
      <c r="C46" s="181" t="s">
        <v>133</v>
      </c>
      <c r="D46" s="189">
        <v>7</v>
      </c>
      <c r="F46" s="216">
        <v>436892.41249999998</v>
      </c>
      <c r="G46" s="132"/>
      <c r="H46" s="132">
        <f>F46*$H$9</f>
        <v>65533.861874999995</v>
      </c>
      <c r="I46" s="132">
        <f>F46*$I$9</f>
        <v>21844.620625</v>
      </c>
      <c r="J46" s="132">
        <f>F46*$J$9</f>
        <v>21844.620625</v>
      </c>
      <c r="K46" s="132">
        <f>J46*$K$9</f>
        <v>4150.4779187499998</v>
      </c>
      <c r="L46" s="213">
        <f t="shared" si="1"/>
        <v>550265.99354375002</v>
      </c>
      <c r="M46" s="147">
        <f t="shared" si="0"/>
        <v>3851861.9548062501</v>
      </c>
    </row>
    <row r="47" spans="1:15" ht="15" customHeight="1">
      <c r="A47" s="197" t="s">
        <v>82</v>
      </c>
      <c r="B47" s="200" t="s">
        <v>542</v>
      </c>
      <c r="C47" s="201"/>
      <c r="D47" s="207"/>
      <c r="E47" s="203"/>
      <c r="F47" s="218"/>
      <c r="G47" s="204"/>
      <c r="H47" s="204"/>
      <c r="I47" s="204"/>
      <c r="J47" s="204"/>
      <c r="K47" s="204"/>
      <c r="L47" s="214"/>
      <c r="M47" s="205"/>
    </row>
    <row r="48" spans="1:15" ht="15" customHeight="1">
      <c r="A48" s="190"/>
      <c r="B48" s="191" t="s">
        <v>576</v>
      </c>
      <c r="C48" s="192"/>
      <c r="D48" s="193"/>
      <c r="F48" s="219"/>
      <c r="G48" s="132"/>
      <c r="H48" s="132"/>
      <c r="I48" s="132"/>
      <c r="J48" s="132"/>
      <c r="K48" s="132"/>
      <c r="L48" s="213"/>
      <c r="M48" s="147"/>
    </row>
    <row r="49" spans="1:18" ht="15" customHeight="1">
      <c r="A49" s="176">
        <v>1</v>
      </c>
      <c r="B49" s="180" t="s">
        <v>544</v>
      </c>
      <c r="C49" s="181"/>
      <c r="D49" s="189"/>
      <c r="F49" s="219"/>
      <c r="G49" s="132"/>
      <c r="H49" s="132"/>
      <c r="I49" s="132"/>
      <c r="J49" s="132"/>
      <c r="K49" s="132"/>
      <c r="L49" s="213"/>
      <c r="M49" s="147"/>
    </row>
    <row r="50" spans="1:18" ht="38.25" customHeight="1">
      <c r="A50" s="176"/>
      <c r="B50" s="187" t="s">
        <v>545</v>
      </c>
      <c r="C50" s="181"/>
      <c r="D50" s="189"/>
      <c r="F50" s="219"/>
      <c r="G50" s="132"/>
      <c r="H50" s="132"/>
      <c r="I50" s="132"/>
      <c r="J50" s="132"/>
      <c r="K50" s="132"/>
      <c r="L50" s="213"/>
      <c r="M50" s="147"/>
    </row>
    <row r="51" spans="1:18" ht="15" customHeight="1">
      <c r="A51" s="176" t="s">
        <v>546</v>
      </c>
      <c r="B51" s="188" t="s">
        <v>577</v>
      </c>
      <c r="C51" s="181" t="s">
        <v>77</v>
      </c>
      <c r="D51" s="189">
        <v>18.22</v>
      </c>
      <c r="F51" s="216">
        <v>351342.07499999995</v>
      </c>
      <c r="G51" s="132"/>
      <c r="H51" s="132">
        <f>F51*$H$9</f>
        <v>52701.311249999992</v>
      </c>
      <c r="I51" s="132">
        <f>F51*$I$9</f>
        <v>17567.103749999998</v>
      </c>
      <c r="J51" s="132">
        <f>F51*$J$9</f>
        <v>17567.103749999998</v>
      </c>
      <c r="K51" s="132">
        <f>J51*$K$9</f>
        <v>3337.7497124999995</v>
      </c>
      <c r="L51" s="213">
        <f t="shared" si="1"/>
        <v>442515.34346249996</v>
      </c>
      <c r="M51" s="147">
        <f t="shared" si="0"/>
        <v>8062629.5578867486</v>
      </c>
      <c r="O51" s="138"/>
    </row>
    <row r="52" spans="1:18" ht="15" customHeight="1">
      <c r="A52" s="176" t="s">
        <v>548</v>
      </c>
      <c r="B52" s="188" t="s">
        <v>578</v>
      </c>
      <c r="C52" s="181" t="s">
        <v>77</v>
      </c>
      <c r="D52" s="189">
        <v>5.77</v>
      </c>
      <c r="F52" s="216">
        <v>351342.07499999995</v>
      </c>
      <c r="G52" s="132"/>
      <c r="H52" s="132">
        <f>F52*$H$9</f>
        <v>52701.311249999992</v>
      </c>
      <c r="I52" s="132">
        <f>F52*$I$9</f>
        <v>17567.103749999998</v>
      </c>
      <c r="J52" s="132">
        <f>F52*$J$9</f>
        <v>17567.103749999998</v>
      </c>
      <c r="K52" s="132">
        <f>J52*$K$9</f>
        <v>3337.7497124999995</v>
      </c>
      <c r="L52" s="213">
        <f t="shared" si="1"/>
        <v>442515.34346249996</v>
      </c>
      <c r="M52" s="147">
        <f t="shared" si="0"/>
        <v>2553313.5317786247</v>
      </c>
      <c r="O52" s="138"/>
    </row>
    <row r="53" spans="1:18" ht="15" customHeight="1">
      <c r="A53" s="176" t="s">
        <v>550</v>
      </c>
      <c r="B53" s="188" t="s">
        <v>579</v>
      </c>
      <c r="C53" s="181" t="s">
        <v>77</v>
      </c>
      <c r="D53" s="189">
        <v>8.4</v>
      </c>
      <c r="F53" s="216">
        <v>351342.07499999995</v>
      </c>
      <c r="G53" s="132"/>
      <c r="H53" s="132">
        <f>F53*$H$9</f>
        <v>52701.311249999992</v>
      </c>
      <c r="I53" s="132">
        <f>F53*$I$9</f>
        <v>17567.103749999998</v>
      </c>
      <c r="J53" s="132">
        <f>F53*$J$9</f>
        <v>17567.103749999998</v>
      </c>
      <c r="K53" s="132">
        <f>J53*$K$9</f>
        <v>3337.7497124999995</v>
      </c>
      <c r="L53" s="213">
        <f t="shared" si="1"/>
        <v>442515.34346249996</v>
      </c>
      <c r="M53" s="147">
        <f t="shared" si="0"/>
        <v>3717128.8850849997</v>
      </c>
      <c r="O53" s="138"/>
    </row>
    <row r="54" spans="1:18" ht="15" customHeight="1">
      <c r="A54" s="176" t="s">
        <v>552</v>
      </c>
      <c r="B54" s="187" t="s">
        <v>580</v>
      </c>
      <c r="C54" s="181" t="s">
        <v>77</v>
      </c>
      <c r="D54" s="189">
        <v>2.8</v>
      </c>
      <c r="F54" s="216">
        <v>195622.40000000002</v>
      </c>
      <c r="G54" s="132"/>
      <c r="H54" s="132">
        <f>F54*$H$9</f>
        <v>29343.360000000004</v>
      </c>
      <c r="I54" s="132">
        <f>F54*$I$9</f>
        <v>9781.1200000000008</v>
      </c>
      <c r="J54" s="132">
        <f>F54*$J$9</f>
        <v>9781.1200000000008</v>
      </c>
      <c r="K54" s="132">
        <f>J54*$K$9</f>
        <v>1858.4128000000001</v>
      </c>
      <c r="L54" s="213">
        <f t="shared" si="1"/>
        <v>246386.41280000002</v>
      </c>
      <c r="M54" s="147">
        <f t="shared" si="0"/>
        <v>689881.95584000007</v>
      </c>
      <c r="O54" s="138"/>
    </row>
    <row r="55" spans="1:18" ht="15" customHeight="1">
      <c r="A55" s="197" t="s">
        <v>86</v>
      </c>
      <c r="B55" s="206" t="s">
        <v>556</v>
      </c>
      <c r="C55" s="201"/>
      <c r="D55" s="207"/>
      <c r="E55" s="203"/>
      <c r="F55" s="218"/>
      <c r="G55" s="204"/>
      <c r="H55" s="204"/>
      <c r="I55" s="204"/>
      <c r="J55" s="204"/>
      <c r="K55" s="204"/>
      <c r="L55" s="214"/>
      <c r="M55" s="205"/>
      <c r="O55" s="138"/>
      <c r="R55" s="229"/>
    </row>
    <row r="56" spans="1:18" ht="42.75" customHeight="1">
      <c r="A56" s="176"/>
      <c r="B56" s="181" t="s">
        <v>557</v>
      </c>
      <c r="C56" s="181"/>
      <c r="D56" s="189"/>
      <c r="F56" s="219"/>
      <c r="G56" s="132"/>
      <c r="H56" s="132"/>
      <c r="I56" s="132"/>
      <c r="J56" s="132"/>
      <c r="K56" s="132"/>
      <c r="L56" s="213"/>
      <c r="M56" s="147"/>
    </row>
    <row r="57" spans="1:18" ht="22.5" customHeight="1">
      <c r="A57" s="176" t="s">
        <v>558</v>
      </c>
      <c r="B57" s="188" t="s">
        <v>581</v>
      </c>
      <c r="C57" s="181" t="s">
        <v>77</v>
      </c>
      <c r="D57" s="189">
        <v>15.4</v>
      </c>
      <c r="F57" s="216">
        <v>405049.32</v>
      </c>
      <c r="G57" s="132"/>
      <c r="H57" s="132">
        <f>F57*$H$9</f>
        <v>60757.398000000001</v>
      </c>
      <c r="I57" s="132">
        <f>F57*$I$9</f>
        <v>20252.466</v>
      </c>
      <c r="J57" s="132">
        <f>F57*$J$9</f>
        <v>20252.466</v>
      </c>
      <c r="K57" s="132">
        <f>J57*$K$9</f>
        <v>3847.9685400000003</v>
      </c>
      <c r="L57" s="213">
        <f t="shared" si="1"/>
        <v>510159.61854</v>
      </c>
      <c r="M57" s="147">
        <f t="shared" si="0"/>
        <v>7856458.1255160002</v>
      </c>
      <c r="O57" s="138"/>
    </row>
    <row r="58" spans="1:18" ht="26.25" customHeight="1">
      <c r="A58" s="176" t="s">
        <v>560</v>
      </c>
      <c r="B58" s="188" t="s">
        <v>561</v>
      </c>
      <c r="C58" s="181" t="s">
        <v>77</v>
      </c>
      <c r="D58" s="189">
        <v>38.43</v>
      </c>
      <c r="F58" s="216">
        <v>91497.384999999995</v>
      </c>
      <c r="G58" s="132"/>
      <c r="H58" s="132">
        <f>F58*$H$9</f>
        <v>13724.607749999999</v>
      </c>
      <c r="I58" s="132">
        <f>F58*$I$9</f>
        <v>4574.8692499999997</v>
      </c>
      <c r="J58" s="132">
        <f>F58*$J$9</f>
        <v>4574.8692499999997</v>
      </c>
      <c r="K58" s="132">
        <f>J58*$K$9</f>
        <v>869.22515749999991</v>
      </c>
      <c r="L58" s="213">
        <f t="shared" si="1"/>
        <v>115240.95640749999</v>
      </c>
      <c r="M58" s="147">
        <f t="shared" si="0"/>
        <v>4428709.9547402244</v>
      </c>
      <c r="O58" s="138"/>
    </row>
    <row r="59" spans="1:18" ht="15" customHeight="1">
      <c r="A59" s="197" t="s">
        <v>88</v>
      </c>
      <c r="B59" s="200" t="s">
        <v>562</v>
      </c>
      <c r="C59" s="201"/>
      <c r="D59" s="207"/>
      <c r="E59" s="203"/>
      <c r="F59" s="218"/>
      <c r="G59" s="204"/>
      <c r="H59" s="204"/>
      <c r="I59" s="204"/>
      <c r="J59" s="204"/>
      <c r="K59" s="204"/>
      <c r="L59" s="214"/>
      <c r="M59" s="205"/>
    </row>
    <row r="60" spans="1:18" ht="15" customHeight="1">
      <c r="A60" s="176"/>
      <c r="B60" s="181" t="s">
        <v>563</v>
      </c>
      <c r="C60" s="181"/>
      <c r="D60" s="189"/>
      <c r="F60" s="219"/>
      <c r="G60" s="132"/>
      <c r="H60" s="132"/>
      <c r="I60" s="132"/>
      <c r="J60" s="132"/>
      <c r="K60" s="132"/>
      <c r="L60" s="213"/>
      <c r="M60" s="147"/>
    </row>
    <row r="61" spans="1:18" ht="15" customHeight="1">
      <c r="A61" s="176" t="s">
        <v>564</v>
      </c>
      <c r="B61" s="181" t="s">
        <v>582</v>
      </c>
      <c r="C61" s="181" t="s">
        <v>566</v>
      </c>
      <c r="D61" s="189">
        <v>16</v>
      </c>
      <c r="F61" s="216">
        <v>248858.11749999999</v>
      </c>
      <c r="G61" s="132"/>
      <c r="H61" s="132">
        <f>F61*$H$9</f>
        <v>37328.717624999997</v>
      </c>
      <c r="I61" s="132">
        <f>F61*$I$9</f>
        <v>12442.905875</v>
      </c>
      <c r="J61" s="132">
        <f>F61*$J$9</f>
        <v>12442.905875</v>
      </c>
      <c r="K61" s="132">
        <f>J61*$K$9</f>
        <v>2364.1521162500003</v>
      </c>
      <c r="L61" s="213">
        <f t="shared" si="1"/>
        <v>313436.79899124999</v>
      </c>
      <c r="M61" s="147">
        <f t="shared" si="0"/>
        <v>5014988.7838599999</v>
      </c>
    </row>
    <row r="62" spans="1:18" ht="15" customHeight="1">
      <c r="A62" s="197" t="s">
        <v>447</v>
      </c>
      <c r="B62" s="200" t="s">
        <v>567</v>
      </c>
      <c r="C62" s="201"/>
      <c r="D62" s="207"/>
      <c r="E62" s="203"/>
      <c r="F62" s="218"/>
      <c r="G62" s="204"/>
      <c r="H62" s="204"/>
      <c r="I62" s="204"/>
      <c r="J62" s="204"/>
      <c r="K62" s="204"/>
      <c r="L62" s="214"/>
      <c r="M62" s="205"/>
    </row>
    <row r="63" spans="1:18" ht="39" customHeight="1">
      <c r="A63" s="176" t="s">
        <v>568</v>
      </c>
      <c r="B63" s="181" t="s">
        <v>569</v>
      </c>
      <c r="C63" s="181" t="s">
        <v>133</v>
      </c>
      <c r="D63" s="189">
        <v>8.65</v>
      </c>
      <c r="F63" s="216">
        <v>436892.41249999998</v>
      </c>
      <c r="G63" s="132"/>
      <c r="H63" s="132">
        <f>F63*$H$9</f>
        <v>65533.861874999995</v>
      </c>
      <c r="I63" s="132">
        <f>F63*$I$9</f>
        <v>21844.620625</v>
      </c>
      <c r="J63" s="132">
        <f>F63*$J$9</f>
        <v>21844.620625</v>
      </c>
      <c r="K63" s="132">
        <f>J63*$K$9</f>
        <v>4150.4779187499998</v>
      </c>
      <c r="L63" s="213">
        <f t="shared" si="1"/>
        <v>550265.99354375002</v>
      </c>
      <c r="M63" s="147">
        <f t="shared" si="0"/>
        <v>4759800.8441534378</v>
      </c>
    </row>
    <row r="64" spans="1:18" ht="19.5" customHeight="1">
      <c r="A64" s="208" t="s">
        <v>93</v>
      </c>
      <c r="B64" s="209" t="s">
        <v>583</v>
      </c>
      <c r="C64" s="210"/>
      <c r="D64" s="207"/>
      <c r="E64" s="203"/>
      <c r="F64" s="218"/>
      <c r="G64" s="204"/>
      <c r="H64" s="204"/>
      <c r="I64" s="204"/>
      <c r="J64" s="204"/>
      <c r="K64" s="204"/>
      <c r="L64" s="214"/>
      <c r="M64" s="205"/>
    </row>
    <row r="65" spans="1:25" ht="37.5" customHeight="1">
      <c r="A65" s="194" t="s">
        <v>584</v>
      </c>
      <c r="B65" s="181" t="s">
        <v>585</v>
      </c>
      <c r="C65" s="196" t="s">
        <v>77</v>
      </c>
      <c r="D65" s="189">
        <f>(D16+D17+D18+D19+D20+D23+D24+D27+D34+D35+D36+D37+D40+D41+D51+D52+D53+D54+D57+D58+D44+D61)*30%</f>
        <v>85.691999999999993</v>
      </c>
      <c r="F65" s="216">
        <v>62048</v>
      </c>
      <c r="G65" s="132"/>
      <c r="H65" s="132">
        <f>F65*$H$9</f>
        <v>9307.1999999999989</v>
      </c>
      <c r="I65" s="132">
        <f>F65*$I$9</f>
        <v>3102.4</v>
      </c>
      <c r="J65" s="132">
        <f>F65*$J$9</f>
        <v>3102.4</v>
      </c>
      <c r="K65" s="132">
        <f>J65*$K$9</f>
        <v>589.45600000000002</v>
      </c>
      <c r="L65" s="213">
        <f t="shared" si="1"/>
        <v>78149.455999999991</v>
      </c>
      <c r="M65" s="147">
        <f t="shared" si="0"/>
        <v>6696783.1835519988</v>
      </c>
    </row>
    <row r="66" spans="1:25" ht="23.25" customHeight="1">
      <c r="A66" s="208" t="s">
        <v>104</v>
      </c>
      <c r="B66" s="209" t="s">
        <v>586</v>
      </c>
      <c r="C66" s="210"/>
      <c r="D66" s="207"/>
      <c r="E66" s="203"/>
      <c r="F66" s="218"/>
      <c r="G66" s="204"/>
      <c r="H66" s="204"/>
      <c r="I66" s="204"/>
      <c r="J66" s="204"/>
      <c r="K66" s="204"/>
      <c r="L66" s="214"/>
      <c r="M66" s="205"/>
    </row>
    <row r="67" spans="1:25" ht="37.5" customHeight="1">
      <c r="A67" s="194" t="s">
        <v>587</v>
      </c>
      <c r="B67" s="181" t="s">
        <v>588</v>
      </c>
      <c r="C67" s="196" t="s">
        <v>133</v>
      </c>
      <c r="D67" s="189">
        <f>(D63+D46+D29)*2</f>
        <v>59.900000000000006</v>
      </c>
      <c r="F67" s="216">
        <v>122014.20000000001</v>
      </c>
      <c r="G67" s="132"/>
      <c r="H67" s="132">
        <f>F67*$H$9</f>
        <v>18302.13</v>
      </c>
      <c r="I67" s="132">
        <f>F67*$I$9</f>
        <v>6100.7100000000009</v>
      </c>
      <c r="J67" s="132">
        <f>F67*$J$9</f>
        <v>6100.7100000000009</v>
      </c>
      <c r="K67" s="132">
        <f>J67*$K$9</f>
        <v>1159.1349000000002</v>
      </c>
      <c r="L67" s="213">
        <f t="shared" si="1"/>
        <v>153676.8849</v>
      </c>
      <c r="M67" s="147">
        <f t="shared" si="0"/>
        <v>9205245.4055100009</v>
      </c>
    </row>
    <row r="68" spans="1:25" ht="15" customHeight="1">
      <c r="A68" s="208" t="s">
        <v>108</v>
      </c>
      <c r="B68" s="209" t="s">
        <v>589</v>
      </c>
      <c r="C68" s="210"/>
      <c r="D68" s="207"/>
      <c r="E68" s="203"/>
      <c r="F68" s="218"/>
      <c r="G68" s="204"/>
      <c r="H68" s="204"/>
      <c r="I68" s="204"/>
      <c r="J68" s="204"/>
      <c r="K68" s="204"/>
      <c r="L68" s="214"/>
      <c r="M68" s="205"/>
    </row>
    <row r="69" spans="1:25" ht="39.75" customHeight="1">
      <c r="A69" s="194" t="s">
        <v>590</v>
      </c>
      <c r="B69" s="181" t="s">
        <v>591</v>
      </c>
      <c r="C69" s="196" t="s">
        <v>77</v>
      </c>
      <c r="D69" s="189">
        <v>3</v>
      </c>
      <c r="F69" s="216">
        <v>1364716.5</v>
      </c>
      <c r="G69" s="132"/>
      <c r="H69" s="132">
        <f>F69*$H$9</f>
        <v>204707.47500000001</v>
      </c>
      <c r="I69" s="132">
        <f>F69*$I$9</f>
        <v>68235.824999999997</v>
      </c>
      <c r="J69" s="132">
        <f>F69*$J$9</f>
        <v>68235.824999999997</v>
      </c>
      <c r="K69" s="132">
        <f>J69*$K$9</f>
        <v>12964.80675</v>
      </c>
      <c r="L69" s="213">
        <f t="shared" si="1"/>
        <v>1718860.43175</v>
      </c>
      <c r="M69" s="147">
        <f>L69*D69</f>
        <v>5156581.2952500004</v>
      </c>
    </row>
    <row r="70" spans="1:25" ht="15" customHeight="1">
      <c r="A70" s="208" t="s">
        <v>125</v>
      </c>
      <c r="B70" s="200" t="s">
        <v>592</v>
      </c>
      <c r="C70" s="210"/>
      <c r="D70" s="207"/>
      <c r="E70" s="203"/>
      <c r="F70" s="218"/>
      <c r="G70" s="204"/>
      <c r="H70" s="204"/>
      <c r="I70" s="204"/>
      <c r="J70" s="204"/>
      <c r="K70" s="204"/>
      <c r="L70" s="214"/>
      <c r="M70" s="205"/>
    </row>
    <row r="71" spans="1:25" ht="36" customHeight="1">
      <c r="A71" s="194" t="s">
        <v>593</v>
      </c>
      <c r="B71" s="181" t="s">
        <v>594</v>
      </c>
      <c r="C71" s="196" t="s">
        <v>133</v>
      </c>
      <c r="D71" s="189">
        <v>6</v>
      </c>
      <c r="F71" s="216">
        <v>271983.32</v>
      </c>
      <c r="G71" s="132"/>
      <c r="H71" s="132">
        <f>F71*$H$9</f>
        <v>40797.498</v>
      </c>
      <c r="I71" s="132">
        <f>F71*$I$9</f>
        <v>13599.166000000001</v>
      </c>
      <c r="J71" s="132">
        <f>F71*$J$9</f>
        <v>13599.166000000001</v>
      </c>
      <c r="K71" s="132">
        <f>J71*$K$9</f>
        <v>2583.8415400000004</v>
      </c>
      <c r="L71" s="213">
        <f t="shared" si="1"/>
        <v>342562.99154000008</v>
      </c>
      <c r="M71" s="147">
        <f>L71*D71</f>
        <v>2055377.9492400005</v>
      </c>
    </row>
    <row r="72" spans="1:25" ht="15" customHeight="1">
      <c r="A72" s="194"/>
      <c r="B72" s="195"/>
      <c r="C72" s="196"/>
      <c r="D72" s="189"/>
      <c r="F72" s="132"/>
      <c r="G72" s="132"/>
      <c r="H72" s="132"/>
      <c r="I72" s="132"/>
      <c r="J72" s="132"/>
      <c r="K72" s="132"/>
      <c r="L72" s="213"/>
      <c r="M72" s="147"/>
    </row>
    <row r="73" spans="1:25" s="156" customFormat="1" ht="30.75" customHeight="1" thickBot="1">
      <c r="A73" s="161"/>
      <c r="B73" s="162" t="s">
        <v>667</v>
      </c>
      <c r="C73" s="163"/>
      <c r="D73" s="163"/>
      <c r="E73" s="164"/>
      <c r="F73" s="165"/>
      <c r="G73" s="165"/>
      <c r="H73" s="166"/>
      <c r="I73" s="166"/>
      <c r="J73" s="166"/>
      <c r="K73" s="166"/>
      <c r="L73" s="215"/>
      <c r="M73" s="167">
        <f>SUM(M11:M72)</f>
        <v>138366283.22624594</v>
      </c>
    </row>
    <row r="74" spans="1:25" ht="30.75" thickBot="1">
      <c r="A74" s="150"/>
      <c r="B74" s="146"/>
      <c r="C74" s="151"/>
      <c r="D74" s="151"/>
      <c r="F74" s="138"/>
      <c r="G74" s="138"/>
      <c r="H74" s="356" t="s">
        <v>663</v>
      </c>
      <c r="I74" s="357" t="s">
        <v>664</v>
      </c>
      <c r="J74" s="357" t="s">
        <v>665</v>
      </c>
      <c r="K74" s="350" t="s">
        <v>537</v>
      </c>
      <c r="L74" s="138"/>
      <c r="M74" s="138"/>
    </row>
    <row r="75" spans="1:25" ht="60.75" thickBot="1">
      <c r="A75" s="369" t="s">
        <v>187</v>
      </c>
      <c r="B75" s="370"/>
      <c r="C75" s="370"/>
      <c r="D75" s="370"/>
      <c r="E75" s="133"/>
      <c r="F75" s="134">
        <f>M75/(1+0.2595)</f>
        <v>109858104.983125</v>
      </c>
      <c r="G75" s="152"/>
      <c r="H75" s="235">
        <f>H76*F75</f>
        <v>16478715.747468749</v>
      </c>
      <c r="I75" s="235">
        <f>F75*I76</f>
        <v>5492905.2491562506</v>
      </c>
      <c r="J75" s="235">
        <f>F75*J76</f>
        <v>5492905.2491562506</v>
      </c>
      <c r="K75" s="236">
        <f>K76*J75</f>
        <v>1043651.9973396877</v>
      </c>
      <c r="L75" s="168"/>
      <c r="M75" s="211">
        <f>M73</f>
        <v>138366283.22624594</v>
      </c>
      <c r="N75" s="153" t="s">
        <v>190</v>
      </c>
    </row>
    <row r="76" spans="1:25" ht="18.75" thickBot="1">
      <c r="H76" s="351">
        <v>0.15</v>
      </c>
      <c r="I76" s="352">
        <v>0.05</v>
      </c>
      <c r="J76" s="352">
        <v>0.05</v>
      </c>
      <c r="K76" s="353">
        <v>0.19</v>
      </c>
    </row>
    <row r="77" spans="1:25" ht="95.25" customHeight="1" thickBot="1">
      <c r="A77" s="136" t="s">
        <v>535</v>
      </c>
      <c r="B77" s="524" t="s">
        <v>668</v>
      </c>
      <c r="C77" s="525"/>
      <c r="D77" s="525"/>
      <c r="E77" s="525"/>
      <c r="F77" s="526"/>
      <c r="G77" s="137"/>
      <c r="H77" s="373" t="s">
        <v>538</v>
      </c>
      <c r="I77" s="374"/>
      <c r="J77" s="375">
        <f>H75+I75+J75+K75</f>
        <v>28508178.243120939</v>
      </c>
      <c r="K77" s="376"/>
      <c r="M77" s="345">
        <f>J77+F75</f>
        <v>138366283.22624594</v>
      </c>
      <c r="N77" s="347" t="s">
        <v>654</v>
      </c>
    </row>
    <row r="78" spans="1:25">
      <c r="F78" s="138"/>
      <c r="G78" s="138"/>
    </row>
    <row r="79" spans="1:25" ht="22.5" customHeight="1">
      <c r="F79" s="138"/>
      <c r="G79" s="138"/>
      <c r="H79" s="138"/>
      <c r="I79" s="138"/>
      <c r="J79" s="138"/>
      <c r="K79" s="138"/>
      <c r="L79" s="138"/>
      <c r="M79" s="138"/>
    </row>
    <row r="80" spans="1:25" s="124" customFormat="1" ht="33" customHeight="1">
      <c r="A80" s="140"/>
      <c r="B80" s="140"/>
      <c r="C80" s="131"/>
      <c r="D80" s="131"/>
      <c r="E80" s="131"/>
      <c r="F80" s="131"/>
      <c r="G80" s="127"/>
      <c r="H80" s="139"/>
      <c r="I80" s="130"/>
      <c r="J80" s="230" t="s">
        <v>529</v>
      </c>
      <c r="K80" s="231" t="s">
        <v>531</v>
      </c>
      <c r="L80" s="232">
        <v>0.05</v>
      </c>
      <c r="M80" s="227"/>
      <c r="N80" s="125"/>
      <c r="O80" s="125"/>
      <c r="P80" s="125"/>
      <c r="Q80" s="125"/>
      <c r="R80" s="125"/>
      <c r="S80" s="125"/>
      <c r="T80" s="125"/>
      <c r="U80" s="125"/>
      <c r="V80" s="125"/>
      <c r="W80" s="125"/>
      <c r="X80" s="125"/>
      <c r="Y80" s="125"/>
    </row>
    <row r="81" spans="1:25" s="124" customFormat="1" ht="33" customHeight="1">
      <c r="A81" s="140"/>
      <c r="B81" s="140"/>
      <c r="C81" s="131"/>
      <c r="D81" s="131"/>
      <c r="E81" s="131"/>
      <c r="F81" s="131"/>
      <c r="G81" s="127"/>
      <c r="H81" s="139"/>
      <c r="I81" s="130"/>
      <c r="J81" s="148" t="s">
        <v>532</v>
      </c>
      <c r="K81" s="154" t="s">
        <v>533</v>
      </c>
      <c r="L81" s="155">
        <f>SUM(H76:J76)</f>
        <v>0.25</v>
      </c>
      <c r="M81" s="228"/>
      <c r="N81" s="126"/>
      <c r="O81" s="125"/>
      <c r="P81" s="125"/>
      <c r="Q81" s="125"/>
      <c r="R81" s="125"/>
      <c r="S81" s="125"/>
      <c r="T81" s="125"/>
      <c r="U81" s="125"/>
      <c r="V81" s="125"/>
      <c r="W81" s="125"/>
      <c r="X81" s="125"/>
      <c r="Y81" s="125"/>
    </row>
    <row r="82" spans="1:25" s="124" customFormat="1" ht="33" customHeight="1">
      <c r="A82" s="140"/>
      <c r="B82" s="140"/>
      <c r="C82" s="131"/>
      <c r="D82" s="131"/>
      <c r="E82" s="131"/>
      <c r="F82" s="131"/>
      <c r="G82" s="127"/>
      <c r="H82" s="139"/>
      <c r="I82" s="130"/>
      <c r="J82" s="149"/>
      <c r="K82" s="149"/>
      <c r="L82" s="149"/>
      <c r="M82" s="228"/>
      <c r="N82" s="126"/>
      <c r="O82" s="125"/>
      <c r="P82" s="125"/>
      <c r="Q82" s="125"/>
      <c r="R82" s="125"/>
      <c r="S82" s="125"/>
      <c r="T82" s="125"/>
      <c r="U82" s="125"/>
      <c r="V82" s="125"/>
      <c r="W82" s="125"/>
      <c r="X82" s="125"/>
      <c r="Y82" s="125"/>
    </row>
    <row r="83" spans="1:25" s="124" customFormat="1" ht="33.75" customHeight="1">
      <c r="A83" s="233"/>
      <c r="B83" s="233"/>
      <c r="C83" s="233"/>
      <c r="D83" s="233"/>
      <c r="E83" s="233"/>
      <c r="F83" s="233"/>
      <c r="G83" s="233"/>
      <c r="H83" s="354">
        <f xml:space="preserve"> 15%+5%+(5%+(19%*5%))</f>
        <v>0.25950000000000001</v>
      </c>
      <c r="I83" s="234"/>
      <c r="J83" s="233"/>
      <c r="K83" s="233"/>
      <c r="L83" s="233"/>
      <c r="M83" s="228"/>
      <c r="N83" s="126"/>
      <c r="O83" s="125"/>
      <c r="P83" s="125"/>
      <c r="Q83" s="125"/>
      <c r="R83" s="125"/>
      <c r="S83" s="125"/>
      <c r="T83" s="125"/>
      <c r="U83" s="125"/>
      <c r="V83" s="125"/>
      <c r="W83" s="125"/>
      <c r="X83" s="125"/>
      <c r="Y83" s="125"/>
    </row>
    <row r="84" spans="1:25" ht="49.5" customHeight="1">
      <c r="A84" s="157"/>
      <c r="B84" s="361" t="s">
        <v>658</v>
      </c>
      <c r="C84" s="361"/>
      <c r="D84" s="361"/>
      <c r="E84" s="361"/>
      <c r="F84" s="361"/>
      <c r="G84" s="361"/>
      <c r="H84" s="361"/>
      <c r="I84" s="361"/>
      <c r="J84" s="349"/>
      <c r="K84" s="157"/>
      <c r="L84" s="157"/>
      <c r="M84" s="171"/>
    </row>
    <row r="85" spans="1:25" ht="42.75" customHeight="1">
      <c r="A85" s="157"/>
      <c r="B85" s="362" t="s">
        <v>655</v>
      </c>
      <c r="C85" s="362"/>
      <c r="D85" s="362"/>
      <c r="E85" s="362"/>
      <c r="F85" s="362"/>
      <c r="G85" s="362"/>
      <c r="H85" s="362"/>
      <c r="I85" s="362"/>
      <c r="J85" s="157"/>
      <c r="K85" s="157"/>
      <c r="L85" s="157"/>
      <c r="M85" s="172"/>
    </row>
    <row r="86" spans="1:25" ht="71.25" customHeight="1">
      <c r="A86" s="348"/>
      <c r="B86" s="362" t="s">
        <v>656</v>
      </c>
      <c r="C86" s="362"/>
      <c r="D86" s="362"/>
      <c r="E86" s="362"/>
      <c r="F86" s="362"/>
      <c r="G86" s="362"/>
      <c r="H86" s="362"/>
      <c r="I86" s="362"/>
      <c r="J86" s="348"/>
      <c r="K86" s="348"/>
      <c r="L86" s="348"/>
      <c r="M86" s="170"/>
    </row>
    <row r="87" spans="1:25" ht="28.5" customHeight="1">
      <c r="A87" s="348"/>
      <c r="B87" s="362" t="s">
        <v>657</v>
      </c>
      <c r="C87" s="362"/>
      <c r="D87" s="362"/>
      <c r="E87" s="362"/>
      <c r="F87" s="362"/>
      <c r="G87" s="362"/>
      <c r="H87" s="362"/>
      <c r="I87" s="362"/>
      <c r="J87" s="348"/>
      <c r="K87" s="348"/>
      <c r="L87" s="348"/>
      <c r="M87" s="171"/>
    </row>
    <row r="88" spans="1:25" ht="18">
      <c r="A88" s="348"/>
      <c r="B88" s="348"/>
      <c r="C88" s="348"/>
      <c r="D88" s="348"/>
      <c r="E88" s="348"/>
      <c r="F88" s="348"/>
      <c r="G88" s="348"/>
      <c r="H88" s="348"/>
      <c r="I88" s="348"/>
      <c r="J88" s="348"/>
      <c r="K88" s="348"/>
      <c r="L88" s="348"/>
      <c r="M88" s="171"/>
    </row>
    <row r="89" spans="1:25" ht="45" customHeight="1">
      <c r="A89" s="348"/>
      <c r="B89" s="348"/>
      <c r="D89" s="348"/>
      <c r="E89" s="348"/>
      <c r="F89" s="348"/>
      <c r="G89" s="348"/>
      <c r="H89" s="348"/>
      <c r="I89" s="348"/>
      <c r="J89" s="348"/>
      <c r="K89" s="348"/>
      <c r="L89" s="348"/>
      <c r="M89" s="170"/>
    </row>
    <row r="90" spans="1:25" ht="18">
      <c r="A90" s="348"/>
      <c r="B90" s="385" t="s">
        <v>659</v>
      </c>
      <c r="C90" s="385"/>
      <c r="D90" s="385"/>
      <c r="E90" s="385"/>
      <c r="F90" s="385"/>
      <c r="G90" s="385"/>
      <c r="H90" s="385"/>
      <c r="I90" s="385"/>
      <c r="J90" s="348"/>
      <c r="K90" s="348"/>
      <c r="L90" s="348"/>
      <c r="M90" s="170"/>
    </row>
    <row r="91" spans="1:25" ht="18">
      <c r="A91" s="386"/>
      <c r="B91" s="386"/>
      <c r="C91" s="386"/>
      <c r="D91" s="386"/>
      <c r="E91" s="386"/>
      <c r="F91" s="386"/>
      <c r="G91" s="386"/>
      <c r="H91" s="386"/>
      <c r="I91" s="386"/>
      <c r="J91" s="386"/>
      <c r="K91" s="386"/>
      <c r="L91" s="386"/>
      <c r="M91" s="170"/>
    </row>
    <row r="92" spans="1:25" ht="18">
      <c r="A92" s="386"/>
      <c r="B92" s="386"/>
      <c r="C92" s="386"/>
      <c r="D92" s="386"/>
      <c r="E92" s="386"/>
      <c r="F92" s="386"/>
      <c r="G92" s="386"/>
      <c r="H92" s="386"/>
      <c r="I92" s="386"/>
      <c r="J92" s="386"/>
      <c r="K92" s="386"/>
      <c r="L92" s="386"/>
      <c r="M92" s="170"/>
    </row>
    <row r="93" spans="1:25" ht="18">
      <c r="M93" s="170"/>
    </row>
    <row r="94" spans="1:25" ht="18">
      <c r="M94" s="170"/>
    </row>
    <row r="95" spans="1:25" ht="18">
      <c r="M95" s="170"/>
    </row>
  </sheetData>
  <mergeCells count="24">
    <mergeCell ref="B86:I86"/>
    <mergeCell ref="B87:I87"/>
    <mergeCell ref="B90:I90"/>
    <mergeCell ref="A91:L91"/>
    <mergeCell ref="A92:L92"/>
    <mergeCell ref="M8:M9"/>
    <mergeCell ref="A75:D75"/>
    <mergeCell ref="B77:F77"/>
    <mergeCell ref="H77:I77"/>
    <mergeCell ref="J77:K77"/>
    <mergeCell ref="A8:A9"/>
    <mergeCell ref="B8:B9"/>
    <mergeCell ref="C8:C9"/>
    <mergeCell ref="D8:D9"/>
    <mergeCell ref="F8:F9"/>
    <mergeCell ref="L8:L9"/>
    <mergeCell ref="A6:L6"/>
    <mergeCell ref="B84:I84"/>
    <mergeCell ref="B85:I85"/>
    <mergeCell ref="A1:L1"/>
    <mergeCell ref="A2:L2"/>
    <mergeCell ref="A3:L3"/>
    <mergeCell ref="A4:L4"/>
    <mergeCell ref="A5:E5"/>
  </mergeCells>
  <printOptions horizontalCentered="1"/>
  <pageMargins left="0.70866141732283472" right="0.70866141732283472" top="0.74803149606299213" bottom="0.74803149606299213" header="0.31496062992125984" footer="0.31496062992125984"/>
  <pageSetup scale="33" fitToHeight="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FC30F7-33C6-4B68-BAA4-66E34D30E58C}">
  <sheetPr>
    <pageSetUpPr fitToPage="1"/>
  </sheetPr>
  <dimension ref="A1:Y95"/>
  <sheetViews>
    <sheetView showGridLines="0" topLeftCell="A65" zoomScale="86" zoomScaleNormal="86" workbookViewId="0">
      <selection activeCell="B77" sqref="B77:F77"/>
    </sheetView>
  </sheetViews>
  <sheetFormatPr baseColWidth="10" defaultRowHeight="13.5"/>
  <cols>
    <col min="1" max="1" width="11.42578125" style="131"/>
    <col min="2" max="2" width="66" style="135" bestFit="1" customWidth="1"/>
    <col min="3" max="3" width="11.42578125" style="131"/>
    <col min="4" max="4" width="12.7109375" style="131" customWidth="1"/>
    <col min="5" max="5" width="2.42578125" style="131" customWidth="1"/>
    <col min="6" max="6" width="19.42578125" style="131" customWidth="1"/>
    <col min="7" max="7" width="2.85546875" style="131" customWidth="1"/>
    <col min="8" max="8" width="19.140625" style="131" customWidth="1"/>
    <col min="9" max="9" width="23.7109375" style="131" customWidth="1"/>
    <col min="10" max="10" width="18.5703125" style="131" customWidth="1"/>
    <col min="11" max="11" width="13.42578125" style="131" customWidth="1"/>
    <col min="12" max="12" width="24.5703125" style="131" customWidth="1"/>
    <col min="13" max="13" width="26.7109375" style="131" bestFit="1" customWidth="1"/>
    <col min="14" max="14" width="14.28515625" style="131" customWidth="1"/>
    <col min="15" max="15" width="12.5703125" style="131" bestFit="1" customWidth="1"/>
    <col min="16" max="16384" width="11.42578125" style="131"/>
  </cols>
  <sheetData>
    <row r="1" spans="1:25" s="124" customFormat="1" ht="28.5" customHeight="1">
      <c r="A1" s="363" t="s">
        <v>530</v>
      </c>
      <c r="B1" s="363"/>
      <c r="C1" s="363"/>
      <c r="D1" s="363"/>
      <c r="E1" s="363"/>
      <c r="F1" s="363"/>
      <c r="G1" s="363"/>
      <c r="H1" s="363"/>
      <c r="I1" s="363"/>
      <c r="J1" s="363"/>
      <c r="K1" s="363"/>
      <c r="L1" s="363"/>
      <c r="M1" s="173"/>
    </row>
    <row r="2" spans="1:25" s="124" customFormat="1" ht="28.5" customHeight="1">
      <c r="A2" s="389" t="s">
        <v>662</v>
      </c>
      <c r="B2" s="390"/>
      <c r="C2" s="390"/>
      <c r="D2" s="390"/>
      <c r="E2" s="390"/>
      <c r="F2" s="390"/>
      <c r="G2" s="390"/>
      <c r="H2" s="390"/>
      <c r="I2" s="390"/>
      <c r="J2" s="390"/>
      <c r="K2" s="390"/>
      <c r="L2" s="390"/>
      <c r="M2" s="390"/>
      <c r="N2" s="125"/>
      <c r="O2" s="125"/>
      <c r="P2" s="125"/>
      <c r="Q2" s="125"/>
      <c r="R2" s="125"/>
      <c r="S2" s="125"/>
      <c r="T2" s="125"/>
      <c r="U2" s="125"/>
      <c r="V2" s="125"/>
      <c r="W2" s="125"/>
      <c r="X2" s="125"/>
      <c r="Y2" s="125"/>
    </row>
    <row r="3" spans="1:25" s="124" customFormat="1" ht="28.5" customHeight="1">
      <c r="A3" s="364" t="s">
        <v>139</v>
      </c>
      <c r="B3" s="364"/>
      <c r="C3" s="364"/>
      <c r="D3" s="364"/>
      <c r="E3" s="364"/>
      <c r="F3" s="364"/>
      <c r="G3" s="364"/>
      <c r="H3" s="364"/>
      <c r="I3" s="364"/>
      <c r="J3" s="364"/>
      <c r="K3" s="364"/>
      <c r="L3" s="364"/>
      <c r="M3" s="174"/>
      <c r="N3" s="125"/>
      <c r="O3" s="125"/>
      <c r="P3" s="125"/>
      <c r="Q3" s="125"/>
      <c r="R3" s="125"/>
      <c r="S3" s="125"/>
      <c r="T3" s="125"/>
      <c r="U3" s="125"/>
      <c r="V3" s="125"/>
      <c r="W3" s="125"/>
      <c r="X3" s="125"/>
      <c r="Y3" s="125"/>
    </row>
    <row r="4" spans="1:25" s="124" customFormat="1" ht="28.5" customHeight="1">
      <c r="A4" s="364" t="s">
        <v>140</v>
      </c>
      <c r="B4" s="364"/>
      <c r="C4" s="364"/>
      <c r="D4" s="364"/>
      <c r="E4" s="364"/>
      <c r="F4" s="364"/>
      <c r="G4" s="364"/>
      <c r="H4" s="364"/>
      <c r="I4" s="364"/>
      <c r="J4" s="364"/>
      <c r="K4" s="364"/>
      <c r="L4" s="364"/>
      <c r="M4" s="174"/>
      <c r="N4" s="125"/>
      <c r="O4" s="125"/>
      <c r="P4" s="125"/>
      <c r="Q4" s="125"/>
      <c r="R4" s="125"/>
      <c r="S4" s="125"/>
      <c r="T4" s="125"/>
      <c r="U4" s="125"/>
      <c r="V4" s="125"/>
      <c r="W4" s="125"/>
      <c r="X4" s="125"/>
      <c r="Y4" s="125"/>
    </row>
    <row r="5" spans="1:25" s="124" customFormat="1">
      <c r="A5" s="365"/>
      <c r="B5" s="366"/>
      <c r="C5" s="366"/>
      <c r="D5" s="366"/>
      <c r="E5" s="366"/>
      <c r="F5" s="126"/>
      <c r="G5" s="127"/>
      <c r="H5" s="125"/>
      <c r="I5" s="125"/>
      <c r="J5" s="125"/>
      <c r="K5" s="125"/>
      <c r="L5" s="125"/>
      <c r="M5" s="125"/>
      <c r="N5" s="125"/>
      <c r="O5" s="125"/>
      <c r="P5" s="125"/>
      <c r="Q5" s="125"/>
      <c r="R5" s="125"/>
      <c r="S5" s="125"/>
      <c r="T5" s="125"/>
      <c r="U5" s="125"/>
      <c r="V5" s="125"/>
      <c r="W5" s="125"/>
      <c r="X5" s="125"/>
      <c r="Y5" s="125"/>
    </row>
    <row r="6" spans="1:25" s="124" customFormat="1" ht="94.5" customHeight="1" thickBot="1">
      <c r="A6" s="359" t="s">
        <v>660</v>
      </c>
      <c r="B6" s="360"/>
      <c r="C6" s="360"/>
      <c r="D6" s="360"/>
      <c r="E6" s="360"/>
      <c r="F6" s="360"/>
      <c r="G6" s="360"/>
      <c r="H6" s="360"/>
      <c r="I6" s="360"/>
      <c r="J6" s="360"/>
      <c r="K6" s="360"/>
      <c r="L6" s="360"/>
      <c r="M6" s="175"/>
      <c r="O6" s="125"/>
      <c r="P6" s="125"/>
      <c r="Q6" s="125"/>
      <c r="R6" s="125"/>
      <c r="S6" s="125"/>
      <c r="T6" s="125"/>
      <c r="U6" s="125"/>
      <c r="V6" s="125"/>
      <c r="W6" s="125"/>
      <c r="X6" s="125"/>
      <c r="Y6" s="125"/>
    </row>
    <row r="7" spans="1:25" s="124" customFormat="1" ht="18" hidden="1" thickBot="1">
      <c r="A7" s="128"/>
      <c r="B7" s="129"/>
      <c r="C7" s="130"/>
      <c r="D7" s="130"/>
      <c r="E7" s="169"/>
      <c r="F7" s="127"/>
      <c r="G7" s="127"/>
      <c r="H7" s="125"/>
      <c r="I7" s="125"/>
      <c r="J7" s="125"/>
      <c r="K7" s="125"/>
      <c r="L7" s="125"/>
      <c r="M7" s="125"/>
      <c r="N7" s="125"/>
      <c r="O7" s="125"/>
      <c r="P7" s="125"/>
      <c r="Q7" s="125"/>
      <c r="R7" s="125"/>
      <c r="S7" s="125"/>
      <c r="T7" s="125"/>
      <c r="U7" s="125"/>
      <c r="V7" s="125"/>
      <c r="W7" s="125"/>
      <c r="X7" s="125"/>
      <c r="Y7" s="125"/>
    </row>
    <row r="8" spans="1:25" ht="41.25" customHeight="1">
      <c r="A8" s="377" t="s">
        <v>141</v>
      </c>
      <c r="B8" s="379" t="s">
        <v>1</v>
      </c>
      <c r="C8" s="379" t="s">
        <v>2</v>
      </c>
      <c r="D8" s="379" t="s">
        <v>534</v>
      </c>
      <c r="E8" s="141"/>
      <c r="F8" s="387" t="s">
        <v>536</v>
      </c>
      <c r="G8" s="224"/>
      <c r="H8" s="144" t="s">
        <v>135</v>
      </c>
      <c r="I8" s="144" t="s">
        <v>188</v>
      </c>
      <c r="J8" s="144" t="s">
        <v>137</v>
      </c>
      <c r="K8" s="145" t="s">
        <v>537</v>
      </c>
      <c r="L8" s="383" t="s">
        <v>653</v>
      </c>
      <c r="M8" s="367" t="s">
        <v>597</v>
      </c>
    </row>
    <row r="9" spans="1:25" ht="14.25" thickBot="1">
      <c r="A9" s="378"/>
      <c r="B9" s="380"/>
      <c r="C9" s="380"/>
      <c r="D9" s="380"/>
      <c r="E9" s="142"/>
      <c r="F9" s="388"/>
      <c r="G9" s="225"/>
      <c r="H9" s="143">
        <v>0.15</v>
      </c>
      <c r="I9" s="143">
        <v>0.05</v>
      </c>
      <c r="J9" s="143">
        <v>0.05</v>
      </c>
      <c r="K9" s="143">
        <v>0.19</v>
      </c>
      <c r="L9" s="384"/>
      <c r="M9" s="368"/>
    </row>
    <row r="10" spans="1:25" s="157" customFormat="1" ht="18">
      <c r="A10" s="197" t="s">
        <v>539</v>
      </c>
      <c r="B10" s="198" t="s">
        <v>540</v>
      </c>
      <c r="C10" s="197"/>
      <c r="D10" s="199"/>
      <c r="E10" s="158"/>
      <c r="F10" s="226"/>
      <c r="G10" s="159"/>
      <c r="H10" s="159"/>
      <c r="I10" s="159"/>
      <c r="J10" s="159"/>
      <c r="K10" s="159"/>
      <c r="L10" s="212"/>
      <c r="M10" s="160"/>
    </row>
    <row r="11" spans="1:25" ht="24.75" customHeight="1">
      <c r="A11" s="176" t="s">
        <v>596</v>
      </c>
      <c r="B11" s="177" t="s">
        <v>541</v>
      </c>
      <c r="C11" s="178" t="s">
        <v>133</v>
      </c>
      <c r="D11" s="179">
        <f>D29+D46+D63</f>
        <v>29.950000000000003</v>
      </c>
      <c r="F11" s="216"/>
      <c r="G11" s="132"/>
      <c r="H11" s="132">
        <f>F11*$H$9</f>
        <v>0</v>
      </c>
      <c r="I11" s="132">
        <f>F11*$I$9</f>
        <v>0</v>
      </c>
      <c r="J11" s="132">
        <f>F11*$J$9</f>
        <v>0</v>
      </c>
      <c r="K11" s="132">
        <f>J11*$K$9</f>
        <v>0</v>
      </c>
      <c r="L11" s="213">
        <f>SUM(F11:K11)</f>
        <v>0</v>
      </c>
      <c r="M11" s="147">
        <f>L11*D11</f>
        <v>0</v>
      </c>
    </row>
    <row r="12" spans="1:25" ht="15" customHeight="1">
      <c r="A12" s="197" t="s">
        <v>35</v>
      </c>
      <c r="B12" s="200" t="s">
        <v>542</v>
      </c>
      <c r="C12" s="201"/>
      <c r="D12" s="202"/>
      <c r="E12" s="203"/>
      <c r="F12" s="218"/>
      <c r="G12" s="204"/>
      <c r="H12" s="204"/>
      <c r="I12" s="204"/>
      <c r="J12" s="204"/>
      <c r="K12" s="204"/>
      <c r="L12" s="214"/>
      <c r="M12" s="205"/>
    </row>
    <row r="13" spans="1:25" ht="15" customHeight="1">
      <c r="A13" s="183"/>
      <c r="B13" s="184" t="s">
        <v>543</v>
      </c>
      <c r="C13" s="185"/>
      <c r="D13" s="186"/>
      <c r="F13" s="219"/>
      <c r="G13" s="132"/>
      <c r="H13" s="132"/>
      <c r="I13" s="132"/>
      <c r="J13" s="132"/>
      <c r="K13" s="132"/>
      <c r="L13" s="213"/>
      <c r="M13" s="147"/>
    </row>
    <row r="14" spans="1:25" ht="15" customHeight="1">
      <c r="A14" s="176">
        <v>1</v>
      </c>
      <c r="B14" s="180" t="s">
        <v>544</v>
      </c>
      <c r="C14" s="181"/>
      <c r="D14" s="182"/>
      <c r="F14" s="219"/>
      <c r="G14" s="132"/>
      <c r="H14" s="132"/>
      <c r="I14" s="132"/>
      <c r="J14" s="132"/>
      <c r="K14" s="132"/>
      <c r="L14" s="213"/>
      <c r="M14" s="147"/>
    </row>
    <row r="15" spans="1:25" ht="48" customHeight="1">
      <c r="A15" s="176"/>
      <c r="B15" s="187" t="s">
        <v>545</v>
      </c>
      <c r="C15" s="344"/>
      <c r="D15" s="182"/>
      <c r="F15" s="219"/>
      <c r="G15" s="132"/>
      <c r="H15" s="132"/>
      <c r="I15" s="132"/>
      <c r="J15" s="132"/>
      <c r="K15" s="132"/>
      <c r="L15" s="213"/>
      <c r="M15" s="147"/>
    </row>
    <row r="16" spans="1:25" ht="15" customHeight="1">
      <c r="A16" s="176" t="s">
        <v>546</v>
      </c>
      <c r="B16" s="188" t="s">
        <v>547</v>
      </c>
      <c r="C16" s="181" t="s">
        <v>77</v>
      </c>
      <c r="D16" s="182">
        <v>37.5</v>
      </c>
      <c r="F16" s="220"/>
      <c r="G16" s="132"/>
      <c r="H16" s="132">
        <f>F16*$H$9</f>
        <v>0</v>
      </c>
      <c r="I16" s="132">
        <f>F16*$I$9</f>
        <v>0</v>
      </c>
      <c r="J16" s="132">
        <f>F16*$J$9</f>
        <v>0</v>
      </c>
      <c r="K16" s="132">
        <f>J16*$K$9</f>
        <v>0</v>
      </c>
      <c r="L16" s="213">
        <f>SUM(F16:K16)</f>
        <v>0</v>
      </c>
      <c r="M16" s="147">
        <f t="shared" ref="M16:M67" si="0">L16*D16</f>
        <v>0</v>
      </c>
      <c r="O16" s="138"/>
    </row>
    <row r="17" spans="1:15" ht="15" customHeight="1">
      <c r="A17" s="176" t="s">
        <v>548</v>
      </c>
      <c r="B17" s="188" t="s">
        <v>549</v>
      </c>
      <c r="C17" s="181" t="s">
        <v>77</v>
      </c>
      <c r="D17" s="182">
        <v>7.2</v>
      </c>
      <c r="F17" s="217"/>
      <c r="G17" s="132"/>
      <c r="H17" s="132">
        <f>F17*$H$9</f>
        <v>0</v>
      </c>
      <c r="I17" s="132">
        <f>F17*$I$9</f>
        <v>0</v>
      </c>
      <c r="J17" s="132">
        <f>F17*$J$9</f>
        <v>0</v>
      </c>
      <c r="K17" s="132">
        <f>J17*$K$9</f>
        <v>0</v>
      </c>
      <c r="L17" s="213">
        <f>SUM(F17:K17)</f>
        <v>0</v>
      </c>
      <c r="M17" s="147">
        <f t="shared" si="0"/>
        <v>0</v>
      </c>
      <c r="O17" s="138"/>
    </row>
    <row r="18" spans="1:15" ht="15" customHeight="1">
      <c r="A18" s="176" t="s">
        <v>550</v>
      </c>
      <c r="B18" s="188" t="s">
        <v>551</v>
      </c>
      <c r="C18" s="181" t="s">
        <v>77</v>
      </c>
      <c r="D18" s="182">
        <v>19.46</v>
      </c>
      <c r="F18" s="217"/>
      <c r="G18" s="132"/>
      <c r="H18" s="132">
        <f>F18*$H$9</f>
        <v>0</v>
      </c>
      <c r="I18" s="132">
        <f>F18*$I$9</f>
        <v>0</v>
      </c>
      <c r="J18" s="132">
        <f>F18*$J$9</f>
        <v>0</v>
      </c>
      <c r="K18" s="132">
        <f>J18*$K$9</f>
        <v>0</v>
      </c>
      <c r="L18" s="213">
        <f>SUM(F18:K18)</f>
        <v>0</v>
      </c>
      <c r="M18" s="147">
        <f t="shared" si="0"/>
        <v>0</v>
      </c>
      <c r="O18" s="138"/>
    </row>
    <row r="19" spans="1:15" ht="15" customHeight="1">
      <c r="A19" s="176" t="s">
        <v>552</v>
      </c>
      <c r="B19" s="188" t="s">
        <v>553</v>
      </c>
      <c r="C19" s="181" t="s">
        <v>77</v>
      </c>
      <c r="D19" s="182">
        <v>12.88</v>
      </c>
      <c r="F19" s="217"/>
      <c r="G19" s="132"/>
      <c r="H19" s="132">
        <f>F19*$H$9</f>
        <v>0</v>
      </c>
      <c r="I19" s="132">
        <f>F19*$I$9</f>
        <v>0</v>
      </c>
      <c r="J19" s="132">
        <f>F19*$J$9</f>
        <v>0</v>
      </c>
      <c r="K19" s="132">
        <f>J19*$K$9</f>
        <v>0</v>
      </c>
      <c r="L19" s="213">
        <f>SUM(F19:K19)</f>
        <v>0</v>
      </c>
      <c r="M19" s="147">
        <f t="shared" si="0"/>
        <v>0</v>
      </c>
      <c r="O19" s="138"/>
    </row>
    <row r="20" spans="1:15" ht="15" customHeight="1">
      <c r="A20" s="176" t="s">
        <v>554</v>
      </c>
      <c r="B20" s="187" t="s">
        <v>555</v>
      </c>
      <c r="C20" s="181" t="s">
        <v>77</v>
      </c>
      <c r="D20" s="182">
        <v>2.4500000000000002</v>
      </c>
      <c r="F20" s="217"/>
      <c r="G20" s="132"/>
      <c r="H20" s="132">
        <f>F20*$H$9</f>
        <v>0</v>
      </c>
      <c r="I20" s="132">
        <f>F20*$I$9</f>
        <v>0</v>
      </c>
      <c r="J20" s="132">
        <f>F20*$J$9</f>
        <v>0</v>
      </c>
      <c r="K20" s="132">
        <f>J20*$K$9</f>
        <v>0</v>
      </c>
      <c r="L20" s="213">
        <f>SUM(F20:K20)</f>
        <v>0</v>
      </c>
      <c r="M20" s="147">
        <f t="shared" si="0"/>
        <v>0</v>
      </c>
      <c r="O20" s="138"/>
    </row>
    <row r="21" spans="1:15" ht="15" customHeight="1">
      <c r="A21" s="197" t="s">
        <v>250</v>
      </c>
      <c r="B21" s="206" t="s">
        <v>556</v>
      </c>
      <c r="C21" s="201"/>
      <c r="D21" s="202"/>
      <c r="E21" s="203"/>
      <c r="F21" s="221"/>
      <c r="G21" s="204"/>
      <c r="H21" s="204"/>
      <c r="I21" s="204"/>
      <c r="J21" s="204"/>
      <c r="K21" s="204"/>
      <c r="L21" s="214"/>
      <c r="M21" s="205"/>
    </row>
    <row r="22" spans="1:15" ht="54.75" customHeight="1">
      <c r="A22" s="176"/>
      <c r="B22" s="181" t="s">
        <v>557</v>
      </c>
      <c r="C22" s="181"/>
      <c r="D22" s="182"/>
      <c r="F22" s="222"/>
      <c r="G22" s="132"/>
      <c r="H22" s="132"/>
      <c r="I22" s="132"/>
      <c r="J22" s="132"/>
      <c r="K22" s="132"/>
      <c r="L22" s="213"/>
      <c r="M22" s="147"/>
    </row>
    <row r="23" spans="1:15" ht="15" customHeight="1">
      <c r="A23" s="176" t="s">
        <v>558</v>
      </c>
      <c r="B23" s="188" t="s">
        <v>559</v>
      </c>
      <c r="C23" s="181" t="s">
        <v>77</v>
      </c>
      <c r="D23" s="182">
        <v>6.6</v>
      </c>
      <c r="F23" s="217"/>
      <c r="G23" s="132"/>
      <c r="H23" s="132">
        <f>F23*$H$9</f>
        <v>0</v>
      </c>
      <c r="I23" s="132">
        <f>F23*$I$9</f>
        <v>0</v>
      </c>
      <c r="J23" s="132">
        <f>F23*$J$9</f>
        <v>0</v>
      </c>
      <c r="K23" s="132">
        <f>J23*$K$9</f>
        <v>0</v>
      </c>
      <c r="L23" s="213">
        <f t="shared" ref="L23:L71" si="1">SUM(F23:K23)</f>
        <v>0</v>
      </c>
      <c r="M23" s="147">
        <f t="shared" si="0"/>
        <v>0</v>
      </c>
      <c r="O23" s="138"/>
    </row>
    <row r="24" spans="1:15" ht="15" customHeight="1">
      <c r="A24" s="176" t="s">
        <v>560</v>
      </c>
      <c r="B24" s="188" t="s">
        <v>561</v>
      </c>
      <c r="C24" s="181" t="s">
        <v>77</v>
      </c>
      <c r="D24" s="182">
        <v>25.01</v>
      </c>
      <c r="F24" s="217"/>
      <c r="G24" s="132"/>
      <c r="H24" s="132">
        <f>F24*$H$9</f>
        <v>0</v>
      </c>
      <c r="I24" s="132">
        <f>F24*$I$9</f>
        <v>0</v>
      </c>
      <c r="J24" s="132">
        <f>F24*$J$9</f>
        <v>0</v>
      </c>
      <c r="K24" s="132">
        <f>J24*$K$9</f>
        <v>0</v>
      </c>
      <c r="L24" s="213">
        <f t="shared" si="1"/>
        <v>0</v>
      </c>
      <c r="M24" s="147">
        <f t="shared" si="0"/>
        <v>0</v>
      </c>
    </row>
    <row r="25" spans="1:15" ht="15" customHeight="1">
      <c r="A25" s="197" t="s">
        <v>44</v>
      </c>
      <c r="B25" s="200" t="s">
        <v>562</v>
      </c>
      <c r="C25" s="201"/>
      <c r="D25" s="202"/>
      <c r="E25" s="203"/>
      <c r="F25" s="223"/>
      <c r="G25" s="204"/>
      <c r="H25" s="204"/>
      <c r="I25" s="204"/>
      <c r="J25" s="204"/>
      <c r="K25" s="204"/>
      <c r="L25" s="214"/>
      <c r="M25" s="205">
        <f t="shared" si="0"/>
        <v>0</v>
      </c>
    </row>
    <row r="26" spans="1:15" ht="49.5" customHeight="1">
      <c r="A26" s="176"/>
      <c r="B26" s="181" t="s">
        <v>563</v>
      </c>
      <c r="C26" s="181"/>
      <c r="D26" s="182"/>
      <c r="F26" s="219"/>
      <c r="G26" s="132"/>
      <c r="H26" s="132"/>
      <c r="I26" s="132"/>
      <c r="J26" s="132"/>
      <c r="K26" s="132"/>
      <c r="L26" s="213"/>
      <c r="M26" s="147"/>
    </row>
    <row r="27" spans="1:15" ht="43.5" customHeight="1">
      <c r="A27" s="176" t="s">
        <v>564</v>
      </c>
      <c r="B27" s="181" t="s">
        <v>565</v>
      </c>
      <c r="C27" s="181" t="s">
        <v>566</v>
      </c>
      <c r="D27" s="182">
        <v>13</v>
      </c>
      <c r="F27" s="216"/>
      <c r="G27" s="132"/>
      <c r="H27" s="132">
        <f>F27*$H$9</f>
        <v>0</v>
      </c>
      <c r="I27" s="132">
        <f>F27*$I$9</f>
        <v>0</v>
      </c>
      <c r="J27" s="132">
        <f>F27*$J$9</f>
        <v>0</v>
      </c>
      <c r="K27" s="132">
        <f>J27*$K$9</f>
        <v>0</v>
      </c>
      <c r="L27" s="213">
        <f t="shared" si="1"/>
        <v>0</v>
      </c>
      <c r="M27" s="147">
        <f t="shared" si="0"/>
        <v>0</v>
      </c>
    </row>
    <row r="28" spans="1:15" ht="15" customHeight="1">
      <c r="A28" s="197" t="s">
        <v>54</v>
      </c>
      <c r="B28" s="200" t="s">
        <v>567</v>
      </c>
      <c r="C28" s="201"/>
      <c r="D28" s="202"/>
      <c r="E28" s="203"/>
      <c r="F28" s="218"/>
      <c r="G28" s="204"/>
      <c r="H28" s="204"/>
      <c r="I28" s="204"/>
      <c r="J28" s="204"/>
      <c r="K28" s="204"/>
      <c r="L28" s="214"/>
      <c r="M28" s="205"/>
    </row>
    <row r="29" spans="1:15" ht="39" customHeight="1">
      <c r="A29" s="176" t="s">
        <v>568</v>
      </c>
      <c r="B29" s="181" t="s">
        <v>569</v>
      </c>
      <c r="C29" s="181" t="s">
        <v>133</v>
      </c>
      <c r="D29" s="182">
        <v>14.3</v>
      </c>
      <c r="F29" s="216"/>
      <c r="G29" s="132"/>
      <c r="H29" s="132">
        <f>F29*$H$9</f>
        <v>0</v>
      </c>
      <c r="I29" s="132">
        <f>F29*$I$9</f>
        <v>0</v>
      </c>
      <c r="J29" s="132">
        <f>F29*$J$9</f>
        <v>0</v>
      </c>
      <c r="K29" s="132">
        <f>J29*$K$9</f>
        <v>0</v>
      </c>
      <c r="L29" s="213">
        <f t="shared" si="1"/>
        <v>0</v>
      </c>
      <c r="M29" s="147">
        <f t="shared" si="0"/>
        <v>0</v>
      </c>
    </row>
    <row r="30" spans="1:15" ht="15" customHeight="1">
      <c r="A30" s="197" t="s">
        <v>63</v>
      </c>
      <c r="B30" s="200" t="s">
        <v>542</v>
      </c>
      <c r="C30" s="201"/>
      <c r="D30" s="202"/>
      <c r="E30" s="203"/>
      <c r="F30" s="218"/>
      <c r="G30" s="204"/>
      <c r="H30" s="204"/>
      <c r="I30" s="204"/>
      <c r="J30" s="204"/>
      <c r="K30" s="204"/>
      <c r="L30" s="214"/>
      <c r="M30" s="205"/>
    </row>
    <row r="31" spans="1:15" ht="15" customHeight="1">
      <c r="A31" s="183"/>
      <c r="B31" s="184" t="s">
        <v>570</v>
      </c>
      <c r="C31" s="185"/>
      <c r="D31" s="186"/>
      <c r="F31" s="219"/>
      <c r="G31" s="132"/>
      <c r="H31" s="132"/>
      <c r="I31" s="132"/>
      <c r="J31" s="132"/>
      <c r="K31" s="132"/>
      <c r="L31" s="213"/>
      <c r="M31" s="147"/>
    </row>
    <row r="32" spans="1:15" ht="15" customHeight="1">
      <c r="A32" s="176">
        <v>1</v>
      </c>
      <c r="B32" s="180" t="s">
        <v>544</v>
      </c>
      <c r="C32" s="181"/>
      <c r="D32" s="182"/>
      <c r="F32" s="219"/>
      <c r="G32" s="132"/>
      <c r="H32" s="132"/>
      <c r="I32" s="132"/>
      <c r="J32" s="132"/>
      <c r="K32" s="132"/>
      <c r="L32" s="213"/>
      <c r="M32" s="147"/>
    </row>
    <row r="33" spans="1:15" ht="39.75" customHeight="1">
      <c r="A33" s="176"/>
      <c r="B33" s="187" t="s">
        <v>545</v>
      </c>
      <c r="C33" s="181"/>
      <c r="D33" s="182"/>
      <c r="F33" s="219"/>
      <c r="G33" s="132"/>
      <c r="H33" s="132"/>
      <c r="I33" s="132"/>
      <c r="J33" s="132"/>
      <c r="K33" s="132"/>
      <c r="L33" s="213"/>
      <c r="M33" s="147"/>
    </row>
    <row r="34" spans="1:15" ht="15" customHeight="1">
      <c r="A34" s="176" t="s">
        <v>546</v>
      </c>
      <c r="B34" s="188" t="s">
        <v>571</v>
      </c>
      <c r="C34" s="181" t="s">
        <v>77</v>
      </c>
      <c r="D34" s="182">
        <v>14.86</v>
      </c>
      <c r="F34" s="216"/>
      <c r="G34" s="132"/>
      <c r="H34" s="132">
        <f>F34*$H$9</f>
        <v>0</v>
      </c>
      <c r="I34" s="132">
        <f>F34*$I$9</f>
        <v>0</v>
      </c>
      <c r="J34" s="132">
        <f>F34*$J$9</f>
        <v>0</v>
      </c>
      <c r="K34" s="132">
        <f>J34*$K$9</f>
        <v>0</v>
      </c>
      <c r="L34" s="213">
        <f t="shared" si="1"/>
        <v>0</v>
      </c>
      <c r="M34" s="147">
        <f t="shared" si="0"/>
        <v>0</v>
      </c>
      <c r="O34" s="138"/>
    </row>
    <row r="35" spans="1:15" ht="15" customHeight="1">
      <c r="A35" s="176" t="s">
        <v>548</v>
      </c>
      <c r="B35" s="188" t="s">
        <v>572</v>
      </c>
      <c r="C35" s="181" t="s">
        <v>77</v>
      </c>
      <c r="D35" s="182">
        <v>4.75</v>
      </c>
      <c r="F35" s="216"/>
      <c r="G35" s="132"/>
      <c r="H35" s="132">
        <f>F35*$H$9</f>
        <v>0</v>
      </c>
      <c r="I35" s="132">
        <f>F35*$I$9</f>
        <v>0</v>
      </c>
      <c r="J35" s="132">
        <f>F35*$J$9</f>
        <v>0</v>
      </c>
      <c r="K35" s="132">
        <f>J35*$K$9</f>
        <v>0</v>
      </c>
      <c r="L35" s="213">
        <f t="shared" si="1"/>
        <v>0</v>
      </c>
      <c r="M35" s="147">
        <f t="shared" si="0"/>
        <v>0</v>
      </c>
      <c r="O35" s="138"/>
    </row>
    <row r="36" spans="1:15" ht="15" customHeight="1">
      <c r="A36" s="176" t="s">
        <v>550</v>
      </c>
      <c r="B36" s="188" t="s">
        <v>573</v>
      </c>
      <c r="C36" s="181" t="s">
        <v>77</v>
      </c>
      <c r="D36" s="189">
        <v>5.25</v>
      </c>
      <c r="F36" s="216"/>
      <c r="G36" s="132"/>
      <c r="H36" s="132">
        <f>F36*$H$9</f>
        <v>0</v>
      </c>
      <c r="I36" s="132">
        <f>F36*$I$9</f>
        <v>0</v>
      </c>
      <c r="J36" s="132">
        <f>F36*$J$9</f>
        <v>0</v>
      </c>
      <c r="K36" s="132">
        <f>J36*$K$9</f>
        <v>0</v>
      </c>
      <c r="L36" s="213">
        <f t="shared" si="1"/>
        <v>0</v>
      </c>
      <c r="M36" s="147">
        <f t="shared" si="0"/>
        <v>0</v>
      </c>
      <c r="O36" s="138"/>
    </row>
    <row r="37" spans="1:15" ht="15" customHeight="1">
      <c r="A37" s="176" t="s">
        <v>552</v>
      </c>
      <c r="B37" s="187" t="s">
        <v>574</v>
      </c>
      <c r="C37" s="181" t="s">
        <v>77</v>
      </c>
      <c r="D37" s="189">
        <v>2.1</v>
      </c>
      <c r="F37" s="216"/>
      <c r="G37" s="132"/>
      <c r="H37" s="132">
        <f>F37*$H$9</f>
        <v>0</v>
      </c>
      <c r="I37" s="132">
        <f>F37*$I$9</f>
        <v>0</v>
      </c>
      <c r="J37" s="132">
        <f>F37*$J$9</f>
        <v>0</v>
      </c>
      <c r="K37" s="132">
        <f>J37*$K$9</f>
        <v>0</v>
      </c>
      <c r="L37" s="213">
        <f t="shared" si="1"/>
        <v>0</v>
      </c>
      <c r="M37" s="147">
        <f t="shared" si="0"/>
        <v>0</v>
      </c>
      <c r="O37" s="138"/>
    </row>
    <row r="38" spans="1:15" ht="15" customHeight="1">
      <c r="A38" s="197" t="s">
        <v>321</v>
      </c>
      <c r="B38" s="206" t="s">
        <v>556</v>
      </c>
      <c r="C38" s="201"/>
      <c r="D38" s="207"/>
      <c r="E38" s="203"/>
      <c r="F38" s="218"/>
      <c r="G38" s="204"/>
      <c r="H38" s="204"/>
      <c r="I38" s="204"/>
      <c r="J38" s="204"/>
      <c r="K38" s="204"/>
      <c r="L38" s="214"/>
      <c r="M38" s="205"/>
    </row>
    <row r="39" spans="1:15" ht="36.75" customHeight="1">
      <c r="A39" s="176"/>
      <c r="B39" s="181" t="s">
        <v>575</v>
      </c>
      <c r="C39" s="181"/>
      <c r="D39" s="189"/>
      <c r="F39" s="219"/>
      <c r="G39" s="132"/>
      <c r="H39" s="132"/>
      <c r="I39" s="132"/>
      <c r="J39" s="132"/>
      <c r="K39" s="132"/>
      <c r="L39" s="213"/>
      <c r="M39" s="147"/>
    </row>
    <row r="40" spans="1:15" ht="31.5" customHeight="1">
      <c r="A40" s="176" t="s">
        <v>558</v>
      </c>
      <c r="B40" s="188" t="s">
        <v>559</v>
      </c>
      <c r="C40" s="181" t="s">
        <v>77</v>
      </c>
      <c r="D40" s="189">
        <v>6.6</v>
      </c>
      <c r="F40" s="216"/>
      <c r="G40" s="132"/>
      <c r="H40" s="132">
        <f>F40*$H$9</f>
        <v>0</v>
      </c>
      <c r="I40" s="132">
        <f>F40*$I$9</f>
        <v>0</v>
      </c>
      <c r="J40" s="132">
        <f>F40*$J$9</f>
        <v>0</v>
      </c>
      <c r="K40" s="132">
        <f>J40*$K$9</f>
        <v>0</v>
      </c>
      <c r="L40" s="213">
        <f t="shared" si="1"/>
        <v>0</v>
      </c>
      <c r="M40" s="147">
        <f t="shared" si="0"/>
        <v>0</v>
      </c>
      <c r="O40" s="138"/>
    </row>
    <row r="41" spans="1:15" ht="27.75" customHeight="1">
      <c r="A41" s="176" t="s">
        <v>560</v>
      </c>
      <c r="B41" s="188" t="s">
        <v>561</v>
      </c>
      <c r="C41" s="181" t="s">
        <v>77</v>
      </c>
      <c r="D41" s="189">
        <v>12.96</v>
      </c>
      <c r="F41" s="216"/>
      <c r="G41" s="132"/>
      <c r="H41" s="132">
        <f>F41*$H$9</f>
        <v>0</v>
      </c>
      <c r="I41" s="132">
        <f>F41*$I$9</f>
        <v>0</v>
      </c>
      <c r="J41" s="132">
        <f>F41*$J$9</f>
        <v>0</v>
      </c>
      <c r="K41" s="132">
        <f>J41*$K$9</f>
        <v>0</v>
      </c>
      <c r="L41" s="213">
        <f t="shared" si="1"/>
        <v>0</v>
      </c>
      <c r="M41" s="147">
        <f t="shared" si="0"/>
        <v>0</v>
      </c>
    </row>
    <row r="42" spans="1:15" ht="15" customHeight="1">
      <c r="A42" s="197" t="s">
        <v>73</v>
      </c>
      <c r="B42" s="200" t="s">
        <v>562</v>
      </c>
      <c r="C42" s="201"/>
      <c r="D42" s="207"/>
      <c r="E42" s="203"/>
      <c r="F42" s="218"/>
      <c r="G42" s="204"/>
      <c r="H42" s="204"/>
      <c r="I42" s="204"/>
      <c r="J42" s="204"/>
      <c r="K42" s="204"/>
      <c r="L42" s="214"/>
      <c r="M42" s="205"/>
    </row>
    <row r="43" spans="1:15" ht="36.75" customHeight="1">
      <c r="A43" s="176"/>
      <c r="B43" s="181" t="s">
        <v>563</v>
      </c>
      <c r="C43" s="181"/>
      <c r="D43" s="189"/>
      <c r="F43" s="219"/>
      <c r="G43" s="132"/>
      <c r="H43" s="132"/>
      <c r="I43" s="132"/>
      <c r="J43" s="132"/>
      <c r="K43" s="132"/>
      <c r="L43" s="213"/>
      <c r="M43" s="147"/>
    </row>
    <row r="44" spans="1:15" ht="47.25" customHeight="1">
      <c r="A44" s="176" t="s">
        <v>564</v>
      </c>
      <c r="B44" s="181" t="str">
        <f>B27</f>
        <v xml:space="preserve">Suministro  instalacion y puesta en funcionamiento de PLATINAS DE SUJECION Y FIJACION (0,35 mtsx0,15mts) e=7mm  con 6 tornillos de 3 pulgadas para muros </v>
      </c>
      <c r="C44" s="181" t="s">
        <v>566</v>
      </c>
      <c r="D44" s="189">
        <v>10</v>
      </c>
      <c r="F44" s="216"/>
      <c r="G44" s="132"/>
      <c r="H44" s="132">
        <f>F44*$H$9</f>
        <v>0</v>
      </c>
      <c r="I44" s="132">
        <f>F44*$I$9</f>
        <v>0</v>
      </c>
      <c r="J44" s="132">
        <f>F44*$J$9</f>
        <v>0</v>
      </c>
      <c r="K44" s="132">
        <f>J44*$K$9</f>
        <v>0</v>
      </c>
      <c r="L44" s="213">
        <f t="shared" si="1"/>
        <v>0</v>
      </c>
      <c r="M44" s="147">
        <f t="shared" si="0"/>
        <v>0</v>
      </c>
    </row>
    <row r="45" spans="1:15" ht="15" customHeight="1">
      <c r="A45" s="197" t="s">
        <v>354</v>
      </c>
      <c r="B45" s="200" t="s">
        <v>567</v>
      </c>
      <c r="C45" s="201"/>
      <c r="D45" s="207"/>
      <c r="E45" s="203"/>
      <c r="F45" s="218"/>
      <c r="G45" s="204"/>
      <c r="H45" s="204"/>
      <c r="I45" s="204"/>
      <c r="J45" s="204"/>
      <c r="K45" s="204"/>
      <c r="L45" s="214"/>
      <c r="M45" s="205"/>
    </row>
    <row r="46" spans="1:15" ht="40.5" customHeight="1">
      <c r="A46" s="176" t="s">
        <v>568</v>
      </c>
      <c r="B46" s="181" t="s">
        <v>569</v>
      </c>
      <c r="C46" s="181" t="s">
        <v>133</v>
      </c>
      <c r="D46" s="189">
        <v>7</v>
      </c>
      <c r="F46" s="216"/>
      <c r="G46" s="132"/>
      <c r="H46" s="132">
        <f>F46*$H$9</f>
        <v>0</v>
      </c>
      <c r="I46" s="132">
        <f>F46*$I$9</f>
        <v>0</v>
      </c>
      <c r="J46" s="132">
        <f>F46*$J$9</f>
        <v>0</v>
      </c>
      <c r="K46" s="132">
        <f>J46*$K$9</f>
        <v>0</v>
      </c>
      <c r="L46" s="213">
        <f t="shared" si="1"/>
        <v>0</v>
      </c>
      <c r="M46" s="147">
        <f t="shared" si="0"/>
        <v>0</v>
      </c>
    </row>
    <row r="47" spans="1:15" ht="15" customHeight="1">
      <c r="A47" s="197" t="s">
        <v>82</v>
      </c>
      <c r="B47" s="200" t="s">
        <v>542</v>
      </c>
      <c r="C47" s="201"/>
      <c r="D47" s="207"/>
      <c r="E47" s="203"/>
      <c r="F47" s="218"/>
      <c r="G47" s="204"/>
      <c r="H47" s="204"/>
      <c r="I47" s="204"/>
      <c r="J47" s="204"/>
      <c r="K47" s="204"/>
      <c r="L47" s="214"/>
      <c r="M47" s="205"/>
    </row>
    <row r="48" spans="1:15" ht="15" customHeight="1">
      <c r="A48" s="190"/>
      <c r="B48" s="191" t="s">
        <v>576</v>
      </c>
      <c r="C48" s="192"/>
      <c r="D48" s="193"/>
      <c r="F48" s="219"/>
      <c r="G48" s="132"/>
      <c r="H48" s="132"/>
      <c r="I48" s="132"/>
      <c r="J48" s="132"/>
      <c r="K48" s="132"/>
      <c r="L48" s="213"/>
      <c r="M48" s="147"/>
    </row>
    <row r="49" spans="1:18" ht="15" customHeight="1">
      <c r="A49" s="176">
        <v>1</v>
      </c>
      <c r="B49" s="180" t="s">
        <v>544</v>
      </c>
      <c r="C49" s="181"/>
      <c r="D49" s="189"/>
      <c r="F49" s="219"/>
      <c r="G49" s="132"/>
      <c r="H49" s="132"/>
      <c r="I49" s="132"/>
      <c r="J49" s="132"/>
      <c r="K49" s="132"/>
      <c r="L49" s="213"/>
      <c r="M49" s="147"/>
    </row>
    <row r="50" spans="1:18" ht="38.25" customHeight="1">
      <c r="A50" s="176"/>
      <c r="B50" s="187" t="s">
        <v>545</v>
      </c>
      <c r="C50" s="181"/>
      <c r="D50" s="189"/>
      <c r="F50" s="219"/>
      <c r="G50" s="132"/>
      <c r="H50" s="132"/>
      <c r="I50" s="132"/>
      <c r="J50" s="132"/>
      <c r="K50" s="132"/>
      <c r="L50" s="213"/>
      <c r="M50" s="147"/>
    </row>
    <row r="51" spans="1:18" ht="15" customHeight="1">
      <c r="A51" s="176" t="s">
        <v>546</v>
      </c>
      <c r="B51" s="188" t="s">
        <v>577</v>
      </c>
      <c r="C51" s="181" t="s">
        <v>77</v>
      </c>
      <c r="D51" s="189">
        <v>18.22</v>
      </c>
      <c r="F51" s="216"/>
      <c r="G51" s="132"/>
      <c r="H51" s="132">
        <f>F51*$H$9</f>
        <v>0</v>
      </c>
      <c r="I51" s="132">
        <f>F51*$I$9</f>
        <v>0</v>
      </c>
      <c r="J51" s="132">
        <f>F51*$J$9</f>
        <v>0</v>
      </c>
      <c r="K51" s="132">
        <f>J51*$K$9</f>
        <v>0</v>
      </c>
      <c r="L51" s="213">
        <f t="shared" si="1"/>
        <v>0</v>
      </c>
      <c r="M51" s="147">
        <f t="shared" si="0"/>
        <v>0</v>
      </c>
      <c r="O51" s="138"/>
    </row>
    <row r="52" spans="1:18" ht="15" customHeight="1">
      <c r="A52" s="176" t="s">
        <v>548</v>
      </c>
      <c r="B52" s="188" t="s">
        <v>578</v>
      </c>
      <c r="C52" s="181" t="s">
        <v>77</v>
      </c>
      <c r="D52" s="189">
        <v>5.77</v>
      </c>
      <c r="F52" s="216"/>
      <c r="G52" s="132"/>
      <c r="H52" s="132">
        <f>F52*$H$9</f>
        <v>0</v>
      </c>
      <c r="I52" s="132">
        <f>F52*$I$9</f>
        <v>0</v>
      </c>
      <c r="J52" s="132">
        <f>F52*$J$9</f>
        <v>0</v>
      </c>
      <c r="K52" s="132">
        <f>J52*$K$9</f>
        <v>0</v>
      </c>
      <c r="L52" s="213">
        <f t="shared" si="1"/>
        <v>0</v>
      </c>
      <c r="M52" s="147">
        <f t="shared" si="0"/>
        <v>0</v>
      </c>
      <c r="O52" s="138"/>
    </row>
    <row r="53" spans="1:18" ht="15" customHeight="1">
      <c r="A53" s="176" t="s">
        <v>550</v>
      </c>
      <c r="B53" s="188" t="s">
        <v>579</v>
      </c>
      <c r="C53" s="181" t="s">
        <v>77</v>
      </c>
      <c r="D53" s="189">
        <v>8.4</v>
      </c>
      <c r="F53" s="216"/>
      <c r="G53" s="132"/>
      <c r="H53" s="132">
        <f>F53*$H$9</f>
        <v>0</v>
      </c>
      <c r="I53" s="132">
        <f>F53*$I$9</f>
        <v>0</v>
      </c>
      <c r="J53" s="132">
        <f>F53*$J$9</f>
        <v>0</v>
      </c>
      <c r="K53" s="132">
        <f>J53*$K$9</f>
        <v>0</v>
      </c>
      <c r="L53" s="213">
        <f t="shared" si="1"/>
        <v>0</v>
      </c>
      <c r="M53" s="147">
        <f t="shared" si="0"/>
        <v>0</v>
      </c>
      <c r="O53" s="138"/>
    </row>
    <row r="54" spans="1:18" ht="15" customHeight="1">
      <c r="A54" s="176" t="s">
        <v>552</v>
      </c>
      <c r="B54" s="187" t="s">
        <v>580</v>
      </c>
      <c r="C54" s="181" t="s">
        <v>77</v>
      </c>
      <c r="D54" s="189">
        <v>2.8</v>
      </c>
      <c r="F54" s="216"/>
      <c r="G54" s="132"/>
      <c r="H54" s="132">
        <f>F54*$H$9</f>
        <v>0</v>
      </c>
      <c r="I54" s="132">
        <f>F54*$I$9</f>
        <v>0</v>
      </c>
      <c r="J54" s="132">
        <f>F54*$J$9</f>
        <v>0</v>
      </c>
      <c r="K54" s="132">
        <f>J54*$K$9</f>
        <v>0</v>
      </c>
      <c r="L54" s="213">
        <f t="shared" si="1"/>
        <v>0</v>
      </c>
      <c r="M54" s="147">
        <f t="shared" si="0"/>
        <v>0</v>
      </c>
      <c r="O54" s="138"/>
    </row>
    <row r="55" spans="1:18" ht="15" customHeight="1">
      <c r="A55" s="197" t="s">
        <v>86</v>
      </c>
      <c r="B55" s="206" t="s">
        <v>556</v>
      </c>
      <c r="C55" s="201"/>
      <c r="D55" s="207"/>
      <c r="E55" s="203"/>
      <c r="F55" s="218"/>
      <c r="G55" s="204"/>
      <c r="H55" s="204"/>
      <c r="I55" s="204"/>
      <c r="J55" s="204"/>
      <c r="K55" s="204"/>
      <c r="L55" s="214"/>
      <c r="M55" s="205"/>
      <c r="O55" s="138"/>
      <c r="R55" s="229"/>
    </row>
    <row r="56" spans="1:18" ht="42.75" customHeight="1">
      <c r="A56" s="176"/>
      <c r="B56" s="181" t="s">
        <v>557</v>
      </c>
      <c r="C56" s="181"/>
      <c r="D56" s="189"/>
      <c r="F56" s="219"/>
      <c r="G56" s="132"/>
      <c r="H56" s="132"/>
      <c r="I56" s="132"/>
      <c r="J56" s="132"/>
      <c r="K56" s="132"/>
      <c r="L56" s="213"/>
      <c r="M56" s="147"/>
    </row>
    <row r="57" spans="1:18" ht="22.5" customHeight="1">
      <c r="A57" s="176" t="s">
        <v>558</v>
      </c>
      <c r="B57" s="188" t="s">
        <v>581</v>
      </c>
      <c r="C57" s="181" t="s">
        <v>77</v>
      </c>
      <c r="D57" s="189">
        <v>15.4</v>
      </c>
      <c r="F57" s="216"/>
      <c r="G57" s="132"/>
      <c r="H57" s="132">
        <f>F57*$H$9</f>
        <v>0</v>
      </c>
      <c r="I57" s="132">
        <f>F57*$I$9</f>
        <v>0</v>
      </c>
      <c r="J57" s="132">
        <f>F57*$J$9</f>
        <v>0</v>
      </c>
      <c r="K57" s="132">
        <f>J57*$K$9</f>
        <v>0</v>
      </c>
      <c r="L57" s="213">
        <f t="shared" si="1"/>
        <v>0</v>
      </c>
      <c r="M57" s="147">
        <f t="shared" si="0"/>
        <v>0</v>
      </c>
      <c r="O57" s="138"/>
    </row>
    <row r="58" spans="1:18" ht="26.25" customHeight="1">
      <c r="A58" s="176" t="s">
        <v>560</v>
      </c>
      <c r="B58" s="188" t="s">
        <v>561</v>
      </c>
      <c r="C58" s="181" t="s">
        <v>77</v>
      </c>
      <c r="D58" s="189">
        <v>38.43</v>
      </c>
      <c r="F58" s="216"/>
      <c r="G58" s="132"/>
      <c r="H58" s="132">
        <f>F58*$H$9</f>
        <v>0</v>
      </c>
      <c r="I58" s="132">
        <f>F58*$I$9</f>
        <v>0</v>
      </c>
      <c r="J58" s="132">
        <f>F58*$J$9</f>
        <v>0</v>
      </c>
      <c r="K58" s="132">
        <f>J58*$K$9</f>
        <v>0</v>
      </c>
      <c r="L58" s="213">
        <f t="shared" si="1"/>
        <v>0</v>
      </c>
      <c r="M58" s="147">
        <f t="shared" si="0"/>
        <v>0</v>
      </c>
      <c r="O58" s="138"/>
    </row>
    <row r="59" spans="1:18" ht="15" customHeight="1">
      <c r="A59" s="197" t="s">
        <v>88</v>
      </c>
      <c r="B59" s="200" t="s">
        <v>562</v>
      </c>
      <c r="C59" s="201"/>
      <c r="D59" s="207"/>
      <c r="E59" s="203"/>
      <c r="F59" s="218"/>
      <c r="G59" s="204"/>
      <c r="H59" s="204"/>
      <c r="I59" s="204"/>
      <c r="J59" s="204"/>
      <c r="K59" s="204"/>
      <c r="L59" s="214"/>
      <c r="M59" s="205"/>
    </row>
    <row r="60" spans="1:18" ht="15" customHeight="1">
      <c r="A60" s="176"/>
      <c r="B60" s="181" t="s">
        <v>563</v>
      </c>
      <c r="C60" s="181"/>
      <c r="D60" s="189"/>
      <c r="F60" s="219"/>
      <c r="G60" s="132"/>
      <c r="H60" s="132"/>
      <c r="I60" s="132"/>
      <c r="J60" s="132"/>
      <c r="K60" s="132"/>
      <c r="L60" s="213"/>
      <c r="M60" s="147"/>
    </row>
    <row r="61" spans="1:18" ht="15" customHeight="1">
      <c r="A61" s="176" t="s">
        <v>564</v>
      </c>
      <c r="B61" s="181" t="s">
        <v>582</v>
      </c>
      <c r="C61" s="181" t="s">
        <v>566</v>
      </c>
      <c r="D61" s="189">
        <v>16</v>
      </c>
      <c r="F61" s="216"/>
      <c r="G61" s="132"/>
      <c r="H61" s="132">
        <f>F61*$H$9</f>
        <v>0</v>
      </c>
      <c r="I61" s="132">
        <f>F61*$I$9</f>
        <v>0</v>
      </c>
      <c r="J61" s="132">
        <f>F61*$J$9</f>
        <v>0</v>
      </c>
      <c r="K61" s="132">
        <f>J61*$K$9</f>
        <v>0</v>
      </c>
      <c r="L61" s="213">
        <f t="shared" si="1"/>
        <v>0</v>
      </c>
      <c r="M61" s="147">
        <f t="shared" si="0"/>
        <v>0</v>
      </c>
    </row>
    <row r="62" spans="1:18" ht="15" customHeight="1">
      <c r="A62" s="197" t="s">
        <v>447</v>
      </c>
      <c r="B62" s="200" t="s">
        <v>567</v>
      </c>
      <c r="C62" s="201"/>
      <c r="D62" s="207"/>
      <c r="E62" s="203"/>
      <c r="F62" s="218"/>
      <c r="G62" s="204"/>
      <c r="H62" s="204"/>
      <c r="I62" s="204"/>
      <c r="J62" s="204"/>
      <c r="K62" s="204"/>
      <c r="L62" s="214"/>
      <c r="M62" s="205"/>
    </row>
    <row r="63" spans="1:18" ht="39" customHeight="1">
      <c r="A63" s="176" t="s">
        <v>568</v>
      </c>
      <c r="B63" s="181" t="s">
        <v>569</v>
      </c>
      <c r="C63" s="181" t="s">
        <v>133</v>
      </c>
      <c r="D63" s="189">
        <v>8.65</v>
      </c>
      <c r="F63" s="216"/>
      <c r="G63" s="132"/>
      <c r="H63" s="132">
        <f>F63*$H$9</f>
        <v>0</v>
      </c>
      <c r="I63" s="132">
        <f>F63*$I$9</f>
        <v>0</v>
      </c>
      <c r="J63" s="132">
        <f>F63*$J$9</f>
        <v>0</v>
      </c>
      <c r="K63" s="132">
        <f>J63*$K$9</f>
        <v>0</v>
      </c>
      <c r="L63" s="213">
        <f t="shared" si="1"/>
        <v>0</v>
      </c>
      <c r="M63" s="147">
        <f t="shared" si="0"/>
        <v>0</v>
      </c>
    </row>
    <row r="64" spans="1:18" ht="19.5" customHeight="1">
      <c r="A64" s="208" t="s">
        <v>93</v>
      </c>
      <c r="B64" s="209" t="s">
        <v>583</v>
      </c>
      <c r="C64" s="210"/>
      <c r="D64" s="207"/>
      <c r="E64" s="203"/>
      <c r="F64" s="218"/>
      <c r="G64" s="204"/>
      <c r="H64" s="204"/>
      <c r="I64" s="204"/>
      <c r="J64" s="204"/>
      <c r="K64" s="204"/>
      <c r="L64" s="214"/>
      <c r="M64" s="205"/>
    </row>
    <row r="65" spans="1:25" ht="37.5" customHeight="1">
      <c r="A65" s="194" t="s">
        <v>584</v>
      </c>
      <c r="B65" s="181" t="s">
        <v>585</v>
      </c>
      <c r="C65" s="196" t="s">
        <v>77</v>
      </c>
      <c r="D65" s="189">
        <f>(D16+D17+D18+D19+D20+D23+D24+D27+D34+D35+D36+D37+D40+D41+D51+D52+D53+D54+D57+D58+D44+D61)*30%</f>
        <v>85.691999999999993</v>
      </c>
      <c r="F65" s="216"/>
      <c r="G65" s="132"/>
      <c r="H65" s="132">
        <f>F65*$H$9</f>
        <v>0</v>
      </c>
      <c r="I65" s="132">
        <f>F65*$I$9</f>
        <v>0</v>
      </c>
      <c r="J65" s="132">
        <f>F65*$J$9</f>
        <v>0</v>
      </c>
      <c r="K65" s="132">
        <f>J65*$K$9</f>
        <v>0</v>
      </c>
      <c r="L65" s="213">
        <f t="shared" si="1"/>
        <v>0</v>
      </c>
      <c r="M65" s="147">
        <f t="shared" si="0"/>
        <v>0</v>
      </c>
    </row>
    <row r="66" spans="1:25" ht="23.25" customHeight="1">
      <c r="A66" s="208" t="s">
        <v>104</v>
      </c>
      <c r="B66" s="209" t="s">
        <v>586</v>
      </c>
      <c r="C66" s="210"/>
      <c r="D66" s="207"/>
      <c r="E66" s="203"/>
      <c r="F66" s="218"/>
      <c r="G66" s="204"/>
      <c r="H66" s="204"/>
      <c r="I66" s="204"/>
      <c r="J66" s="204"/>
      <c r="K66" s="204"/>
      <c r="L66" s="214"/>
      <c r="M66" s="205"/>
    </row>
    <row r="67" spans="1:25" ht="37.5" customHeight="1">
      <c r="A67" s="194" t="s">
        <v>587</v>
      </c>
      <c r="B67" s="181" t="s">
        <v>588</v>
      </c>
      <c r="C67" s="196" t="s">
        <v>133</v>
      </c>
      <c r="D67" s="189">
        <f>(D63+D46+D29)*2</f>
        <v>59.900000000000006</v>
      </c>
      <c r="F67" s="216"/>
      <c r="G67" s="132"/>
      <c r="H67" s="132">
        <f>F67*$H$9</f>
        <v>0</v>
      </c>
      <c r="I67" s="132">
        <f>F67*$I$9</f>
        <v>0</v>
      </c>
      <c r="J67" s="132">
        <f>F67*$J$9</f>
        <v>0</v>
      </c>
      <c r="K67" s="132">
        <f>J67*$K$9</f>
        <v>0</v>
      </c>
      <c r="L67" s="213">
        <f t="shared" si="1"/>
        <v>0</v>
      </c>
      <c r="M67" s="147">
        <f t="shared" si="0"/>
        <v>0</v>
      </c>
    </row>
    <row r="68" spans="1:25" ht="15" customHeight="1">
      <c r="A68" s="208" t="s">
        <v>108</v>
      </c>
      <c r="B68" s="209" t="s">
        <v>589</v>
      </c>
      <c r="C68" s="210"/>
      <c r="D68" s="207"/>
      <c r="E68" s="203"/>
      <c r="F68" s="218"/>
      <c r="G68" s="204"/>
      <c r="H68" s="204"/>
      <c r="I68" s="204"/>
      <c r="J68" s="204"/>
      <c r="K68" s="204"/>
      <c r="L68" s="214"/>
      <c r="M68" s="205"/>
    </row>
    <row r="69" spans="1:25" ht="39.75" customHeight="1">
      <c r="A69" s="194" t="s">
        <v>590</v>
      </c>
      <c r="B69" s="181" t="s">
        <v>591</v>
      </c>
      <c r="C69" s="196" t="s">
        <v>77</v>
      </c>
      <c r="D69" s="189">
        <v>3</v>
      </c>
      <c r="F69" s="216"/>
      <c r="G69" s="132"/>
      <c r="H69" s="132">
        <f>F69*$H$9</f>
        <v>0</v>
      </c>
      <c r="I69" s="132">
        <f>F69*$I$9</f>
        <v>0</v>
      </c>
      <c r="J69" s="132">
        <f>F69*$J$9</f>
        <v>0</v>
      </c>
      <c r="K69" s="132">
        <f>J69*$K$9</f>
        <v>0</v>
      </c>
      <c r="L69" s="213">
        <f t="shared" si="1"/>
        <v>0</v>
      </c>
      <c r="M69" s="147">
        <f>L69*D69</f>
        <v>0</v>
      </c>
    </row>
    <row r="70" spans="1:25" ht="15" customHeight="1">
      <c r="A70" s="208" t="s">
        <v>125</v>
      </c>
      <c r="B70" s="200" t="s">
        <v>592</v>
      </c>
      <c r="C70" s="210"/>
      <c r="D70" s="207"/>
      <c r="E70" s="203"/>
      <c r="F70" s="218"/>
      <c r="G70" s="204"/>
      <c r="H70" s="204"/>
      <c r="I70" s="204"/>
      <c r="J70" s="204"/>
      <c r="K70" s="204"/>
      <c r="L70" s="214"/>
      <c r="M70" s="205"/>
    </row>
    <row r="71" spans="1:25" ht="36" customHeight="1">
      <c r="A71" s="194" t="s">
        <v>593</v>
      </c>
      <c r="B71" s="181" t="s">
        <v>594</v>
      </c>
      <c r="C71" s="196" t="s">
        <v>133</v>
      </c>
      <c r="D71" s="189">
        <v>6</v>
      </c>
      <c r="F71" s="216"/>
      <c r="G71" s="132"/>
      <c r="H71" s="132">
        <f>F71*$H$9</f>
        <v>0</v>
      </c>
      <c r="I71" s="132">
        <f>F71*$I$9</f>
        <v>0</v>
      </c>
      <c r="J71" s="132">
        <f>F71*$J$9</f>
        <v>0</v>
      </c>
      <c r="K71" s="132">
        <f>J71*$K$9</f>
        <v>0</v>
      </c>
      <c r="L71" s="213">
        <f t="shared" si="1"/>
        <v>0</v>
      </c>
      <c r="M71" s="147">
        <f>L71*D71</f>
        <v>0</v>
      </c>
    </row>
    <row r="72" spans="1:25" ht="15" customHeight="1">
      <c r="A72" s="194"/>
      <c r="B72" s="195"/>
      <c r="C72" s="196"/>
      <c r="D72" s="189"/>
      <c r="F72" s="132"/>
      <c r="G72" s="132"/>
      <c r="H72" s="132"/>
      <c r="I72" s="132"/>
      <c r="J72" s="132"/>
      <c r="K72" s="132"/>
      <c r="L72" s="213"/>
      <c r="M72" s="147"/>
    </row>
    <row r="73" spans="1:25" s="156" customFormat="1" ht="39.75" customHeight="1" thickBot="1">
      <c r="A73" s="161"/>
      <c r="B73" s="162" t="s">
        <v>595</v>
      </c>
      <c r="C73" s="163"/>
      <c r="D73" s="163"/>
      <c r="E73" s="164"/>
      <c r="F73" s="165"/>
      <c r="G73" s="165"/>
      <c r="H73" s="166"/>
      <c r="I73" s="166"/>
      <c r="J73" s="166"/>
      <c r="K73" s="166"/>
      <c r="L73" s="215"/>
      <c r="M73" s="167">
        <f>SUM(M11:M72)</f>
        <v>0</v>
      </c>
    </row>
    <row r="74" spans="1:25" ht="42" customHeight="1" thickBot="1">
      <c r="A74" s="150"/>
      <c r="B74" s="146"/>
      <c r="C74" s="151"/>
      <c r="D74" s="151"/>
      <c r="F74" s="138"/>
      <c r="G74" s="138"/>
      <c r="H74" s="356" t="s">
        <v>663</v>
      </c>
      <c r="I74" s="357" t="s">
        <v>664</v>
      </c>
      <c r="J74" s="357" t="s">
        <v>665</v>
      </c>
      <c r="K74" s="358" t="s">
        <v>537</v>
      </c>
      <c r="L74" s="138"/>
      <c r="M74" s="138"/>
    </row>
    <row r="75" spans="1:25" ht="60.75" thickBot="1">
      <c r="A75" s="369" t="s">
        <v>187</v>
      </c>
      <c r="B75" s="370"/>
      <c r="C75" s="370"/>
      <c r="D75" s="370"/>
      <c r="E75" s="133"/>
      <c r="F75" s="134">
        <f>M75/(1+0.2595)</f>
        <v>0</v>
      </c>
      <c r="G75" s="152"/>
      <c r="H75" s="235">
        <f>H76*F75</f>
        <v>0</v>
      </c>
      <c r="I75" s="235">
        <f>F75*I76</f>
        <v>0</v>
      </c>
      <c r="J75" s="235">
        <f>F75*J76</f>
        <v>0</v>
      </c>
      <c r="K75" s="236">
        <f>K76*J75</f>
        <v>0</v>
      </c>
      <c r="L75" s="168"/>
      <c r="M75" s="211">
        <f>M73</f>
        <v>0</v>
      </c>
      <c r="N75" s="153" t="s">
        <v>190</v>
      </c>
    </row>
    <row r="76" spans="1:25" ht="54" customHeight="1" thickBot="1">
      <c r="H76" s="351"/>
      <c r="I76" s="352"/>
      <c r="J76" s="352"/>
      <c r="K76" s="353"/>
    </row>
    <row r="77" spans="1:25" ht="68.25" customHeight="1" thickBot="1">
      <c r="A77" s="136" t="s">
        <v>535</v>
      </c>
      <c r="B77" s="371" t="s">
        <v>666</v>
      </c>
      <c r="C77" s="371"/>
      <c r="D77" s="371"/>
      <c r="E77" s="371"/>
      <c r="F77" s="372"/>
      <c r="G77" s="137"/>
      <c r="H77" s="373" t="s">
        <v>538</v>
      </c>
      <c r="I77" s="374"/>
      <c r="J77" s="375">
        <f>H75+I75+J75+K75</f>
        <v>0</v>
      </c>
      <c r="K77" s="376"/>
      <c r="M77" s="345">
        <f>J77+F75</f>
        <v>0</v>
      </c>
      <c r="N77" s="347" t="s">
        <v>654</v>
      </c>
    </row>
    <row r="78" spans="1:25">
      <c r="F78" s="138"/>
      <c r="G78" s="138"/>
    </row>
    <row r="79" spans="1:25" ht="22.5" customHeight="1">
      <c r="F79" s="138"/>
      <c r="G79" s="138"/>
      <c r="H79" s="138"/>
      <c r="I79" s="138"/>
      <c r="J79" s="138"/>
      <c r="K79" s="138"/>
      <c r="L79" s="138"/>
      <c r="M79" s="138"/>
    </row>
    <row r="80" spans="1:25" s="124" customFormat="1" ht="33" customHeight="1">
      <c r="A80" s="140"/>
      <c r="B80" s="140"/>
      <c r="C80" s="131"/>
      <c r="D80" s="131"/>
      <c r="E80" s="131"/>
      <c r="F80" s="131"/>
      <c r="G80" s="127"/>
      <c r="H80" s="139"/>
      <c r="I80" s="130"/>
      <c r="J80" s="230" t="s">
        <v>529</v>
      </c>
      <c r="K80" s="231" t="s">
        <v>531</v>
      </c>
      <c r="L80" s="232"/>
      <c r="M80" s="227"/>
      <c r="N80" s="125"/>
      <c r="O80" s="125"/>
      <c r="P80" s="125"/>
      <c r="Q80" s="125"/>
      <c r="R80" s="125"/>
      <c r="S80" s="125"/>
      <c r="T80" s="125"/>
      <c r="U80" s="125"/>
      <c r="V80" s="125"/>
      <c r="W80" s="125"/>
      <c r="X80" s="125"/>
      <c r="Y80" s="125"/>
    </row>
    <row r="81" spans="1:25" s="124" customFormat="1" ht="33" customHeight="1">
      <c r="A81" s="140"/>
      <c r="B81" s="140"/>
      <c r="C81" s="131"/>
      <c r="D81" s="131"/>
      <c r="E81" s="131"/>
      <c r="F81" s="131"/>
      <c r="G81" s="127"/>
      <c r="H81" s="139"/>
      <c r="I81" s="130"/>
      <c r="J81" s="148" t="s">
        <v>532</v>
      </c>
      <c r="K81" s="154" t="s">
        <v>533</v>
      </c>
      <c r="L81" s="155">
        <f>SUM(H76:J76)</f>
        <v>0</v>
      </c>
      <c r="M81" s="228"/>
      <c r="N81" s="126"/>
      <c r="O81" s="125"/>
      <c r="P81" s="125"/>
      <c r="Q81" s="125"/>
      <c r="R81" s="125"/>
      <c r="S81" s="125"/>
      <c r="T81" s="125"/>
      <c r="U81" s="125"/>
      <c r="V81" s="125"/>
      <c r="W81" s="125"/>
      <c r="X81" s="125"/>
      <c r="Y81" s="125"/>
    </row>
    <row r="82" spans="1:25" s="124" customFormat="1" ht="33" customHeight="1">
      <c r="A82" s="140"/>
      <c r="B82" s="140"/>
      <c r="C82" s="131"/>
      <c r="D82" s="131"/>
      <c r="E82" s="131"/>
      <c r="F82" s="131"/>
      <c r="G82" s="127"/>
      <c r="H82" s="139"/>
      <c r="I82" s="130"/>
      <c r="J82" s="149"/>
      <c r="K82" s="149"/>
      <c r="L82" s="149"/>
      <c r="M82" s="228"/>
      <c r="N82" s="126"/>
      <c r="O82" s="125"/>
      <c r="P82" s="125"/>
      <c r="Q82" s="125"/>
      <c r="R82" s="125"/>
      <c r="S82" s="125"/>
      <c r="T82" s="125"/>
      <c r="U82" s="125"/>
      <c r="V82" s="125"/>
      <c r="W82" s="125"/>
      <c r="X82" s="125"/>
      <c r="Y82" s="125"/>
    </row>
    <row r="83" spans="1:25" s="124" customFormat="1" ht="33.75" customHeight="1">
      <c r="A83" s="233"/>
      <c r="B83" s="233"/>
      <c r="C83" s="233"/>
      <c r="D83" s="233"/>
      <c r="E83" s="233"/>
      <c r="F83" s="233"/>
      <c r="G83" s="233"/>
      <c r="H83" s="354">
        <f xml:space="preserve"> 15%+5%+(5%+(19%*5%))</f>
        <v>0.25950000000000001</v>
      </c>
      <c r="I83" s="234"/>
      <c r="J83" s="233"/>
      <c r="K83" s="233"/>
      <c r="L83" s="233"/>
      <c r="M83" s="228"/>
      <c r="N83" s="126"/>
      <c r="O83" s="125"/>
      <c r="P83" s="125"/>
      <c r="Q83" s="125"/>
      <c r="R83" s="125"/>
      <c r="S83" s="125"/>
      <c r="T83" s="125"/>
      <c r="U83" s="125"/>
      <c r="V83" s="125"/>
      <c r="W83" s="125"/>
      <c r="X83" s="125"/>
      <c r="Y83" s="125"/>
    </row>
    <row r="84" spans="1:25" ht="47.25" customHeight="1">
      <c r="A84" s="157"/>
      <c r="B84" s="361" t="s">
        <v>658</v>
      </c>
      <c r="C84" s="361"/>
      <c r="D84" s="361"/>
      <c r="E84" s="361"/>
      <c r="F84" s="361"/>
      <c r="G84" s="361"/>
      <c r="H84" s="361"/>
      <c r="I84" s="361"/>
      <c r="J84" s="349"/>
      <c r="K84" s="157"/>
      <c r="L84" s="157"/>
      <c r="M84" s="171"/>
    </row>
    <row r="85" spans="1:25" ht="42.75" customHeight="1">
      <c r="A85" s="157"/>
      <c r="B85" s="362" t="s">
        <v>655</v>
      </c>
      <c r="C85" s="362"/>
      <c r="D85" s="362"/>
      <c r="E85" s="362"/>
      <c r="F85" s="362"/>
      <c r="G85" s="362"/>
      <c r="H85" s="362"/>
      <c r="I85" s="362"/>
      <c r="J85" s="157"/>
      <c r="K85" s="157"/>
      <c r="L85" s="157"/>
      <c r="M85" s="172"/>
    </row>
    <row r="86" spans="1:25" ht="71.25" customHeight="1">
      <c r="A86" s="348"/>
      <c r="B86" s="362" t="s">
        <v>656</v>
      </c>
      <c r="C86" s="362"/>
      <c r="D86" s="362"/>
      <c r="E86" s="362"/>
      <c r="F86" s="362"/>
      <c r="G86" s="362"/>
      <c r="H86" s="362"/>
      <c r="I86" s="362"/>
      <c r="J86" s="348"/>
      <c r="K86" s="348"/>
      <c r="L86" s="348"/>
      <c r="M86" s="170"/>
    </row>
    <row r="87" spans="1:25" ht="28.5" customHeight="1">
      <c r="A87" s="348"/>
      <c r="B87" s="362" t="s">
        <v>657</v>
      </c>
      <c r="C87" s="362"/>
      <c r="D87" s="362"/>
      <c r="E87" s="362"/>
      <c r="F87" s="362"/>
      <c r="G87" s="362"/>
      <c r="H87" s="362"/>
      <c r="I87" s="362"/>
      <c r="J87" s="348"/>
      <c r="K87" s="348"/>
      <c r="L87" s="348"/>
      <c r="M87" s="171"/>
    </row>
    <row r="88" spans="1:25" ht="18">
      <c r="A88" s="348"/>
      <c r="B88" s="348"/>
      <c r="C88" s="348"/>
      <c r="D88" s="348"/>
      <c r="E88" s="348"/>
      <c r="F88" s="348"/>
      <c r="G88" s="348"/>
      <c r="H88" s="348"/>
      <c r="I88" s="348"/>
      <c r="J88" s="348"/>
      <c r="K88" s="348"/>
      <c r="L88" s="348"/>
      <c r="M88" s="171"/>
    </row>
    <row r="89" spans="1:25" ht="45" customHeight="1">
      <c r="A89" s="348"/>
      <c r="B89" s="348"/>
      <c r="D89" s="348"/>
      <c r="E89" s="348"/>
      <c r="F89" s="348"/>
      <c r="G89" s="348"/>
      <c r="H89" s="348"/>
      <c r="I89" s="348"/>
      <c r="J89" s="348"/>
      <c r="K89" s="348"/>
      <c r="L89" s="348"/>
      <c r="M89" s="170"/>
    </row>
    <row r="90" spans="1:25" ht="18">
      <c r="A90" s="348"/>
      <c r="B90" s="385" t="s">
        <v>659</v>
      </c>
      <c r="C90" s="385"/>
      <c r="D90" s="385"/>
      <c r="E90" s="385"/>
      <c r="F90" s="385"/>
      <c r="G90" s="385"/>
      <c r="H90" s="385"/>
      <c r="I90" s="355"/>
      <c r="J90" s="348"/>
      <c r="K90" s="348"/>
      <c r="L90" s="348"/>
      <c r="M90" s="170"/>
    </row>
    <row r="91" spans="1:25" ht="18">
      <c r="A91" s="386"/>
      <c r="B91" s="386"/>
      <c r="C91" s="386"/>
      <c r="D91" s="386"/>
      <c r="E91" s="386"/>
      <c r="F91" s="386"/>
      <c r="G91" s="386"/>
      <c r="H91" s="386"/>
      <c r="I91" s="386"/>
      <c r="J91" s="386"/>
      <c r="K91" s="386"/>
      <c r="L91" s="386"/>
      <c r="M91" s="170"/>
    </row>
    <row r="92" spans="1:25" ht="18">
      <c r="A92" s="386"/>
      <c r="B92" s="386"/>
      <c r="C92" s="386"/>
      <c r="D92" s="386"/>
      <c r="E92" s="386"/>
      <c r="F92" s="386"/>
      <c r="G92" s="386"/>
      <c r="H92" s="386"/>
      <c r="I92" s="386"/>
      <c r="J92" s="386"/>
      <c r="K92" s="386"/>
      <c r="L92" s="386"/>
      <c r="M92" s="170"/>
    </row>
    <row r="93" spans="1:25" ht="18">
      <c r="M93" s="170"/>
    </row>
    <row r="94" spans="1:25" ht="18">
      <c r="M94" s="170"/>
    </row>
    <row r="95" spans="1:25" ht="18">
      <c r="M95" s="170"/>
    </row>
  </sheetData>
  <mergeCells count="24">
    <mergeCell ref="A1:L1"/>
    <mergeCell ref="A3:L3"/>
    <mergeCell ref="A4:L4"/>
    <mergeCell ref="A5:E5"/>
    <mergeCell ref="A6:L6"/>
    <mergeCell ref="A2:M2"/>
    <mergeCell ref="B84:I84"/>
    <mergeCell ref="A8:A9"/>
    <mergeCell ref="B8:B9"/>
    <mergeCell ref="C8:C9"/>
    <mergeCell ref="D8:D9"/>
    <mergeCell ref="F8:F9"/>
    <mergeCell ref="M8:M9"/>
    <mergeCell ref="A75:D75"/>
    <mergeCell ref="B77:F77"/>
    <mergeCell ref="H77:I77"/>
    <mergeCell ref="J77:K77"/>
    <mergeCell ref="L8:L9"/>
    <mergeCell ref="B85:I85"/>
    <mergeCell ref="B86:I86"/>
    <mergeCell ref="B87:I87"/>
    <mergeCell ref="A91:L91"/>
    <mergeCell ref="A92:L92"/>
    <mergeCell ref="B90:H90"/>
  </mergeCells>
  <printOptions horizontalCentered="1"/>
  <pageMargins left="0.70866141732283472" right="0.70866141732283472" top="0.74803149606299213" bottom="0.74803149606299213" header="0.31496062992125984" footer="0.31496062992125984"/>
  <pageSetup scale="32" fitToHeight="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9322F-484F-4312-BBF2-AA22580FD0FF}">
  <dimension ref="B1:R93"/>
  <sheetViews>
    <sheetView workbookViewId="0">
      <selection activeCell="A2" sqref="A2"/>
    </sheetView>
  </sheetViews>
  <sheetFormatPr baseColWidth="10" defaultRowHeight="12.75"/>
  <cols>
    <col min="13" max="13" width="14.42578125" customWidth="1"/>
  </cols>
  <sheetData>
    <row r="1" spans="2:18" ht="14.25">
      <c r="B1" s="237"/>
      <c r="C1" s="403" t="s">
        <v>598</v>
      </c>
      <c r="D1" s="403"/>
      <c r="E1" s="403"/>
      <c r="F1" s="403"/>
      <c r="G1" s="403"/>
      <c r="H1" s="403"/>
      <c r="I1" s="403"/>
      <c r="J1" s="403"/>
      <c r="K1" s="403"/>
      <c r="L1" s="403"/>
      <c r="M1" s="403"/>
      <c r="N1" s="403"/>
      <c r="O1" s="403"/>
      <c r="P1" s="237"/>
      <c r="Q1" s="237"/>
      <c r="R1" s="237"/>
    </row>
    <row r="2" spans="2:18" ht="14.25">
      <c r="B2" s="237"/>
      <c r="C2" s="237" t="s">
        <v>599</v>
      </c>
      <c r="D2" s="237"/>
      <c r="E2" s="237"/>
      <c r="F2" s="237"/>
      <c r="G2" s="237"/>
      <c r="H2" s="237"/>
      <c r="I2" s="237"/>
      <c r="J2" s="237"/>
      <c r="K2" s="237"/>
      <c r="L2" s="237"/>
      <c r="M2" s="237"/>
      <c r="N2" s="237"/>
      <c r="O2" s="237"/>
      <c r="P2" s="237"/>
      <c r="Q2" s="237"/>
      <c r="R2" s="237"/>
    </row>
    <row r="3" spans="2:18" ht="15" thickBot="1">
      <c r="B3" s="237"/>
      <c r="C3" s="237"/>
      <c r="D3" s="237"/>
      <c r="E3" s="237"/>
      <c r="F3" s="237"/>
      <c r="G3" s="237"/>
      <c r="H3" s="237"/>
      <c r="I3" s="237"/>
      <c r="J3" s="237"/>
      <c r="K3" s="237"/>
      <c r="L3" s="237"/>
      <c r="M3" s="237"/>
      <c r="N3" s="237"/>
      <c r="O3" s="237"/>
      <c r="P3" s="237"/>
      <c r="Q3" s="237"/>
      <c r="R3" s="237"/>
    </row>
    <row r="4" spans="2:18" ht="15" thickTop="1">
      <c r="B4" s="237"/>
      <c r="C4" s="239"/>
      <c r="D4" s="240"/>
      <c r="E4" s="240"/>
      <c r="F4" s="240"/>
      <c r="G4" s="240"/>
      <c r="H4" s="240"/>
      <c r="I4" s="240"/>
      <c r="J4" s="240"/>
      <c r="K4" s="240"/>
      <c r="L4" s="240"/>
      <c r="M4" s="240"/>
      <c r="N4" s="240"/>
      <c r="O4" s="240"/>
      <c r="P4" s="240"/>
      <c r="Q4" s="241"/>
      <c r="R4" s="237"/>
    </row>
    <row r="5" spans="2:18" ht="35.25" customHeight="1">
      <c r="B5" s="237"/>
      <c r="C5" s="242"/>
      <c r="D5" s="467" t="s">
        <v>600</v>
      </c>
      <c r="E5" s="467"/>
      <c r="F5" s="467"/>
      <c r="G5" s="467"/>
      <c r="H5" s="467"/>
      <c r="I5" s="467"/>
      <c r="J5" s="467"/>
      <c r="K5" s="467"/>
      <c r="L5" s="467"/>
      <c r="M5" s="467"/>
      <c r="N5" s="467"/>
      <c r="O5" s="467"/>
      <c r="P5" s="467"/>
      <c r="Q5" s="243"/>
      <c r="R5" s="237"/>
    </row>
    <row r="6" spans="2:18" ht="15" thickBot="1">
      <c r="B6" s="237"/>
      <c r="C6" s="242"/>
      <c r="D6" s="237"/>
      <c r="E6" s="237"/>
      <c r="F6" s="237"/>
      <c r="G6" s="237"/>
      <c r="H6" s="237"/>
      <c r="I6" s="237"/>
      <c r="J6" s="237"/>
      <c r="K6" s="237"/>
      <c r="L6" s="237"/>
      <c r="M6" s="237"/>
      <c r="N6" s="237"/>
      <c r="O6" s="237"/>
      <c r="P6" s="237"/>
      <c r="Q6" s="244"/>
      <c r="R6" s="237"/>
    </row>
    <row r="7" spans="2:18" ht="14.25">
      <c r="B7" s="237"/>
      <c r="C7" s="242"/>
      <c r="D7" s="468"/>
      <c r="E7" s="470"/>
      <c r="F7" s="471"/>
      <c r="G7" s="471"/>
      <c r="H7" s="471"/>
      <c r="I7" s="471"/>
      <c r="J7" s="471"/>
      <c r="K7" s="471"/>
      <c r="L7" s="472"/>
      <c r="M7" s="473"/>
      <c r="N7" s="474"/>
      <c r="O7" s="474"/>
      <c r="P7" s="475"/>
      <c r="Q7" s="246"/>
      <c r="R7" s="237"/>
    </row>
    <row r="8" spans="2:18" ht="14.25">
      <c r="B8" s="237"/>
      <c r="C8" s="242"/>
      <c r="D8" s="469"/>
      <c r="E8" s="479" t="s">
        <v>601</v>
      </c>
      <c r="F8" s="480"/>
      <c r="G8" s="480"/>
      <c r="H8" s="480"/>
      <c r="I8" s="480"/>
      <c r="J8" s="480"/>
      <c r="K8" s="480"/>
      <c r="L8" s="481"/>
      <c r="M8" s="476"/>
      <c r="N8" s="477"/>
      <c r="O8" s="477"/>
      <c r="P8" s="478"/>
      <c r="Q8" s="246"/>
      <c r="R8" s="237"/>
    </row>
    <row r="9" spans="2:18" ht="14.25">
      <c r="B9" s="237"/>
      <c r="C9" s="242"/>
      <c r="D9" s="469"/>
      <c r="E9" s="479"/>
      <c r="F9" s="480"/>
      <c r="G9" s="480"/>
      <c r="H9" s="480"/>
      <c r="I9" s="480"/>
      <c r="J9" s="480"/>
      <c r="K9" s="480"/>
      <c r="L9" s="481"/>
      <c r="M9" s="482" t="s">
        <v>602</v>
      </c>
      <c r="N9" s="484"/>
      <c r="O9" s="485"/>
      <c r="P9" s="486"/>
      <c r="Q9" s="246"/>
      <c r="R9" s="237"/>
    </row>
    <row r="10" spans="2:18" ht="14.25">
      <c r="B10" s="237"/>
      <c r="C10" s="242"/>
      <c r="D10" s="469"/>
      <c r="E10" s="479" t="s">
        <v>603</v>
      </c>
      <c r="F10" s="480"/>
      <c r="G10" s="480"/>
      <c r="H10" s="480"/>
      <c r="I10" s="480"/>
      <c r="J10" s="480"/>
      <c r="K10" s="480"/>
      <c r="L10" s="481"/>
      <c r="M10" s="483"/>
      <c r="N10" s="487"/>
      <c r="O10" s="488"/>
      <c r="P10" s="489"/>
      <c r="Q10" s="248"/>
      <c r="R10" s="237"/>
    </row>
    <row r="11" spans="2:18" ht="14.25">
      <c r="B11" s="237"/>
      <c r="C11" s="242"/>
      <c r="D11" s="469"/>
      <c r="E11" s="490"/>
      <c r="F11" s="491"/>
      <c r="G11" s="491"/>
      <c r="H11" s="491"/>
      <c r="I11" s="491"/>
      <c r="J11" s="491"/>
      <c r="K11" s="491"/>
      <c r="L11" s="492"/>
      <c r="M11" s="482" t="s">
        <v>604</v>
      </c>
      <c r="N11" s="482">
        <v>1</v>
      </c>
      <c r="O11" s="482" t="s">
        <v>605</v>
      </c>
      <c r="P11" s="494">
        <v>1</v>
      </c>
      <c r="Q11" s="246"/>
      <c r="R11" s="237"/>
    </row>
    <row r="12" spans="2:18" ht="14.25">
      <c r="B12" s="237"/>
      <c r="C12" s="242"/>
      <c r="D12" s="469"/>
      <c r="E12" s="490"/>
      <c r="F12" s="491"/>
      <c r="G12" s="491"/>
      <c r="H12" s="491"/>
      <c r="I12" s="491"/>
      <c r="J12" s="491"/>
      <c r="K12" s="491"/>
      <c r="L12" s="492"/>
      <c r="M12" s="493"/>
      <c r="N12" s="493"/>
      <c r="O12" s="493"/>
      <c r="P12" s="495"/>
      <c r="Q12" s="246"/>
      <c r="R12" s="237"/>
    </row>
    <row r="13" spans="2:18" ht="14.25">
      <c r="B13" s="237"/>
      <c r="C13" s="242"/>
      <c r="D13" s="469"/>
      <c r="E13" s="479" t="s">
        <v>606</v>
      </c>
      <c r="F13" s="480"/>
      <c r="G13" s="480"/>
      <c r="H13" s="480"/>
      <c r="I13" s="480"/>
      <c r="J13" s="480"/>
      <c r="K13" s="480"/>
      <c r="L13" s="481"/>
      <c r="M13" s="493"/>
      <c r="N13" s="493"/>
      <c r="O13" s="493"/>
      <c r="P13" s="495"/>
      <c r="Q13" s="246"/>
      <c r="R13" s="237"/>
    </row>
    <row r="14" spans="2:18" ht="15" thickBot="1">
      <c r="B14" s="237"/>
      <c r="C14" s="242"/>
      <c r="D14" s="249"/>
      <c r="E14" s="250"/>
      <c r="F14" s="250"/>
      <c r="G14" s="250"/>
      <c r="H14" s="250"/>
      <c r="I14" s="250"/>
      <c r="J14" s="250"/>
      <c r="K14" s="250"/>
      <c r="L14" s="250"/>
      <c r="M14" s="250"/>
      <c r="N14" s="251"/>
      <c r="O14" s="251"/>
      <c r="P14" s="252"/>
      <c r="Q14" s="253"/>
      <c r="R14" s="237"/>
    </row>
    <row r="15" spans="2:18" ht="14.25">
      <c r="B15" s="237"/>
      <c r="C15" s="242"/>
      <c r="D15" s="254"/>
      <c r="E15" s="245"/>
      <c r="F15" s="245"/>
      <c r="G15" s="245"/>
      <c r="H15" s="245"/>
      <c r="I15" s="245"/>
      <c r="J15" s="245"/>
      <c r="K15" s="245"/>
      <c r="L15" s="245"/>
      <c r="M15" s="255" t="s">
        <v>607</v>
      </c>
      <c r="N15" s="256" t="s">
        <v>608</v>
      </c>
      <c r="O15" s="256" t="s">
        <v>609</v>
      </c>
      <c r="P15" s="257" t="s">
        <v>610</v>
      </c>
      <c r="Q15" s="248"/>
      <c r="R15" s="237"/>
    </row>
    <row r="16" spans="2:18" ht="14.25">
      <c r="B16" s="237"/>
      <c r="C16" s="242"/>
      <c r="D16" s="258"/>
      <c r="E16" s="247"/>
      <c r="F16" s="247"/>
      <c r="G16" s="247"/>
      <c r="H16" s="247"/>
      <c r="I16" s="247"/>
      <c r="J16" s="247"/>
      <c r="K16" s="247"/>
      <c r="L16" s="247"/>
      <c r="M16" s="259"/>
      <c r="N16" s="260"/>
      <c r="O16" s="260"/>
      <c r="P16" s="261"/>
      <c r="Q16" s="262"/>
      <c r="R16" s="237"/>
    </row>
    <row r="17" spans="2:18" ht="14.25">
      <c r="B17" s="237"/>
      <c r="C17" s="242"/>
      <c r="D17" s="450" t="s">
        <v>611</v>
      </c>
      <c r="E17" s="451"/>
      <c r="F17" s="451"/>
      <c r="G17" s="451"/>
      <c r="H17" s="247"/>
      <c r="I17" s="247"/>
      <c r="J17" s="247" t="s">
        <v>612</v>
      </c>
      <c r="K17" s="237"/>
      <c r="L17" s="247"/>
      <c r="M17" s="259"/>
      <c r="N17" s="237"/>
      <c r="O17" s="237"/>
      <c r="P17" s="263"/>
      <c r="Q17" s="262"/>
      <c r="R17" s="237"/>
    </row>
    <row r="18" spans="2:18" ht="14.25">
      <c r="B18" s="237"/>
      <c r="C18" s="242"/>
      <c r="D18" s="264"/>
      <c r="E18" s="265"/>
      <c r="F18" s="265"/>
      <c r="G18" s="265"/>
      <c r="H18" s="265"/>
      <c r="I18" s="265"/>
      <c r="J18" s="265"/>
      <c r="K18" s="265"/>
      <c r="L18" s="265"/>
      <c r="M18" s="265"/>
      <c r="N18" s="265"/>
      <c r="O18" s="265"/>
      <c r="P18" s="266"/>
      <c r="Q18" s="267"/>
      <c r="R18" s="237"/>
    </row>
    <row r="19" spans="2:18" ht="15" thickBot="1">
      <c r="B19" s="237"/>
      <c r="C19" s="242"/>
      <c r="D19" s="268"/>
      <c r="E19" s="269"/>
      <c r="F19" s="269"/>
      <c r="G19" s="269"/>
      <c r="H19" s="269"/>
      <c r="I19" s="269"/>
      <c r="J19" s="269"/>
      <c r="K19" s="269"/>
      <c r="L19" s="269"/>
      <c r="M19" s="269"/>
      <c r="N19" s="269"/>
      <c r="O19" s="269"/>
      <c r="P19" s="270"/>
      <c r="Q19" s="244"/>
      <c r="R19" s="237"/>
    </row>
    <row r="20" spans="2:18" ht="15" thickBot="1">
      <c r="B20" s="237"/>
      <c r="C20" s="242"/>
      <c r="D20" s="271"/>
      <c r="E20" s="272"/>
      <c r="F20" s="272"/>
      <c r="G20" s="272"/>
      <c r="H20" s="272"/>
      <c r="I20" s="272"/>
      <c r="J20" s="237"/>
      <c r="K20" s="237"/>
      <c r="L20" s="272"/>
      <c r="M20" s="272"/>
      <c r="N20" s="272"/>
      <c r="O20" s="272"/>
      <c r="P20" s="273"/>
      <c r="Q20" s="244"/>
      <c r="R20" s="237"/>
    </row>
    <row r="21" spans="2:18" ht="14.25">
      <c r="B21" s="237"/>
      <c r="C21" s="242"/>
      <c r="D21" s="452" t="s">
        <v>613</v>
      </c>
      <c r="E21" s="453"/>
      <c r="F21" s="453"/>
      <c r="G21" s="453"/>
      <c r="H21" s="453"/>
      <c r="I21" s="453"/>
      <c r="J21" s="453"/>
      <c r="K21" s="453"/>
      <c r="L21" s="453"/>
      <c r="M21" s="453"/>
      <c r="N21" s="453"/>
      <c r="O21" s="453"/>
      <c r="P21" s="454"/>
      <c r="Q21" s="274"/>
      <c r="R21" s="237"/>
    </row>
    <row r="22" spans="2:18" ht="15" thickBot="1">
      <c r="B22" s="237"/>
      <c r="C22" s="242"/>
      <c r="D22" s="275"/>
      <c r="E22" s="237"/>
      <c r="F22" s="237"/>
      <c r="G22" s="237"/>
      <c r="H22" s="237"/>
      <c r="I22" s="237"/>
      <c r="J22" s="237"/>
      <c r="K22" s="237"/>
      <c r="L22" s="237"/>
      <c r="M22" s="237"/>
      <c r="N22" s="237"/>
      <c r="O22" s="237"/>
      <c r="P22" s="276"/>
      <c r="Q22" s="244"/>
      <c r="R22" s="237"/>
    </row>
    <row r="23" spans="2:18" ht="14.25">
      <c r="B23" s="237"/>
      <c r="C23" s="242"/>
      <c r="D23" s="277" t="s">
        <v>141</v>
      </c>
      <c r="E23" s="455" t="s">
        <v>1</v>
      </c>
      <c r="F23" s="456"/>
      <c r="G23" s="456"/>
      <c r="H23" s="456"/>
      <c r="I23" s="456"/>
      <c r="J23" s="456"/>
      <c r="K23" s="456"/>
      <c r="L23" s="456"/>
      <c r="M23" s="457"/>
      <c r="N23" s="458" t="s">
        <v>2</v>
      </c>
      <c r="O23" s="459"/>
      <c r="P23" s="277" t="s">
        <v>614</v>
      </c>
      <c r="Q23" s="278"/>
      <c r="R23" s="237"/>
    </row>
    <row r="24" spans="2:18" ht="15" thickBot="1">
      <c r="B24" s="237"/>
      <c r="C24" s="242"/>
      <c r="D24" s="279"/>
      <c r="E24" s="460"/>
      <c r="F24" s="461"/>
      <c r="G24" s="461"/>
      <c r="H24" s="461"/>
      <c r="I24" s="461"/>
      <c r="J24" s="461"/>
      <c r="K24" s="461"/>
      <c r="L24" s="461"/>
      <c r="M24" s="462"/>
      <c r="N24" s="460"/>
      <c r="O24" s="462"/>
      <c r="P24" s="280"/>
      <c r="Q24" s="281"/>
      <c r="R24" s="237"/>
    </row>
    <row r="25" spans="2:18" ht="14.25">
      <c r="B25" s="237"/>
      <c r="C25" s="242"/>
      <c r="D25" s="417" t="s">
        <v>615</v>
      </c>
      <c r="E25" s="418"/>
      <c r="F25" s="418"/>
      <c r="G25" s="418"/>
      <c r="H25" s="418"/>
      <c r="I25" s="418"/>
      <c r="J25" s="418"/>
      <c r="K25" s="418"/>
      <c r="L25" s="418"/>
      <c r="M25" s="418"/>
      <c r="N25" s="418"/>
      <c r="O25" s="418"/>
      <c r="P25" s="419"/>
      <c r="Q25" s="282"/>
      <c r="R25" s="237"/>
    </row>
    <row r="26" spans="2:18" ht="14.25">
      <c r="B26" s="237"/>
      <c r="C26" s="242"/>
      <c r="D26" s="420"/>
      <c r="E26" s="421"/>
      <c r="F26" s="421"/>
      <c r="G26" s="421"/>
      <c r="H26" s="421"/>
      <c r="I26" s="421"/>
      <c r="J26" s="421"/>
      <c r="K26" s="421"/>
      <c r="L26" s="421"/>
      <c r="M26" s="421"/>
      <c r="N26" s="421"/>
      <c r="O26" s="421"/>
      <c r="P26" s="422"/>
      <c r="Q26" s="282"/>
      <c r="R26" s="237"/>
    </row>
    <row r="27" spans="2:18" ht="15" thickBot="1">
      <c r="B27" s="237"/>
      <c r="C27" s="242"/>
      <c r="D27" s="423"/>
      <c r="E27" s="424"/>
      <c r="F27" s="424"/>
      <c r="G27" s="424"/>
      <c r="H27" s="424"/>
      <c r="I27" s="424"/>
      <c r="J27" s="424"/>
      <c r="K27" s="424"/>
      <c r="L27" s="424"/>
      <c r="M27" s="424"/>
      <c r="N27" s="424"/>
      <c r="O27" s="424"/>
      <c r="P27" s="425"/>
      <c r="Q27" s="282"/>
      <c r="R27" s="237"/>
    </row>
    <row r="28" spans="2:18" ht="28.5">
      <c r="B28" s="237"/>
      <c r="C28" s="242"/>
      <c r="D28" s="426" t="s">
        <v>1</v>
      </c>
      <c r="E28" s="463"/>
      <c r="F28" s="463"/>
      <c r="G28" s="463"/>
      <c r="H28" s="464"/>
      <c r="I28" s="440" t="s">
        <v>616</v>
      </c>
      <c r="J28" s="463"/>
      <c r="K28" s="465" t="s">
        <v>617</v>
      </c>
      <c r="L28" s="466"/>
      <c r="M28" s="304" t="s">
        <v>618</v>
      </c>
      <c r="N28" s="440" t="s">
        <v>619</v>
      </c>
      <c r="O28" s="441"/>
      <c r="P28" s="285" t="s">
        <v>620</v>
      </c>
      <c r="Q28" s="286"/>
      <c r="R28" s="237"/>
    </row>
    <row r="29" spans="2:18" ht="14.25">
      <c r="B29" s="237"/>
      <c r="C29" s="242"/>
      <c r="D29" s="430"/>
      <c r="E29" s="431"/>
      <c r="F29" s="431"/>
      <c r="G29" s="431"/>
      <c r="H29" s="448"/>
      <c r="I29" s="449"/>
      <c r="J29" s="448"/>
      <c r="K29" s="449"/>
      <c r="L29" s="448"/>
      <c r="M29" s="288"/>
      <c r="N29" s="443"/>
      <c r="O29" s="444"/>
      <c r="P29" s="289"/>
      <c r="Q29" s="290"/>
      <c r="R29" s="237"/>
    </row>
    <row r="30" spans="2:18" ht="14.25">
      <c r="B30" s="237"/>
      <c r="C30" s="242"/>
      <c r="D30" s="291"/>
      <c r="E30" s="292"/>
      <c r="F30" s="292"/>
      <c r="G30" s="292"/>
      <c r="H30" s="293"/>
      <c r="I30" s="294"/>
      <c r="J30" s="293"/>
      <c r="K30" s="294"/>
      <c r="L30" s="293"/>
      <c r="M30" s="288"/>
      <c r="N30" s="443"/>
      <c r="O30" s="444"/>
      <c r="P30" s="289"/>
      <c r="Q30" s="290"/>
      <c r="R30" s="237"/>
    </row>
    <row r="31" spans="2:18" ht="15" thickBot="1">
      <c r="B31" s="237"/>
      <c r="C31" s="242"/>
      <c r="D31" s="436"/>
      <c r="E31" s="437"/>
      <c r="F31" s="437"/>
      <c r="G31" s="437"/>
      <c r="H31" s="442"/>
      <c r="I31" s="445"/>
      <c r="J31" s="442"/>
      <c r="K31" s="445"/>
      <c r="L31" s="442"/>
      <c r="M31" s="295"/>
      <c r="N31" s="446"/>
      <c r="O31" s="447"/>
      <c r="P31" s="289"/>
      <c r="Q31" s="290"/>
      <c r="R31" s="237"/>
    </row>
    <row r="32" spans="2:18" ht="15" thickBot="1">
      <c r="B32" s="237"/>
      <c r="C32" s="242"/>
      <c r="D32" s="408" t="s">
        <v>621</v>
      </c>
      <c r="E32" s="409"/>
      <c r="F32" s="409"/>
      <c r="G32" s="409"/>
      <c r="H32" s="409"/>
      <c r="I32" s="409"/>
      <c r="J32" s="409"/>
      <c r="K32" s="409"/>
      <c r="L32" s="409"/>
      <c r="M32" s="409"/>
      <c r="N32" s="409"/>
      <c r="O32" s="410"/>
      <c r="P32" s="296"/>
      <c r="Q32" s="297"/>
      <c r="R32" s="237"/>
    </row>
    <row r="33" spans="2:18" ht="14.25">
      <c r="B33" s="237"/>
      <c r="C33" s="242"/>
      <c r="D33" s="417" t="s">
        <v>622</v>
      </c>
      <c r="E33" s="418"/>
      <c r="F33" s="418"/>
      <c r="G33" s="418"/>
      <c r="H33" s="418"/>
      <c r="I33" s="418"/>
      <c r="J33" s="418"/>
      <c r="K33" s="418"/>
      <c r="L33" s="418"/>
      <c r="M33" s="418"/>
      <c r="N33" s="418"/>
      <c r="O33" s="418"/>
      <c r="P33" s="419"/>
      <c r="Q33" s="282"/>
      <c r="R33" s="237"/>
    </row>
    <row r="34" spans="2:18" ht="14.25">
      <c r="B34" s="237"/>
      <c r="C34" s="242"/>
      <c r="D34" s="420"/>
      <c r="E34" s="421"/>
      <c r="F34" s="421"/>
      <c r="G34" s="421"/>
      <c r="H34" s="421"/>
      <c r="I34" s="421"/>
      <c r="J34" s="421"/>
      <c r="K34" s="421"/>
      <c r="L34" s="421"/>
      <c r="M34" s="421"/>
      <c r="N34" s="421"/>
      <c r="O34" s="421"/>
      <c r="P34" s="422"/>
      <c r="Q34" s="282"/>
      <c r="R34" s="237"/>
    </row>
    <row r="35" spans="2:18" ht="15" thickBot="1">
      <c r="B35" s="237"/>
      <c r="C35" s="242"/>
      <c r="D35" s="423"/>
      <c r="E35" s="424"/>
      <c r="F35" s="424"/>
      <c r="G35" s="424"/>
      <c r="H35" s="424"/>
      <c r="I35" s="424"/>
      <c r="J35" s="424"/>
      <c r="K35" s="424"/>
      <c r="L35" s="424"/>
      <c r="M35" s="424"/>
      <c r="N35" s="424"/>
      <c r="O35" s="424"/>
      <c r="P35" s="425"/>
      <c r="Q35" s="282"/>
      <c r="R35" s="237"/>
    </row>
    <row r="36" spans="2:18" ht="14.25">
      <c r="B36" s="237"/>
      <c r="C36" s="242"/>
      <c r="D36" s="426" t="s">
        <v>1</v>
      </c>
      <c r="E36" s="427"/>
      <c r="F36" s="427"/>
      <c r="G36" s="427"/>
      <c r="H36" s="427"/>
      <c r="I36" s="427"/>
      <c r="J36" s="427"/>
      <c r="K36" s="441"/>
      <c r="L36" s="283" t="s">
        <v>2</v>
      </c>
      <c r="M36" s="284" t="s">
        <v>614</v>
      </c>
      <c r="N36" s="440" t="s">
        <v>623</v>
      </c>
      <c r="O36" s="441"/>
      <c r="P36" s="285" t="s">
        <v>620</v>
      </c>
      <c r="Q36" s="286"/>
      <c r="R36" s="237"/>
    </row>
    <row r="37" spans="2:18" ht="14.25">
      <c r="B37" s="237"/>
      <c r="C37" s="242"/>
      <c r="D37" s="430"/>
      <c r="E37" s="431"/>
      <c r="F37" s="431"/>
      <c r="G37" s="431"/>
      <c r="H37" s="431"/>
      <c r="I37" s="431"/>
      <c r="J37" s="431"/>
      <c r="K37" s="448"/>
      <c r="L37" s="299"/>
      <c r="M37" s="300"/>
      <c r="N37" s="404"/>
      <c r="O37" s="405"/>
      <c r="P37" s="289"/>
      <c r="Q37" s="290"/>
      <c r="R37" s="237"/>
    </row>
    <row r="38" spans="2:18" ht="15" thickBot="1">
      <c r="B38" s="237"/>
      <c r="C38" s="242"/>
      <c r="D38" s="436"/>
      <c r="E38" s="437"/>
      <c r="F38" s="437"/>
      <c r="G38" s="437"/>
      <c r="H38" s="437"/>
      <c r="I38" s="437"/>
      <c r="J38" s="437"/>
      <c r="K38" s="442"/>
      <c r="L38" s="292"/>
      <c r="M38" s="301"/>
      <c r="N38" s="438"/>
      <c r="O38" s="439"/>
      <c r="P38" s="302"/>
      <c r="Q38" s="290"/>
      <c r="R38" s="237"/>
    </row>
    <row r="39" spans="2:18" ht="15" thickBot="1">
      <c r="B39" s="237"/>
      <c r="C39" s="242"/>
      <c r="D39" s="408" t="s">
        <v>621</v>
      </c>
      <c r="E39" s="409"/>
      <c r="F39" s="409"/>
      <c r="G39" s="409"/>
      <c r="H39" s="409"/>
      <c r="I39" s="409"/>
      <c r="J39" s="409"/>
      <c r="K39" s="409"/>
      <c r="L39" s="409"/>
      <c r="M39" s="409"/>
      <c r="N39" s="409"/>
      <c r="O39" s="410"/>
      <c r="P39" s="303">
        <v>0</v>
      </c>
      <c r="Q39" s="290"/>
      <c r="R39" s="237"/>
    </row>
    <row r="40" spans="2:18" ht="14.25">
      <c r="B40" s="237"/>
      <c r="C40" s="242"/>
      <c r="D40" s="417" t="s">
        <v>624</v>
      </c>
      <c r="E40" s="418"/>
      <c r="F40" s="418"/>
      <c r="G40" s="418"/>
      <c r="H40" s="418"/>
      <c r="I40" s="418"/>
      <c r="J40" s="418"/>
      <c r="K40" s="418"/>
      <c r="L40" s="418"/>
      <c r="M40" s="418"/>
      <c r="N40" s="418"/>
      <c r="O40" s="418"/>
      <c r="P40" s="419"/>
      <c r="Q40" s="282"/>
      <c r="R40" s="237"/>
    </row>
    <row r="41" spans="2:18" ht="14.25">
      <c r="B41" s="237"/>
      <c r="C41" s="242"/>
      <c r="D41" s="420"/>
      <c r="E41" s="421"/>
      <c r="F41" s="421"/>
      <c r="G41" s="421"/>
      <c r="H41" s="421"/>
      <c r="I41" s="421"/>
      <c r="J41" s="421"/>
      <c r="K41" s="421"/>
      <c r="L41" s="421"/>
      <c r="M41" s="421"/>
      <c r="N41" s="421"/>
      <c r="O41" s="421"/>
      <c r="P41" s="422"/>
      <c r="Q41" s="282"/>
      <c r="R41" s="237"/>
    </row>
    <row r="42" spans="2:18" ht="15" thickBot="1">
      <c r="B42" s="237"/>
      <c r="C42" s="242"/>
      <c r="D42" s="423"/>
      <c r="E42" s="424"/>
      <c r="F42" s="424"/>
      <c r="G42" s="424"/>
      <c r="H42" s="424"/>
      <c r="I42" s="424"/>
      <c r="J42" s="424"/>
      <c r="K42" s="424"/>
      <c r="L42" s="424"/>
      <c r="M42" s="424"/>
      <c r="N42" s="424"/>
      <c r="O42" s="424"/>
      <c r="P42" s="425"/>
      <c r="Q42" s="282"/>
      <c r="R42" s="237"/>
    </row>
    <row r="43" spans="2:18" ht="30">
      <c r="B43" s="237"/>
      <c r="C43" s="242"/>
      <c r="D43" s="426" t="s">
        <v>625</v>
      </c>
      <c r="E43" s="427"/>
      <c r="F43" s="427"/>
      <c r="G43" s="427"/>
      <c r="H43" s="427"/>
      <c r="I43" s="427"/>
      <c r="J43" s="427"/>
      <c r="K43" s="304" t="s">
        <v>626</v>
      </c>
      <c r="L43" s="305" t="s">
        <v>627</v>
      </c>
      <c r="M43" s="346" t="s">
        <v>628</v>
      </c>
      <c r="N43" s="440" t="s">
        <v>629</v>
      </c>
      <c r="O43" s="441"/>
      <c r="P43" s="285" t="s">
        <v>620</v>
      </c>
      <c r="Q43" s="286"/>
      <c r="R43" s="237"/>
    </row>
    <row r="44" spans="2:18" ht="14.25">
      <c r="B44" s="237"/>
      <c r="C44" s="242"/>
      <c r="D44" s="430"/>
      <c r="E44" s="431"/>
      <c r="F44" s="431"/>
      <c r="G44" s="431"/>
      <c r="H44" s="431"/>
      <c r="I44" s="431"/>
      <c r="J44" s="431"/>
      <c r="K44" s="306"/>
      <c r="L44" s="307"/>
      <c r="M44" s="306"/>
      <c r="N44" s="434"/>
      <c r="O44" s="435"/>
      <c r="P44" s="289"/>
      <c r="Q44" s="290"/>
      <c r="R44" s="237"/>
    </row>
    <row r="45" spans="2:18" ht="15" thickBot="1">
      <c r="B45" s="237"/>
      <c r="C45" s="242"/>
      <c r="D45" s="436"/>
      <c r="E45" s="437"/>
      <c r="F45" s="437"/>
      <c r="G45" s="437"/>
      <c r="H45" s="437"/>
      <c r="I45" s="437"/>
      <c r="J45" s="437"/>
      <c r="K45" s="308"/>
      <c r="L45" s="309"/>
      <c r="M45" s="308"/>
      <c r="N45" s="438"/>
      <c r="O45" s="439"/>
      <c r="P45" s="310"/>
      <c r="Q45" s="290"/>
      <c r="R45" s="237"/>
    </row>
    <row r="46" spans="2:18" ht="15" thickBot="1">
      <c r="B46" s="237"/>
      <c r="C46" s="242"/>
      <c r="D46" s="408" t="s">
        <v>621</v>
      </c>
      <c r="E46" s="409"/>
      <c r="F46" s="409"/>
      <c r="G46" s="409"/>
      <c r="H46" s="409"/>
      <c r="I46" s="409"/>
      <c r="J46" s="409"/>
      <c r="K46" s="409"/>
      <c r="L46" s="409"/>
      <c r="M46" s="409"/>
      <c r="N46" s="409"/>
      <c r="O46" s="410"/>
      <c r="P46" s="296"/>
      <c r="Q46" s="297"/>
      <c r="R46" s="237"/>
    </row>
    <row r="47" spans="2:18" ht="14.25">
      <c r="B47" s="237"/>
      <c r="C47" s="242"/>
      <c r="D47" s="417" t="s">
        <v>630</v>
      </c>
      <c r="E47" s="418"/>
      <c r="F47" s="418"/>
      <c r="G47" s="418"/>
      <c r="H47" s="418"/>
      <c r="I47" s="418"/>
      <c r="J47" s="418"/>
      <c r="K47" s="418"/>
      <c r="L47" s="418"/>
      <c r="M47" s="418"/>
      <c r="N47" s="418"/>
      <c r="O47" s="418"/>
      <c r="P47" s="419"/>
      <c r="Q47" s="282"/>
      <c r="R47" s="237"/>
    </row>
    <row r="48" spans="2:18" ht="14.25">
      <c r="B48" s="237"/>
      <c r="C48" s="242"/>
      <c r="D48" s="420"/>
      <c r="E48" s="421"/>
      <c r="F48" s="421"/>
      <c r="G48" s="421"/>
      <c r="H48" s="421"/>
      <c r="I48" s="421"/>
      <c r="J48" s="421"/>
      <c r="K48" s="421"/>
      <c r="L48" s="421"/>
      <c r="M48" s="421"/>
      <c r="N48" s="421"/>
      <c r="O48" s="421"/>
      <c r="P48" s="422"/>
      <c r="Q48" s="282"/>
      <c r="R48" s="237"/>
    </row>
    <row r="49" spans="2:18" ht="15" thickBot="1">
      <c r="B49" s="237"/>
      <c r="C49" s="242"/>
      <c r="D49" s="423"/>
      <c r="E49" s="424"/>
      <c r="F49" s="424"/>
      <c r="G49" s="424"/>
      <c r="H49" s="424"/>
      <c r="I49" s="424"/>
      <c r="J49" s="424"/>
      <c r="K49" s="424"/>
      <c r="L49" s="424"/>
      <c r="M49" s="424"/>
      <c r="N49" s="424"/>
      <c r="O49" s="424"/>
      <c r="P49" s="425"/>
      <c r="Q49" s="282"/>
      <c r="R49" s="237"/>
    </row>
    <row r="50" spans="2:18" ht="42.75">
      <c r="B50" s="237"/>
      <c r="C50" s="242"/>
      <c r="D50" s="426" t="s">
        <v>631</v>
      </c>
      <c r="E50" s="427"/>
      <c r="F50" s="427"/>
      <c r="G50" s="427"/>
      <c r="H50" s="427"/>
      <c r="I50" s="427"/>
      <c r="J50" s="427"/>
      <c r="K50" s="284" t="s">
        <v>632</v>
      </c>
      <c r="L50" s="305" t="s">
        <v>633</v>
      </c>
      <c r="M50" s="304" t="s">
        <v>634</v>
      </c>
      <c r="N50" s="428" t="s">
        <v>619</v>
      </c>
      <c r="O50" s="429"/>
      <c r="P50" s="312" t="s">
        <v>620</v>
      </c>
      <c r="Q50" s="313"/>
      <c r="R50" s="237"/>
    </row>
    <row r="51" spans="2:18" ht="14.25">
      <c r="B51" s="237"/>
      <c r="C51" s="242"/>
      <c r="D51" s="314"/>
      <c r="E51" s="315"/>
      <c r="F51" s="315"/>
      <c r="G51" s="315"/>
      <c r="H51" s="315"/>
      <c r="I51" s="315"/>
      <c r="J51" s="315"/>
      <c r="K51" s="316"/>
      <c r="L51" s="317"/>
      <c r="M51" s="318"/>
      <c r="N51" s="432"/>
      <c r="O51" s="433"/>
      <c r="P51" s="319"/>
      <c r="Q51" s="320"/>
      <c r="R51" s="237"/>
    </row>
    <row r="52" spans="2:18" ht="14.25">
      <c r="B52" s="237"/>
      <c r="C52" s="242"/>
      <c r="D52" s="314"/>
      <c r="E52" s="315"/>
      <c r="F52" s="315"/>
      <c r="G52" s="315"/>
      <c r="H52" s="315"/>
      <c r="I52" s="315"/>
      <c r="J52" s="315"/>
      <c r="K52" s="316"/>
      <c r="L52" s="317"/>
      <c r="M52" s="318"/>
      <c r="N52" s="432"/>
      <c r="O52" s="433"/>
      <c r="P52" s="319"/>
      <c r="Q52" s="320"/>
      <c r="R52" s="237"/>
    </row>
    <row r="53" spans="2:18" ht="14.25">
      <c r="B53" s="237"/>
      <c r="C53" s="242"/>
      <c r="D53" s="314"/>
      <c r="E53" s="315"/>
      <c r="F53" s="315"/>
      <c r="G53" s="315"/>
      <c r="H53" s="315"/>
      <c r="I53" s="315"/>
      <c r="J53" s="315"/>
      <c r="K53" s="316"/>
      <c r="L53" s="317"/>
      <c r="M53" s="318"/>
      <c r="N53" s="434"/>
      <c r="O53" s="435"/>
      <c r="P53" s="319"/>
      <c r="Q53" s="320"/>
      <c r="R53" s="237"/>
    </row>
    <row r="54" spans="2:18" ht="15" thickBot="1">
      <c r="B54" s="237"/>
      <c r="C54" s="242"/>
      <c r="D54" s="436"/>
      <c r="E54" s="437"/>
      <c r="F54" s="437"/>
      <c r="G54" s="437"/>
      <c r="H54" s="437"/>
      <c r="I54" s="437"/>
      <c r="J54" s="437"/>
      <c r="K54" s="308"/>
      <c r="L54" s="309"/>
      <c r="M54" s="308"/>
      <c r="N54" s="438"/>
      <c r="O54" s="439"/>
      <c r="P54" s="310"/>
      <c r="Q54" s="290"/>
      <c r="R54" s="237"/>
    </row>
    <row r="55" spans="2:18" ht="15" thickBot="1">
      <c r="B55" s="237"/>
      <c r="C55" s="242"/>
      <c r="D55" s="408" t="s">
        <v>621</v>
      </c>
      <c r="E55" s="409"/>
      <c r="F55" s="409"/>
      <c r="G55" s="409"/>
      <c r="H55" s="409"/>
      <c r="I55" s="409"/>
      <c r="J55" s="409"/>
      <c r="K55" s="409"/>
      <c r="L55" s="409"/>
      <c r="M55" s="409"/>
      <c r="N55" s="409"/>
      <c r="O55" s="410"/>
      <c r="P55" s="303"/>
      <c r="Q55" s="290"/>
      <c r="R55" s="237"/>
    </row>
    <row r="56" spans="2:18" ht="15" thickBot="1">
      <c r="B56" s="237"/>
      <c r="C56" s="242"/>
      <c r="D56" s="275"/>
      <c r="E56" s="237"/>
      <c r="F56" s="237"/>
      <c r="G56" s="237"/>
      <c r="H56" s="237"/>
      <c r="I56" s="237"/>
      <c r="J56" s="237"/>
      <c r="K56" s="237"/>
      <c r="L56" s="237"/>
      <c r="M56" s="237"/>
      <c r="N56" s="237"/>
      <c r="O56" s="237"/>
      <c r="P56" s="276"/>
      <c r="Q56" s="244"/>
      <c r="R56" s="237"/>
    </row>
    <row r="57" spans="2:18" ht="15" thickBot="1">
      <c r="B57" s="237"/>
      <c r="C57" s="242"/>
      <c r="D57" s="411" t="s">
        <v>635</v>
      </c>
      <c r="E57" s="412"/>
      <c r="F57" s="412"/>
      <c r="G57" s="412"/>
      <c r="H57" s="412"/>
      <c r="I57" s="412"/>
      <c r="J57" s="412"/>
      <c r="K57" s="412"/>
      <c r="L57" s="412"/>
      <c r="M57" s="412"/>
      <c r="N57" s="412"/>
      <c r="O57" s="413"/>
      <c r="P57" s="321"/>
      <c r="Q57" s="322"/>
      <c r="R57" s="237"/>
    </row>
    <row r="58" spans="2:18" ht="14.25">
      <c r="B58" s="237"/>
      <c r="C58" s="242"/>
      <c r="D58" s="417" t="s">
        <v>636</v>
      </c>
      <c r="E58" s="418"/>
      <c r="F58" s="418"/>
      <c r="G58" s="418"/>
      <c r="H58" s="418"/>
      <c r="I58" s="418"/>
      <c r="J58" s="418"/>
      <c r="K58" s="418"/>
      <c r="L58" s="418"/>
      <c r="M58" s="418"/>
      <c r="N58" s="418"/>
      <c r="O58" s="418"/>
      <c r="P58" s="419"/>
      <c r="Q58" s="282"/>
      <c r="R58" s="237"/>
    </row>
    <row r="59" spans="2:18" ht="14.25">
      <c r="B59" s="237"/>
      <c r="C59" s="242"/>
      <c r="D59" s="420"/>
      <c r="E59" s="421"/>
      <c r="F59" s="421"/>
      <c r="G59" s="421"/>
      <c r="H59" s="421"/>
      <c r="I59" s="421"/>
      <c r="J59" s="421"/>
      <c r="K59" s="421"/>
      <c r="L59" s="421"/>
      <c r="M59" s="421"/>
      <c r="N59" s="421"/>
      <c r="O59" s="421"/>
      <c r="P59" s="422"/>
      <c r="Q59" s="282"/>
      <c r="R59" s="237"/>
    </row>
    <row r="60" spans="2:18" ht="15" thickBot="1">
      <c r="B60" s="237"/>
      <c r="C60" s="242"/>
      <c r="D60" s="423"/>
      <c r="E60" s="424"/>
      <c r="F60" s="424"/>
      <c r="G60" s="424"/>
      <c r="H60" s="424"/>
      <c r="I60" s="424"/>
      <c r="J60" s="424"/>
      <c r="K60" s="424"/>
      <c r="L60" s="424"/>
      <c r="M60" s="424"/>
      <c r="N60" s="424"/>
      <c r="O60" s="424"/>
      <c r="P60" s="425"/>
      <c r="Q60" s="282"/>
      <c r="R60" s="237"/>
    </row>
    <row r="61" spans="2:18" ht="14.25">
      <c r="B61" s="237"/>
      <c r="C61" s="242"/>
      <c r="D61" s="426" t="s">
        <v>637</v>
      </c>
      <c r="E61" s="427"/>
      <c r="F61" s="427"/>
      <c r="G61" s="427"/>
      <c r="H61" s="427"/>
      <c r="I61" s="427"/>
      <c r="J61" s="427"/>
      <c r="K61" s="298"/>
      <c r="L61" s="311"/>
      <c r="M61" s="304" t="s">
        <v>638</v>
      </c>
      <c r="N61" s="428" t="s">
        <v>639</v>
      </c>
      <c r="O61" s="429"/>
      <c r="P61" s="323"/>
      <c r="Q61" s="313"/>
      <c r="R61" s="237"/>
    </row>
    <row r="62" spans="2:18" ht="14.25">
      <c r="B62" s="237"/>
      <c r="C62" s="242"/>
      <c r="D62" s="430" t="s">
        <v>640</v>
      </c>
      <c r="E62" s="431"/>
      <c r="F62" s="431"/>
      <c r="G62" s="431"/>
      <c r="H62" s="431"/>
      <c r="I62" s="431"/>
      <c r="J62" s="431"/>
      <c r="K62" s="324"/>
      <c r="L62" s="325"/>
      <c r="M62" s="326"/>
      <c r="N62" s="404"/>
      <c r="O62" s="405"/>
      <c r="P62" s="289"/>
      <c r="Q62" s="290"/>
      <c r="R62" s="237"/>
    </row>
    <row r="63" spans="2:18" ht="14.25">
      <c r="B63" s="237"/>
      <c r="C63" s="242"/>
      <c r="D63" s="291" t="s">
        <v>641</v>
      </c>
      <c r="E63" s="292"/>
      <c r="F63" s="292"/>
      <c r="G63" s="292"/>
      <c r="H63" s="292"/>
      <c r="I63" s="292"/>
      <c r="J63" s="292"/>
      <c r="K63" s="324"/>
      <c r="L63" s="325"/>
      <c r="M63" s="326"/>
      <c r="N63" s="404"/>
      <c r="O63" s="405"/>
      <c r="P63" s="289"/>
      <c r="Q63" s="290"/>
      <c r="R63" s="237"/>
    </row>
    <row r="64" spans="2:18" ht="15" thickBot="1">
      <c r="B64" s="237"/>
      <c r="C64" s="242"/>
      <c r="D64" s="268" t="s">
        <v>529</v>
      </c>
      <c r="E64" s="269"/>
      <c r="F64" s="269"/>
      <c r="G64" s="269"/>
      <c r="H64" s="269"/>
      <c r="I64" s="269"/>
      <c r="J64" s="269"/>
      <c r="K64" s="327"/>
      <c r="L64" s="328"/>
      <c r="M64" s="326"/>
      <c r="N64" s="406"/>
      <c r="O64" s="407"/>
      <c r="P64" s="289"/>
      <c r="Q64" s="290"/>
      <c r="R64" s="237"/>
    </row>
    <row r="65" spans="2:18" ht="15" thickBot="1">
      <c r="B65" s="237"/>
      <c r="C65" s="242"/>
      <c r="D65" s="408" t="s">
        <v>621</v>
      </c>
      <c r="E65" s="409"/>
      <c r="F65" s="409"/>
      <c r="G65" s="409"/>
      <c r="H65" s="409"/>
      <c r="I65" s="409"/>
      <c r="J65" s="409"/>
      <c r="K65" s="409"/>
      <c r="L65" s="409"/>
      <c r="M65" s="409"/>
      <c r="N65" s="409"/>
      <c r="O65" s="410"/>
      <c r="P65" s="329"/>
      <c r="Q65" s="330"/>
      <c r="R65" s="237"/>
    </row>
    <row r="66" spans="2:18" ht="15" thickBot="1">
      <c r="B66" s="237"/>
      <c r="C66" s="242"/>
      <c r="D66" s="275"/>
      <c r="E66" s="237"/>
      <c r="F66" s="237"/>
      <c r="G66" s="237"/>
      <c r="H66" s="237"/>
      <c r="I66" s="237"/>
      <c r="J66" s="237"/>
      <c r="K66" s="237"/>
      <c r="L66" s="237"/>
      <c r="M66" s="237"/>
      <c r="N66" s="237"/>
      <c r="O66" s="237"/>
      <c r="P66" s="276"/>
      <c r="Q66" s="244"/>
      <c r="R66" s="237"/>
    </row>
    <row r="67" spans="2:18" ht="15" thickBot="1">
      <c r="B67" s="237"/>
      <c r="C67" s="242"/>
      <c r="D67" s="411" t="s">
        <v>642</v>
      </c>
      <c r="E67" s="412"/>
      <c r="F67" s="412"/>
      <c r="G67" s="412"/>
      <c r="H67" s="412"/>
      <c r="I67" s="412"/>
      <c r="J67" s="412"/>
      <c r="K67" s="412"/>
      <c r="L67" s="412"/>
      <c r="M67" s="412"/>
      <c r="N67" s="412"/>
      <c r="O67" s="413"/>
      <c r="P67" s="331"/>
      <c r="Q67" s="330"/>
      <c r="R67" s="237"/>
    </row>
    <row r="68" spans="2:18" ht="14.25">
      <c r="B68" s="237"/>
      <c r="C68" s="242"/>
      <c r="D68" s="271"/>
      <c r="E68" s="272"/>
      <c r="F68" s="272"/>
      <c r="G68" s="272"/>
      <c r="H68" s="272"/>
      <c r="I68" s="272"/>
      <c r="J68" s="272"/>
      <c r="K68" s="272"/>
      <c r="L68" s="272"/>
      <c r="M68" s="272"/>
      <c r="N68" s="272"/>
      <c r="O68" s="272"/>
      <c r="P68" s="273"/>
      <c r="Q68" s="244"/>
      <c r="R68" s="237"/>
    </row>
    <row r="69" spans="2:18" ht="14.25">
      <c r="B69" s="237"/>
      <c r="C69" s="242"/>
      <c r="D69" s="275"/>
      <c r="E69" s="237"/>
      <c r="F69" s="237"/>
      <c r="G69" s="237"/>
      <c r="H69" s="237"/>
      <c r="I69" s="237"/>
      <c r="J69" s="237"/>
      <c r="K69" s="237"/>
      <c r="L69" s="237"/>
      <c r="M69" s="237"/>
      <c r="N69" s="237"/>
      <c r="O69" s="237"/>
      <c r="P69" s="276"/>
      <c r="Q69" s="244"/>
      <c r="R69" s="237"/>
    </row>
    <row r="70" spans="2:18" ht="14.25">
      <c r="B70" s="237"/>
      <c r="C70" s="242"/>
      <c r="D70" s="275"/>
      <c r="E70" s="237"/>
      <c r="F70" s="237"/>
      <c r="G70" s="237"/>
      <c r="H70" s="237"/>
      <c r="I70" s="237"/>
      <c r="J70" s="237"/>
      <c r="K70" s="237"/>
      <c r="L70" s="237"/>
      <c r="M70" s="237"/>
      <c r="N70" s="237"/>
      <c r="O70" s="237"/>
      <c r="P70" s="276"/>
      <c r="Q70" s="244"/>
      <c r="R70" s="237"/>
    </row>
    <row r="71" spans="2:18" ht="14.25">
      <c r="B71" s="237"/>
      <c r="C71" s="242"/>
      <c r="D71" s="275"/>
      <c r="E71" s="237"/>
      <c r="F71" s="237"/>
      <c r="G71" s="237"/>
      <c r="H71" s="237"/>
      <c r="I71" s="332" t="s">
        <v>643</v>
      </c>
      <c r="J71" s="332"/>
      <c r="K71" s="332"/>
      <c r="L71" s="332"/>
      <c r="M71" s="237"/>
      <c r="N71" s="237"/>
      <c r="O71" s="237"/>
      <c r="P71" s="276"/>
      <c r="Q71" s="244"/>
      <c r="R71" s="237"/>
    </row>
    <row r="72" spans="2:18" ht="14.25">
      <c r="B72" s="237"/>
      <c r="C72" s="242"/>
      <c r="D72" s="275"/>
      <c r="E72" s="237"/>
      <c r="F72" s="237"/>
      <c r="G72" s="237"/>
      <c r="H72" s="237"/>
      <c r="I72" s="332" t="s">
        <v>644</v>
      </c>
      <c r="J72" s="237"/>
      <c r="K72" s="237"/>
      <c r="L72" s="237"/>
      <c r="M72" s="237"/>
      <c r="N72" s="237"/>
      <c r="O72" s="237"/>
      <c r="P72" s="276"/>
      <c r="Q72" s="244"/>
      <c r="R72" s="237"/>
    </row>
    <row r="73" spans="2:18" ht="14.25">
      <c r="B73" s="237"/>
      <c r="C73" s="242"/>
      <c r="D73" s="275"/>
      <c r="E73" s="237"/>
      <c r="F73" s="237"/>
      <c r="G73" s="237"/>
      <c r="H73" s="237"/>
      <c r="I73" s="332" t="s">
        <v>645</v>
      </c>
      <c r="J73" s="237"/>
      <c r="K73" s="237"/>
      <c r="L73" s="237"/>
      <c r="M73" s="237"/>
      <c r="N73" s="237"/>
      <c r="O73" s="237"/>
      <c r="P73" s="276"/>
      <c r="Q73" s="244"/>
      <c r="R73" s="237"/>
    </row>
    <row r="74" spans="2:18" ht="14.25">
      <c r="B74" s="237"/>
      <c r="C74" s="242"/>
      <c r="D74" s="258"/>
      <c r="E74" s="333"/>
      <c r="F74" s="333"/>
      <c r="G74" s="333"/>
      <c r="H74" s="333"/>
      <c r="I74" s="332" t="s">
        <v>646</v>
      </c>
      <c r="J74" s="333"/>
      <c r="K74" s="333"/>
      <c r="L74" s="333"/>
      <c r="M74" s="333"/>
      <c r="N74" s="333"/>
      <c r="O74" s="333"/>
      <c r="P74" s="334"/>
      <c r="Q74" s="267"/>
      <c r="R74" s="237"/>
    </row>
    <row r="75" spans="2:18" ht="14.25">
      <c r="B75" s="237"/>
      <c r="C75" s="242"/>
      <c r="D75" s="275"/>
      <c r="E75" s="237"/>
      <c r="F75" s="237"/>
      <c r="G75" s="237"/>
      <c r="H75" s="237"/>
      <c r="I75" s="237" t="s">
        <v>647</v>
      </c>
      <c r="J75" s="237"/>
      <c r="K75" s="237"/>
      <c r="L75" s="237"/>
      <c r="M75" s="237"/>
      <c r="N75" s="237"/>
      <c r="O75" s="237"/>
      <c r="P75" s="276"/>
      <c r="Q75" s="244"/>
      <c r="R75" s="237"/>
    </row>
    <row r="76" spans="2:18" ht="14.25">
      <c r="B76" s="237"/>
      <c r="C76" s="242"/>
      <c r="D76" s="335" t="s">
        <v>648</v>
      </c>
      <c r="E76" s="287"/>
      <c r="F76" s="287"/>
      <c r="G76" s="287"/>
      <c r="H76" s="287"/>
      <c r="I76" s="287"/>
      <c r="J76" s="287"/>
      <c r="K76" s="287"/>
      <c r="L76" s="287"/>
      <c r="M76" s="287"/>
      <c r="N76" s="287"/>
      <c r="O76" s="287"/>
      <c r="P76" s="336"/>
      <c r="Q76" s="244"/>
      <c r="R76" s="237"/>
    </row>
    <row r="77" spans="2:18" ht="14.25">
      <c r="B77" s="237"/>
      <c r="C77" s="242"/>
      <c r="D77" s="414"/>
      <c r="E77" s="415"/>
      <c r="F77" s="415"/>
      <c r="G77" s="415"/>
      <c r="H77" s="415"/>
      <c r="I77" s="415"/>
      <c r="J77" s="415"/>
      <c r="K77" s="415"/>
      <c r="L77" s="415"/>
      <c r="M77" s="415"/>
      <c r="N77" s="415"/>
      <c r="O77" s="415"/>
      <c r="P77" s="416"/>
      <c r="Q77" s="267"/>
      <c r="R77" s="237"/>
    </row>
    <row r="78" spans="2:18" ht="14.25">
      <c r="B78" s="237"/>
      <c r="C78" s="242"/>
      <c r="D78" s="414"/>
      <c r="E78" s="415"/>
      <c r="F78" s="415"/>
      <c r="G78" s="415"/>
      <c r="H78" s="415"/>
      <c r="I78" s="415"/>
      <c r="J78" s="415"/>
      <c r="K78" s="415"/>
      <c r="L78" s="415"/>
      <c r="M78" s="415"/>
      <c r="N78" s="415"/>
      <c r="O78" s="415"/>
      <c r="P78" s="416"/>
      <c r="Q78" s="267"/>
      <c r="R78" s="237"/>
    </row>
    <row r="79" spans="2:18" ht="14.25">
      <c r="B79" s="237"/>
      <c r="C79" s="242"/>
      <c r="D79" s="258"/>
      <c r="E79" s="333"/>
      <c r="F79" s="333"/>
      <c r="G79" s="333"/>
      <c r="H79" s="333"/>
      <c r="I79" s="333"/>
      <c r="J79" s="333"/>
      <c r="K79" s="333"/>
      <c r="L79" s="333"/>
      <c r="M79" s="333"/>
      <c r="N79" s="333"/>
      <c r="O79" s="333"/>
      <c r="P79" s="334"/>
      <c r="Q79" s="267"/>
      <c r="R79" s="237"/>
    </row>
    <row r="80" spans="2:18" ht="14.25">
      <c r="B80" s="237"/>
      <c r="C80" s="242"/>
      <c r="D80" s="337" t="s">
        <v>649</v>
      </c>
      <c r="E80" s="333"/>
      <c r="F80" s="333"/>
      <c r="G80" s="333"/>
      <c r="H80" s="333"/>
      <c r="I80" s="333"/>
      <c r="J80" s="333"/>
      <c r="K80" s="333"/>
      <c r="L80" s="333"/>
      <c r="M80" s="333"/>
      <c r="N80" s="333"/>
      <c r="O80" s="333"/>
      <c r="P80" s="334"/>
      <c r="Q80" s="267"/>
      <c r="R80" s="237"/>
    </row>
    <row r="81" spans="2:18" ht="14.25">
      <c r="B81" s="237"/>
      <c r="C81" s="242"/>
      <c r="D81" s="391" t="s">
        <v>650</v>
      </c>
      <c r="E81" s="392"/>
      <c r="F81" s="392"/>
      <c r="G81" s="392"/>
      <c r="H81" s="392"/>
      <c r="I81" s="392"/>
      <c r="J81" s="392"/>
      <c r="K81" s="392"/>
      <c r="L81" s="392"/>
      <c r="M81" s="392"/>
      <c r="N81" s="392"/>
      <c r="O81" s="392"/>
      <c r="P81" s="393"/>
      <c r="Q81" s="338"/>
      <c r="R81" s="237"/>
    </row>
    <row r="82" spans="2:18" ht="14.25">
      <c r="B82" s="237"/>
      <c r="C82" s="242"/>
      <c r="D82" s="391"/>
      <c r="E82" s="392"/>
      <c r="F82" s="392"/>
      <c r="G82" s="392"/>
      <c r="H82" s="392"/>
      <c r="I82" s="392"/>
      <c r="J82" s="392"/>
      <c r="K82" s="392"/>
      <c r="L82" s="392"/>
      <c r="M82" s="392"/>
      <c r="N82" s="392"/>
      <c r="O82" s="392"/>
      <c r="P82" s="393"/>
      <c r="Q82" s="338"/>
      <c r="R82" s="237"/>
    </row>
    <row r="83" spans="2:18" ht="14.25">
      <c r="B83" s="237"/>
      <c r="C83" s="242"/>
      <c r="D83" s="394" t="s">
        <v>651</v>
      </c>
      <c r="E83" s="395"/>
      <c r="F83" s="395"/>
      <c r="G83" s="395"/>
      <c r="H83" s="395"/>
      <c r="I83" s="395"/>
      <c r="J83" s="395"/>
      <c r="K83" s="395"/>
      <c r="L83" s="395"/>
      <c r="M83" s="395"/>
      <c r="N83" s="395"/>
      <c r="O83" s="395"/>
      <c r="P83" s="396"/>
      <c r="Q83" s="338"/>
      <c r="R83" s="237"/>
    </row>
    <row r="84" spans="2:18" ht="14.25">
      <c r="B84" s="237"/>
      <c r="C84" s="242"/>
      <c r="D84" s="394"/>
      <c r="E84" s="395"/>
      <c r="F84" s="395"/>
      <c r="G84" s="395"/>
      <c r="H84" s="395"/>
      <c r="I84" s="395"/>
      <c r="J84" s="395"/>
      <c r="K84" s="395"/>
      <c r="L84" s="395"/>
      <c r="M84" s="395"/>
      <c r="N84" s="395"/>
      <c r="O84" s="395"/>
      <c r="P84" s="396"/>
      <c r="Q84" s="338"/>
      <c r="R84" s="237"/>
    </row>
    <row r="85" spans="2:18" ht="14.25">
      <c r="B85" s="237"/>
      <c r="C85" s="242"/>
      <c r="D85" s="258"/>
      <c r="E85" s="333"/>
      <c r="F85" s="333"/>
      <c r="G85" s="333"/>
      <c r="H85" s="333"/>
      <c r="I85" s="333"/>
      <c r="J85" s="333"/>
      <c r="K85" s="333"/>
      <c r="L85" s="333"/>
      <c r="M85" s="333"/>
      <c r="N85" s="333"/>
      <c r="O85" s="333"/>
      <c r="P85" s="334"/>
      <c r="Q85" s="267"/>
      <c r="R85" s="237"/>
    </row>
    <row r="86" spans="2:18" ht="14.25">
      <c r="B86" s="237"/>
      <c r="C86" s="242"/>
      <c r="D86" s="275"/>
      <c r="E86" s="237"/>
      <c r="F86" s="237"/>
      <c r="G86" s="237"/>
      <c r="H86" s="237"/>
      <c r="I86" s="332" t="s">
        <v>643</v>
      </c>
      <c r="J86" s="237"/>
      <c r="K86" s="237"/>
      <c r="L86" s="237"/>
      <c r="M86" s="237"/>
      <c r="N86" s="237"/>
      <c r="O86" s="237"/>
      <c r="P86" s="276"/>
      <c r="Q86" s="244"/>
      <c r="R86" s="237"/>
    </row>
    <row r="87" spans="2:18" ht="14.25">
      <c r="B87" s="237"/>
      <c r="C87" s="242"/>
      <c r="D87" s="275"/>
      <c r="E87" s="237"/>
      <c r="F87" s="237"/>
      <c r="G87" s="237"/>
      <c r="H87" s="237"/>
      <c r="I87" s="237" t="s">
        <v>644</v>
      </c>
      <c r="J87" s="292"/>
      <c r="K87" s="292"/>
      <c r="L87" s="292"/>
      <c r="M87" s="237"/>
      <c r="N87" s="237"/>
      <c r="O87" s="237"/>
      <c r="P87" s="276"/>
      <c r="Q87" s="244"/>
      <c r="R87" s="237"/>
    </row>
    <row r="88" spans="2:18" ht="14.25">
      <c r="B88" s="237"/>
      <c r="C88" s="242"/>
      <c r="D88" s="275"/>
      <c r="E88" s="237"/>
      <c r="F88" s="237"/>
      <c r="G88" s="237"/>
      <c r="H88" s="237"/>
      <c r="I88" s="237" t="s">
        <v>652</v>
      </c>
      <c r="J88" s="238"/>
      <c r="K88" s="238"/>
      <c r="L88" s="238"/>
      <c r="M88" s="237"/>
      <c r="N88" s="237"/>
      <c r="O88" s="237"/>
      <c r="P88" s="276"/>
      <c r="Q88" s="244"/>
      <c r="R88" s="237"/>
    </row>
    <row r="89" spans="2:18" ht="14.25">
      <c r="B89" s="237"/>
      <c r="C89" s="242"/>
      <c r="D89" s="339"/>
      <c r="E89" s="333"/>
      <c r="F89" s="333"/>
      <c r="G89" s="333"/>
      <c r="H89" s="333"/>
      <c r="I89" s="237" t="s">
        <v>646</v>
      </c>
      <c r="J89" s="237"/>
      <c r="K89" s="237"/>
      <c r="L89" s="237"/>
      <c r="M89" s="333"/>
      <c r="N89" s="333"/>
      <c r="O89" s="333"/>
      <c r="P89" s="334"/>
      <c r="Q89" s="267"/>
      <c r="R89" s="237"/>
    </row>
    <row r="90" spans="2:18" ht="14.25">
      <c r="B90" s="237"/>
      <c r="C90" s="242"/>
      <c r="D90" s="339"/>
      <c r="E90" s="238"/>
      <c r="F90" s="238"/>
      <c r="G90" s="237"/>
      <c r="H90" s="237"/>
      <c r="I90" s="237"/>
      <c r="J90" s="237"/>
      <c r="K90" s="237"/>
      <c r="L90" s="397"/>
      <c r="M90" s="397"/>
      <c r="N90" s="397"/>
      <c r="O90" s="397"/>
      <c r="P90" s="398"/>
      <c r="Q90" s="340"/>
      <c r="R90" s="237"/>
    </row>
    <row r="91" spans="2:18" ht="15" thickBot="1">
      <c r="B91" s="237"/>
      <c r="C91" s="242"/>
      <c r="D91" s="401"/>
      <c r="E91" s="402"/>
      <c r="F91" s="402"/>
      <c r="G91" s="309"/>
      <c r="H91" s="309"/>
      <c r="I91" s="309"/>
      <c r="J91" s="309"/>
      <c r="K91" s="309"/>
      <c r="L91" s="399"/>
      <c r="M91" s="399"/>
      <c r="N91" s="399"/>
      <c r="O91" s="399"/>
      <c r="P91" s="400"/>
      <c r="Q91" s="340"/>
      <c r="R91" s="237"/>
    </row>
    <row r="92" spans="2:18" ht="15" thickBot="1">
      <c r="B92" s="237"/>
      <c r="C92" s="341"/>
      <c r="D92" s="342"/>
      <c r="E92" s="342"/>
      <c r="F92" s="342"/>
      <c r="G92" s="342"/>
      <c r="H92" s="342"/>
      <c r="I92" s="342"/>
      <c r="J92" s="342"/>
      <c r="K92" s="342"/>
      <c r="L92" s="342"/>
      <c r="M92" s="342"/>
      <c r="N92" s="342"/>
      <c r="O92" s="342"/>
      <c r="P92" s="342"/>
      <c r="Q92" s="343"/>
      <c r="R92" s="237"/>
    </row>
    <row r="93" spans="2:18" ht="15" thickTop="1">
      <c r="B93" s="237"/>
      <c r="C93" s="237"/>
      <c r="D93" s="237"/>
      <c r="E93" s="237"/>
      <c r="F93" s="237"/>
      <c r="G93" s="237"/>
      <c r="H93" s="237"/>
      <c r="I93" s="237"/>
      <c r="J93" s="237"/>
      <c r="K93" s="237"/>
      <c r="L93" s="237"/>
      <c r="M93" s="237"/>
      <c r="N93" s="237"/>
      <c r="O93" s="237"/>
      <c r="P93" s="237"/>
      <c r="Q93" s="237"/>
      <c r="R93" s="237"/>
    </row>
  </sheetData>
  <mergeCells count="78">
    <mergeCell ref="D5:P5"/>
    <mergeCell ref="D7:D13"/>
    <mergeCell ref="E7:L7"/>
    <mergeCell ref="M7:P8"/>
    <mergeCell ref="E8:L8"/>
    <mergeCell ref="E9:L9"/>
    <mergeCell ref="M9:M10"/>
    <mergeCell ref="N9:P10"/>
    <mergeCell ref="E10:L10"/>
    <mergeCell ref="E11:L12"/>
    <mergeCell ref="M11:M13"/>
    <mergeCell ref="N11:N13"/>
    <mergeCell ref="O11:O13"/>
    <mergeCell ref="P11:P13"/>
    <mergeCell ref="E13:L13"/>
    <mergeCell ref="D29:H29"/>
    <mergeCell ref="I29:J29"/>
    <mergeCell ref="K29:L29"/>
    <mergeCell ref="N29:O29"/>
    <mergeCell ref="D17:G17"/>
    <mergeCell ref="D21:P21"/>
    <mergeCell ref="E23:M23"/>
    <mergeCell ref="N23:O23"/>
    <mergeCell ref="E24:M24"/>
    <mergeCell ref="N24:O24"/>
    <mergeCell ref="D25:P27"/>
    <mergeCell ref="D28:H28"/>
    <mergeCell ref="I28:J28"/>
    <mergeCell ref="K28:L28"/>
    <mergeCell ref="N28:O28"/>
    <mergeCell ref="D38:K38"/>
    <mergeCell ref="N38:O38"/>
    <mergeCell ref="N30:O30"/>
    <mergeCell ref="D31:H31"/>
    <mergeCell ref="I31:J31"/>
    <mergeCell ref="K31:L31"/>
    <mergeCell ref="N31:O31"/>
    <mergeCell ref="D32:O32"/>
    <mergeCell ref="D33:P35"/>
    <mergeCell ref="D36:K36"/>
    <mergeCell ref="N36:O36"/>
    <mergeCell ref="D37:K37"/>
    <mergeCell ref="N37:O37"/>
    <mergeCell ref="D39:O39"/>
    <mergeCell ref="D40:P42"/>
    <mergeCell ref="D43:J43"/>
    <mergeCell ref="N43:O43"/>
    <mergeCell ref="D44:J44"/>
    <mergeCell ref="N44:O44"/>
    <mergeCell ref="D45:J45"/>
    <mergeCell ref="N45:O45"/>
    <mergeCell ref="D46:O46"/>
    <mergeCell ref="D47:P49"/>
    <mergeCell ref="D50:J50"/>
    <mergeCell ref="N50:O50"/>
    <mergeCell ref="N62:O62"/>
    <mergeCell ref="N51:O51"/>
    <mergeCell ref="N52:O52"/>
    <mergeCell ref="N53:O53"/>
    <mergeCell ref="D54:J54"/>
    <mergeCell ref="N54:O54"/>
    <mergeCell ref="D55:O55"/>
    <mergeCell ref="D81:P82"/>
    <mergeCell ref="D83:P84"/>
    <mergeCell ref="L90:P91"/>
    <mergeCell ref="D91:F91"/>
    <mergeCell ref="C1:O1"/>
    <mergeCell ref="N63:O63"/>
    <mergeCell ref="N64:O64"/>
    <mergeCell ref="D65:O65"/>
    <mergeCell ref="D67:O67"/>
    <mergeCell ref="D77:P77"/>
    <mergeCell ref="D78:P78"/>
    <mergeCell ref="D57:O57"/>
    <mergeCell ref="D58:P60"/>
    <mergeCell ref="D61:J61"/>
    <mergeCell ref="N61:O61"/>
    <mergeCell ref="D62:J6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1000"/>
  <sheetViews>
    <sheetView workbookViewId="0"/>
  </sheetViews>
  <sheetFormatPr baseColWidth="10" defaultColWidth="12.5703125" defaultRowHeight="15" customHeight="1"/>
  <cols>
    <col min="1" max="1" width="2.42578125" customWidth="1"/>
    <col min="2" max="2" width="10.5703125" customWidth="1"/>
    <col min="3" max="3" width="52.28515625" customWidth="1"/>
    <col min="4" max="4" width="9.85546875" customWidth="1"/>
    <col min="5" max="5" width="24.7109375" customWidth="1"/>
    <col min="6" max="6" width="2.140625" customWidth="1"/>
    <col min="7" max="7" width="29.5703125" customWidth="1"/>
    <col min="8" max="8" width="20.28515625" customWidth="1"/>
    <col min="9" max="26" width="10.5703125" customWidth="1"/>
  </cols>
  <sheetData>
    <row r="1" spans="2:8" ht="12.75" customHeight="1">
      <c r="B1" s="1"/>
    </row>
    <row r="2" spans="2:8" ht="15" customHeight="1">
      <c r="B2" s="6"/>
      <c r="C2" s="511" t="s">
        <v>191</v>
      </c>
      <c r="D2" s="512"/>
      <c r="E2" s="513"/>
    </row>
    <row r="3" spans="2:8" ht="12.75" customHeight="1">
      <c r="B3" s="7"/>
      <c r="C3" s="497"/>
      <c r="D3" s="497"/>
      <c r="E3" s="514"/>
    </row>
    <row r="4" spans="2:8" ht="12.75" customHeight="1">
      <c r="B4" s="7"/>
      <c r="C4" s="497"/>
      <c r="D4" s="497"/>
      <c r="E4" s="514"/>
    </row>
    <row r="5" spans="2:8" ht="12.75" customHeight="1">
      <c r="B5" s="7"/>
      <c r="C5" s="515" t="s">
        <v>192</v>
      </c>
      <c r="D5" s="497"/>
      <c r="E5" s="514"/>
    </row>
    <row r="6" spans="2:8" ht="12.75" customHeight="1">
      <c r="B6" s="8"/>
      <c r="C6" s="516"/>
      <c r="D6" s="516"/>
      <c r="E6" s="517"/>
    </row>
    <row r="7" spans="2:8" ht="12.75" customHeight="1">
      <c r="B7" s="2"/>
      <c r="C7" s="9"/>
    </row>
    <row r="8" spans="2:8" ht="70.5" customHeight="1">
      <c r="B8" s="518" t="s">
        <v>0</v>
      </c>
      <c r="C8" s="519"/>
      <c r="D8" s="520" t="s">
        <v>142</v>
      </c>
      <c r="E8" s="519"/>
    </row>
    <row r="9" spans="2:8" ht="12.75" customHeight="1">
      <c r="B9" s="10"/>
      <c r="C9" s="11"/>
      <c r="D9" s="12"/>
      <c r="E9" s="13"/>
      <c r="G9" s="14" t="s">
        <v>193</v>
      </c>
    </row>
    <row r="10" spans="2:8" ht="12.75" customHeight="1">
      <c r="B10" s="4" t="s">
        <v>194</v>
      </c>
      <c r="C10" s="15" t="s">
        <v>3</v>
      </c>
      <c r="D10" s="16"/>
      <c r="E10" s="17">
        <f>SUM(E12:E57)</f>
        <v>988293</v>
      </c>
      <c r="G10" s="18"/>
    </row>
    <row r="11" spans="2:8" ht="12.75" customHeight="1">
      <c r="B11" s="5"/>
      <c r="C11" s="19"/>
      <c r="D11" s="20"/>
      <c r="E11" s="21"/>
    </row>
    <row r="12" spans="2:8" ht="12.75" customHeight="1">
      <c r="B12" s="5" t="s">
        <v>4</v>
      </c>
      <c r="C12" s="22" t="s">
        <v>195</v>
      </c>
      <c r="D12" s="20" t="s">
        <v>133</v>
      </c>
      <c r="E12" s="23">
        <v>12759</v>
      </c>
      <c r="G12" s="3">
        <f>+'[165]1,1'!H45</f>
        <v>0</v>
      </c>
      <c r="H12" s="3">
        <f t="shared" ref="H12:H141" si="0">+G12-E12</f>
        <v>-12759</v>
      </c>
    </row>
    <row r="13" spans="2:8" ht="12.75" customHeight="1">
      <c r="B13" s="5" t="s">
        <v>5</v>
      </c>
      <c r="C13" s="22" t="s">
        <v>196</v>
      </c>
      <c r="D13" s="20" t="s">
        <v>133</v>
      </c>
      <c r="E13" s="24">
        <v>13909</v>
      </c>
      <c r="G13" s="3">
        <f>+'[165]1,2'!H45</f>
        <v>0</v>
      </c>
      <c r="H13" s="3">
        <f t="shared" si="0"/>
        <v>-13909</v>
      </c>
    </row>
    <row r="14" spans="2:8" ht="12.75" customHeight="1">
      <c r="B14" s="5" t="s">
        <v>6</v>
      </c>
      <c r="C14" s="22" t="s">
        <v>197</v>
      </c>
      <c r="D14" s="20" t="s">
        <v>77</v>
      </c>
      <c r="E14" s="24">
        <v>5334</v>
      </c>
      <c r="G14" s="3">
        <f>+'[165]1,3'!H45</f>
        <v>0</v>
      </c>
      <c r="H14" s="3">
        <f t="shared" si="0"/>
        <v>-5334</v>
      </c>
    </row>
    <row r="15" spans="2:8" ht="12.75" customHeight="1">
      <c r="B15" s="5" t="s">
        <v>7</v>
      </c>
      <c r="C15" s="22" t="s">
        <v>198</v>
      </c>
      <c r="D15" s="20" t="s">
        <v>133</v>
      </c>
      <c r="E15" s="24">
        <v>13073</v>
      </c>
      <c r="G15" s="3">
        <f>+'[165]1,4'!H45</f>
        <v>0</v>
      </c>
      <c r="H15" s="3">
        <f t="shared" si="0"/>
        <v>-13073</v>
      </c>
    </row>
    <row r="16" spans="2:8" ht="12.75" customHeight="1">
      <c r="B16" s="5" t="s">
        <v>8</v>
      </c>
      <c r="C16" s="22" t="s">
        <v>199</v>
      </c>
      <c r="D16" s="20" t="s">
        <v>133</v>
      </c>
      <c r="E16" s="24">
        <v>6798</v>
      </c>
      <c r="G16" s="3">
        <f>+'[165]1,5'!H45</f>
        <v>0</v>
      </c>
      <c r="H16" s="3">
        <f t="shared" si="0"/>
        <v>-6798</v>
      </c>
    </row>
    <row r="17" spans="2:8" ht="12.75" customHeight="1">
      <c r="B17" s="5" t="s">
        <v>9</v>
      </c>
      <c r="C17" s="22" t="s">
        <v>200</v>
      </c>
      <c r="D17" s="20" t="s">
        <v>133</v>
      </c>
      <c r="E17" s="24">
        <v>8471</v>
      </c>
      <c r="G17" s="3">
        <f>+'[165]1,6'!H45</f>
        <v>0</v>
      </c>
      <c r="H17" s="3">
        <f t="shared" si="0"/>
        <v>-8471</v>
      </c>
    </row>
    <row r="18" spans="2:8" ht="12.75" customHeight="1">
      <c r="B18" s="5" t="s">
        <v>10</v>
      </c>
      <c r="C18" s="22" t="s">
        <v>201</v>
      </c>
      <c r="D18" s="20" t="s">
        <v>133</v>
      </c>
      <c r="E18" s="24">
        <v>14850</v>
      </c>
      <c r="G18" s="3">
        <f>+'[165]1,7'!H45</f>
        <v>0</v>
      </c>
      <c r="H18" s="3">
        <f t="shared" si="0"/>
        <v>-14850</v>
      </c>
    </row>
    <row r="19" spans="2:8" ht="12.75" customHeight="1">
      <c r="B19" s="5" t="s">
        <v>11</v>
      </c>
      <c r="C19" s="22" t="s">
        <v>202</v>
      </c>
      <c r="D19" s="20" t="s">
        <v>133</v>
      </c>
      <c r="E19" s="24">
        <v>60970</v>
      </c>
      <c r="G19" s="3">
        <f>+'[165]1,8'!H45</f>
        <v>0</v>
      </c>
      <c r="H19" s="3">
        <f t="shared" si="0"/>
        <v>-60970</v>
      </c>
    </row>
    <row r="20" spans="2:8" ht="12.75" customHeight="1">
      <c r="B20" s="5" t="s">
        <v>203</v>
      </c>
      <c r="C20" s="22" t="s">
        <v>204</v>
      </c>
      <c r="D20" s="20" t="s">
        <v>143</v>
      </c>
      <c r="E20" s="24">
        <v>22276</v>
      </c>
      <c r="G20" s="3">
        <f>+'[165]1,9'!H45</f>
        <v>0</v>
      </c>
      <c r="H20" s="3">
        <f t="shared" si="0"/>
        <v>-22276</v>
      </c>
    </row>
    <row r="21" spans="2:8" ht="12.75" customHeight="1">
      <c r="B21" s="5" t="s">
        <v>12</v>
      </c>
      <c r="C21" s="22" t="s">
        <v>144</v>
      </c>
      <c r="D21" s="20" t="s">
        <v>143</v>
      </c>
      <c r="E21" s="24">
        <v>18929</v>
      </c>
      <c r="G21" s="3">
        <f>+'[165]1,10'!H45</f>
        <v>0</v>
      </c>
      <c r="H21" s="3">
        <f t="shared" si="0"/>
        <v>-18929</v>
      </c>
    </row>
    <row r="22" spans="2:8" ht="12.75" customHeight="1">
      <c r="B22" s="5" t="s">
        <v>13</v>
      </c>
      <c r="C22" s="22" t="s">
        <v>145</v>
      </c>
      <c r="D22" s="20" t="s">
        <v>77</v>
      </c>
      <c r="E22" s="24">
        <v>11922</v>
      </c>
      <c r="G22" s="3">
        <f>+'[165]1,11'!H45</f>
        <v>0</v>
      </c>
      <c r="H22" s="3">
        <f t="shared" si="0"/>
        <v>-11922</v>
      </c>
    </row>
    <row r="23" spans="2:8" ht="12.75" customHeight="1">
      <c r="B23" s="5" t="s">
        <v>205</v>
      </c>
      <c r="C23" s="22" t="s">
        <v>206</v>
      </c>
      <c r="D23" s="20" t="s">
        <v>77</v>
      </c>
      <c r="E23" s="24">
        <v>34721</v>
      </c>
      <c r="G23" s="3">
        <f>+'[165]1,12'!H45</f>
        <v>0</v>
      </c>
      <c r="H23" s="3">
        <f t="shared" si="0"/>
        <v>-34721</v>
      </c>
    </row>
    <row r="24" spans="2:8" ht="12.75" customHeight="1">
      <c r="B24" s="5" t="s">
        <v>14</v>
      </c>
      <c r="C24" s="22" t="s">
        <v>207</v>
      </c>
      <c r="D24" s="20" t="s">
        <v>143</v>
      </c>
      <c r="E24" s="24">
        <v>26354</v>
      </c>
      <c r="G24" s="3">
        <f>+'[165]1,13'!H45</f>
        <v>0</v>
      </c>
      <c r="H24" s="3">
        <f t="shared" si="0"/>
        <v>-26354</v>
      </c>
    </row>
    <row r="25" spans="2:8" ht="12.75" customHeight="1">
      <c r="B25" s="5" t="s">
        <v>15</v>
      </c>
      <c r="C25" s="22" t="s">
        <v>146</v>
      </c>
      <c r="D25" s="20" t="s">
        <v>143</v>
      </c>
      <c r="E25" s="24">
        <v>26354</v>
      </c>
      <c r="G25" s="3">
        <f>+'[165]1,14'!H45</f>
        <v>0</v>
      </c>
      <c r="H25" s="3">
        <f t="shared" si="0"/>
        <v>-26354</v>
      </c>
    </row>
    <row r="26" spans="2:8" ht="12.75" customHeight="1">
      <c r="B26" s="5" t="s">
        <v>16</v>
      </c>
      <c r="C26" s="22" t="s">
        <v>147</v>
      </c>
      <c r="D26" s="20" t="s">
        <v>77</v>
      </c>
      <c r="E26" s="24">
        <v>12968</v>
      </c>
      <c r="G26" s="3">
        <f>+'[165]1,15'!H45</f>
        <v>0</v>
      </c>
      <c r="H26" s="3">
        <f t="shared" si="0"/>
        <v>-12968</v>
      </c>
    </row>
    <row r="27" spans="2:8" ht="12.75" customHeight="1">
      <c r="B27" s="5" t="s">
        <v>208</v>
      </c>
      <c r="C27" s="22" t="s">
        <v>148</v>
      </c>
      <c r="D27" s="20" t="s">
        <v>143</v>
      </c>
      <c r="E27" s="24">
        <v>27191</v>
      </c>
      <c r="G27" s="3">
        <f>+'[165]1,16'!H45</f>
        <v>0</v>
      </c>
      <c r="H27" s="3">
        <f t="shared" si="0"/>
        <v>-27191</v>
      </c>
    </row>
    <row r="28" spans="2:8" ht="12.75" customHeight="1">
      <c r="B28" s="5" t="s">
        <v>209</v>
      </c>
      <c r="C28" s="22" t="s">
        <v>149</v>
      </c>
      <c r="D28" s="20" t="s">
        <v>133</v>
      </c>
      <c r="E28" s="24">
        <v>21125</v>
      </c>
      <c r="G28" s="3">
        <f>+'[165]1,17'!H45</f>
        <v>0</v>
      </c>
      <c r="H28" s="3">
        <f t="shared" si="0"/>
        <v>-21125</v>
      </c>
    </row>
    <row r="29" spans="2:8" ht="12.75" customHeight="1">
      <c r="B29" s="5" t="s">
        <v>210</v>
      </c>
      <c r="C29" s="22" t="s">
        <v>150</v>
      </c>
      <c r="D29" s="20" t="s">
        <v>143</v>
      </c>
      <c r="E29" s="24">
        <v>54486</v>
      </c>
      <c r="G29" s="3">
        <f>+'[165]1,18'!H45</f>
        <v>0</v>
      </c>
      <c r="H29" s="3">
        <f t="shared" si="0"/>
        <v>-54486</v>
      </c>
    </row>
    <row r="30" spans="2:8" ht="12.75" customHeight="1">
      <c r="B30" s="5" t="s">
        <v>211</v>
      </c>
      <c r="C30" s="22" t="s">
        <v>151</v>
      </c>
      <c r="D30" s="20" t="s">
        <v>143</v>
      </c>
      <c r="E30" s="24">
        <v>96214</v>
      </c>
      <c r="G30" s="3">
        <f>+'[165]1,19'!H45</f>
        <v>0</v>
      </c>
      <c r="H30" s="3">
        <f t="shared" si="0"/>
        <v>-96214</v>
      </c>
    </row>
    <row r="31" spans="2:8" ht="12.75" customHeight="1">
      <c r="B31" s="5" t="s">
        <v>17</v>
      </c>
      <c r="C31" s="22" t="s">
        <v>152</v>
      </c>
      <c r="D31" s="20" t="s">
        <v>143</v>
      </c>
      <c r="E31" s="24">
        <v>35348</v>
      </c>
      <c r="G31" s="3">
        <f>+'[165]1,20'!H45</f>
        <v>0</v>
      </c>
      <c r="H31" s="3">
        <f t="shared" si="0"/>
        <v>-35348</v>
      </c>
    </row>
    <row r="32" spans="2:8" ht="12.75" customHeight="1">
      <c r="B32" s="5" t="s">
        <v>18</v>
      </c>
      <c r="C32" s="22" t="s">
        <v>153</v>
      </c>
      <c r="D32" s="20" t="s">
        <v>143</v>
      </c>
      <c r="E32" s="24">
        <v>32629</v>
      </c>
      <c r="G32" s="3">
        <f>+'[165]1,21'!H45</f>
        <v>0</v>
      </c>
      <c r="H32" s="3">
        <f t="shared" si="0"/>
        <v>-32629</v>
      </c>
    </row>
    <row r="33" spans="2:8" ht="12.75" customHeight="1">
      <c r="B33" s="5" t="s">
        <v>19</v>
      </c>
      <c r="C33" s="22" t="s">
        <v>154</v>
      </c>
      <c r="D33" s="20" t="s">
        <v>143</v>
      </c>
      <c r="E33" s="24">
        <v>32629</v>
      </c>
      <c r="G33" s="3">
        <f>+'[165]1,22'!H45</f>
        <v>0</v>
      </c>
      <c r="H33" s="3">
        <f t="shared" si="0"/>
        <v>-32629</v>
      </c>
    </row>
    <row r="34" spans="2:8" ht="12.75" customHeight="1">
      <c r="B34" s="5" t="s">
        <v>20</v>
      </c>
      <c r="C34" s="22" t="s">
        <v>155</v>
      </c>
      <c r="D34" s="20" t="s">
        <v>133</v>
      </c>
      <c r="E34" s="24">
        <v>18092</v>
      </c>
      <c r="G34" s="3">
        <f>+'[165]1,23'!H45</f>
        <v>0</v>
      </c>
      <c r="H34" s="3">
        <f t="shared" si="0"/>
        <v>-18092</v>
      </c>
    </row>
    <row r="35" spans="2:8" ht="12.75" customHeight="1">
      <c r="B35" s="5" t="s">
        <v>21</v>
      </c>
      <c r="C35" s="22" t="s">
        <v>212</v>
      </c>
      <c r="D35" s="20" t="s">
        <v>77</v>
      </c>
      <c r="E35" s="24">
        <v>48211</v>
      </c>
      <c r="G35" s="3">
        <f>+'[165]1,24'!H45</f>
        <v>0</v>
      </c>
      <c r="H35" s="3">
        <f t="shared" si="0"/>
        <v>-48211</v>
      </c>
    </row>
    <row r="36" spans="2:8" ht="12.75" customHeight="1">
      <c r="B36" s="5" t="s">
        <v>22</v>
      </c>
      <c r="C36" s="22" t="s">
        <v>213</v>
      </c>
      <c r="D36" s="20" t="s">
        <v>133</v>
      </c>
      <c r="E36" s="24">
        <v>13805</v>
      </c>
      <c r="G36" s="3">
        <f>+'[165]1,25'!H45</f>
        <v>0</v>
      </c>
      <c r="H36" s="3">
        <f t="shared" si="0"/>
        <v>-13805</v>
      </c>
    </row>
    <row r="37" spans="2:8" ht="12.75" customHeight="1">
      <c r="B37" s="5" t="s">
        <v>214</v>
      </c>
      <c r="C37" s="22" t="s">
        <v>215</v>
      </c>
      <c r="D37" s="20" t="s">
        <v>133</v>
      </c>
      <c r="E37" s="24">
        <v>13909</v>
      </c>
      <c r="G37" s="3">
        <f>+'[165]1,26'!H45</f>
        <v>0</v>
      </c>
      <c r="H37" s="3">
        <f t="shared" si="0"/>
        <v>-13909</v>
      </c>
    </row>
    <row r="38" spans="2:8" ht="12.75" customHeight="1">
      <c r="B38" s="5" t="s">
        <v>216</v>
      </c>
      <c r="C38" s="22" t="s">
        <v>217</v>
      </c>
      <c r="D38" s="20" t="s">
        <v>77</v>
      </c>
      <c r="E38" s="24">
        <v>20916</v>
      </c>
      <c r="G38" s="3">
        <f>+'[165]1,27'!H45</f>
        <v>0</v>
      </c>
      <c r="H38" s="3">
        <f t="shared" si="0"/>
        <v>-20916</v>
      </c>
    </row>
    <row r="39" spans="2:8" ht="12.75" customHeight="1">
      <c r="B39" s="5" t="s">
        <v>218</v>
      </c>
      <c r="C39" s="22" t="s">
        <v>156</v>
      </c>
      <c r="D39" s="20" t="s">
        <v>143</v>
      </c>
      <c r="E39" s="24">
        <v>8576</v>
      </c>
      <c r="G39" s="3">
        <f>+'[165]1,28'!H45</f>
        <v>0</v>
      </c>
      <c r="H39" s="3">
        <f t="shared" si="0"/>
        <v>-8576</v>
      </c>
    </row>
    <row r="40" spans="2:8" ht="12.75" customHeight="1">
      <c r="B40" s="5" t="s">
        <v>219</v>
      </c>
      <c r="C40" s="22" t="s">
        <v>157</v>
      </c>
      <c r="D40" s="20" t="s">
        <v>143</v>
      </c>
      <c r="E40" s="24">
        <v>12654</v>
      </c>
      <c r="G40" s="3">
        <f>+'[165]1,29'!H45</f>
        <v>0</v>
      </c>
      <c r="H40" s="3">
        <f t="shared" si="0"/>
        <v>-12654</v>
      </c>
    </row>
    <row r="41" spans="2:8" ht="12.75" customHeight="1">
      <c r="B41" s="5" t="s">
        <v>23</v>
      </c>
      <c r="C41" s="22" t="s">
        <v>220</v>
      </c>
      <c r="D41" s="20" t="s">
        <v>133</v>
      </c>
      <c r="E41" s="24">
        <v>5344</v>
      </c>
      <c r="G41" s="3">
        <f>+'[165]1,30'!H45</f>
        <v>0</v>
      </c>
      <c r="H41" s="3">
        <f t="shared" si="0"/>
        <v>-5344</v>
      </c>
    </row>
    <row r="42" spans="2:8" ht="12.75" customHeight="1">
      <c r="B42" s="5" t="s">
        <v>24</v>
      </c>
      <c r="C42" s="22" t="s">
        <v>221</v>
      </c>
      <c r="D42" s="20" t="s">
        <v>143</v>
      </c>
      <c r="E42" s="24">
        <v>12968</v>
      </c>
      <c r="G42" s="3">
        <f>+'[165]1,31'!H45</f>
        <v>0</v>
      </c>
      <c r="H42" s="3">
        <f t="shared" si="0"/>
        <v>-12968</v>
      </c>
    </row>
    <row r="43" spans="2:8" ht="12.75" customHeight="1">
      <c r="B43" s="5" t="s">
        <v>25</v>
      </c>
      <c r="C43" s="22" t="s">
        <v>222</v>
      </c>
      <c r="D43" s="20" t="s">
        <v>77</v>
      </c>
      <c r="E43" s="24">
        <v>3451</v>
      </c>
      <c r="G43" s="3">
        <f>+'[165]1,32'!H45</f>
        <v>0</v>
      </c>
      <c r="H43" s="3">
        <f t="shared" si="0"/>
        <v>-3451</v>
      </c>
    </row>
    <row r="44" spans="2:8" ht="12.75" customHeight="1">
      <c r="B44" s="5" t="s">
        <v>223</v>
      </c>
      <c r="C44" s="22" t="s">
        <v>158</v>
      </c>
      <c r="D44" s="20" t="s">
        <v>143</v>
      </c>
      <c r="E44" s="24">
        <v>5281</v>
      </c>
      <c r="G44" s="3">
        <f>+'[165]1,33'!H45</f>
        <v>0</v>
      </c>
      <c r="H44" s="3">
        <f t="shared" si="0"/>
        <v>-5281</v>
      </c>
    </row>
    <row r="45" spans="2:8" ht="12.75" customHeight="1">
      <c r="B45" s="5" t="s">
        <v>26</v>
      </c>
      <c r="C45" s="22" t="s">
        <v>159</v>
      </c>
      <c r="D45" s="20" t="s">
        <v>143</v>
      </c>
      <c r="E45" s="24">
        <v>5281</v>
      </c>
      <c r="G45" s="3">
        <f>+'[165]1,34'!H45</f>
        <v>0</v>
      </c>
      <c r="H45" s="3">
        <f t="shared" si="0"/>
        <v>-5281</v>
      </c>
    </row>
    <row r="46" spans="2:8" ht="12.75" customHeight="1">
      <c r="B46" s="5" t="s">
        <v>27</v>
      </c>
      <c r="C46" s="22" t="s">
        <v>224</v>
      </c>
      <c r="D46" s="20" t="s">
        <v>143</v>
      </c>
      <c r="E46" s="24">
        <v>25204</v>
      </c>
      <c r="G46" s="3">
        <f>+'[165]1,35'!H45</f>
        <v>0</v>
      </c>
      <c r="H46" s="3">
        <f t="shared" si="0"/>
        <v>-25204</v>
      </c>
    </row>
    <row r="47" spans="2:8" ht="12.75" customHeight="1">
      <c r="B47" s="5" t="s">
        <v>28</v>
      </c>
      <c r="C47" s="22" t="s">
        <v>160</v>
      </c>
      <c r="D47" s="20" t="s">
        <v>133</v>
      </c>
      <c r="E47" s="24">
        <v>14903</v>
      </c>
      <c r="G47" s="3">
        <f>+'[165]1,36'!H45</f>
        <v>0</v>
      </c>
      <c r="H47" s="3">
        <f t="shared" si="0"/>
        <v>-14903</v>
      </c>
    </row>
    <row r="48" spans="2:8" ht="12.75" customHeight="1">
      <c r="B48" s="5" t="s">
        <v>29</v>
      </c>
      <c r="C48" s="22" t="s">
        <v>161</v>
      </c>
      <c r="D48" s="20" t="s">
        <v>133</v>
      </c>
      <c r="E48" s="24">
        <v>15373</v>
      </c>
      <c r="G48" s="3">
        <f>+'[165]1,37'!H45</f>
        <v>0</v>
      </c>
      <c r="H48" s="3">
        <f t="shared" si="0"/>
        <v>-15373</v>
      </c>
    </row>
    <row r="49" spans="2:8" ht="12.75" customHeight="1">
      <c r="B49" s="5" t="s">
        <v>225</v>
      </c>
      <c r="C49" s="22" t="s">
        <v>162</v>
      </c>
      <c r="D49" s="20" t="s">
        <v>143</v>
      </c>
      <c r="E49" s="24">
        <v>7321</v>
      </c>
      <c r="G49" s="3">
        <f>+'[165]1,38'!H45</f>
        <v>0</v>
      </c>
      <c r="H49" s="3">
        <f t="shared" si="0"/>
        <v>-7321</v>
      </c>
    </row>
    <row r="50" spans="2:8" ht="12.75" customHeight="1">
      <c r="B50" s="5" t="s">
        <v>30</v>
      </c>
      <c r="C50" s="22" t="s">
        <v>226</v>
      </c>
      <c r="D50" s="20" t="s">
        <v>133</v>
      </c>
      <c r="E50" s="24">
        <v>23008</v>
      </c>
      <c r="G50" s="3">
        <f>+'[165]1,39'!H45</f>
        <v>0</v>
      </c>
      <c r="H50" s="3">
        <f t="shared" si="0"/>
        <v>-23008</v>
      </c>
    </row>
    <row r="51" spans="2:8" ht="12.75" customHeight="1">
      <c r="B51" s="5" t="s">
        <v>227</v>
      </c>
      <c r="C51" s="22" t="s">
        <v>163</v>
      </c>
      <c r="D51" s="20" t="s">
        <v>133</v>
      </c>
      <c r="E51" s="24">
        <v>6379</v>
      </c>
      <c r="G51" s="3">
        <f>+'[165]1,40'!H45</f>
        <v>0</v>
      </c>
      <c r="H51" s="3">
        <f t="shared" si="0"/>
        <v>-6379</v>
      </c>
    </row>
    <row r="52" spans="2:8" ht="12.75" customHeight="1">
      <c r="B52" s="5" t="s">
        <v>31</v>
      </c>
      <c r="C52" s="22" t="s">
        <v>228</v>
      </c>
      <c r="D52" s="20" t="s">
        <v>133</v>
      </c>
      <c r="E52" s="24">
        <v>7007</v>
      </c>
      <c r="G52" s="3">
        <f>+'[165]1,41'!H45</f>
        <v>0</v>
      </c>
      <c r="H52" s="3">
        <f t="shared" si="0"/>
        <v>-7007</v>
      </c>
    </row>
    <row r="53" spans="2:8" ht="12.75" customHeight="1">
      <c r="B53" s="5" t="s">
        <v>229</v>
      </c>
      <c r="C53" s="22" t="s">
        <v>164</v>
      </c>
      <c r="D53" s="20" t="s">
        <v>77</v>
      </c>
      <c r="E53" s="24">
        <v>11713</v>
      </c>
      <c r="G53" s="3">
        <f>+'[165]1,42'!H45</f>
        <v>0</v>
      </c>
      <c r="H53" s="3">
        <f t="shared" si="0"/>
        <v>-11713</v>
      </c>
    </row>
    <row r="54" spans="2:8" ht="12.75" customHeight="1">
      <c r="B54" s="5" t="s">
        <v>230</v>
      </c>
      <c r="C54" s="22" t="s">
        <v>231</v>
      </c>
      <c r="D54" s="20" t="s">
        <v>77</v>
      </c>
      <c r="E54" s="24">
        <v>5281</v>
      </c>
      <c r="G54" s="3">
        <f>+'[165]1,43'!H45</f>
        <v>0</v>
      </c>
      <c r="H54" s="3">
        <f t="shared" si="0"/>
        <v>-5281</v>
      </c>
    </row>
    <row r="55" spans="2:8" ht="12.75" customHeight="1">
      <c r="B55" s="5" t="s">
        <v>32</v>
      </c>
      <c r="C55" s="22" t="s">
        <v>232</v>
      </c>
      <c r="D55" s="20" t="s">
        <v>143</v>
      </c>
      <c r="E55" s="24">
        <v>76343</v>
      </c>
      <c r="G55" s="3">
        <f>+'[165]1,44'!H45</f>
        <v>0</v>
      </c>
      <c r="H55" s="3">
        <f t="shared" si="0"/>
        <v>-76343</v>
      </c>
    </row>
    <row r="56" spans="2:8" ht="12.75" customHeight="1">
      <c r="B56" s="5" t="s">
        <v>33</v>
      </c>
      <c r="C56" s="22" t="s">
        <v>233</v>
      </c>
      <c r="D56" s="20" t="s">
        <v>77</v>
      </c>
      <c r="E56" s="24">
        <v>6589</v>
      </c>
      <c r="G56" s="3">
        <f>+'[165]1,45'!H45</f>
        <v>0</v>
      </c>
      <c r="H56" s="3">
        <f t="shared" si="0"/>
        <v>-6589</v>
      </c>
    </row>
    <row r="57" spans="2:8" ht="12.75" customHeight="1">
      <c r="B57" s="5" t="s">
        <v>34</v>
      </c>
      <c r="C57" s="22" t="s">
        <v>234</v>
      </c>
      <c r="D57" s="20" t="s">
        <v>143</v>
      </c>
      <c r="E57" s="24">
        <v>31374</v>
      </c>
      <c r="G57" s="3">
        <f>+'[165]1,46'!H45</f>
        <v>0</v>
      </c>
      <c r="H57" s="3">
        <f t="shared" si="0"/>
        <v>-31374</v>
      </c>
    </row>
    <row r="58" spans="2:8" ht="12.75" customHeight="1">
      <c r="B58" s="25"/>
      <c r="C58" s="22"/>
      <c r="D58" s="20"/>
      <c r="E58" s="21"/>
      <c r="H58" s="3">
        <f t="shared" si="0"/>
        <v>0</v>
      </c>
    </row>
    <row r="59" spans="2:8" ht="12.75" customHeight="1">
      <c r="B59" s="26" t="s">
        <v>35</v>
      </c>
      <c r="C59" s="27" t="s">
        <v>235</v>
      </c>
      <c r="D59" s="28"/>
      <c r="E59" s="29">
        <f>SUM(E61:E72)</f>
        <v>619741</v>
      </c>
      <c r="G59" s="18"/>
      <c r="H59" s="3">
        <f t="shared" si="0"/>
        <v>-619741</v>
      </c>
    </row>
    <row r="60" spans="2:8" ht="12.75" customHeight="1">
      <c r="B60" s="30"/>
      <c r="C60" s="31"/>
      <c r="D60" s="20"/>
      <c r="E60" s="32"/>
      <c r="G60" s="18"/>
      <c r="H60" s="3">
        <f t="shared" si="0"/>
        <v>0</v>
      </c>
    </row>
    <row r="61" spans="2:8" ht="12.75" customHeight="1">
      <c r="B61" s="5" t="s">
        <v>36</v>
      </c>
      <c r="C61" s="22" t="s">
        <v>236</v>
      </c>
      <c r="D61" s="20" t="s">
        <v>133</v>
      </c>
      <c r="E61" s="24">
        <v>99351</v>
      </c>
      <c r="G61" s="18">
        <f>+'[165]2,1'!H47</f>
        <v>0</v>
      </c>
      <c r="H61" s="3">
        <f t="shared" si="0"/>
        <v>-99351</v>
      </c>
    </row>
    <row r="62" spans="2:8" ht="12.75" customHeight="1">
      <c r="B62" s="5" t="s">
        <v>37</v>
      </c>
      <c r="C62" s="22" t="s">
        <v>176</v>
      </c>
      <c r="D62" s="20" t="s">
        <v>77</v>
      </c>
      <c r="E62" s="24">
        <v>38695</v>
      </c>
      <c r="G62" s="18">
        <f>+'[165]2,2'!H46</f>
        <v>0</v>
      </c>
      <c r="H62" s="3">
        <f t="shared" si="0"/>
        <v>-38695</v>
      </c>
    </row>
    <row r="63" spans="2:8" ht="12.75" customHeight="1">
      <c r="B63" s="5" t="s">
        <v>237</v>
      </c>
      <c r="C63" s="22" t="s">
        <v>238</v>
      </c>
      <c r="D63" s="20" t="s">
        <v>133</v>
      </c>
      <c r="E63" s="24">
        <v>45492</v>
      </c>
      <c r="G63" s="18">
        <f>+'[165]2,3'!H45</f>
        <v>0</v>
      </c>
      <c r="H63" s="3">
        <f t="shared" si="0"/>
        <v>-45492</v>
      </c>
    </row>
    <row r="64" spans="2:8" ht="12.75" customHeight="1">
      <c r="B64" s="5" t="s">
        <v>239</v>
      </c>
      <c r="C64" s="22" t="s">
        <v>240</v>
      </c>
      <c r="D64" s="20" t="s">
        <v>133</v>
      </c>
      <c r="E64" s="24">
        <v>76343</v>
      </c>
      <c r="G64" s="18">
        <f>+'[165]2,4'!H45</f>
        <v>0</v>
      </c>
      <c r="H64" s="3">
        <f t="shared" si="0"/>
        <v>-76343</v>
      </c>
    </row>
    <row r="65" spans="2:8" ht="12.75" customHeight="1">
      <c r="B65" s="5" t="s">
        <v>38</v>
      </c>
      <c r="C65" s="22" t="s">
        <v>241</v>
      </c>
      <c r="D65" s="20" t="s">
        <v>133</v>
      </c>
      <c r="E65" s="24">
        <v>40263</v>
      </c>
      <c r="G65" s="18">
        <f>+'[165]2,5'!H45</f>
        <v>0</v>
      </c>
      <c r="H65" s="3">
        <f t="shared" si="0"/>
        <v>-40263</v>
      </c>
    </row>
    <row r="66" spans="2:8" ht="12.75" customHeight="1">
      <c r="B66" s="5" t="s">
        <v>39</v>
      </c>
      <c r="C66" s="33" t="s">
        <v>242</v>
      </c>
      <c r="D66" s="20" t="s">
        <v>133</v>
      </c>
      <c r="E66" s="24">
        <v>99351</v>
      </c>
      <c r="G66" s="18">
        <f>+'[165]2,6'!H46</f>
        <v>0</v>
      </c>
      <c r="H66" s="3">
        <f t="shared" si="0"/>
        <v>-99351</v>
      </c>
    </row>
    <row r="67" spans="2:8" ht="12.75" customHeight="1">
      <c r="B67" s="5" t="s">
        <v>40</v>
      </c>
      <c r="C67" s="22" t="s">
        <v>165</v>
      </c>
      <c r="D67" s="20" t="s">
        <v>77</v>
      </c>
      <c r="E67" s="24">
        <v>36708</v>
      </c>
      <c r="G67" s="18">
        <f>+'[165]2,7'!H45</f>
        <v>0</v>
      </c>
      <c r="H67" s="3">
        <f t="shared" si="0"/>
        <v>-36708</v>
      </c>
    </row>
    <row r="68" spans="2:8" ht="12.75" customHeight="1">
      <c r="B68" s="5" t="s">
        <v>41</v>
      </c>
      <c r="C68" s="34" t="s">
        <v>243</v>
      </c>
      <c r="D68" s="20" t="s">
        <v>133</v>
      </c>
      <c r="E68" s="24">
        <v>42146</v>
      </c>
      <c r="G68" s="18">
        <f>+'[165]2,8'!H45</f>
        <v>0</v>
      </c>
      <c r="H68" s="3">
        <f t="shared" si="0"/>
        <v>-42146</v>
      </c>
    </row>
    <row r="69" spans="2:8" ht="12.75" customHeight="1">
      <c r="B69" s="5" t="s">
        <v>42</v>
      </c>
      <c r="C69" s="34" t="s">
        <v>244</v>
      </c>
      <c r="D69" s="20" t="s">
        <v>77</v>
      </c>
      <c r="E69" s="24">
        <v>15687</v>
      </c>
      <c r="G69" s="18">
        <f>+'[165]2,9'!H45</f>
        <v>0</v>
      </c>
      <c r="H69" s="3">
        <f t="shared" si="0"/>
        <v>-15687</v>
      </c>
    </row>
    <row r="70" spans="2:8" ht="12.75" customHeight="1">
      <c r="B70" s="5" t="s">
        <v>43</v>
      </c>
      <c r="C70" s="34" t="s">
        <v>245</v>
      </c>
      <c r="D70" s="20" t="s">
        <v>133</v>
      </c>
      <c r="E70" s="35">
        <v>36812</v>
      </c>
      <c r="G70" s="18">
        <f>+'[165]2,10'!H45</f>
        <v>0</v>
      </c>
      <c r="H70" s="3">
        <f t="shared" si="0"/>
        <v>-36812</v>
      </c>
    </row>
    <row r="71" spans="2:8" ht="12.75" customHeight="1">
      <c r="B71" s="30" t="s">
        <v>246</v>
      </c>
      <c r="C71" s="34" t="s">
        <v>247</v>
      </c>
      <c r="D71" s="20" t="s">
        <v>133</v>
      </c>
      <c r="E71" s="24">
        <v>36603</v>
      </c>
      <c r="G71" s="18">
        <f>+'[165]2,11'!H42</f>
        <v>0</v>
      </c>
      <c r="H71" s="3">
        <f t="shared" si="0"/>
        <v>-36603</v>
      </c>
    </row>
    <row r="72" spans="2:8" ht="12.75" customHeight="1">
      <c r="B72" s="30" t="s">
        <v>248</v>
      </c>
      <c r="C72" s="34" t="s">
        <v>249</v>
      </c>
      <c r="D72" s="20" t="s">
        <v>133</v>
      </c>
      <c r="E72" s="24">
        <v>52290</v>
      </c>
      <c r="G72" s="18">
        <f>+'[165]2,12'!H45</f>
        <v>0</v>
      </c>
      <c r="H72" s="3">
        <f t="shared" si="0"/>
        <v>-52290</v>
      </c>
    </row>
    <row r="73" spans="2:8" ht="12.75" customHeight="1">
      <c r="B73" s="36"/>
      <c r="C73" s="37"/>
      <c r="D73" s="20"/>
      <c r="E73" s="38"/>
      <c r="G73" s="18"/>
      <c r="H73" s="3">
        <f t="shared" si="0"/>
        <v>0</v>
      </c>
    </row>
    <row r="74" spans="2:8" ht="12.75" customHeight="1">
      <c r="B74" s="26" t="s">
        <v>250</v>
      </c>
      <c r="C74" s="27" t="s">
        <v>251</v>
      </c>
      <c r="D74" s="28"/>
      <c r="E74" s="29">
        <f>SUM(E76)</f>
        <v>177786</v>
      </c>
      <c r="G74" s="18"/>
      <c r="H74" s="3">
        <f t="shared" si="0"/>
        <v>-177786</v>
      </c>
    </row>
    <row r="75" spans="2:8" ht="12.75" customHeight="1">
      <c r="B75" s="5"/>
      <c r="C75" s="22"/>
      <c r="D75" s="20"/>
      <c r="E75" s="39"/>
      <c r="G75" s="18"/>
      <c r="H75" s="3">
        <f t="shared" si="0"/>
        <v>0</v>
      </c>
    </row>
    <row r="76" spans="2:8" ht="12.75" customHeight="1">
      <c r="B76" s="5">
        <v>3.1</v>
      </c>
      <c r="C76" s="22" t="s">
        <v>252</v>
      </c>
      <c r="D76" s="20" t="s">
        <v>133</v>
      </c>
      <c r="E76" s="24">
        <v>177786</v>
      </c>
      <c r="G76" s="18">
        <f>+'[165]3,1'!H45</f>
        <v>0</v>
      </c>
      <c r="H76" s="3">
        <f t="shared" si="0"/>
        <v>-177786</v>
      </c>
    </row>
    <row r="77" spans="2:8" ht="12.75" customHeight="1">
      <c r="B77" s="5"/>
      <c r="C77" s="22"/>
      <c r="D77" s="20"/>
      <c r="E77" s="21"/>
      <c r="G77" s="18"/>
      <c r="H77" s="3">
        <f t="shared" si="0"/>
        <v>0</v>
      </c>
    </row>
    <row r="78" spans="2:8" ht="12.75" customHeight="1">
      <c r="B78" s="26" t="s">
        <v>44</v>
      </c>
      <c r="C78" s="27" t="s">
        <v>253</v>
      </c>
      <c r="D78" s="28"/>
      <c r="E78" s="17">
        <f>SUM(E80:E92)</f>
        <v>8249270</v>
      </c>
      <c r="G78" s="18"/>
      <c r="H78" s="3">
        <f t="shared" si="0"/>
        <v>-8249270</v>
      </c>
    </row>
    <row r="79" spans="2:8" ht="12.75" customHeight="1">
      <c r="B79" s="5"/>
      <c r="C79" s="22"/>
      <c r="D79" s="20"/>
      <c r="E79" s="39"/>
      <c r="G79" s="18"/>
      <c r="H79" s="3">
        <f t="shared" si="0"/>
        <v>0</v>
      </c>
    </row>
    <row r="80" spans="2:8" ht="12.75" customHeight="1">
      <c r="B80" s="5" t="s">
        <v>45</v>
      </c>
      <c r="C80" s="22" t="s">
        <v>254</v>
      </c>
      <c r="D80" s="20" t="s">
        <v>143</v>
      </c>
      <c r="E80" s="24">
        <v>1014426</v>
      </c>
      <c r="G80" s="18">
        <f>+'[165]4,1'!H45</f>
        <v>0</v>
      </c>
      <c r="H80" s="3">
        <f t="shared" si="0"/>
        <v>-1014426</v>
      </c>
    </row>
    <row r="81" spans="2:8" ht="12.75" customHeight="1">
      <c r="B81" s="5" t="s">
        <v>255</v>
      </c>
      <c r="C81" s="22" t="s">
        <v>256</v>
      </c>
      <c r="D81" s="20" t="s">
        <v>143</v>
      </c>
      <c r="E81" s="24">
        <v>784350</v>
      </c>
      <c r="G81" s="18">
        <f>+'[165]4,2'!H43</f>
        <v>0</v>
      </c>
      <c r="H81" s="3">
        <f t="shared" si="0"/>
        <v>-784350</v>
      </c>
    </row>
    <row r="82" spans="2:8" ht="12.75" customHeight="1">
      <c r="B82" s="5" t="s">
        <v>46</v>
      </c>
      <c r="C82" s="22" t="s">
        <v>257</v>
      </c>
      <c r="D82" s="20" t="s">
        <v>143</v>
      </c>
      <c r="E82" s="24">
        <v>1673280</v>
      </c>
      <c r="G82" s="18">
        <f>+'[165]4,3'!H45</f>
        <v>0</v>
      </c>
      <c r="H82" s="3">
        <f t="shared" si="0"/>
        <v>-1673280</v>
      </c>
    </row>
    <row r="83" spans="2:8" ht="12.75" customHeight="1">
      <c r="B83" s="5" t="s">
        <v>47</v>
      </c>
      <c r="C83" s="22" t="s">
        <v>258</v>
      </c>
      <c r="D83" s="20" t="s">
        <v>133</v>
      </c>
      <c r="E83" s="24">
        <v>57519</v>
      </c>
      <c r="G83" s="18">
        <f>+'[165]4,4'!H45</f>
        <v>0</v>
      </c>
      <c r="H83" s="3">
        <f t="shared" si="0"/>
        <v>-57519</v>
      </c>
    </row>
    <row r="84" spans="2:8" ht="12.75" customHeight="1">
      <c r="B84" s="5" t="s">
        <v>259</v>
      </c>
      <c r="C84" s="22" t="s">
        <v>260</v>
      </c>
      <c r="D84" s="20" t="s">
        <v>143</v>
      </c>
      <c r="E84" s="24">
        <v>156870</v>
      </c>
      <c r="G84" s="18">
        <f>+'[165]4,5'!H45</f>
        <v>0</v>
      </c>
      <c r="H84" s="3">
        <f t="shared" si="0"/>
        <v>-156870</v>
      </c>
    </row>
    <row r="85" spans="2:8" ht="12.75" customHeight="1">
      <c r="B85" s="5" t="s">
        <v>261</v>
      </c>
      <c r="C85" s="22" t="s">
        <v>262</v>
      </c>
      <c r="D85" s="20" t="s">
        <v>143</v>
      </c>
      <c r="E85" s="24">
        <v>366030</v>
      </c>
      <c r="G85" s="18">
        <f>+'[165]4,6'!H45</f>
        <v>0</v>
      </c>
      <c r="H85" s="3">
        <f t="shared" si="0"/>
        <v>-366030</v>
      </c>
    </row>
    <row r="86" spans="2:8" ht="12.75" customHeight="1">
      <c r="B86" s="5" t="s">
        <v>48</v>
      </c>
      <c r="C86" s="22" t="s">
        <v>263</v>
      </c>
      <c r="D86" s="20" t="s">
        <v>77</v>
      </c>
      <c r="E86" s="24">
        <v>42878</v>
      </c>
      <c r="G86" s="18">
        <f>+'[165]4,7'!H43</f>
        <v>0</v>
      </c>
      <c r="H86" s="3">
        <f t="shared" si="0"/>
        <v>-42878</v>
      </c>
    </row>
    <row r="87" spans="2:8" ht="12.75" customHeight="1">
      <c r="B87" s="5" t="s">
        <v>49</v>
      </c>
      <c r="C87" s="22" t="s">
        <v>171</v>
      </c>
      <c r="D87" s="20" t="s">
        <v>77</v>
      </c>
      <c r="E87" s="24">
        <v>679770</v>
      </c>
      <c r="G87" s="18">
        <f>+'[165]4,8'!H45</f>
        <v>0</v>
      </c>
      <c r="H87" s="3">
        <f t="shared" si="0"/>
        <v>-679770</v>
      </c>
    </row>
    <row r="88" spans="2:8" ht="12.75" customHeight="1">
      <c r="B88" s="5" t="s">
        <v>50</v>
      </c>
      <c r="C88" s="22" t="s">
        <v>172</v>
      </c>
      <c r="D88" s="20" t="s">
        <v>77</v>
      </c>
      <c r="E88" s="24">
        <v>1568700</v>
      </c>
      <c r="G88" s="18">
        <f>+'[165]4,9'!H45</f>
        <v>0</v>
      </c>
      <c r="H88" s="3">
        <f t="shared" si="0"/>
        <v>-1568700</v>
      </c>
    </row>
    <row r="89" spans="2:8" ht="12.75" customHeight="1">
      <c r="B89" s="5" t="s">
        <v>51</v>
      </c>
      <c r="C89" s="40" t="s">
        <v>173</v>
      </c>
      <c r="D89" s="20" t="s">
        <v>133</v>
      </c>
      <c r="E89" s="24">
        <v>784350</v>
      </c>
      <c r="G89" s="18">
        <f>+'[165]4,10'!H42</f>
        <v>0</v>
      </c>
      <c r="H89" s="3">
        <f t="shared" si="0"/>
        <v>-784350</v>
      </c>
    </row>
    <row r="90" spans="2:8" ht="12.75" customHeight="1">
      <c r="B90" s="5" t="s">
        <v>264</v>
      </c>
      <c r="C90" s="22" t="s">
        <v>265</v>
      </c>
      <c r="D90" s="20" t="s">
        <v>77</v>
      </c>
      <c r="E90" s="24">
        <v>421457</v>
      </c>
      <c r="G90" s="18">
        <f>+'[165]4,11'!H45</f>
        <v>0</v>
      </c>
      <c r="H90" s="3">
        <f t="shared" si="0"/>
        <v>-421457</v>
      </c>
    </row>
    <row r="91" spans="2:8" ht="12.75" customHeight="1">
      <c r="B91" s="5" t="s">
        <v>52</v>
      </c>
      <c r="C91" s="22" t="s">
        <v>266</v>
      </c>
      <c r="D91" s="20" t="s">
        <v>143</v>
      </c>
      <c r="E91" s="24">
        <v>230076</v>
      </c>
      <c r="G91" s="18">
        <f>+'[165]4,12'!H45</f>
        <v>0</v>
      </c>
      <c r="H91" s="3">
        <f t="shared" si="0"/>
        <v>-230076</v>
      </c>
    </row>
    <row r="92" spans="2:8" ht="12.75" customHeight="1">
      <c r="B92" s="5" t="s">
        <v>53</v>
      </c>
      <c r="C92" s="40" t="s">
        <v>267</v>
      </c>
      <c r="D92" s="20" t="s">
        <v>133</v>
      </c>
      <c r="E92" s="24">
        <v>469564</v>
      </c>
      <c r="G92" s="18">
        <f>+'[165]4,13'!H43</f>
        <v>0</v>
      </c>
      <c r="H92" s="3">
        <f t="shared" si="0"/>
        <v>-469564</v>
      </c>
    </row>
    <row r="93" spans="2:8" ht="12.75" customHeight="1">
      <c r="B93" s="5"/>
      <c r="C93" s="22"/>
      <c r="D93" s="20"/>
      <c r="E93" s="21"/>
      <c r="G93" s="18"/>
      <c r="H93" s="3">
        <f t="shared" si="0"/>
        <v>0</v>
      </c>
    </row>
    <row r="94" spans="2:8" ht="12.75" customHeight="1">
      <c r="B94" s="26" t="s">
        <v>54</v>
      </c>
      <c r="C94" s="41" t="s">
        <v>268</v>
      </c>
      <c r="D94" s="42"/>
      <c r="E94" s="17">
        <f>SUM(E96:E117)</f>
        <v>2163239</v>
      </c>
      <c r="G94" s="18"/>
      <c r="H94" s="3">
        <f t="shared" si="0"/>
        <v>-2163239</v>
      </c>
    </row>
    <row r="95" spans="2:8" ht="12.75" customHeight="1">
      <c r="B95" s="5"/>
      <c r="C95" s="22"/>
      <c r="D95" s="20"/>
      <c r="E95" s="21"/>
      <c r="G95" s="18"/>
      <c r="H95" s="3">
        <f t="shared" si="0"/>
        <v>0</v>
      </c>
    </row>
    <row r="96" spans="2:8" ht="12.75" customHeight="1">
      <c r="B96" s="5" t="s">
        <v>269</v>
      </c>
      <c r="C96" s="34" t="s">
        <v>270</v>
      </c>
      <c r="D96" s="20" t="s">
        <v>133</v>
      </c>
      <c r="E96" s="24">
        <v>30328</v>
      </c>
      <c r="G96" s="18">
        <f>+'[165]5,1'!H45</f>
        <v>0</v>
      </c>
      <c r="H96" s="3">
        <f t="shared" si="0"/>
        <v>-30328</v>
      </c>
    </row>
    <row r="97" spans="2:8" ht="12.75" customHeight="1">
      <c r="B97" s="5" t="s">
        <v>55</v>
      </c>
      <c r="C97" s="31" t="s">
        <v>271</v>
      </c>
      <c r="D97" s="20" t="s">
        <v>133</v>
      </c>
      <c r="E97" s="24">
        <v>28237</v>
      </c>
      <c r="G97" s="18">
        <f>+'[165]5,2'!H45</f>
        <v>0</v>
      </c>
      <c r="H97" s="3">
        <f t="shared" si="0"/>
        <v>-28237</v>
      </c>
    </row>
    <row r="98" spans="2:8" ht="12.75" customHeight="1">
      <c r="B98" s="5" t="s">
        <v>56</v>
      </c>
      <c r="C98" s="22" t="s">
        <v>272</v>
      </c>
      <c r="D98" s="20" t="s">
        <v>133</v>
      </c>
      <c r="E98" s="24">
        <v>88893</v>
      </c>
      <c r="G98" s="18">
        <f>+'[165]5,3'!H45</f>
        <v>0</v>
      </c>
      <c r="H98" s="3">
        <f t="shared" si="0"/>
        <v>-88893</v>
      </c>
    </row>
    <row r="99" spans="2:8" ht="12.75" customHeight="1">
      <c r="B99" s="5" t="s">
        <v>273</v>
      </c>
      <c r="C99" s="22" t="s">
        <v>274</v>
      </c>
      <c r="D99" s="20" t="s">
        <v>133</v>
      </c>
      <c r="E99" s="24">
        <v>96214</v>
      </c>
      <c r="G99" s="18">
        <f>+'[165]5,4'!H45</f>
        <v>0</v>
      </c>
      <c r="H99" s="3">
        <f t="shared" si="0"/>
        <v>-96214</v>
      </c>
    </row>
    <row r="100" spans="2:8" ht="12.75" customHeight="1">
      <c r="B100" s="5" t="s">
        <v>57</v>
      </c>
      <c r="C100" s="22" t="s">
        <v>166</v>
      </c>
      <c r="D100" s="20" t="s">
        <v>77</v>
      </c>
      <c r="E100" s="24">
        <v>48107</v>
      </c>
      <c r="G100" s="18">
        <f>+'[165]5,5'!H45</f>
        <v>0</v>
      </c>
      <c r="H100" s="3">
        <f t="shared" si="0"/>
        <v>-48107</v>
      </c>
    </row>
    <row r="101" spans="2:8" ht="12.75" customHeight="1">
      <c r="B101" s="5" t="s">
        <v>275</v>
      </c>
      <c r="C101" s="22" t="s">
        <v>167</v>
      </c>
      <c r="D101" s="20" t="s">
        <v>133</v>
      </c>
      <c r="E101" s="24">
        <v>43924</v>
      </c>
      <c r="G101" s="18">
        <f>+'[165]5,6'!H45</f>
        <v>0</v>
      </c>
      <c r="H101" s="3">
        <f t="shared" si="0"/>
        <v>-43924</v>
      </c>
    </row>
    <row r="102" spans="2:8" ht="12.75" customHeight="1">
      <c r="B102" s="5" t="s">
        <v>276</v>
      </c>
      <c r="C102" s="22" t="s">
        <v>277</v>
      </c>
      <c r="D102" s="20" t="s">
        <v>77</v>
      </c>
      <c r="E102" s="24">
        <v>38381</v>
      </c>
      <c r="G102" s="18">
        <f>+'[165]5,7'!H45</f>
        <v>0</v>
      </c>
      <c r="H102" s="3">
        <f t="shared" si="0"/>
        <v>-38381</v>
      </c>
    </row>
    <row r="103" spans="2:8" ht="12.75" customHeight="1">
      <c r="B103" s="5" t="s">
        <v>58</v>
      </c>
      <c r="C103" s="22" t="s">
        <v>278</v>
      </c>
      <c r="D103" s="20" t="s">
        <v>133</v>
      </c>
      <c r="E103" s="24">
        <v>169733</v>
      </c>
      <c r="G103" s="18">
        <f>+'[165]5,8'!H45</f>
        <v>0</v>
      </c>
      <c r="H103" s="3">
        <f t="shared" si="0"/>
        <v>-169733</v>
      </c>
    </row>
    <row r="104" spans="2:8" ht="12.75" customHeight="1">
      <c r="B104" s="5" t="s">
        <v>59</v>
      </c>
      <c r="C104" s="22" t="s">
        <v>279</v>
      </c>
      <c r="D104" s="20" t="s">
        <v>77</v>
      </c>
      <c r="E104" s="24">
        <v>38172</v>
      </c>
      <c r="G104" s="18">
        <f>+'[165]5,9'!H45</f>
        <v>0</v>
      </c>
      <c r="H104" s="3">
        <f t="shared" si="0"/>
        <v>-38172</v>
      </c>
    </row>
    <row r="105" spans="2:8" ht="12.75" customHeight="1">
      <c r="B105" s="5" t="s">
        <v>280</v>
      </c>
      <c r="C105" s="40" t="s">
        <v>281</v>
      </c>
      <c r="D105" s="20" t="s">
        <v>133</v>
      </c>
      <c r="E105" s="24">
        <v>15896</v>
      </c>
      <c r="G105" s="18">
        <f>+'[165]5,10'!H45</f>
        <v>0</v>
      </c>
      <c r="H105" s="3">
        <f t="shared" si="0"/>
        <v>-15896</v>
      </c>
    </row>
    <row r="106" spans="2:8" ht="12.75" customHeight="1">
      <c r="B106" s="5" t="s">
        <v>60</v>
      </c>
      <c r="C106" s="40" t="s">
        <v>282</v>
      </c>
      <c r="D106" s="20" t="s">
        <v>77</v>
      </c>
      <c r="E106" s="24">
        <v>58146</v>
      </c>
      <c r="G106" s="18">
        <f>+'[165]5,11'!H45</f>
        <v>0</v>
      </c>
      <c r="H106" s="3">
        <f t="shared" si="0"/>
        <v>-58146</v>
      </c>
    </row>
    <row r="107" spans="2:8" ht="12.75" customHeight="1">
      <c r="B107" s="5" t="s">
        <v>61</v>
      </c>
      <c r="C107" s="40" t="s">
        <v>283</v>
      </c>
      <c r="D107" s="20" t="s">
        <v>133</v>
      </c>
      <c r="E107" s="24">
        <v>138464</v>
      </c>
      <c r="G107" s="18">
        <f>+'[165]5,12'!H45</f>
        <v>0</v>
      </c>
      <c r="H107" s="3">
        <f t="shared" si="0"/>
        <v>-138464</v>
      </c>
    </row>
    <row r="108" spans="2:8" ht="12.75" customHeight="1">
      <c r="B108" s="5" t="s">
        <v>284</v>
      </c>
      <c r="C108" s="40" t="s">
        <v>285</v>
      </c>
      <c r="D108" s="20" t="s">
        <v>133</v>
      </c>
      <c r="E108" s="24">
        <v>163981</v>
      </c>
      <c r="G108" s="18">
        <f>+'[165]5,13'!H45</f>
        <v>0</v>
      </c>
      <c r="H108" s="3">
        <f t="shared" si="0"/>
        <v>-163981</v>
      </c>
    </row>
    <row r="109" spans="2:8" ht="12.75" customHeight="1">
      <c r="B109" s="5" t="s">
        <v>286</v>
      </c>
      <c r="C109" s="40" t="s">
        <v>287</v>
      </c>
      <c r="D109" s="20" t="s">
        <v>133</v>
      </c>
      <c r="E109" s="24">
        <v>58879</v>
      </c>
      <c r="G109" s="18">
        <f>+'[165]5,14'!H45</f>
        <v>0</v>
      </c>
      <c r="H109" s="3">
        <f t="shared" si="0"/>
        <v>-58879</v>
      </c>
    </row>
    <row r="110" spans="2:8" ht="12.75" customHeight="1">
      <c r="B110" s="5" t="s">
        <v>288</v>
      </c>
      <c r="C110" s="40" t="s">
        <v>289</v>
      </c>
      <c r="D110" s="20" t="s">
        <v>77</v>
      </c>
      <c r="E110" s="24">
        <v>68709</v>
      </c>
      <c r="G110" s="18">
        <f>+'[165]5,15'!H45</f>
        <v>0</v>
      </c>
      <c r="H110" s="3">
        <f t="shared" si="0"/>
        <v>-68709</v>
      </c>
    </row>
    <row r="111" spans="2:8" ht="12.75" customHeight="1">
      <c r="B111" s="5" t="s">
        <v>290</v>
      </c>
      <c r="C111" s="40" t="s">
        <v>291</v>
      </c>
      <c r="D111" s="20" t="s">
        <v>133</v>
      </c>
      <c r="E111" s="24">
        <v>324198</v>
      </c>
      <c r="G111" s="18">
        <f>+'[165]5,16'!H45</f>
        <v>0</v>
      </c>
      <c r="H111" s="3">
        <f t="shared" si="0"/>
        <v>-324198</v>
      </c>
    </row>
    <row r="112" spans="2:8" ht="12.75" customHeight="1">
      <c r="B112" s="5" t="s">
        <v>62</v>
      </c>
      <c r="C112" s="22" t="s">
        <v>168</v>
      </c>
      <c r="D112" s="20" t="s">
        <v>77</v>
      </c>
      <c r="E112" s="24">
        <v>12550</v>
      </c>
      <c r="G112" s="18">
        <f>+'[165]5,17'!H45</f>
        <v>0</v>
      </c>
      <c r="H112" s="3">
        <f t="shared" si="0"/>
        <v>-12550</v>
      </c>
    </row>
    <row r="113" spans="2:8" ht="12.75" customHeight="1">
      <c r="B113" s="5" t="s">
        <v>292</v>
      </c>
      <c r="C113" s="22" t="s">
        <v>293</v>
      </c>
      <c r="D113" s="20" t="s">
        <v>133</v>
      </c>
      <c r="E113" s="24">
        <v>376488</v>
      </c>
      <c r="G113" s="18">
        <f>+'[165]5,18'!H45</f>
        <v>0</v>
      </c>
      <c r="H113" s="3">
        <f t="shared" si="0"/>
        <v>-376488</v>
      </c>
    </row>
    <row r="114" spans="2:8" ht="12.75" customHeight="1">
      <c r="B114" s="5" t="s">
        <v>294</v>
      </c>
      <c r="C114" s="22" t="s">
        <v>169</v>
      </c>
      <c r="D114" s="20" t="s">
        <v>77</v>
      </c>
      <c r="E114" s="24">
        <v>67977</v>
      </c>
      <c r="G114" s="18">
        <f>+'[165]5,19'!H44</f>
        <v>0</v>
      </c>
      <c r="H114" s="3">
        <f t="shared" si="0"/>
        <v>-67977</v>
      </c>
    </row>
    <row r="115" spans="2:8" ht="12.75" customHeight="1">
      <c r="B115" s="5" t="s">
        <v>295</v>
      </c>
      <c r="C115" s="22" t="s">
        <v>296</v>
      </c>
      <c r="D115" s="20" t="s">
        <v>77</v>
      </c>
      <c r="E115" s="24">
        <v>22276</v>
      </c>
      <c r="G115" s="18">
        <f>+'[165]5,20'!H45</f>
        <v>0</v>
      </c>
      <c r="H115" s="3">
        <f t="shared" si="0"/>
        <v>-22276</v>
      </c>
    </row>
    <row r="116" spans="2:8" ht="26.25" customHeight="1">
      <c r="B116" s="5" t="s">
        <v>297</v>
      </c>
      <c r="C116" s="22" t="s">
        <v>170</v>
      </c>
      <c r="D116" s="20" t="s">
        <v>133</v>
      </c>
      <c r="E116" s="24">
        <v>172557</v>
      </c>
      <c r="G116" s="18">
        <f>+'[165]5,21'!H45</f>
        <v>0</v>
      </c>
      <c r="H116" s="3">
        <f t="shared" si="0"/>
        <v>-172557</v>
      </c>
    </row>
    <row r="117" spans="2:8" ht="12.75" customHeight="1">
      <c r="B117" s="5" t="s">
        <v>298</v>
      </c>
      <c r="C117" s="22" t="s">
        <v>299</v>
      </c>
      <c r="D117" s="20" t="s">
        <v>133</v>
      </c>
      <c r="E117" s="24">
        <v>101129</v>
      </c>
      <c r="G117" s="18">
        <f>+'[165]5,22'!H45</f>
        <v>0</v>
      </c>
      <c r="H117" s="3">
        <f t="shared" si="0"/>
        <v>-101129</v>
      </c>
    </row>
    <row r="118" spans="2:8" ht="12.75" customHeight="1">
      <c r="B118" s="5"/>
      <c r="C118" s="43"/>
      <c r="D118" s="20"/>
      <c r="E118" s="39"/>
      <c r="G118" s="18"/>
      <c r="H118" s="3">
        <f t="shared" si="0"/>
        <v>0</v>
      </c>
    </row>
    <row r="119" spans="2:8" ht="12.75" customHeight="1">
      <c r="B119" s="26" t="s">
        <v>63</v>
      </c>
      <c r="C119" s="41" t="s">
        <v>300</v>
      </c>
      <c r="D119" s="28"/>
      <c r="E119" s="17">
        <f>SUM(E121:E138)</f>
        <v>930632</v>
      </c>
      <c r="G119" s="18"/>
      <c r="H119" s="3">
        <f t="shared" si="0"/>
        <v>-930632</v>
      </c>
    </row>
    <row r="120" spans="2:8" ht="12.75" customHeight="1">
      <c r="B120" s="5"/>
      <c r="C120" s="22"/>
      <c r="D120" s="20"/>
      <c r="E120" s="39"/>
      <c r="G120" s="18"/>
      <c r="H120" s="3">
        <f t="shared" si="0"/>
        <v>0</v>
      </c>
    </row>
    <row r="121" spans="2:8" ht="12.75" customHeight="1">
      <c r="B121" s="5" t="s">
        <v>64</v>
      </c>
      <c r="C121" s="22" t="s">
        <v>301</v>
      </c>
      <c r="D121" s="20" t="s">
        <v>133</v>
      </c>
      <c r="E121" s="24">
        <v>23008</v>
      </c>
      <c r="G121" s="18">
        <f>+'[165]6,1'!H45</f>
        <v>0</v>
      </c>
      <c r="H121" s="3">
        <f t="shared" si="0"/>
        <v>-23008</v>
      </c>
    </row>
    <row r="122" spans="2:8" ht="12.75" customHeight="1">
      <c r="B122" s="5" t="s">
        <v>65</v>
      </c>
      <c r="C122" s="22" t="s">
        <v>302</v>
      </c>
      <c r="D122" s="20" t="s">
        <v>133</v>
      </c>
      <c r="E122" s="24">
        <v>19870</v>
      </c>
      <c r="G122" s="18">
        <f>+'[165]6,2'!H45</f>
        <v>0</v>
      </c>
      <c r="H122" s="3">
        <f t="shared" si="0"/>
        <v>-19870</v>
      </c>
    </row>
    <row r="123" spans="2:8" ht="12.75" customHeight="1">
      <c r="B123" s="5" t="s">
        <v>66</v>
      </c>
      <c r="C123" s="22" t="s">
        <v>174</v>
      </c>
      <c r="D123" s="20" t="s">
        <v>133</v>
      </c>
      <c r="E123" s="24">
        <v>23008</v>
      </c>
      <c r="G123" s="18">
        <f>+'[165]6,3'!H45</f>
        <v>0</v>
      </c>
      <c r="H123" s="3">
        <f t="shared" si="0"/>
        <v>-23008</v>
      </c>
    </row>
    <row r="124" spans="2:8" ht="12.75" customHeight="1">
      <c r="B124" s="5" t="s">
        <v>67</v>
      </c>
      <c r="C124" s="22" t="s">
        <v>303</v>
      </c>
      <c r="D124" s="20" t="s">
        <v>133</v>
      </c>
      <c r="E124" s="24">
        <v>12550</v>
      </c>
      <c r="G124" s="18">
        <f>+'[165]6,4'!H45</f>
        <v>0</v>
      </c>
      <c r="H124" s="3">
        <f t="shared" si="0"/>
        <v>-12550</v>
      </c>
    </row>
    <row r="125" spans="2:8" ht="12.75" customHeight="1">
      <c r="B125" s="5" t="s">
        <v>304</v>
      </c>
      <c r="C125" s="22" t="s">
        <v>175</v>
      </c>
      <c r="D125" s="20" t="s">
        <v>133</v>
      </c>
      <c r="E125" s="24">
        <v>27191</v>
      </c>
      <c r="G125" s="18">
        <f>+'[165]6,5'!H45</f>
        <v>0</v>
      </c>
      <c r="H125" s="3">
        <f t="shared" si="0"/>
        <v>-27191</v>
      </c>
    </row>
    <row r="126" spans="2:8" ht="12.75" customHeight="1">
      <c r="B126" s="5" t="s">
        <v>305</v>
      </c>
      <c r="C126" s="22" t="s">
        <v>306</v>
      </c>
      <c r="D126" s="20" t="s">
        <v>133</v>
      </c>
      <c r="E126" s="24">
        <v>19870</v>
      </c>
      <c r="G126" s="18">
        <f>+'[165]6,6'!H45</f>
        <v>0</v>
      </c>
      <c r="H126" s="3">
        <f t="shared" si="0"/>
        <v>-19870</v>
      </c>
    </row>
    <row r="127" spans="2:8" ht="12.75" customHeight="1">
      <c r="B127" s="5" t="s">
        <v>68</v>
      </c>
      <c r="C127" s="22" t="s">
        <v>307</v>
      </c>
      <c r="D127" s="20" t="s">
        <v>133</v>
      </c>
      <c r="E127" s="24">
        <v>24053</v>
      </c>
      <c r="G127" s="18">
        <f>+'[165]6,7'!H45</f>
        <v>0</v>
      </c>
      <c r="H127" s="3">
        <f t="shared" si="0"/>
        <v>-24053</v>
      </c>
    </row>
    <row r="128" spans="2:8" ht="12.75" customHeight="1">
      <c r="B128" s="5" t="s">
        <v>69</v>
      </c>
      <c r="C128" s="22" t="s">
        <v>308</v>
      </c>
      <c r="D128" s="20" t="s">
        <v>77</v>
      </c>
      <c r="E128" s="24">
        <v>15687</v>
      </c>
      <c r="G128" s="18">
        <f>+'[165]6,8'!H44</f>
        <v>0</v>
      </c>
      <c r="H128" s="3">
        <f t="shared" si="0"/>
        <v>-15687</v>
      </c>
    </row>
    <row r="129" spans="2:8" ht="12.75" customHeight="1">
      <c r="B129" s="5" t="s">
        <v>70</v>
      </c>
      <c r="C129" s="22" t="s">
        <v>309</v>
      </c>
      <c r="D129" s="20" t="s">
        <v>133</v>
      </c>
      <c r="E129" s="24">
        <v>78435</v>
      </c>
      <c r="G129" s="18">
        <f>+'[165]6,9'!H48</f>
        <v>0</v>
      </c>
      <c r="H129" s="3">
        <f t="shared" si="0"/>
        <v>-78435</v>
      </c>
    </row>
    <row r="130" spans="2:8" ht="12.75" customHeight="1">
      <c r="B130" s="5" t="s">
        <v>310</v>
      </c>
      <c r="C130" s="22" t="s">
        <v>311</v>
      </c>
      <c r="D130" s="20" t="s">
        <v>133</v>
      </c>
      <c r="E130" s="24">
        <v>73206</v>
      </c>
      <c r="G130" s="18">
        <f>+'[165]6,10'!H45</f>
        <v>0</v>
      </c>
      <c r="H130" s="3">
        <f t="shared" si="0"/>
        <v>-73206</v>
      </c>
    </row>
    <row r="131" spans="2:8" ht="12.75" customHeight="1">
      <c r="B131" s="5" t="s">
        <v>312</v>
      </c>
      <c r="C131" s="22" t="s">
        <v>313</v>
      </c>
      <c r="D131" s="20" t="s">
        <v>133</v>
      </c>
      <c r="E131" s="24">
        <v>83664</v>
      </c>
      <c r="G131" s="18">
        <f>+'[165]6,11'!H47</f>
        <v>0</v>
      </c>
      <c r="H131" s="3">
        <f t="shared" si="0"/>
        <v>-83664</v>
      </c>
    </row>
    <row r="132" spans="2:8" ht="12.75" customHeight="1">
      <c r="B132" s="5" t="s">
        <v>314</v>
      </c>
      <c r="C132" s="22" t="s">
        <v>315</v>
      </c>
      <c r="D132" s="20" t="s">
        <v>77</v>
      </c>
      <c r="E132" s="24">
        <v>50198</v>
      </c>
      <c r="G132" s="18">
        <f>+'[165]6,12'!H47</f>
        <v>0</v>
      </c>
      <c r="H132" s="3">
        <f t="shared" si="0"/>
        <v>-50198</v>
      </c>
    </row>
    <row r="133" spans="2:8" ht="12.75" customHeight="1">
      <c r="B133" s="5" t="s">
        <v>316</v>
      </c>
      <c r="C133" s="22" t="s">
        <v>317</v>
      </c>
      <c r="D133" s="20" t="s">
        <v>133</v>
      </c>
      <c r="E133" s="24">
        <v>167328</v>
      </c>
      <c r="G133" s="18">
        <f>+'[165]6,13'!H45</f>
        <v>0</v>
      </c>
      <c r="H133" s="3">
        <f t="shared" si="0"/>
        <v>-167328</v>
      </c>
    </row>
    <row r="134" spans="2:8" ht="12.75" customHeight="1">
      <c r="B134" s="5" t="s">
        <v>318</v>
      </c>
      <c r="C134" s="40" t="s">
        <v>177</v>
      </c>
      <c r="D134" s="20" t="s">
        <v>133</v>
      </c>
      <c r="E134" s="24">
        <v>124712</v>
      </c>
      <c r="G134" s="18">
        <f>+'[165]6,14'!H45</f>
        <v>0</v>
      </c>
      <c r="H134" s="3">
        <f t="shared" si="0"/>
        <v>-124712</v>
      </c>
    </row>
    <row r="135" spans="2:8" ht="12.75" customHeight="1">
      <c r="B135" s="5" t="s">
        <v>319</v>
      </c>
      <c r="C135" s="40" t="s">
        <v>178</v>
      </c>
      <c r="D135" s="20" t="s">
        <v>133</v>
      </c>
      <c r="E135" s="24">
        <v>62356</v>
      </c>
      <c r="G135" s="18">
        <f>+'[165]6,15'!H45</f>
        <v>0</v>
      </c>
      <c r="H135" s="3">
        <f t="shared" si="0"/>
        <v>-62356</v>
      </c>
    </row>
    <row r="136" spans="2:8" ht="12.75" customHeight="1">
      <c r="B136" s="5" t="s">
        <v>71</v>
      </c>
      <c r="C136" s="44" t="s">
        <v>179</v>
      </c>
      <c r="D136" s="20" t="s">
        <v>133</v>
      </c>
      <c r="E136" s="24">
        <v>78435</v>
      </c>
      <c r="G136" s="18">
        <f>+'[165]6,16'!H45</f>
        <v>0</v>
      </c>
      <c r="H136" s="3">
        <f t="shared" si="0"/>
        <v>-78435</v>
      </c>
    </row>
    <row r="137" spans="2:8" ht="12.75" customHeight="1">
      <c r="B137" s="5" t="s">
        <v>72</v>
      </c>
      <c r="C137" s="44" t="s">
        <v>180</v>
      </c>
      <c r="D137" s="20" t="s">
        <v>77</v>
      </c>
      <c r="E137" s="24">
        <v>26145</v>
      </c>
      <c r="G137" s="18">
        <f>+'[165]6,17'!H45</f>
        <v>0</v>
      </c>
      <c r="H137" s="3">
        <f t="shared" si="0"/>
        <v>-26145</v>
      </c>
    </row>
    <row r="138" spans="2:8" ht="12.75" customHeight="1">
      <c r="B138" s="5" t="s">
        <v>320</v>
      </c>
      <c r="C138" s="44" t="s">
        <v>181</v>
      </c>
      <c r="D138" s="20" t="s">
        <v>77</v>
      </c>
      <c r="E138" s="24">
        <v>20916</v>
      </c>
      <c r="G138" s="18">
        <f>+'[165]6,18'!H45</f>
        <v>0</v>
      </c>
      <c r="H138" s="3">
        <f t="shared" si="0"/>
        <v>-20916</v>
      </c>
    </row>
    <row r="139" spans="2:8" ht="12.75" customHeight="1">
      <c r="B139" s="45"/>
      <c r="C139" s="46"/>
      <c r="D139" s="47"/>
      <c r="E139" s="48"/>
      <c r="G139" s="18"/>
      <c r="H139" s="3">
        <f t="shared" si="0"/>
        <v>0</v>
      </c>
    </row>
    <row r="140" spans="2:8" ht="12.75" customHeight="1">
      <c r="B140" s="4" t="s">
        <v>321</v>
      </c>
      <c r="C140" s="49" t="s">
        <v>322</v>
      </c>
      <c r="D140" s="50"/>
      <c r="E140" s="51">
        <f>+E141+E165</f>
        <v>5577351</v>
      </c>
      <c r="G140" s="18"/>
      <c r="H140" s="3">
        <f t="shared" si="0"/>
        <v>-5577351</v>
      </c>
    </row>
    <row r="141" spans="2:8" ht="115.5" customHeight="1">
      <c r="B141" s="501" t="s">
        <v>323</v>
      </c>
      <c r="C141" s="40" t="s">
        <v>324</v>
      </c>
      <c r="D141" s="521" t="s">
        <v>143</v>
      </c>
      <c r="E141" s="522">
        <v>5478000</v>
      </c>
      <c r="G141" s="498">
        <f>+'[165]7,1'!H59</f>
        <v>0</v>
      </c>
      <c r="H141" s="499">
        <f t="shared" si="0"/>
        <v>-5478000</v>
      </c>
    </row>
    <row r="142" spans="2:8" ht="12.75" customHeight="1">
      <c r="B142" s="502"/>
      <c r="C142" s="40" t="s">
        <v>325</v>
      </c>
      <c r="D142" s="509"/>
      <c r="E142" s="514"/>
      <c r="G142" s="497"/>
      <c r="H142" s="497"/>
    </row>
    <row r="143" spans="2:8" ht="12.75" customHeight="1">
      <c r="B143" s="502"/>
      <c r="C143" s="40" t="s">
        <v>326</v>
      </c>
      <c r="D143" s="509"/>
      <c r="E143" s="514"/>
      <c r="G143" s="497"/>
      <c r="H143" s="497"/>
    </row>
    <row r="144" spans="2:8" ht="12.75" customHeight="1">
      <c r="B144" s="502"/>
      <c r="C144" s="22" t="s">
        <v>327</v>
      </c>
      <c r="D144" s="509"/>
      <c r="E144" s="514"/>
      <c r="G144" s="497"/>
      <c r="H144" s="497"/>
    </row>
    <row r="145" spans="2:8" ht="12.75" customHeight="1">
      <c r="B145" s="502"/>
      <c r="C145" s="40" t="s">
        <v>328</v>
      </c>
      <c r="D145" s="509"/>
      <c r="E145" s="514"/>
      <c r="G145" s="497"/>
      <c r="H145" s="497"/>
    </row>
    <row r="146" spans="2:8" ht="12.75" customHeight="1">
      <c r="B146" s="502"/>
      <c r="C146" s="40" t="s">
        <v>329</v>
      </c>
      <c r="D146" s="509"/>
      <c r="E146" s="514"/>
      <c r="G146" s="497"/>
      <c r="H146" s="497"/>
    </row>
    <row r="147" spans="2:8" ht="12.75" customHeight="1">
      <c r="B147" s="502"/>
      <c r="C147" s="40" t="s">
        <v>330</v>
      </c>
      <c r="D147" s="509"/>
      <c r="E147" s="514"/>
      <c r="G147" s="497"/>
      <c r="H147" s="497"/>
    </row>
    <row r="148" spans="2:8" ht="12.75" customHeight="1">
      <c r="B148" s="502"/>
      <c r="C148" s="40" t="s">
        <v>331</v>
      </c>
      <c r="D148" s="509"/>
      <c r="E148" s="514"/>
      <c r="G148" s="497"/>
      <c r="H148" s="497"/>
    </row>
    <row r="149" spans="2:8" ht="12.75" customHeight="1">
      <c r="B149" s="502"/>
      <c r="C149" s="40" t="s">
        <v>332</v>
      </c>
      <c r="D149" s="509"/>
      <c r="E149" s="514"/>
      <c r="G149" s="497"/>
      <c r="H149" s="497"/>
    </row>
    <row r="150" spans="2:8" ht="12.75" customHeight="1">
      <c r="B150" s="502"/>
      <c r="C150" s="40" t="s">
        <v>333</v>
      </c>
      <c r="D150" s="509"/>
      <c r="E150" s="514"/>
      <c r="G150" s="497"/>
      <c r="H150" s="497"/>
    </row>
    <row r="151" spans="2:8" ht="12.75" customHeight="1">
      <c r="B151" s="502"/>
      <c r="C151" s="40" t="s">
        <v>334</v>
      </c>
      <c r="D151" s="509"/>
      <c r="E151" s="514"/>
      <c r="G151" s="497"/>
      <c r="H151" s="497"/>
    </row>
    <row r="152" spans="2:8" ht="12.75" customHeight="1">
      <c r="B152" s="502"/>
      <c r="C152" s="40" t="s">
        <v>335</v>
      </c>
      <c r="D152" s="509"/>
      <c r="E152" s="514"/>
      <c r="G152" s="497"/>
      <c r="H152" s="497"/>
    </row>
    <row r="153" spans="2:8" ht="12.75" customHeight="1">
      <c r="B153" s="502"/>
      <c r="C153" s="40" t="s">
        <v>336</v>
      </c>
      <c r="D153" s="509"/>
      <c r="E153" s="514"/>
      <c r="G153" s="497"/>
      <c r="H153" s="497"/>
    </row>
    <row r="154" spans="2:8" ht="12.75" customHeight="1">
      <c r="B154" s="502"/>
      <c r="C154" s="40" t="s">
        <v>337</v>
      </c>
      <c r="D154" s="509"/>
      <c r="E154" s="514"/>
      <c r="G154" s="497"/>
      <c r="H154" s="497"/>
    </row>
    <row r="155" spans="2:8" ht="12.75" customHeight="1">
      <c r="B155" s="502"/>
      <c r="C155" s="40" t="s">
        <v>338</v>
      </c>
      <c r="D155" s="509"/>
      <c r="E155" s="514"/>
      <c r="G155" s="497"/>
      <c r="H155" s="497"/>
    </row>
    <row r="156" spans="2:8" ht="12.75" customHeight="1">
      <c r="B156" s="502"/>
      <c r="C156" s="40" t="s">
        <v>339</v>
      </c>
      <c r="D156" s="509"/>
      <c r="E156" s="514"/>
      <c r="G156" s="497"/>
      <c r="H156" s="497"/>
    </row>
    <row r="157" spans="2:8" ht="12.75" customHeight="1">
      <c r="B157" s="502"/>
      <c r="C157" s="40" t="s">
        <v>340</v>
      </c>
      <c r="D157" s="509"/>
      <c r="E157" s="514"/>
      <c r="G157" s="497"/>
      <c r="H157" s="497"/>
    </row>
    <row r="158" spans="2:8" ht="12.75" customHeight="1">
      <c r="B158" s="502"/>
      <c r="C158" s="40" t="s">
        <v>341</v>
      </c>
      <c r="D158" s="509"/>
      <c r="E158" s="514"/>
      <c r="G158" s="497"/>
      <c r="H158" s="497"/>
    </row>
    <row r="159" spans="2:8" ht="12.75" customHeight="1">
      <c r="B159" s="502"/>
      <c r="C159" s="40" t="s">
        <v>342</v>
      </c>
      <c r="D159" s="509"/>
      <c r="E159" s="514"/>
      <c r="G159" s="497"/>
      <c r="H159" s="497"/>
    </row>
    <row r="160" spans="2:8" ht="12.75" customHeight="1">
      <c r="B160" s="502"/>
      <c r="C160" s="40" t="s">
        <v>343</v>
      </c>
      <c r="D160" s="509"/>
      <c r="E160" s="514"/>
      <c r="G160" s="497"/>
      <c r="H160" s="497"/>
    </row>
    <row r="161" spans="2:8" ht="12.75" customHeight="1">
      <c r="B161" s="502"/>
      <c r="C161" s="40" t="s">
        <v>344</v>
      </c>
      <c r="D161" s="509"/>
      <c r="E161" s="514"/>
      <c r="G161" s="497"/>
      <c r="H161" s="497"/>
    </row>
    <row r="162" spans="2:8" ht="12.75" customHeight="1">
      <c r="B162" s="502"/>
      <c r="C162" s="40" t="s">
        <v>345</v>
      </c>
      <c r="D162" s="509"/>
      <c r="E162" s="514"/>
      <c r="G162" s="497"/>
      <c r="H162" s="497"/>
    </row>
    <row r="163" spans="2:8" ht="12.75" customHeight="1">
      <c r="B163" s="502"/>
      <c r="C163" s="40" t="s">
        <v>346</v>
      </c>
      <c r="D163" s="509"/>
      <c r="E163" s="514"/>
      <c r="G163" s="497"/>
      <c r="H163" s="497"/>
    </row>
    <row r="164" spans="2:8" ht="12.75" customHeight="1">
      <c r="B164" s="503"/>
      <c r="C164" s="40" t="s">
        <v>347</v>
      </c>
      <c r="D164" s="510"/>
      <c r="E164" s="523"/>
      <c r="G164" s="497"/>
      <c r="H164" s="497"/>
    </row>
    <row r="165" spans="2:8" ht="12.75" customHeight="1">
      <c r="B165" s="52" t="s">
        <v>348</v>
      </c>
      <c r="C165" s="22" t="s">
        <v>184</v>
      </c>
      <c r="D165" s="53" t="s">
        <v>77</v>
      </c>
      <c r="E165" s="54">
        <v>99351</v>
      </c>
      <c r="G165" s="18">
        <f>+'[165]7,2'!H40</f>
        <v>0</v>
      </c>
      <c r="H165" s="3">
        <f t="shared" ref="H165:H199" si="1">+G165-E165</f>
        <v>-99351</v>
      </c>
    </row>
    <row r="166" spans="2:8" ht="12.75" customHeight="1">
      <c r="B166" s="4" t="s">
        <v>73</v>
      </c>
      <c r="C166" s="49" t="s">
        <v>74</v>
      </c>
      <c r="D166" s="55"/>
      <c r="E166" s="51">
        <f>SUM(E169:E172)</f>
        <v>47585</v>
      </c>
      <c r="G166" s="18"/>
      <c r="H166" s="3">
        <f t="shared" si="1"/>
        <v>-47585</v>
      </c>
    </row>
    <row r="167" spans="2:8" ht="12.75" customHeight="1">
      <c r="B167" s="5"/>
      <c r="C167" s="40" t="s">
        <v>349</v>
      </c>
      <c r="D167" s="47"/>
      <c r="E167" s="48"/>
      <c r="G167" s="18"/>
      <c r="H167" s="3">
        <f t="shared" si="1"/>
        <v>0</v>
      </c>
    </row>
    <row r="168" spans="2:8" ht="12.75" customHeight="1">
      <c r="B168" s="5" t="s">
        <v>350</v>
      </c>
      <c r="C168" s="22" t="s">
        <v>351</v>
      </c>
      <c r="D168" s="47"/>
      <c r="E168" s="48"/>
      <c r="G168" s="18"/>
      <c r="H168" s="3">
        <f t="shared" si="1"/>
        <v>0</v>
      </c>
    </row>
    <row r="169" spans="2:8" ht="12.75" customHeight="1">
      <c r="B169" s="5" t="s">
        <v>75</v>
      </c>
      <c r="C169" s="22" t="s">
        <v>76</v>
      </c>
      <c r="D169" s="47" t="s">
        <v>77</v>
      </c>
      <c r="E169" s="54">
        <v>8785</v>
      </c>
      <c r="G169" s="18">
        <f>+'[165]8,1,1'!H43</f>
        <v>0</v>
      </c>
      <c r="H169" s="3">
        <f t="shared" si="1"/>
        <v>-8785</v>
      </c>
    </row>
    <row r="170" spans="2:8" ht="12.75" customHeight="1">
      <c r="B170" s="5" t="s">
        <v>78</v>
      </c>
      <c r="C170" s="22" t="s">
        <v>79</v>
      </c>
      <c r="D170" s="47" t="s">
        <v>77</v>
      </c>
      <c r="E170" s="54">
        <v>9517</v>
      </c>
      <c r="G170" s="18">
        <f>+'[165]8,1,2'!H43</f>
        <v>0</v>
      </c>
      <c r="H170" s="3">
        <f t="shared" si="1"/>
        <v>-9517</v>
      </c>
    </row>
    <row r="171" spans="2:8" ht="12.75" customHeight="1">
      <c r="B171" s="5" t="s">
        <v>80</v>
      </c>
      <c r="C171" s="22" t="s">
        <v>81</v>
      </c>
      <c r="D171" s="47" t="s">
        <v>77</v>
      </c>
      <c r="E171" s="54">
        <v>12550</v>
      </c>
      <c r="G171" s="18">
        <f>+'[165]8,1,3'!H43</f>
        <v>0</v>
      </c>
      <c r="H171" s="3">
        <f t="shared" si="1"/>
        <v>-12550</v>
      </c>
    </row>
    <row r="172" spans="2:8" ht="12.75" customHeight="1">
      <c r="B172" s="5" t="s">
        <v>352</v>
      </c>
      <c r="C172" s="22" t="s">
        <v>353</v>
      </c>
      <c r="D172" s="47" t="s">
        <v>77</v>
      </c>
      <c r="E172" s="54">
        <v>16733</v>
      </c>
      <c r="G172" s="18">
        <f>+'[165]8,1,4'!H43</f>
        <v>0</v>
      </c>
      <c r="H172" s="3">
        <f t="shared" si="1"/>
        <v>-16733</v>
      </c>
    </row>
    <row r="173" spans="2:8" ht="12.75" customHeight="1">
      <c r="B173" s="4" t="s">
        <v>354</v>
      </c>
      <c r="C173" s="49" t="s">
        <v>355</v>
      </c>
      <c r="D173" s="55"/>
      <c r="E173" s="51">
        <f>SUM(E176:E181)</f>
        <v>178284</v>
      </c>
      <c r="G173" s="18"/>
      <c r="H173" s="3">
        <f t="shared" si="1"/>
        <v>-178284</v>
      </c>
    </row>
    <row r="174" spans="2:8" ht="12.75" customHeight="1">
      <c r="B174" s="5"/>
      <c r="C174" s="40" t="s">
        <v>349</v>
      </c>
      <c r="D174" s="47"/>
      <c r="E174" s="48"/>
      <c r="G174" s="18"/>
      <c r="H174" s="3">
        <f t="shared" si="1"/>
        <v>0</v>
      </c>
    </row>
    <row r="175" spans="2:8" ht="12.75" customHeight="1">
      <c r="B175" s="5" t="s">
        <v>356</v>
      </c>
      <c r="C175" s="22" t="s">
        <v>357</v>
      </c>
      <c r="D175" s="47"/>
      <c r="E175" s="48"/>
      <c r="G175" s="18"/>
      <c r="H175" s="3">
        <f t="shared" si="1"/>
        <v>0</v>
      </c>
    </row>
    <row r="176" spans="2:8" ht="12.75" customHeight="1">
      <c r="B176" s="5" t="s">
        <v>358</v>
      </c>
      <c r="C176" s="56" t="s">
        <v>359</v>
      </c>
      <c r="D176" s="47" t="s">
        <v>77</v>
      </c>
      <c r="E176" s="54">
        <v>9960</v>
      </c>
      <c r="G176" s="18">
        <f>+'[165]9,1,1'!H43</f>
        <v>0</v>
      </c>
      <c r="H176" s="3">
        <f t="shared" si="1"/>
        <v>-9960</v>
      </c>
    </row>
    <row r="177" spans="2:8" ht="12.75" customHeight="1">
      <c r="B177" s="5" t="s">
        <v>360</v>
      </c>
      <c r="C177" s="56" t="s">
        <v>79</v>
      </c>
      <c r="D177" s="47" t="s">
        <v>77</v>
      </c>
      <c r="E177" s="54">
        <v>12948</v>
      </c>
      <c r="G177" s="18">
        <f>+'[165]9,1,2'!H43</f>
        <v>0</v>
      </c>
      <c r="H177" s="3">
        <f t="shared" si="1"/>
        <v>-12948</v>
      </c>
    </row>
    <row r="178" spans="2:8" ht="12.75" customHeight="1">
      <c r="B178" s="5" t="s">
        <v>361</v>
      </c>
      <c r="C178" s="56" t="s">
        <v>81</v>
      </c>
      <c r="D178" s="47" t="s">
        <v>77</v>
      </c>
      <c r="E178" s="54">
        <v>22908</v>
      </c>
      <c r="G178" s="18">
        <f>+'[165]9,1,3'!H43</f>
        <v>0</v>
      </c>
      <c r="H178" s="3">
        <f t="shared" si="1"/>
        <v>-22908</v>
      </c>
    </row>
    <row r="179" spans="2:8" ht="12.75" customHeight="1">
      <c r="B179" s="5" t="s">
        <v>362</v>
      </c>
      <c r="C179" s="56" t="s">
        <v>363</v>
      </c>
      <c r="D179" s="47" t="s">
        <v>77</v>
      </c>
      <c r="E179" s="54">
        <v>32868</v>
      </c>
      <c r="G179" s="18">
        <f>+'[165]9,1,4'!H43</f>
        <v>0</v>
      </c>
      <c r="H179" s="3">
        <f t="shared" si="1"/>
        <v>-32868</v>
      </c>
    </row>
    <row r="180" spans="2:8" ht="12.75" customHeight="1">
      <c r="B180" s="5" t="s">
        <v>364</v>
      </c>
      <c r="C180" s="56" t="s">
        <v>353</v>
      </c>
      <c r="D180" s="47" t="s">
        <v>77</v>
      </c>
      <c r="E180" s="54">
        <v>47808</v>
      </c>
      <c r="G180" s="18">
        <f>+'[165]9,1,5'!H43</f>
        <v>0</v>
      </c>
      <c r="H180" s="3">
        <f t="shared" si="1"/>
        <v>-47808</v>
      </c>
    </row>
    <row r="181" spans="2:8" ht="12.75" customHeight="1">
      <c r="B181" s="5" t="s">
        <v>365</v>
      </c>
      <c r="C181" s="56" t="s">
        <v>366</v>
      </c>
      <c r="D181" s="47" t="s">
        <v>77</v>
      </c>
      <c r="E181" s="54">
        <v>51792</v>
      </c>
      <c r="G181" s="18">
        <f>+'[165]9,1,6'!H43</f>
        <v>0</v>
      </c>
      <c r="H181" s="3">
        <f t="shared" si="1"/>
        <v>-51792</v>
      </c>
    </row>
    <row r="182" spans="2:8" ht="12.75" customHeight="1">
      <c r="B182" s="4" t="s">
        <v>82</v>
      </c>
      <c r="C182" s="49" t="s">
        <v>367</v>
      </c>
      <c r="D182" s="55"/>
      <c r="E182" s="51">
        <f>SUM(E185:E191)</f>
        <v>705915</v>
      </c>
      <c r="G182" s="18"/>
      <c r="H182" s="3">
        <f t="shared" si="1"/>
        <v>-705915</v>
      </c>
    </row>
    <row r="183" spans="2:8" ht="12.75" customHeight="1">
      <c r="B183" s="501" t="s">
        <v>368</v>
      </c>
      <c r="C183" s="57" t="s">
        <v>369</v>
      </c>
      <c r="D183" s="47"/>
      <c r="E183" s="48"/>
      <c r="G183" s="18"/>
      <c r="H183" s="3">
        <f t="shared" si="1"/>
        <v>0</v>
      </c>
    </row>
    <row r="184" spans="2:8" ht="12.75" customHeight="1">
      <c r="B184" s="503"/>
      <c r="C184" s="22" t="s">
        <v>370</v>
      </c>
      <c r="D184" s="47"/>
      <c r="E184" s="48"/>
      <c r="G184" s="18"/>
      <c r="H184" s="3">
        <f t="shared" si="1"/>
        <v>0</v>
      </c>
    </row>
    <row r="185" spans="2:8" ht="12.75" customHeight="1">
      <c r="B185" s="5" t="s">
        <v>83</v>
      </c>
      <c r="C185" s="22" t="s">
        <v>371</v>
      </c>
      <c r="D185" s="47" t="s">
        <v>77</v>
      </c>
      <c r="E185" s="54">
        <v>135954</v>
      </c>
      <c r="G185" s="18">
        <f>+'[165]10,1,1'!H45</f>
        <v>0</v>
      </c>
      <c r="H185" s="3">
        <f t="shared" si="1"/>
        <v>-135954</v>
      </c>
    </row>
    <row r="186" spans="2:8" ht="12.75" customHeight="1">
      <c r="B186" s="5" t="s">
        <v>372</v>
      </c>
      <c r="C186" s="22" t="s">
        <v>373</v>
      </c>
      <c r="D186" s="47" t="s">
        <v>77</v>
      </c>
      <c r="E186" s="54">
        <v>52290</v>
      </c>
      <c r="G186" s="18">
        <f>+'[165]10,1,2'!H45</f>
        <v>0</v>
      </c>
      <c r="H186" s="3">
        <f t="shared" si="1"/>
        <v>-52290</v>
      </c>
    </row>
    <row r="187" spans="2:8" ht="12.75" customHeight="1">
      <c r="B187" s="5" t="s">
        <v>374</v>
      </c>
      <c r="C187" s="22" t="s">
        <v>375</v>
      </c>
      <c r="D187" s="47" t="s">
        <v>77</v>
      </c>
      <c r="E187" s="54">
        <v>83664</v>
      </c>
      <c r="G187" s="18">
        <f>+'[165]10,1,3'!H45</f>
        <v>0</v>
      </c>
      <c r="H187" s="3">
        <f t="shared" si="1"/>
        <v>-83664</v>
      </c>
    </row>
    <row r="188" spans="2:8" ht="12.75" customHeight="1">
      <c r="B188" s="5" t="s">
        <v>84</v>
      </c>
      <c r="C188" s="22" t="s">
        <v>376</v>
      </c>
      <c r="D188" s="47" t="s">
        <v>77</v>
      </c>
      <c r="E188" s="54">
        <v>83664</v>
      </c>
      <c r="G188" s="18">
        <f>+'[165]10,1,4'!H45</f>
        <v>0</v>
      </c>
      <c r="H188" s="3">
        <f t="shared" si="1"/>
        <v>-83664</v>
      </c>
    </row>
    <row r="189" spans="2:8" ht="12.75" customHeight="1">
      <c r="B189" s="5" t="s">
        <v>377</v>
      </c>
      <c r="C189" s="22" t="s">
        <v>378</v>
      </c>
      <c r="D189" s="47" t="s">
        <v>77</v>
      </c>
      <c r="E189" s="54">
        <v>130725</v>
      </c>
      <c r="G189" s="18">
        <f>+'[165]10,1,5'!H45</f>
        <v>0</v>
      </c>
      <c r="H189" s="3">
        <f t="shared" si="1"/>
        <v>-130725</v>
      </c>
    </row>
    <row r="190" spans="2:8" ht="12.75" customHeight="1">
      <c r="B190" s="5" t="s">
        <v>85</v>
      </c>
      <c r="C190" s="22" t="s">
        <v>379</v>
      </c>
      <c r="D190" s="47" t="s">
        <v>77</v>
      </c>
      <c r="E190" s="54">
        <v>125496</v>
      </c>
      <c r="G190" s="18">
        <f>+'[165]10,1,6'!H45</f>
        <v>0</v>
      </c>
      <c r="H190" s="3">
        <f t="shared" si="1"/>
        <v>-125496</v>
      </c>
    </row>
    <row r="191" spans="2:8" ht="12.75" customHeight="1">
      <c r="B191" s="5" t="s">
        <v>380</v>
      </c>
      <c r="C191" s="22" t="s">
        <v>381</v>
      </c>
      <c r="D191" s="47" t="s">
        <v>77</v>
      </c>
      <c r="E191" s="54">
        <v>94122</v>
      </c>
      <c r="G191" s="18">
        <f>+'[165]10,1,7'!H45</f>
        <v>0</v>
      </c>
      <c r="H191" s="3">
        <f t="shared" si="1"/>
        <v>-94122</v>
      </c>
    </row>
    <row r="192" spans="2:8" ht="12.75" customHeight="1">
      <c r="B192" s="4" t="s">
        <v>86</v>
      </c>
      <c r="C192" s="49" t="s">
        <v>382</v>
      </c>
      <c r="D192" s="55"/>
      <c r="E192" s="51">
        <f>E194+E195+E196+E197+E199+E217</f>
        <v>25637040</v>
      </c>
      <c r="G192" s="18"/>
      <c r="H192" s="3">
        <f t="shared" si="1"/>
        <v>-25637040</v>
      </c>
    </row>
    <row r="193" spans="2:8" ht="12.75" customHeight="1">
      <c r="B193" s="5" t="s">
        <v>383</v>
      </c>
      <c r="C193" s="22" t="s">
        <v>384</v>
      </c>
      <c r="D193" s="47"/>
      <c r="E193" s="48"/>
      <c r="G193" s="18"/>
      <c r="H193" s="3">
        <f t="shared" si="1"/>
        <v>0</v>
      </c>
    </row>
    <row r="194" spans="2:8" ht="12.75" customHeight="1">
      <c r="B194" s="5" t="s">
        <v>87</v>
      </c>
      <c r="C194" s="22" t="s">
        <v>385</v>
      </c>
      <c r="D194" s="47" t="s">
        <v>143</v>
      </c>
      <c r="E194" s="54">
        <v>2928240</v>
      </c>
      <c r="G194" s="18">
        <f>+'[165]11,1,1'!H39</f>
        <v>0</v>
      </c>
      <c r="H194" s="3">
        <f t="shared" si="1"/>
        <v>-2928240</v>
      </c>
    </row>
    <row r="195" spans="2:8" ht="12.75" customHeight="1">
      <c r="B195" s="5" t="s">
        <v>386</v>
      </c>
      <c r="C195" s="22" t="s">
        <v>387</v>
      </c>
      <c r="D195" s="47" t="s">
        <v>143</v>
      </c>
      <c r="E195" s="54">
        <v>2509920</v>
      </c>
      <c r="G195" s="18">
        <f>+'[165]11,1,2'!H39</f>
        <v>0</v>
      </c>
      <c r="H195" s="3">
        <f t="shared" si="1"/>
        <v>-2509920</v>
      </c>
    </row>
    <row r="196" spans="2:8" ht="12.75" customHeight="1">
      <c r="B196" s="5" t="s">
        <v>388</v>
      </c>
      <c r="C196" s="22" t="s">
        <v>389</v>
      </c>
      <c r="D196" s="47" t="s">
        <v>143</v>
      </c>
      <c r="E196" s="54">
        <v>2091600</v>
      </c>
      <c r="G196" s="18">
        <f>+'[165]11,1,3'!H39</f>
        <v>0</v>
      </c>
      <c r="H196" s="3">
        <f t="shared" si="1"/>
        <v>-2091600</v>
      </c>
    </row>
    <row r="197" spans="2:8" ht="12.75" customHeight="1">
      <c r="B197" s="5" t="s">
        <v>390</v>
      </c>
      <c r="C197" s="22" t="s">
        <v>391</v>
      </c>
      <c r="D197" s="47" t="s">
        <v>143</v>
      </c>
      <c r="E197" s="54">
        <v>1673280</v>
      </c>
      <c r="G197" s="18">
        <f>+'[165]11,1,4'!H39</f>
        <v>0</v>
      </c>
      <c r="H197" s="3">
        <f t="shared" si="1"/>
        <v>-1673280</v>
      </c>
    </row>
    <row r="198" spans="2:8" ht="12.75" customHeight="1">
      <c r="B198" s="5"/>
      <c r="C198" s="57" t="s">
        <v>392</v>
      </c>
      <c r="D198" s="47"/>
      <c r="E198" s="48"/>
      <c r="G198" s="18"/>
      <c r="H198" s="3">
        <f t="shared" si="1"/>
        <v>0</v>
      </c>
    </row>
    <row r="199" spans="2:8" ht="12.75" customHeight="1">
      <c r="B199" s="501" t="s">
        <v>393</v>
      </c>
      <c r="C199" s="40" t="s">
        <v>394</v>
      </c>
      <c r="D199" s="504" t="s">
        <v>143</v>
      </c>
      <c r="E199" s="505">
        <v>7968000</v>
      </c>
      <c r="G199" s="498">
        <f>+'[165]11,2'!H52</f>
        <v>0</v>
      </c>
      <c r="H199" s="500">
        <f t="shared" si="1"/>
        <v>-7968000</v>
      </c>
    </row>
    <row r="200" spans="2:8" ht="12.75" customHeight="1">
      <c r="B200" s="502"/>
      <c r="C200" s="22" t="s">
        <v>395</v>
      </c>
      <c r="D200" s="502"/>
      <c r="E200" s="506"/>
      <c r="G200" s="497"/>
      <c r="H200" s="497"/>
    </row>
    <row r="201" spans="2:8" ht="12.75" customHeight="1">
      <c r="B201" s="502"/>
      <c r="C201" s="40" t="s">
        <v>396</v>
      </c>
      <c r="D201" s="502"/>
      <c r="E201" s="506"/>
      <c r="G201" s="497"/>
      <c r="H201" s="497"/>
    </row>
    <row r="202" spans="2:8" ht="12.75" customHeight="1">
      <c r="B202" s="502"/>
      <c r="C202" s="22" t="s">
        <v>397</v>
      </c>
      <c r="D202" s="502"/>
      <c r="E202" s="506"/>
      <c r="G202" s="497"/>
      <c r="H202" s="497"/>
    </row>
    <row r="203" spans="2:8" ht="12.75" customHeight="1">
      <c r="B203" s="502"/>
      <c r="C203" s="40" t="s">
        <v>398</v>
      </c>
      <c r="D203" s="502"/>
      <c r="E203" s="506"/>
      <c r="G203" s="497"/>
      <c r="H203" s="497"/>
    </row>
    <row r="204" spans="2:8" ht="12.75" customHeight="1">
      <c r="B204" s="502"/>
      <c r="C204" s="40" t="s">
        <v>338</v>
      </c>
      <c r="D204" s="502"/>
      <c r="E204" s="506"/>
      <c r="G204" s="497"/>
      <c r="H204" s="497"/>
    </row>
    <row r="205" spans="2:8" ht="12.75" customHeight="1">
      <c r="B205" s="502"/>
      <c r="C205" s="40" t="s">
        <v>339</v>
      </c>
      <c r="D205" s="502"/>
      <c r="E205" s="506"/>
      <c r="G205" s="497"/>
      <c r="H205" s="497"/>
    </row>
    <row r="206" spans="2:8" ht="12.75" customHeight="1">
      <c r="B206" s="502"/>
      <c r="C206" s="40" t="s">
        <v>399</v>
      </c>
      <c r="D206" s="502"/>
      <c r="E206" s="506"/>
      <c r="G206" s="497"/>
      <c r="H206" s="497"/>
    </row>
    <row r="207" spans="2:8" ht="12.75" customHeight="1">
      <c r="B207" s="502"/>
      <c r="C207" s="40" t="s">
        <v>341</v>
      </c>
      <c r="D207" s="502"/>
      <c r="E207" s="506"/>
      <c r="G207" s="497"/>
      <c r="H207" s="497"/>
    </row>
    <row r="208" spans="2:8" ht="12.75" customHeight="1">
      <c r="B208" s="502"/>
      <c r="C208" s="40" t="s">
        <v>400</v>
      </c>
      <c r="D208" s="502"/>
      <c r="E208" s="506"/>
      <c r="G208" s="497"/>
      <c r="H208" s="497"/>
    </row>
    <row r="209" spans="2:8" ht="12.75" customHeight="1">
      <c r="B209" s="502"/>
      <c r="C209" s="40" t="s">
        <v>401</v>
      </c>
      <c r="D209" s="502"/>
      <c r="E209" s="506"/>
      <c r="G209" s="497"/>
      <c r="H209" s="497"/>
    </row>
    <row r="210" spans="2:8" ht="12.75" customHeight="1">
      <c r="B210" s="502"/>
      <c r="C210" s="40" t="s">
        <v>402</v>
      </c>
      <c r="D210" s="502"/>
      <c r="E210" s="506"/>
      <c r="G210" s="497"/>
      <c r="H210" s="497"/>
    </row>
    <row r="211" spans="2:8" ht="12.75" customHeight="1">
      <c r="B211" s="502"/>
      <c r="C211" s="40" t="s">
        <v>403</v>
      </c>
      <c r="D211" s="502"/>
      <c r="E211" s="506"/>
      <c r="G211" s="497"/>
      <c r="H211" s="497"/>
    </row>
    <row r="212" spans="2:8" ht="12.75" customHeight="1">
      <c r="B212" s="502"/>
      <c r="C212" s="40" t="s">
        <v>404</v>
      </c>
      <c r="D212" s="502"/>
      <c r="E212" s="506"/>
      <c r="G212" s="497"/>
      <c r="H212" s="497"/>
    </row>
    <row r="213" spans="2:8" ht="12.75" customHeight="1">
      <c r="B213" s="502"/>
      <c r="C213" s="40" t="s">
        <v>405</v>
      </c>
      <c r="D213" s="502"/>
      <c r="E213" s="506"/>
      <c r="G213" s="497"/>
      <c r="H213" s="497"/>
    </row>
    <row r="214" spans="2:8" ht="12.75" customHeight="1">
      <c r="B214" s="503"/>
      <c r="C214" s="40" t="s">
        <v>406</v>
      </c>
      <c r="D214" s="503"/>
      <c r="E214" s="507"/>
      <c r="G214" s="497"/>
      <c r="H214" s="497"/>
    </row>
    <row r="215" spans="2:8" ht="12.75" customHeight="1">
      <c r="B215" s="5"/>
      <c r="C215" s="40"/>
      <c r="D215" s="58"/>
      <c r="E215" s="59"/>
      <c r="G215" s="18"/>
      <c r="H215" s="3">
        <f t="shared" ref="H215:H217" si="2">+G215-E215</f>
        <v>0</v>
      </c>
    </row>
    <row r="216" spans="2:8" ht="12.75" customHeight="1">
      <c r="B216" s="5"/>
      <c r="C216" s="57" t="s">
        <v>407</v>
      </c>
      <c r="D216" s="47"/>
      <c r="E216" s="48"/>
      <c r="G216" s="18"/>
      <c r="H216" s="3">
        <f t="shared" si="2"/>
        <v>0</v>
      </c>
    </row>
    <row r="217" spans="2:8" ht="12.75" customHeight="1">
      <c r="B217" s="501" t="s">
        <v>408</v>
      </c>
      <c r="C217" s="40" t="s">
        <v>394</v>
      </c>
      <c r="D217" s="508" t="s">
        <v>143</v>
      </c>
      <c r="E217" s="505">
        <v>8466000</v>
      </c>
      <c r="G217" s="498">
        <f>+'[165]11,3'!H67</f>
        <v>0</v>
      </c>
      <c r="H217" s="499">
        <f t="shared" si="2"/>
        <v>-8466000</v>
      </c>
    </row>
    <row r="218" spans="2:8" ht="12.75" customHeight="1">
      <c r="B218" s="502"/>
      <c r="C218" s="22" t="s">
        <v>395</v>
      </c>
      <c r="D218" s="509"/>
      <c r="E218" s="506"/>
      <c r="G218" s="497"/>
      <c r="H218" s="497"/>
    </row>
    <row r="219" spans="2:8" ht="12.75" customHeight="1">
      <c r="B219" s="502"/>
      <c r="C219" s="40" t="s">
        <v>409</v>
      </c>
      <c r="D219" s="509"/>
      <c r="E219" s="506"/>
      <c r="G219" s="497"/>
      <c r="H219" s="497"/>
    </row>
    <row r="220" spans="2:8" ht="12.75" customHeight="1">
      <c r="B220" s="502"/>
      <c r="C220" s="22" t="s">
        <v>397</v>
      </c>
      <c r="D220" s="509"/>
      <c r="E220" s="506"/>
      <c r="G220" s="497"/>
      <c r="H220" s="497"/>
    </row>
    <row r="221" spans="2:8" ht="12.75" customHeight="1">
      <c r="B221" s="502"/>
      <c r="C221" s="40" t="s">
        <v>410</v>
      </c>
      <c r="D221" s="509"/>
      <c r="E221" s="506"/>
      <c r="G221" s="497"/>
      <c r="H221" s="497"/>
    </row>
    <row r="222" spans="2:8" ht="12.75" customHeight="1">
      <c r="B222" s="502"/>
      <c r="C222" s="40" t="s">
        <v>338</v>
      </c>
      <c r="D222" s="509"/>
      <c r="E222" s="506"/>
      <c r="G222" s="497"/>
      <c r="H222" s="497"/>
    </row>
    <row r="223" spans="2:8" ht="12.75" customHeight="1">
      <c r="B223" s="502"/>
      <c r="C223" s="40" t="s">
        <v>339</v>
      </c>
      <c r="D223" s="509"/>
      <c r="E223" s="506"/>
      <c r="G223" s="497"/>
      <c r="H223" s="497"/>
    </row>
    <row r="224" spans="2:8" ht="12.75" customHeight="1">
      <c r="B224" s="502"/>
      <c r="C224" s="40" t="s">
        <v>411</v>
      </c>
      <c r="D224" s="509"/>
      <c r="E224" s="506"/>
      <c r="G224" s="497"/>
      <c r="H224" s="497"/>
    </row>
    <row r="225" spans="2:8" ht="12.75" customHeight="1">
      <c r="B225" s="502"/>
      <c r="C225" s="40" t="s">
        <v>412</v>
      </c>
      <c r="D225" s="509"/>
      <c r="E225" s="506"/>
      <c r="G225" s="497"/>
      <c r="H225" s="497"/>
    </row>
    <row r="226" spans="2:8" ht="12.75" customHeight="1">
      <c r="B226" s="502"/>
      <c r="C226" s="40" t="s">
        <v>341</v>
      </c>
      <c r="D226" s="509"/>
      <c r="E226" s="506"/>
      <c r="G226" s="497"/>
      <c r="H226" s="497"/>
    </row>
    <row r="227" spans="2:8" ht="12.75" customHeight="1">
      <c r="B227" s="502"/>
      <c r="C227" s="40" t="s">
        <v>413</v>
      </c>
      <c r="D227" s="509"/>
      <c r="E227" s="506"/>
      <c r="G227" s="497"/>
      <c r="H227" s="497"/>
    </row>
    <row r="228" spans="2:8" ht="12.75" customHeight="1">
      <c r="B228" s="502"/>
      <c r="C228" s="40" t="s">
        <v>414</v>
      </c>
      <c r="D228" s="509"/>
      <c r="E228" s="506"/>
      <c r="G228" s="497"/>
      <c r="H228" s="497"/>
    </row>
    <row r="229" spans="2:8" ht="12.75" customHeight="1">
      <c r="B229" s="502"/>
      <c r="C229" s="40" t="s">
        <v>415</v>
      </c>
      <c r="D229" s="509"/>
      <c r="E229" s="506"/>
      <c r="G229" s="497"/>
      <c r="H229" s="497"/>
    </row>
    <row r="230" spans="2:8" ht="12.75" customHeight="1">
      <c r="B230" s="502"/>
      <c r="C230" s="40" t="s">
        <v>416</v>
      </c>
      <c r="D230" s="509"/>
      <c r="E230" s="506"/>
      <c r="G230" s="497"/>
      <c r="H230" s="497"/>
    </row>
    <row r="231" spans="2:8" ht="12.75" customHeight="1">
      <c r="B231" s="502"/>
      <c r="C231" s="40" t="s">
        <v>417</v>
      </c>
      <c r="D231" s="509"/>
      <c r="E231" s="506"/>
      <c r="G231" s="497"/>
      <c r="H231" s="497"/>
    </row>
    <row r="232" spans="2:8" ht="12.75" customHeight="1">
      <c r="B232" s="502"/>
      <c r="C232" s="40" t="s">
        <v>418</v>
      </c>
      <c r="D232" s="509"/>
      <c r="E232" s="506"/>
      <c r="G232" s="497"/>
      <c r="H232" s="497"/>
    </row>
    <row r="233" spans="2:8" ht="12.75" customHeight="1">
      <c r="B233" s="502"/>
      <c r="C233" s="40" t="s">
        <v>419</v>
      </c>
      <c r="D233" s="509"/>
      <c r="E233" s="506"/>
      <c r="G233" s="497"/>
      <c r="H233" s="497"/>
    </row>
    <row r="234" spans="2:8" ht="12.75" customHeight="1">
      <c r="B234" s="502"/>
      <c r="C234" s="40" t="s">
        <v>420</v>
      </c>
      <c r="D234" s="509"/>
      <c r="E234" s="506"/>
      <c r="G234" s="497"/>
      <c r="H234" s="497"/>
    </row>
    <row r="235" spans="2:8" ht="12.75" customHeight="1">
      <c r="B235" s="502"/>
      <c r="C235" s="40" t="s">
        <v>421</v>
      </c>
      <c r="D235" s="509"/>
      <c r="E235" s="506"/>
      <c r="G235" s="497"/>
      <c r="H235" s="497"/>
    </row>
    <row r="236" spans="2:8" ht="12.75" customHeight="1">
      <c r="B236" s="502"/>
      <c r="C236" s="40" t="s">
        <v>422</v>
      </c>
      <c r="D236" s="509"/>
      <c r="E236" s="506"/>
      <c r="G236" s="497"/>
      <c r="H236" s="497"/>
    </row>
    <row r="237" spans="2:8" ht="12.75" customHeight="1">
      <c r="B237" s="502"/>
      <c r="C237" s="40" t="s">
        <v>423</v>
      </c>
      <c r="D237" s="509"/>
      <c r="E237" s="506"/>
      <c r="G237" s="497"/>
      <c r="H237" s="497"/>
    </row>
    <row r="238" spans="2:8" ht="12.75" customHeight="1">
      <c r="B238" s="502"/>
      <c r="C238" s="40" t="s">
        <v>424</v>
      </c>
      <c r="D238" s="509"/>
      <c r="E238" s="506"/>
      <c r="G238" s="497"/>
      <c r="H238" s="497"/>
    </row>
    <row r="239" spans="2:8" ht="12.75" customHeight="1">
      <c r="B239" s="502"/>
      <c r="C239" s="40" t="s">
        <v>425</v>
      </c>
      <c r="D239" s="509"/>
      <c r="E239" s="506"/>
      <c r="G239" s="497"/>
      <c r="H239" s="497"/>
    </row>
    <row r="240" spans="2:8" ht="12.75" customHeight="1">
      <c r="B240" s="502"/>
      <c r="C240" s="40" t="s">
        <v>426</v>
      </c>
      <c r="D240" s="509"/>
      <c r="E240" s="506"/>
      <c r="G240" s="497"/>
      <c r="H240" s="497"/>
    </row>
    <row r="241" spans="2:8" ht="12.75" customHeight="1">
      <c r="B241" s="502"/>
      <c r="C241" s="40" t="s">
        <v>427</v>
      </c>
      <c r="D241" s="509"/>
      <c r="E241" s="506"/>
      <c r="G241" s="497"/>
      <c r="H241" s="497"/>
    </row>
    <row r="242" spans="2:8" ht="12.75" customHeight="1">
      <c r="B242" s="502"/>
      <c r="C242" s="40" t="s">
        <v>428</v>
      </c>
      <c r="D242" s="509"/>
      <c r="E242" s="506"/>
      <c r="G242" s="497"/>
      <c r="H242" s="497"/>
    </row>
    <row r="243" spans="2:8" ht="12.75" customHeight="1">
      <c r="B243" s="502"/>
      <c r="C243" s="40" t="s">
        <v>429</v>
      </c>
      <c r="D243" s="509"/>
      <c r="E243" s="506"/>
      <c r="G243" s="497"/>
      <c r="H243" s="497"/>
    </row>
    <row r="244" spans="2:8" ht="12.75" customHeight="1">
      <c r="B244" s="502"/>
      <c r="C244" s="40" t="s">
        <v>404</v>
      </c>
      <c r="D244" s="509"/>
      <c r="E244" s="506"/>
      <c r="G244" s="497"/>
      <c r="H244" s="497"/>
    </row>
    <row r="245" spans="2:8" ht="12.75" customHeight="1">
      <c r="B245" s="503"/>
      <c r="C245" s="40" t="s">
        <v>406</v>
      </c>
      <c r="D245" s="510"/>
      <c r="E245" s="507"/>
      <c r="G245" s="497"/>
      <c r="H245" s="497"/>
    </row>
    <row r="246" spans="2:8" ht="12.75" customHeight="1">
      <c r="B246" s="5"/>
      <c r="C246" s="40"/>
      <c r="D246" s="47"/>
      <c r="E246" s="48"/>
      <c r="G246" s="18"/>
      <c r="H246" s="3">
        <f t="shared" ref="H246:H333" si="3">+G246-E246</f>
        <v>0</v>
      </c>
    </row>
    <row r="247" spans="2:8" ht="29.25" customHeight="1">
      <c r="B247" s="4" t="s">
        <v>88</v>
      </c>
      <c r="C247" s="49" t="s">
        <v>430</v>
      </c>
      <c r="D247" s="50"/>
      <c r="E247" s="51">
        <f>SUM(E248:E257)</f>
        <v>835699</v>
      </c>
      <c r="G247" s="18"/>
      <c r="H247" s="3">
        <f t="shared" si="3"/>
        <v>-835699</v>
      </c>
    </row>
    <row r="248" spans="2:8" ht="12.75" customHeight="1">
      <c r="B248" s="52" t="s">
        <v>431</v>
      </c>
      <c r="C248" s="40" t="s">
        <v>432</v>
      </c>
      <c r="D248" s="60" t="s">
        <v>77</v>
      </c>
      <c r="E248" s="54">
        <v>135954</v>
      </c>
      <c r="G248" s="18">
        <f>+'[165]12,1'!H39</f>
        <v>0</v>
      </c>
      <c r="H248" s="3">
        <f t="shared" si="3"/>
        <v>-135954</v>
      </c>
    </row>
    <row r="249" spans="2:8" ht="111.75" customHeight="1">
      <c r="B249" s="52" t="s">
        <v>89</v>
      </c>
      <c r="C249" s="22" t="s">
        <v>433</v>
      </c>
      <c r="D249" s="60" t="s">
        <v>77</v>
      </c>
      <c r="E249" s="54">
        <v>156870</v>
      </c>
      <c r="G249" s="18">
        <f>+'[165]12,2'!H39</f>
        <v>0</v>
      </c>
      <c r="H249" s="3">
        <f t="shared" si="3"/>
        <v>-156870</v>
      </c>
    </row>
    <row r="250" spans="2:8" ht="12.75" customHeight="1">
      <c r="B250" s="52" t="s">
        <v>90</v>
      </c>
      <c r="C250" s="22" t="s">
        <v>434</v>
      </c>
      <c r="D250" s="60" t="s">
        <v>77</v>
      </c>
      <c r="E250" s="54">
        <v>135954</v>
      </c>
      <c r="G250" s="18">
        <f>+'[165]12,3'!H37</f>
        <v>0</v>
      </c>
      <c r="H250" s="3">
        <f t="shared" si="3"/>
        <v>-135954</v>
      </c>
    </row>
    <row r="251" spans="2:8" ht="12.75" customHeight="1">
      <c r="B251" s="52" t="s">
        <v>435</v>
      </c>
      <c r="C251" s="22" t="s">
        <v>436</v>
      </c>
      <c r="D251" s="60" t="s">
        <v>77</v>
      </c>
      <c r="E251" s="54">
        <v>16733</v>
      </c>
      <c r="G251" s="18">
        <f>+'[165]12,4'!H37</f>
        <v>0</v>
      </c>
      <c r="H251" s="3">
        <f t="shared" si="3"/>
        <v>-16733</v>
      </c>
    </row>
    <row r="252" spans="2:8" ht="12.75" customHeight="1">
      <c r="B252" s="52" t="s">
        <v>91</v>
      </c>
      <c r="C252" s="22" t="s">
        <v>437</v>
      </c>
      <c r="D252" s="60" t="s">
        <v>77</v>
      </c>
      <c r="E252" s="54">
        <v>16837</v>
      </c>
      <c r="G252" s="18">
        <f>+'[165]12,5'!H37</f>
        <v>0</v>
      </c>
      <c r="H252" s="3">
        <f t="shared" si="3"/>
        <v>-16837</v>
      </c>
    </row>
    <row r="253" spans="2:8" ht="12.75" customHeight="1">
      <c r="B253" s="52" t="s">
        <v>438</v>
      </c>
      <c r="C253" s="56" t="s">
        <v>439</v>
      </c>
      <c r="D253" s="60" t="s">
        <v>77</v>
      </c>
      <c r="E253" s="54">
        <v>52290</v>
      </c>
      <c r="G253" s="18">
        <f>+'[165]12,6'!H37</f>
        <v>0</v>
      </c>
      <c r="H253" s="3">
        <f t="shared" si="3"/>
        <v>-52290</v>
      </c>
    </row>
    <row r="254" spans="2:8" ht="12.75" customHeight="1">
      <c r="B254" s="52" t="s">
        <v>92</v>
      </c>
      <c r="C254" s="56" t="s">
        <v>440</v>
      </c>
      <c r="D254" s="60" t="s">
        <v>77</v>
      </c>
      <c r="E254" s="54">
        <v>54382</v>
      </c>
      <c r="G254" s="18">
        <f>+'[165]12,7'!H37</f>
        <v>0</v>
      </c>
      <c r="H254" s="3">
        <f t="shared" si="3"/>
        <v>-54382</v>
      </c>
    </row>
    <row r="255" spans="2:8" ht="12.75" customHeight="1">
      <c r="B255" s="52" t="s">
        <v>441</v>
      </c>
      <c r="C255" s="56" t="s">
        <v>442</v>
      </c>
      <c r="D255" s="60" t="s">
        <v>77</v>
      </c>
      <c r="E255" s="54">
        <v>88893</v>
      </c>
      <c r="G255" s="18">
        <f>+'[165]12,8'!H37</f>
        <v>0</v>
      </c>
      <c r="H255" s="3">
        <f t="shared" si="3"/>
        <v>-88893</v>
      </c>
    </row>
    <row r="256" spans="2:8" ht="12.75" customHeight="1">
      <c r="B256" s="52" t="s">
        <v>443</v>
      </c>
      <c r="C256" s="22" t="s">
        <v>444</v>
      </c>
      <c r="D256" s="60" t="s">
        <v>77</v>
      </c>
      <c r="E256" s="54">
        <v>88893</v>
      </c>
      <c r="G256" s="18">
        <f>+'[165]12,9'!H36</f>
        <v>0</v>
      </c>
      <c r="H256" s="3">
        <f t="shared" si="3"/>
        <v>-88893</v>
      </c>
    </row>
    <row r="257" spans="2:8" ht="12.75" customHeight="1">
      <c r="B257" s="52" t="s">
        <v>445</v>
      </c>
      <c r="C257" s="56" t="s">
        <v>446</v>
      </c>
      <c r="D257" s="60" t="s">
        <v>77</v>
      </c>
      <c r="E257" s="54">
        <v>88893</v>
      </c>
      <c r="G257" s="18">
        <f>+'[165]12,10'!H37</f>
        <v>0</v>
      </c>
      <c r="H257" s="3">
        <f t="shared" si="3"/>
        <v>-88893</v>
      </c>
    </row>
    <row r="258" spans="2:8" ht="12.75" customHeight="1">
      <c r="B258" s="52"/>
      <c r="C258" s="22"/>
      <c r="D258" s="60"/>
      <c r="E258" s="48"/>
      <c r="G258" s="18"/>
      <c r="H258" s="3">
        <f t="shared" si="3"/>
        <v>0</v>
      </c>
    </row>
    <row r="259" spans="2:8" ht="12.75" customHeight="1">
      <c r="B259" s="4" t="s">
        <v>447</v>
      </c>
      <c r="C259" s="49" t="s">
        <v>448</v>
      </c>
      <c r="D259" s="61"/>
      <c r="E259" s="51">
        <f>SUM(E260:E261)</f>
        <v>46812</v>
      </c>
      <c r="G259" s="18"/>
      <c r="H259" s="3">
        <f t="shared" si="3"/>
        <v>-46812</v>
      </c>
    </row>
    <row r="260" spans="2:8" ht="12.75" customHeight="1">
      <c r="B260" s="52" t="s">
        <v>449</v>
      </c>
      <c r="C260" s="22" t="s">
        <v>450</v>
      </c>
      <c r="D260" s="60" t="s">
        <v>77</v>
      </c>
      <c r="E260" s="54">
        <v>11952</v>
      </c>
      <c r="G260" s="18">
        <f>+'[165]13,1'!H37</f>
        <v>0</v>
      </c>
      <c r="H260" s="3">
        <f t="shared" si="3"/>
        <v>-11952</v>
      </c>
    </row>
    <row r="261" spans="2:8" ht="66.75" customHeight="1">
      <c r="B261" s="52" t="s">
        <v>451</v>
      </c>
      <c r="C261" s="56" t="s">
        <v>452</v>
      </c>
      <c r="D261" s="60" t="s">
        <v>143</v>
      </c>
      <c r="E261" s="54">
        <v>34860</v>
      </c>
      <c r="G261" s="18">
        <f>+'[165]13,2'!H37</f>
        <v>0</v>
      </c>
      <c r="H261" s="3">
        <f t="shared" si="3"/>
        <v>-34860</v>
      </c>
    </row>
    <row r="262" spans="2:8" ht="12.75" customHeight="1">
      <c r="B262" s="62"/>
      <c r="C262" s="63"/>
      <c r="D262" s="47"/>
      <c r="E262" s="48"/>
      <c r="G262" s="18"/>
      <c r="H262" s="3">
        <f t="shared" si="3"/>
        <v>0</v>
      </c>
    </row>
    <row r="263" spans="2:8" ht="29.25" customHeight="1">
      <c r="B263" s="64" t="s">
        <v>93</v>
      </c>
      <c r="C263" s="65" t="s">
        <v>453</v>
      </c>
      <c r="D263" s="50"/>
      <c r="E263" s="51">
        <f>SUM(E265:E277)</f>
        <v>1140967</v>
      </c>
      <c r="G263" s="18"/>
      <c r="H263" s="3">
        <f t="shared" si="3"/>
        <v>-1140967</v>
      </c>
    </row>
    <row r="264" spans="2:8" ht="12.75" customHeight="1">
      <c r="B264" s="66"/>
      <c r="C264" s="67"/>
      <c r="D264" s="47"/>
      <c r="E264" s="48"/>
      <c r="G264" s="18"/>
      <c r="H264" s="3">
        <f t="shared" si="3"/>
        <v>0</v>
      </c>
    </row>
    <row r="265" spans="2:8" ht="12.75" customHeight="1">
      <c r="B265" s="68" t="s">
        <v>94</v>
      </c>
      <c r="C265" s="31" t="s">
        <v>454</v>
      </c>
      <c r="D265" s="69" t="s">
        <v>143</v>
      </c>
      <c r="E265" s="70">
        <v>41832</v>
      </c>
      <c r="G265" s="18">
        <f>+'[165]14,1'!H37</f>
        <v>0</v>
      </c>
      <c r="H265" s="3">
        <f t="shared" si="3"/>
        <v>-41832</v>
      </c>
    </row>
    <row r="266" spans="2:8" ht="12.75" customHeight="1">
      <c r="B266" s="5" t="s">
        <v>95</v>
      </c>
      <c r="C266" s="22" t="s">
        <v>357</v>
      </c>
      <c r="D266" s="69"/>
      <c r="E266" s="70">
        <v>0</v>
      </c>
      <c r="G266" s="18"/>
      <c r="H266" s="3">
        <f t="shared" si="3"/>
        <v>0</v>
      </c>
    </row>
    <row r="267" spans="2:8" ht="12.75" customHeight="1">
      <c r="B267" s="30" t="s">
        <v>96</v>
      </c>
      <c r="C267" s="22" t="s">
        <v>455</v>
      </c>
      <c r="D267" s="69" t="s">
        <v>77</v>
      </c>
      <c r="E267" s="70">
        <v>10458</v>
      </c>
      <c r="G267" s="18">
        <f>+'[165]14,2,1'!H43</f>
        <v>0</v>
      </c>
      <c r="H267" s="3">
        <f t="shared" si="3"/>
        <v>-10458</v>
      </c>
    </row>
    <row r="268" spans="2:8" ht="12.75" customHeight="1">
      <c r="B268" s="30" t="s">
        <v>97</v>
      </c>
      <c r="C268" s="22" t="s">
        <v>456</v>
      </c>
      <c r="D268" s="69" t="s">
        <v>77</v>
      </c>
      <c r="E268" s="70">
        <v>13595</v>
      </c>
      <c r="G268" s="18">
        <f>+'[165]14,2,2'!H43</f>
        <v>0</v>
      </c>
      <c r="H268" s="3">
        <f t="shared" si="3"/>
        <v>-13595</v>
      </c>
    </row>
    <row r="269" spans="2:8" ht="12.75" customHeight="1">
      <c r="B269" s="5" t="s">
        <v>457</v>
      </c>
      <c r="C269" s="22" t="s">
        <v>458</v>
      </c>
      <c r="D269" s="69" t="s">
        <v>77</v>
      </c>
      <c r="E269" s="70">
        <v>24053</v>
      </c>
      <c r="G269" s="18">
        <f>+'[165]14,2,3'!H43</f>
        <v>0</v>
      </c>
      <c r="H269" s="3">
        <f t="shared" si="3"/>
        <v>-24053</v>
      </c>
    </row>
    <row r="270" spans="2:8" ht="12.75" customHeight="1">
      <c r="B270" s="5" t="s">
        <v>98</v>
      </c>
      <c r="C270" s="22" t="s">
        <v>459</v>
      </c>
      <c r="D270" s="69" t="s">
        <v>143</v>
      </c>
      <c r="E270" s="54">
        <v>88893</v>
      </c>
      <c r="G270" s="18">
        <f>+'[165]14,3'!H44</f>
        <v>0</v>
      </c>
      <c r="H270" s="3">
        <f t="shared" si="3"/>
        <v>-88893</v>
      </c>
    </row>
    <row r="271" spans="2:8" ht="12.75" customHeight="1">
      <c r="B271" s="5" t="s">
        <v>99</v>
      </c>
      <c r="C271" s="22" t="s">
        <v>460</v>
      </c>
      <c r="D271" s="69" t="s">
        <v>77</v>
      </c>
      <c r="E271" s="54">
        <v>41832</v>
      </c>
      <c r="G271" s="18">
        <f>+'[165]14,4'!H37</f>
        <v>0</v>
      </c>
      <c r="H271" s="3">
        <f t="shared" si="3"/>
        <v>-41832</v>
      </c>
    </row>
    <row r="272" spans="2:8" ht="12.75" customHeight="1">
      <c r="B272" s="30" t="s">
        <v>100</v>
      </c>
      <c r="C272" s="22" t="s">
        <v>461</v>
      </c>
      <c r="D272" s="69" t="s">
        <v>143</v>
      </c>
      <c r="E272" s="54">
        <v>94122</v>
      </c>
      <c r="G272" s="18">
        <f>+'[165]14,5'!H41</f>
        <v>0</v>
      </c>
      <c r="H272" s="3">
        <f t="shared" si="3"/>
        <v>-94122</v>
      </c>
    </row>
    <row r="273" spans="1:26" ht="12.75" customHeight="1">
      <c r="B273" s="5" t="s">
        <v>101</v>
      </c>
      <c r="C273" s="22" t="s">
        <v>462</v>
      </c>
      <c r="D273" s="69" t="s">
        <v>143</v>
      </c>
      <c r="E273" s="54">
        <v>177786</v>
      </c>
      <c r="G273" s="18">
        <f>+'[165]14,6'!H41</f>
        <v>0</v>
      </c>
      <c r="H273" s="3">
        <f t="shared" si="3"/>
        <v>-177786</v>
      </c>
    </row>
    <row r="274" spans="1:26" ht="109.5" customHeight="1">
      <c r="B274" s="5" t="s">
        <v>102</v>
      </c>
      <c r="C274" s="22" t="s">
        <v>463</v>
      </c>
      <c r="D274" s="69" t="s">
        <v>143</v>
      </c>
      <c r="E274" s="54">
        <v>376488</v>
      </c>
      <c r="G274" s="18">
        <f>+'[165]14,7'!H41</f>
        <v>0</v>
      </c>
      <c r="H274" s="3">
        <f t="shared" si="3"/>
        <v>-376488</v>
      </c>
    </row>
    <row r="275" spans="1:26" ht="12.75" customHeight="1">
      <c r="B275" s="5" t="s">
        <v>464</v>
      </c>
      <c r="C275" s="22" t="s">
        <v>465</v>
      </c>
      <c r="D275" s="69" t="s">
        <v>143</v>
      </c>
      <c r="E275" s="54">
        <v>83664</v>
      </c>
      <c r="G275" s="18">
        <f>+'[165]14,8'!H41</f>
        <v>0</v>
      </c>
      <c r="H275" s="3">
        <f t="shared" si="3"/>
        <v>-83664</v>
      </c>
    </row>
    <row r="276" spans="1:26" ht="12.75" customHeight="1">
      <c r="B276" s="5" t="s">
        <v>103</v>
      </c>
      <c r="C276" s="22" t="s">
        <v>466</v>
      </c>
      <c r="D276" s="69" t="s">
        <v>143</v>
      </c>
      <c r="E276" s="54">
        <v>52290</v>
      </c>
      <c r="G276" s="18">
        <f>+'[165]14,9'!H41</f>
        <v>0</v>
      </c>
      <c r="H276" s="3">
        <f t="shared" si="3"/>
        <v>-52290</v>
      </c>
    </row>
    <row r="277" spans="1:26" ht="12.75" customHeight="1">
      <c r="B277" s="5" t="s">
        <v>467</v>
      </c>
      <c r="C277" s="22" t="s">
        <v>468</v>
      </c>
      <c r="D277" s="69" t="s">
        <v>143</v>
      </c>
      <c r="E277" s="54">
        <v>135954</v>
      </c>
      <c r="G277" s="18">
        <f>+'[165]14,10'!H41</f>
        <v>0</v>
      </c>
      <c r="H277" s="3">
        <f t="shared" si="3"/>
        <v>-135954</v>
      </c>
    </row>
    <row r="278" spans="1:26" ht="12.75" customHeight="1">
      <c r="B278" s="62"/>
      <c r="C278" s="63"/>
      <c r="D278" s="47"/>
      <c r="E278" s="48"/>
      <c r="G278" s="18"/>
      <c r="H278" s="3">
        <f t="shared" si="3"/>
        <v>0</v>
      </c>
    </row>
    <row r="279" spans="1:26" ht="12.75" customHeight="1">
      <c r="B279" s="64" t="s">
        <v>104</v>
      </c>
      <c r="C279" s="65" t="s">
        <v>469</v>
      </c>
      <c r="D279" s="50"/>
      <c r="E279" s="51">
        <f>SUM(E281:E286)</f>
        <v>983052</v>
      </c>
      <c r="G279" s="18"/>
      <c r="H279" s="3">
        <f t="shared" si="3"/>
        <v>-983052</v>
      </c>
    </row>
    <row r="280" spans="1:26" ht="12.75" customHeight="1">
      <c r="B280" s="66"/>
      <c r="C280" s="67"/>
      <c r="D280" s="47"/>
      <c r="E280" s="48"/>
      <c r="G280" s="18"/>
      <c r="H280" s="3">
        <f t="shared" si="3"/>
        <v>0</v>
      </c>
    </row>
    <row r="281" spans="1:26" ht="12.75" customHeight="1">
      <c r="B281" s="5" t="s">
        <v>105</v>
      </c>
      <c r="C281" s="22" t="s">
        <v>470</v>
      </c>
      <c r="D281" s="47" t="s">
        <v>143</v>
      </c>
      <c r="E281" s="54">
        <v>146412</v>
      </c>
      <c r="G281" s="18">
        <f>+'[165]15,1'!H43</f>
        <v>0</v>
      </c>
      <c r="H281" s="3">
        <f t="shared" si="3"/>
        <v>-146412</v>
      </c>
    </row>
    <row r="282" spans="1:26" ht="12.75" customHeight="1">
      <c r="B282" s="5" t="s">
        <v>106</v>
      </c>
      <c r="C282" s="22" t="s">
        <v>471</v>
      </c>
      <c r="D282" s="47" t="s">
        <v>143</v>
      </c>
      <c r="E282" s="54">
        <v>167328</v>
      </c>
      <c r="G282" s="18">
        <f>+'[165]15,2'!H43</f>
        <v>0</v>
      </c>
      <c r="H282" s="3">
        <f t="shared" si="3"/>
        <v>-167328</v>
      </c>
    </row>
    <row r="283" spans="1:26" ht="12.75" customHeight="1">
      <c r="B283" s="5" t="s">
        <v>107</v>
      </c>
      <c r="C283" s="22" t="s">
        <v>472</v>
      </c>
      <c r="D283" s="47" t="s">
        <v>143</v>
      </c>
      <c r="E283" s="54">
        <v>177786</v>
      </c>
      <c r="G283" s="18">
        <f>+'[165]15,3'!H43</f>
        <v>0</v>
      </c>
      <c r="H283" s="3">
        <f t="shared" si="3"/>
        <v>-177786</v>
      </c>
    </row>
    <row r="284" spans="1:26" ht="12.75" customHeight="1">
      <c r="B284" s="5" t="s">
        <v>473</v>
      </c>
      <c r="C284" s="71" t="s">
        <v>474</v>
      </c>
      <c r="D284" s="47" t="s">
        <v>143</v>
      </c>
      <c r="E284" s="54">
        <v>146412</v>
      </c>
      <c r="G284" s="18">
        <f>+'[165]15,4'!H43</f>
        <v>0</v>
      </c>
      <c r="H284" s="3">
        <f t="shared" si="3"/>
        <v>-146412</v>
      </c>
    </row>
    <row r="285" spans="1:26" ht="12.75" customHeight="1">
      <c r="B285" s="5" t="s">
        <v>475</v>
      </c>
      <c r="C285" s="71" t="s">
        <v>476</v>
      </c>
      <c r="D285" s="47" t="s">
        <v>143</v>
      </c>
      <c r="E285" s="54">
        <v>167328</v>
      </c>
      <c r="G285" s="18">
        <f>+'[165]15,5'!H43</f>
        <v>0</v>
      </c>
      <c r="H285" s="3">
        <f t="shared" si="3"/>
        <v>-167328</v>
      </c>
    </row>
    <row r="286" spans="1:26" ht="12.75" customHeight="1">
      <c r="B286" s="45" t="s">
        <v>477</v>
      </c>
      <c r="C286" s="72" t="s">
        <v>478</v>
      </c>
      <c r="D286" s="47" t="s">
        <v>143</v>
      </c>
      <c r="E286" s="54">
        <v>177786</v>
      </c>
      <c r="G286" s="18">
        <f>+'[165]15,6'!H43</f>
        <v>0</v>
      </c>
      <c r="H286" s="3">
        <f t="shared" si="3"/>
        <v>-177786</v>
      </c>
    </row>
    <row r="287" spans="1:26" ht="12.75" customHeight="1">
      <c r="B287" s="73"/>
      <c r="C287" s="74"/>
      <c r="D287" s="47"/>
      <c r="E287" s="48"/>
      <c r="G287" s="18"/>
      <c r="H287" s="3">
        <f t="shared" si="3"/>
        <v>0</v>
      </c>
    </row>
    <row r="288" spans="1:26" ht="12.75" customHeight="1">
      <c r="A288" s="75"/>
      <c r="B288" s="64" t="s">
        <v>108</v>
      </c>
      <c r="C288" s="65" t="s">
        <v>479</v>
      </c>
      <c r="D288" s="42"/>
      <c r="E288" s="17">
        <f>SUM(E289:E313)</f>
        <v>8584972</v>
      </c>
      <c r="F288" s="75"/>
      <c r="G288" s="18"/>
      <c r="H288" s="3">
        <f t="shared" si="3"/>
        <v>-8584972</v>
      </c>
      <c r="I288" s="75"/>
      <c r="J288" s="75"/>
      <c r="K288" s="75"/>
      <c r="L288" s="75"/>
      <c r="M288" s="75"/>
      <c r="N288" s="75"/>
      <c r="O288" s="75"/>
      <c r="P288" s="75"/>
      <c r="Q288" s="75"/>
      <c r="R288" s="75"/>
      <c r="S288" s="75"/>
      <c r="T288" s="75"/>
      <c r="U288" s="75"/>
      <c r="V288" s="75"/>
      <c r="W288" s="75"/>
      <c r="X288" s="75"/>
      <c r="Y288" s="75"/>
      <c r="Z288" s="75"/>
    </row>
    <row r="289" spans="1:26" ht="12.75" customHeight="1">
      <c r="A289" s="75"/>
      <c r="B289" s="76"/>
      <c r="C289" s="77"/>
      <c r="D289" s="78"/>
      <c r="E289" s="79"/>
      <c r="F289" s="75"/>
      <c r="G289" s="18"/>
      <c r="H289" s="3">
        <f t="shared" si="3"/>
        <v>0</v>
      </c>
      <c r="I289" s="75"/>
      <c r="J289" s="75"/>
      <c r="K289" s="75"/>
      <c r="L289" s="75"/>
      <c r="M289" s="75"/>
      <c r="N289" s="75"/>
      <c r="O289" s="75"/>
      <c r="P289" s="75"/>
      <c r="Q289" s="75"/>
      <c r="R289" s="75"/>
      <c r="S289" s="75"/>
      <c r="T289" s="75"/>
      <c r="U289" s="75"/>
      <c r="V289" s="75"/>
      <c r="W289" s="75"/>
      <c r="X289" s="75"/>
      <c r="Y289" s="75"/>
      <c r="Z289" s="75"/>
    </row>
    <row r="290" spans="1:26" ht="12.75" customHeight="1">
      <c r="A290" s="75"/>
      <c r="B290" s="80" t="s">
        <v>109</v>
      </c>
      <c r="C290" s="22" t="s">
        <v>480</v>
      </c>
      <c r="D290" s="78" t="s">
        <v>77</v>
      </c>
      <c r="E290" s="81">
        <v>67977</v>
      </c>
      <c r="F290" s="75"/>
      <c r="G290" s="18">
        <f>+'[165]16,1'!H39</f>
        <v>0</v>
      </c>
      <c r="H290" s="3">
        <f t="shared" si="3"/>
        <v>-67977</v>
      </c>
      <c r="I290" s="75"/>
      <c r="J290" s="75"/>
      <c r="K290" s="75"/>
      <c r="L290" s="75"/>
      <c r="M290" s="75"/>
      <c r="N290" s="75"/>
      <c r="O290" s="75"/>
      <c r="P290" s="75"/>
      <c r="Q290" s="75"/>
      <c r="R290" s="75"/>
      <c r="S290" s="75"/>
      <c r="T290" s="75"/>
      <c r="U290" s="75"/>
      <c r="V290" s="75"/>
      <c r="W290" s="75"/>
      <c r="X290" s="75"/>
      <c r="Y290" s="75"/>
      <c r="Z290" s="75"/>
    </row>
    <row r="291" spans="1:26" ht="12.75" customHeight="1">
      <c r="A291" s="75"/>
      <c r="B291" s="80" t="s">
        <v>110</v>
      </c>
      <c r="C291" s="22" t="s">
        <v>481</v>
      </c>
      <c r="D291" s="78" t="s">
        <v>77</v>
      </c>
      <c r="E291" s="81">
        <v>20916</v>
      </c>
      <c r="F291" s="75"/>
      <c r="G291" s="18">
        <f>+'[165]16,2'!H38</f>
        <v>0</v>
      </c>
      <c r="H291" s="3">
        <f t="shared" si="3"/>
        <v>-20916</v>
      </c>
      <c r="I291" s="75"/>
      <c r="J291" s="75"/>
      <c r="K291" s="75"/>
      <c r="L291" s="75"/>
      <c r="M291" s="75"/>
      <c r="N291" s="75"/>
      <c r="O291" s="75"/>
      <c r="P291" s="75"/>
      <c r="Q291" s="75"/>
      <c r="R291" s="75"/>
      <c r="S291" s="75"/>
      <c r="T291" s="75"/>
      <c r="U291" s="75"/>
      <c r="V291" s="75"/>
      <c r="W291" s="75"/>
      <c r="X291" s="75"/>
      <c r="Y291" s="75"/>
      <c r="Z291" s="75"/>
    </row>
    <row r="292" spans="1:26" ht="12.75" customHeight="1">
      <c r="A292" s="75"/>
      <c r="B292" s="80" t="s">
        <v>482</v>
      </c>
      <c r="C292" s="22" t="s">
        <v>483</v>
      </c>
      <c r="D292" s="78" t="s">
        <v>143</v>
      </c>
      <c r="E292" s="81">
        <v>88893</v>
      </c>
      <c r="F292" s="75"/>
      <c r="G292" s="18">
        <f>+'[165]16,3'!H39</f>
        <v>0</v>
      </c>
      <c r="H292" s="3">
        <f t="shared" si="3"/>
        <v>-88893</v>
      </c>
      <c r="I292" s="75"/>
      <c r="J292" s="75"/>
      <c r="K292" s="75"/>
      <c r="L292" s="75"/>
      <c r="M292" s="75"/>
      <c r="N292" s="75"/>
      <c r="O292" s="75"/>
      <c r="P292" s="75"/>
      <c r="Q292" s="75"/>
      <c r="R292" s="75"/>
      <c r="S292" s="75"/>
      <c r="T292" s="75"/>
      <c r="U292" s="75"/>
      <c r="V292" s="75"/>
      <c r="W292" s="75"/>
      <c r="X292" s="75"/>
      <c r="Y292" s="75"/>
      <c r="Z292" s="75"/>
    </row>
    <row r="293" spans="1:26" ht="12.75" customHeight="1">
      <c r="A293" s="75"/>
      <c r="B293" s="80" t="s">
        <v>111</v>
      </c>
      <c r="C293" s="22" t="s">
        <v>182</v>
      </c>
      <c r="D293" s="78" t="s">
        <v>143</v>
      </c>
      <c r="E293" s="81">
        <v>125496</v>
      </c>
      <c r="F293" s="75"/>
      <c r="G293" s="18">
        <f>+'[165]16,4'!H39</f>
        <v>0</v>
      </c>
      <c r="H293" s="3">
        <f t="shared" si="3"/>
        <v>-125496</v>
      </c>
      <c r="I293" s="75"/>
      <c r="J293" s="75"/>
      <c r="K293" s="75"/>
      <c r="L293" s="75"/>
      <c r="M293" s="75"/>
      <c r="N293" s="75"/>
      <c r="O293" s="75"/>
      <c r="P293" s="75"/>
      <c r="Q293" s="75"/>
      <c r="R293" s="75"/>
      <c r="S293" s="75"/>
      <c r="T293" s="75"/>
      <c r="U293" s="75"/>
      <c r="V293" s="75"/>
      <c r="W293" s="75"/>
      <c r="X293" s="75"/>
      <c r="Y293" s="75"/>
      <c r="Z293" s="75"/>
    </row>
    <row r="294" spans="1:26" ht="12.75" customHeight="1">
      <c r="A294" s="75"/>
      <c r="B294" s="80" t="s">
        <v>112</v>
      </c>
      <c r="C294" s="22" t="s">
        <v>183</v>
      </c>
      <c r="D294" s="78" t="s">
        <v>77</v>
      </c>
      <c r="E294" s="81">
        <v>36603</v>
      </c>
      <c r="F294" s="75"/>
      <c r="G294" s="18">
        <f>+'[165]16,5'!H40</f>
        <v>0</v>
      </c>
      <c r="H294" s="3">
        <f t="shared" si="3"/>
        <v>-36603</v>
      </c>
      <c r="I294" s="75"/>
      <c r="J294" s="75"/>
      <c r="K294" s="75"/>
      <c r="L294" s="75"/>
      <c r="M294" s="75"/>
      <c r="N294" s="75"/>
      <c r="O294" s="75"/>
      <c r="P294" s="75"/>
      <c r="Q294" s="75"/>
      <c r="R294" s="75"/>
      <c r="S294" s="75"/>
      <c r="T294" s="75"/>
      <c r="U294" s="75"/>
      <c r="V294" s="75"/>
      <c r="W294" s="75"/>
      <c r="X294" s="75"/>
      <c r="Y294" s="75"/>
      <c r="Z294" s="75"/>
    </row>
    <row r="295" spans="1:26" ht="12.75" customHeight="1">
      <c r="A295" s="75"/>
      <c r="B295" s="80" t="s">
        <v>113</v>
      </c>
      <c r="C295" s="22" t="s">
        <v>484</v>
      </c>
      <c r="D295" s="78" t="s">
        <v>143</v>
      </c>
      <c r="E295" s="81">
        <v>67977</v>
      </c>
      <c r="F295" s="75"/>
      <c r="G295" s="18">
        <f>+'[165]16,6'!H40</f>
        <v>0</v>
      </c>
      <c r="H295" s="3">
        <f t="shared" si="3"/>
        <v>-67977</v>
      </c>
      <c r="I295" s="75"/>
      <c r="J295" s="75"/>
      <c r="K295" s="75"/>
      <c r="L295" s="75"/>
      <c r="M295" s="75"/>
      <c r="N295" s="75"/>
      <c r="O295" s="75"/>
      <c r="P295" s="75"/>
      <c r="Q295" s="75"/>
      <c r="R295" s="75"/>
      <c r="S295" s="75"/>
      <c r="T295" s="75"/>
      <c r="U295" s="75"/>
      <c r="V295" s="75"/>
      <c r="W295" s="75"/>
      <c r="X295" s="75"/>
      <c r="Y295" s="75"/>
      <c r="Z295" s="75"/>
    </row>
    <row r="296" spans="1:26" ht="12.75" customHeight="1">
      <c r="A296" s="75"/>
      <c r="B296" s="80" t="s">
        <v>114</v>
      </c>
      <c r="C296" s="56" t="s">
        <v>485</v>
      </c>
      <c r="D296" s="78" t="s">
        <v>143</v>
      </c>
      <c r="E296" s="81">
        <v>78435</v>
      </c>
      <c r="F296" s="75"/>
      <c r="G296" s="18">
        <f>+'[165]16,7'!H38</f>
        <v>0</v>
      </c>
      <c r="H296" s="3">
        <f t="shared" si="3"/>
        <v>-78435</v>
      </c>
      <c r="I296" s="75"/>
      <c r="J296" s="75"/>
      <c r="K296" s="75"/>
      <c r="L296" s="75"/>
      <c r="M296" s="75"/>
      <c r="N296" s="75"/>
      <c r="O296" s="75"/>
      <c r="P296" s="75"/>
      <c r="Q296" s="75"/>
      <c r="R296" s="75"/>
      <c r="S296" s="75"/>
      <c r="T296" s="75"/>
      <c r="U296" s="75"/>
      <c r="V296" s="75"/>
      <c r="W296" s="75"/>
      <c r="X296" s="75"/>
      <c r="Y296" s="75"/>
      <c r="Z296" s="75"/>
    </row>
    <row r="297" spans="1:26" ht="12.75" customHeight="1">
      <c r="A297" s="75"/>
      <c r="B297" s="80" t="s">
        <v>486</v>
      </c>
      <c r="C297" s="40" t="s">
        <v>487</v>
      </c>
      <c r="D297" s="78" t="s">
        <v>143</v>
      </c>
      <c r="E297" s="81">
        <v>481068</v>
      </c>
      <c r="F297" s="75"/>
      <c r="G297" s="18">
        <f>+'[165]16,8'!H39</f>
        <v>0</v>
      </c>
      <c r="H297" s="3">
        <f t="shared" si="3"/>
        <v>-481068</v>
      </c>
      <c r="I297" s="75"/>
      <c r="J297" s="75"/>
      <c r="K297" s="75"/>
      <c r="L297" s="75"/>
      <c r="M297" s="75"/>
      <c r="N297" s="75"/>
      <c r="O297" s="75"/>
      <c r="P297" s="75"/>
      <c r="Q297" s="75"/>
      <c r="R297" s="75"/>
      <c r="S297" s="75"/>
      <c r="T297" s="75"/>
      <c r="U297" s="75"/>
      <c r="V297" s="75"/>
      <c r="W297" s="75"/>
      <c r="X297" s="75"/>
      <c r="Y297" s="75"/>
      <c r="Z297" s="75"/>
    </row>
    <row r="298" spans="1:26" ht="12.75" customHeight="1">
      <c r="A298" s="75"/>
      <c r="B298" s="80" t="s">
        <v>115</v>
      </c>
      <c r="C298" s="22" t="s">
        <v>488</v>
      </c>
      <c r="D298" s="78" t="s">
        <v>143</v>
      </c>
      <c r="E298" s="81">
        <v>376488</v>
      </c>
      <c r="F298" s="75"/>
      <c r="G298" s="18">
        <f>+'[165]16,9'!H38</f>
        <v>0</v>
      </c>
      <c r="H298" s="3">
        <f t="shared" si="3"/>
        <v>-376488</v>
      </c>
      <c r="I298" s="75"/>
      <c r="J298" s="75"/>
      <c r="K298" s="75"/>
      <c r="L298" s="75"/>
      <c r="M298" s="75"/>
      <c r="N298" s="75"/>
      <c r="O298" s="75"/>
      <c r="P298" s="75"/>
      <c r="Q298" s="75"/>
      <c r="R298" s="75"/>
      <c r="S298" s="75"/>
      <c r="T298" s="75"/>
      <c r="U298" s="75"/>
      <c r="V298" s="75"/>
      <c r="W298" s="75"/>
      <c r="X298" s="75"/>
      <c r="Y298" s="75"/>
      <c r="Z298" s="75"/>
    </row>
    <row r="299" spans="1:26" ht="12.75" customHeight="1">
      <c r="A299" s="75"/>
      <c r="B299" s="80" t="s">
        <v>116</v>
      </c>
      <c r="C299" s="22" t="s">
        <v>489</v>
      </c>
      <c r="D299" s="78" t="s">
        <v>143</v>
      </c>
      <c r="E299" s="81">
        <v>481068</v>
      </c>
      <c r="F299" s="75"/>
      <c r="G299" s="18">
        <f>+'[165]16,10'!H39</f>
        <v>0</v>
      </c>
      <c r="H299" s="3">
        <f t="shared" si="3"/>
        <v>-481068</v>
      </c>
      <c r="I299" s="75"/>
      <c r="J299" s="75"/>
      <c r="K299" s="75"/>
      <c r="L299" s="75"/>
      <c r="M299" s="75"/>
      <c r="N299" s="75"/>
      <c r="O299" s="75"/>
      <c r="P299" s="75"/>
      <c r="Q299" s="75"/>
      <c r="R299" s="75"/>
      <c r="S299" s="75"/>
      <c r="T299" s="75"/>
      <c r="U299" s="75"/>
      <c r="V299" s="75"/>
      <c r="W299" s="75"/>
      <c r="X299" s="75"/>
      <c r="Y299" s="75"/>
      <c r="Z299" s="75"/>
    </row>
    <row r="300" spans="1:26" ht="12.75" customHeight="1">
      <c r="A300" s="75"/>
      <c r="B300" s="80" t="s">
        <v>117</v>
      </c>
      <c r="C300" s="82" t="s">
        <v>490</v>
      </c>
      <c r="D300" s="78" t="s">
        <v>77</v>
      </c>
      <c r="E300" s="81">
        <v>679770</v>
      </c>
      <c r="F300" s="75"/>
      <c r="G300" s="18">
        <f>+'[165]16,11'!H39</f>
        <v>0</v>
      </c>
      <c r="H300" s="3">
        <f t="shared" si="3"/>
        <v>-679770</v>
      </c>
      <c r="I300" s="75"/>
      <c r="J300" s="75"/>
      <c r="K300" s="75"/>
      <c r="L300" s="75"/>
      <c r="M300" s="75"/>
      <c r="N300" s="75"/>
      <c r="O300" s="75"/>
      <c r="P300" s="75"/>
      <c r="Q300" s="75"/>
      <c r="R300" s="75"/>
      <c r="S300" s="75"/>
      <c r="T300" s="75"/>
      <c r="U300" s="75"/>
      <c r="V300" s="75"/>
      <c r="W300" s="75"/>
      <c r="X300" s="75"/>
      <c r="Y300" s="75"/>
      <c r="Z300" s="75"/>
    </row>
    <row r="301" spans="1:26" ht="12.75" customHeight="1">
      <c r="A301" s="75"/>
      <c r="B301" s="80" t="s">
        <v>118</v>
      </c>
      <c r="C301" s="22" t="s">
        <v>491</v>
      </c>
      <c r="D301" s="78" t="s">
        <v>143</v>
      </c>
      <c r="E301" s="81">
        <v>62748</v>
      </c>
      <c r="F301" s="75"/>
      <c r="G301" s="18">
        <f>+'[165]16,12'!H39</f>
        <v>0</v>
      </c>
      <c r="H301" s="3">
        <f t="shared" si="3"/>
        <v>-62748</v>
      </c>
      <c r="I301" s="75"/>
      <c r="J301" s="75"/>
      <c r="K301" s="75"/>
      <c r="L301" s="75"/>
      <c r="M301" s="75"/>
      <c r="N301" s="75"/>
      <c r="O301" s="75"/>
      <c r="P301" s="75"/>
      <c r="Q301" s="75"/>
      <c r="R301" s="75"/>
      <c r="S301" s="75"/>
      <c r="T301" s="75"/>
      <c r="U301" s="75"/>
      <c r="V301" s="75"/>
      <c r="W301" s="75"/>
      <c r="X301" s="75"/>
      <c r="Y301" s="75"/>
      <c r="Z301" s="75"/>
    </row>
    <row r="302" spans="1:26" ht="12.75" customHeight="1">
      <c r="A302" s="75"/>
      <c r="B302" s="80" t="s">
        <v>492</v>
      </c>
      <c r="C302" s="46" t="s">
        <v>493</v>
      </c>
      <c r="D302" s="78" t="s">
        <v>143</v>
      </c>
      <c r="E302" s="81">
        <v>397404</v>
      </c>
      <c r="F302" s="75"/>
      <c r="G302" s="18">
        <f>+'[165]16,13'!H38</f>
        <v>0</v>
      </c>
      <c r="H302" s="3">
        <f t="shared" si="3"/>
        <v>-397404</v>
      </c>
      <c r="I302" s="75"/>
      <c r="J302" s="75"/>
      <c r="K302" s="75"/>
      <c r="L302" s="75"/>
      <c r="M302" s="75"/>
      <c r="N302" s="75"/>
      <c r="O302" s="75"/>
      <c r="P302" s="75"/>
      <c r="Q302" s="75"/>
      <c r="R302" s="75"/>
      <c r="S302" s="75"/>
      <c r="T302" s="75"/>
      <c r="U302" s="75"/>
      <c r="V302" s="75"/>
      <c r="W302" s="75"/>
      <c r="X302" s="75"/>
      <c r="Y302" s="75"/>
      <c r="Z302" s="75"/>
    </row>
    <row r="303" spans="1:26" ht="12.75" customHeight="1">
      <c r="A303" s="75"/>
      <c r="B303" s="80" t="s">
        <v>119</v>
      </c>
      <c r="C303" s="46" t="s">
        <v>494</v>
      </c>
      <c r="D303" s="78" t="s">
        <v>143</v>
      </c>
      <c r="E303" s="81">
        <v>376488</v>
      </c>
      <c r="F303" s="75"/>
      <c r="G303" s="18">
        <f>+'[165]16,14'!H39</f>
        <v>0</v>
      </c>
      <c r="H303" s="3">
        <f t="shared" si="3"/>
        <v>-376488</v>
      </c>
      <c r="I303" s="75"/>
      <c r="J303" s="75"/>
      <c r="K303" s="75"/>
      <c r="L303" s="75"/>
      <c r="M303" s="75"/>
      <c r="N303" s="75"/>
      <c r="O303" s="75"/>
      <c r="P303" s="75"/>
      <c r="Q303" s="75"/>
      <c r="R303" s="75"/>
      <c r="S303" s="75"/>
      <c r="T303" s="75"/>
      <c r="U303" s="75"/>
      <c r="V303" s="75"/>
      <c r="W303" s="75"/>
      <c r="X303" s="75"/>
      <c r="Y303" s="75"/>
      <c r="Z303" s="75"/>
    </row>
    <row r="304" spans="1:26" ht="12.75" customHeight="1">
      <c r="A304" s="75"/>
      <c r="B304" s="80" t="s">
        <v>120</v>
      </c>
      <c r="C304" s="46" t="s">
        <v>495</v>
      </c>
      <c r="D304" s="78" t="s">
        <v>143</v>
      </c>
      <c r="E304" s="81">
        <v>271908</v>
      </c>
      <c r="F304" s="75"/>
      <c r="G304" s="18">
        <f>+'[165]16,15'!H38</f>
        <v>0</v>
      </c>
      <c r="H304" s="3">
        <f t="shared" si="3"/>
        <v>-271908</v>
      </c>
      <c r="I304" s="75"/>
      <c r="J304" s="75"/>
      <c r="K304" s="75"/>
      <c r="L304" s="75"/>
      <c r="M304" s="75"/>
      <c r="N304" s="75"/>
      <c r="O304" s="75"/>
      <c r="P304" s="75"/>
      <c r="Q304" s="75"/>
      <c r="R304" s="75"/>
      <c r="S304" s="75"/>
      <c r="T304" s="75"/>
      <c r="U304" s="75"/>
      <c r="V304" s="75"/>
      <c r="W304" s="75"/>
      <c r="X304" s="75"/>
      <c r="Y304" s="75"/>
      <c r="Z304" s="75"/>
    </row>
    <row r="305" spans="1:26" ht="12.75" customHeight="1">
      <c r="A305" s="75"/>
      <c r="B305" s="80" t="s">
        <v>496</v>
      </c>
      <c r="C305" s="46" t="s">
        <v>497</v>
      </c>
      <c r="D305" s="78" t="s">
        <v>143</v>
      </c>
      <c r="E305" s="81">
        <v>1673280</v>
      </c>
      <c r="F305" s="75"/>
      <c r="G305" s="18">
        <f>+'[165]16,16'!H38</f>
        <v>0</v>
      </c>
      <c r="H305" s="3">
        <f t="shared" si="3"/>
        <v>-1673280</v>
      </c>
      <c r="I305" s="75"/>
      <c r="J305" s="75"/>
      <c r="K305" s="75"/>
      <c r="L305" s="75"/>
      <c r="M305" s="75"/>
      <c r="N305" s="75"/>
      <c r="O305" s="75"/>
      <c r="P305" s="75"/>
      <c r="Q305" s="75"/>
      <c r="R305" s="75"/>
      <c r="S305" s="75"/>
      <c r="T305" s="75"/>
      <c r="U305" s="75"/>
      <c r="V305" s="75"/>
      <c r="W305" s="75"/>
      <c r="X305" s="75"/>
      <c r="Y305" s="75"/>
      <c r="Z305" s="75"/>
    </row>
    <row r="306" spans="1:26" ht="12.75" customHeight="1">
      <c r="A306" s="75"/>
      <c r="B306" s="80" t="s">
        <v>121</v>
      </c>
      <c r="C306" s="46" t="s">
        <v>498</v>
      </c>
      <c r="D306" s="78" t="s">
        <v>143</v>
      </c>
      <c r="E306" s="81">
        <v>219618</v>
      </c>
      <c r="F306" s="75"/>
      <c r="G306" s="18">
        <f>+'[165]16,17'!H38</f>
        <v>0</v>
      </c>
      <c r="H306" s="3">
        <f t="shared" si="3"/>
        <v>-219618</v>
      </c>
      <c r="I306" s="75"/>
      <c r="J306" s="75"/>
      <c r="K306" s="75"/>
      <c r="L306" s="75"/>
      <c r="M306" s="75"/>
      <c r="N306" s="75"/>
      <c r="O306" s="75"/>
      <c r="P306" s="75"/>
      <c r="Q306" s="75"/>
      <c r="R306" s="75"/>
      <c r="S306" s="75"/>
      <c r="T306" s="75"/>
      <c r="U306" s="75"/>
      <c r="V306" s="75"/>
      <c r="W306" s="75"/>
      <c r="X306" s="75"/>
      <c r="Y306" s="75"/>
      <c r="Z306" s="75"/>
    </row>
    <row r="307" spans="1:26" ht="12.75" customHeight="1">
      <c r="A307" s="75"/>
      <c r="B307" s="80" t="s">
        <v>122</v>
      </c>
      <c r="C307" s="83" t="s">
        <v>499</v>
      </c>
      <c r="D307" s="78" t="s">
        <v>77</v>
      </c>
      <c r="E307" s="81">
        <v>34511</v>
      </c>
      <c r="F307" s="75"/>
      <c r="G307" s="18">
        <f>+'[165]16,18'!H38</f>
        <v>0</v>
      </c>
      <c r="H307" s="3">
        <f t="shared" si="3"/>
        <v>-34511</v>
      </c>
      <c r="I307" s="75"/>
      <c r="J307" s="75"/>
      <c r="K307" s="75"/>
      <c r="L307" s="75"/>
      <c r="M307" s="75"/>
      <c r="N307" s="75"/>
      <c r="O307" s="75"/>
      <c r="P307" s="75"/>
      <c r="Q307" s="75"/>
      <c r="R307" s="75"/>
      <c r="S307" s="75"/>
      <c r="T307" s="75"/>
      <c r="U307" s="75"/>
      <c r="V307" s="75"/>
      <c r="W307" s="75"/>
      <c r="X307" s="75"/>
      <c r="Y307" s="75"/>
      <c r="Z307" s="75"/>
    </row>
    <row r="308" spans="1:26" ht="12.75" customHeight="1">
      <c r="A308" s="75"/>
      <c r="B308" s="80" t="s">
        <v>123</v>
      </c>
      <c r="C308" s="46" t="s">
        <v>500</v>
      </c>
      <c r="D308" s="78" t="s">
        <v>77</v>
      </c>
      <c r="E308" s="81">
        <v>31374</v>
      </c>
      <c r="F308" s="75"/>
      <c r="G308" s="18">
        <f>+'[165]16,19'!H40</f>
        <v>0</v>
      </c>
      <c r="H308" s="3">
        <f t="shared" si="3"/>
        <v>-31374</v>
      </c>
      <c r="I308" s="75"/>
      <c r="J308" s="75"/>
      <c r="K308" s="75"/>
      <c r="L308" s="75"/>
      <c r="M308" s="75"/>
      <c r="N308" s="75"/>
      <c r="O308" s="75"/>
      <c r="P308" s="75"/>
      <c r="Q308" s="75"/>
      <c r="R308" s="75"/>
      <c r="S308" s="75"/>
      <c r="T308" s="75"/>
      <c r="U308" s="75"/>
      <c r="V308" s="75"/>
      <c r="W308" s="75"/>
      <c r="X308" s="75"/>
      <c r="Y308" s="75"/>
      <c r="Z308" s="75"/>
    </row>
    <row r="309" spans="1:26" ht="12.75" customHeight="1">
      <c r="A309" s="75"/>
      <c r="B309" s="80" t="s">
        <v>124</v>
      </c>
      <c r="C309" s="46" t="s">
        <v>501</v>
      </c>
      <c r="D309" s="78" t="s">
        <v>143</v>
      </c>
      <c r="E309" s="81">
        <v>26145</v>
      </c>
      <c r="F309" s="75"/>
      <c r="G309" s="18">
        <f>+'[165]16,20'!H40</f>
        <v>0</v>
      </c>
      <c r="H309" s="3">
        <f t="shared" si="3"/>
        <v>-26145</v>
      </c>
      <c r="I309" s="75"/>
      <c r="J309" s="75"/>
      <c r="K309" s="75"/>
      <c r="L309" s="75"/>
      <c r="M309" s="75"/>
      <c r="N309" s="75"/>
      <c r="O309" s="75"/>
      <c r="P309" s="75"/>
      <c r="Q309" s="75"/>
      <c r="R309" s="75"/>
      <c r="S309" s="75"/>
      <c r="T309" s="75"/>
      <c r="U309" s="75"/>
      <c r="V309" s="75"/>
      <c r="W309" s="75"/>
      <c r="X309" s="75"/>
      <c r="Y309" s="75"/>
      <c r="Z309" s="75"/>
    </row>
    <row r="310" spans="1:26" ht="12.75" customHeight="1">
      <c r="A310" s="75"/>
      <c r="B310" s="84" t="s">
        <v>502</v>
      </c>
      <c r="C310" s="46" t="s">
        <v>503</v>
      </c>
      <c r="D310" s="78" t="s">
        <v>143</v>
      </c>
      <c r="E310" s="81">
        <v>1254960</v>
      </c>
      <c r="F310" s="75"/>
      <c r="G310" s="18">
        <f>+'[165]16,21'!H38</f>
        <v>0</v>
      </c>
      <c r="H310" s="3">
        <f t="shared" si="3"/>
        <v>-1254960</v>
      </c>
      <c r="I310" s="75"/>
      <c r="J310" s="75"/>
      <c r="K310" s="75"/>
      <c r="L310" s="75"/>
      <c r="M310" s="75"/>
      <c r="N310" s="75"/>
      <c r="O310" s="75"/>
      <c r="P310" s="75"/>
      <c r="Q310" s="75"/>
      <c r="R310" s="75"/>
      <c r="S310" s="75"/>
      <c r="T310" s="75"/>
      <c r="U310" s="75"/>
      <c r="V310" s="75"/>
      <c r="W310" s="75"/>
      <c r="X310" s="75"/>
      <c r="Y310" s="75"/>
      <c r="Z310" s="75"/>
    </row>
    <row r="311" spans="1:26" ht="12.75" customHeight="1">
      <c r="A311" s="75"/>
      <c r="B311" s="84" t="s">
        <v>504</v>
      </c>
      <c r="C311" s="46" t="s">
        <v>505</v>
      </c>
      <c r="D311" s="78" t="s">
        <v>143</v>
      </c>
      <c r="E311" s="81">
        <v>1254960</v>
      </c>
      <c r="F311" s="75"/>
      <c r="G311" s="18">
        <f>+'[165]16,22'!H38</f>
        <v>0</v>
      </c>
      <c r="H311" s="3">
        <f t="shared" si="3"/>
        <v>-1254960</v>
      </c>
      <c r="I311" s="75"/>
      <c r="J311" s="75"/>
      <c r="K311" s="75"/>
      <c r="L311" s="75"/>
      <c r="M311" s="75"/>
      <c r="N311" s="75"/>
      <c r="O311" s="75"/>
      <c r="P311" s="75"/>
      <c r="Q311" s="75"/>
      <c r="R311" s="75"/>
      <c r="S311" s="75"/>
      <c r="T311" s="75"/>
      <c r="U311" s="75"/>
      <c r="V311" s="75"/>
      <c r="W311" s="75"/>
      <c r="X311" s="75"/>
      <c r="Y311" s="75"/>
      <c r="Z311" s="75"/>
    </row>
    <row r="312" spans="1:26" ht="12.75" customHeight="1">
      <c r="A312" s="75"/>
      <c r="B312" s="84" t="s">
        <v>506</v>
      </c>
      <c r="C312" s="83" t="s">
        <v>507</v>
      </c>
      <c r="D312" s="78" t="s">
        <v>143</v>
      </c>
      <c r="E312" s="81">
        <v>376488</v>
      </c>
      <c r="F312" s="75"/>
      <c r="G312" s="18">
        <f>+'[165]16,23'!H38</f>
        <v>0</v>
      </c>
      <c r="H312" s="3">
        <f t="shared" si="3"/>
        <v>-376488</v>
      </c>
      <c r="I312" s="75"/>
      <c r="J312" s="75"/>
      <c r="K312" s="75"/>
      <c r="L312" s="75"/>
      <c r="M312" s="75"/>
      <c r="N312" s="75"/>
      <c r="O312" s="75"/>
      <c r="P312" s="75"/>
      <c r="Q312" s="75"/>
      <c r="R312" s="75"/>
      <c r="S312" s="75"/>
      <c r="T312" s="75"/>
      <c r="U312" s="75"/>
      <c r="V312" s="75"/>
      <c r="W312" s="75"/>
      <c r="X312" s="75"/>
      <c r="Y312" s="75"/>
      <c r="Z312" s="75"/>
    </row>
    <row r="313" spans="1:26" ht="12.75" customHeight="1">
      <c r="A313" s="75"/>
      <c r="B313" s="84" t="s">
        <v>508</v>
      </c>
      <c r="C313" s="46" t="s">
        <v>509</v>
      </c>
      <c r="D313" s="78" t="s">
        <v>143</v>
      </c>
      <c r="E313" s="81">
        <v>100397</v>
      </c>
      <c r="F313" s="75"/>
      <c r="G313" s="18">
        <f>+'[165]16,24'!H38</f>
        <v>0</v>
      </c>
      <c r="H313" s="3">
        <f t="shared" si="3"/>
        <v>-100397</v>
      </c>
      <c r="I313" s="75"/>
      <c r="J313" s="75"/>
      <c r="K313" s="75"/>
      <c r="L313" s="75"/>
      <c r="M313" s="75"/>
      <c r="N313" s="75"/>
      <c r="O313" s="75"/>
      <c r="P313" s="75"/>
      <c r="Q313" s="75"/>
      <c r="R313" s="75"/>
      <c r="S313" s="75"/>
      <c r="T313" s="75"/>
      <c r="U313" s="75"/>
      <c r="V313" s="75"/>
      <c r="W313" s="75"/>
      <c r="X313" s="75"/>
      <c r="Y313" s="75"/>
      <c r="Z313" s="75"/>
    </row>
    <row r="314" spans="1:26" ht="12.75" customHeight="1">
      <c r="A314" s="75"/>
      <c r="B314" s="84"/>
      <c r="C314" s="85"/>
      <c r="D314" s="78"/>
      <c r="E314" s="79"/>
      <c r="F314" s="75"/>
      <c r="G314" s="18"/>
      <c r="H314" s="3">
        <f t="shared" si="3"/>
        <v>0</v>
      </c>
      <c r="I314" s="75"/>
      <c r="J314" s="75"/>
      <c r="K314" s="75"/>
      <c r="L314" s="75"/>
      <c r="M314" s="75"/>
      <c r="N314" s="75"/>
      <c r="O314" s="75"/>
      <c r="P314" s="75"/>
      <c r="Q314" s="75"/>
      <c r="R314" s="75"/>
      <c r="S314" s="75"/>
      <c r="T314" s="75"/>
      <c r="U314" s="75"/>
      <c r="V314" s="75"/>
      <c r="W314" s="75"/>
      <c r="X314" s="75"/>
      <c r="Y314" s="75"/>
      <c r="Z314" s="75"/>
    </row>
    <row r="315" spans="1:26" ht="12.75" customHeight="1">
      <c r="A315" s="75"/>
      <c r="B315" s="64" t="s">
        <v>125</v>
      </c>
      <c r="C315" s="65" t="s">
        <v>510</v>
      </c>
      <c r="D315" s="50"/>
      <c r="E315" s="29">
        <f>SUM(E317:E324)</f>
        <v>6133617</v>
      </c>
      <c r="F315" s="75"/>
      <c r="G315" s="18"/>
      <c r="H315" s="3">
        <f t="shared" si="3"/>
        <v>-6133617</v>
      </c>
      <c r="I315" s="75"/>
      <c r="J315" s="75"/>
      <c r="K315" s="75"/>
      <c r="L315" s="75"/>
      <c r="M315" s="75"/>
      <c r="N315" s="75"/>
      <c r="O315" s="75"/>
      <c r="P315" s="75"/>
      <c r="Q315" s="75"/>
      <c r="R315" s="75"/>
      <c r="S315" s="75"/>
      <c r="T315" s="75"/>
      <c r="U315" s="75"/>
      <c r="V315" s="75"/>
      <c r="W315" s="75"/>
      <c r="X315" s="75"/>
      <c r="Y315" s="75"/>
      <c r="Z315" s="75"/>
    </row>
    <row r="316" spans="1:26" ht="12.75" customHeight="1">
      <c r="A316" s="75"/>
      <c r="B316" s="86"/>
      <c r="C316" s="87"/>
      <c r="D316" s="78"/>
      <c r="E316" s="79"/>
      <c r="F316" s="75"/>
      <c r="G316" s="18"/>
      <c r="H316" s="3">
        <f t="shared" si="3"/>
        <v>0</v>
      </c>
      <c r="I316" s="75"/>
      <c r="J316" s="75"/>
      <c r="K316" s="75"/>
      <c r="L316" s="75"/>
      <c r="M316" s="75"/>
      <c r="N316" s="75"/>
      <c r="O316" s="75"/>
      <c r="P316" s="75"/>
      <c r="Q316" s="75"/>
      <c r="R316" s="75"/>
      <c r="S316" s="75"/>
      <c r="T316" s="75"/>
      <c r="U316" s="75"/>
      <c r="V316" s="75"/>
      <c r="W316" s="75"/>
      <c r="X316" s="75"/>
      <c r="Y316" s="75"/>
      <c r="Z316" s="75"/>
    </row>
    <row r="317" spans="1:26" ht="12.75" customHeight="1">
      <c r="A317" s="75"/>
      <c r="B317" s="80" t="s">
        <v>126</v>
      </c>
      <c r="C317" s="40" t="s">
        <v>511</v>
      </c>
      <c r="D317" s="20" t="s">
        <v>133</v>
      </c>
      <c r="E317" s="81">
        <v>852327</v>
      </c>
      <c r="F317" s="75"/>
      <c r="G317" s="18">
        <f>+'[165]17,1'!H45</f>
        <v>0</v>
      </c>
      <c r="H317" s="3">
        <f t="shared" si="3"/>
        <v>-852327</v>
      </c>
      <c r="I317" s="75"/>
      <c r="J317" s="75"/>
      <c r="K317" s="75"/>
      <c r="L317" s="75"/>
      <c r="M317" s="75"/>
      <c r="N317" s="75"/>
      <c r="O317" s="75"/>
      <c r="P317" s="75"/>
      <c r="Q317" s="75"/>
      <c r="R317" s="75"/>
      <c r="S317" s="75"/>
      <c r="T317" s="75"/>
      <c r="U317" s="75"/>
      <c r="V317" s="75"/>
      <c r="W317" s="75"/>
      <c r="X317" s="75"/>
      <c r="Y317" s="75"/>
      <c r="Z317" s="75"/>
    </row>
    <row r="318" spans="1:26" ht="12.75" customHeight="1">
      <c r="A318" s="75"/>
      <c r="B318" s="80" t="s">
        <v>127</v>
      </c>
      <c r="C318" s="40" t="s">
        <v>512</v>
      </c>
      <c r="D318" s="20" t="s">
        <v>133</v>
      </c>
      <c r="E318" s="81">
        <v>852327</v>
      </c>
      <c r="F318" s="75"/>
      <c r="G318" s="18">
        <f>+'[165]17,2'!H45</f>
        <v>0</v>
      </c>
      <c r="H318" s="3">
        <f t="shared" si="3"/>
        <v>-852327</v>
      </c>
      <c r="I318" s="75"/>
      <c r="J318" s="75"/>
      <c r="K318" s="75"/>
      <c r="L318" s="75"/>
      <c r="M318" s="75"/>
      <c r="N318" s="75"/>
      <c r="O318" s="75"/>
      <c r="P318" s="75"/>
      <c r="Q318" s="75"/>
      <c r="R318" s="75"/>
      <c r="S318" s="75"/>
      <c r="T318" s="75"/>
      <c r="U318" s="75"/>
      <c r="V318" s="75"/>
      <c r="W318" s="75"/>
      <c r="X318" s="75"/>
      <c r="Y318" s="75"/>
      <c r="Z318" s="75"/>
    </row>
    <row r="319" spans="1:26" ht="12.75" customHeight="1">
      <c r="A319" s="75"/>
      <c r="B319" s="80" t="s">
        <v>513</v>
      </c>
      <c r="C319" s="40" t="s">
        <v>514</v>
      </c>
      <c r="D319" s="20" t="s">
        <v>133</v>
      </c>
      <c r="E319" s="81">
        <v>841869</v>
      </c>
      <c r="F319" s="75"/>
      <c r="G319" s="18">
        <f>+'[165]17,3'!H45</f>
        <v>0</v>
      </c>
      <c r="H319" s="3">
        <f t="shared" si="3"/>
        <v>-841869</v>
      </c>
      <c r="I319" s="75"/>
      <c r="J319" s="75"/>
      <c r="K319" s="75"/>
      <c r="L319" s="75"/>
      <c r="M319" s="75"/>
      <c r="N319" s="75"/>
      <c r="O319" s="75"/>
      <c r="P319" s="75"/>
      <c r="Q319" s="75"/>
      <c r="R319" s="75"/>
      <c r="S319" s="75"/>
      <c r="T319" s="75"/>
      <c r="U319" s="75"/>
      <c r="V319" s="75"/>
      <c r="W319" s="75"/>
      <c r="X319" s="75"/>
      <c r="Y319" s="75"/>
      <c r="Z319" s="75"/>
    </row>
    <row r="320" spans="1:26" ht="12.75" customHeight="1">
      <c r="A320" s="75"/>
      <c r="B320" s="80" t="s">
        <v>515</v>
      </c>
      <c r="C320" s="40" t="s">
        <v>516</v>
      </c>
      <c r="D320" s="20" t="s">
        <v>133</v>
      </c>
      <c r="E320" s="81">
        <v>852327</v>
      </c>
      <c r="F320" s="75"/>
      <c r="G320" s="18">
        <f>+'[165]17,4'!H42</f>
        <v>0</v>
      </c>
      <c r="H320" s="3">
        <f t="shared" si="3"/>
        <v>-852327</v>
      </c>
      <c r="I320" s="75"/>
      <c r="J320" s="75"/>
      <c r="K320" s="75"/>
      <c r="L320" s="75"/>
      <c r="M320" s="75"/>
      <c r="N320" s="75"/>
      <c r="O320" s="75"/>
      <c r="P320" s="75"/>
      <c r="Q320" s="75"/>
      <c r="R320" s="75"/>
      <c r="S320" s="75"/>
      <c r="T320" s="75"/>
      <c r="U320" s="75"/>
      <c r="V320" s="75"/>
      <c r="W320" s="75"/>
      <c r="X320" s="75"/>
      <c r="Y320" s="75"/>
      <c r="Z320" s="75"/>
    </row>
    <row r="321" spans="1:26" ht="12.75" customHeight="1">
      <c r="A321" s="75"/>
      <c r="B321" s="80" t="s">
        <v>128</v>
      </c>
      <c r="C321" s="40" t="s">
        <v>185</v>
      </c>
      <c r="D321" s="20" t="s">
        <v>133</v>
      </c>
      <c r="E321" s="81">
        <v>188244</v>
      </c>
      <c r="F321" s="75"/>
      <c r="G321" s="18">
        <f>+'[165]17,5'!H45</f>
        <v>0</v>
      </c>
      <c r="H321" s="3">
        <f t="shared" si="3"/>
        <v>-188244</v>
      </c>
      <c r="I321" s="75"/>
      <c r="J321" s="75"/>
      <c r="K321" s="75"/>
      <c r="L321" s="75"/>
      <c r="M321" s="75"/>
      <c r="N321" s="75"/>
      <c r="O321" s="75"/>
      <c r="P321" s="75"/>
      <c r="Q321" s="75"/>
      <c r="R321" s="75"/>
      <c r="S321" s="75"/>
      <c r="T321" s="75"/>
      <c r="U321" s="75"/>
      <c r="V321" s="75"/>
      <c r="W321" s="75"/>
      <c r="X321" s="75"/>
      <c r="Y321" s="75"/>
      <c r="Z321" s="75"/>
    </row>
    <row r="322" spans="1:26" ht="12.75" customHeight="1">
      <c r="A322" s="75"/>
      <c r="B322" s="84" t="s">
        <v>517</v>
      </c>
      <c r="C322" s="44" t="s">
        <v>518</v>
      </c>
      <c r="D322" s="20" t="s">
        <v>133</v>
      </c>
      <c r="E322" s="81">
        <v>852327</v>
      </c>
      <c r="F322" s="75"/>
      <c r="G322" s="18">
        <f>+'[165]17,6'!H42</f>
        <v>0</v>
      </c>
      <c r="H322" s="3">
        <f t="shared" si="3"/>
        <v>-852327</v>
      </c>
      <c r="I322" s="75"/>
      <c r="J322" s="75"/>
      <c r="K322" s="75"/>
      <c r="L322" s="75"/>
      <c r="M322" s="75"/>
      <c r="N322" s="75"/>
      <c r="O322" s="75"/>
      <c r="P322" s="75"/>
      <c r="Q322" s="75"/>
      <c r="R322" s="75"/>
      <c r="S322" s="75"/>
      <c r="T322" s="75"/>
      <c r="U322" s="75"/>
      <c r="V322" s="75"/>
      <c r="W322" s="75"/>
      <c r="X322" s="75"/>
      <c r="Y322" s="75"/>
      <c r="Z322" s="75"/>
    </row>
    <row r="323" spans="1:26" ht="12.75" customHeight="1">
      <c r="A323" s="75"/>
      <c r="B323" s="84" t="s">
        <v>129</v>
      </c>
      <c r="C323" s="44" t="s">
        <v>519</v>
      </c>
      <c r="D323" s="20" t="s">
        <v>133</v>
      </c>
      <c r="E323" s="81">
        <v>847098</v>
      </c>
      <c r="F323" s="75"/>
      <c r="G323" s="18">
        <f>+'[165]17,7'!H45</f>
        <v>0</v>
      </c>
      <c r="H323" s="3">
        <f t="shared" si="3"/>
        <v>-847098</v>
      </c>
      <c r="I323" s="75"/>
      <c r="J323" s="75"/>
      <c r="K323" s="75"/>
      <c r="L323" s="75"/>
      <c r="M323" s="75"/>
      <c r="N323" s="75"/>
      <c r="O323" s="75"/>
      <c r="P323" s="75"/>
      <c r="Q323" s="75"/>
      <c r="R323" s="75"/>
      <c r="S323" s="75"/>
      <c r="T323" s="75"/>
      <c r="U323" s="75"/>
      <c r="V323" s="75"/>
      <c r="W323" s="75"/>
      <c r="X323" s="75"/>
      <c r="Y323" s="75"/>
      <c r="Z323" s="75"/>
    </row>
    <row r="324" spans="1:26" ht="12.75" customHeight="1">
      <c r="A324" s="75"/>
      <c r="B324" s="84" t="s">
        <v>130</v>
      </c>
      <c r="C324" s="44" t="s">
        <v>520</v>
      </c>
      <c r="D324" s="20" t="s">
        <v>133</v>
      </c>
      <c r="E324" s="81">
        <v>847098</v>
      </c>
      <c r="F324" s="75"/>
      <c r="G324" s="18">
        <f>+'[165]17,8'!H45</f>
        <v>0</v>
      </c>
      <c r="H324" s="3">
        <f t="shared" si="3"/>
        <v>-847098</v>
      </c>
      <c r="I324" s="75"/>
      <c r="J324" s="75"/>
      <c r="K324" s="75"/>
      <c r="L324" s="75"/>
      <c r="M324" s="75"/>
      <c r="N324" s="75"/>
      <c r="O324" s="75"/>
      <c r="P324" s="75"/>
      <c r="Q324" s="75"/>
      <c r="R324" s="75"/>
      <c r="S324" s="75"/>
      <c r="T324" s="75"/>
      <c r="U324" s="75"/>
      <c r="V324" s="75"/>
      <c r="W324" s="75"/>
      <c r="X324" s="75"/>
      <c r="Y324" s="75"/>
      <c r="Z324" s="75"/>
    </row>
    <row r="325" spans="1:26" ht="12.75" customHeight="1">
      <c r="B325" s="64" t="s">
        <v>521</v>
      </c>
      <c r="C325" s="65" t="s">
        <v>251</v>
      </c>
      <c r="D325" s="42"/>
      <c r="E325" s="17">
        <f>SUM(E327)</f>
        <v>89939</v>
      </c>
      <c r="G325" s="18"/>
      <c r="H325" s="3">
        <f t="shared" si="3"/>
        <v>-89939</v>
      </c>
    </row>
    <row r="326" spans="1:26" ht="12.75" customHeight="1">
      <c r="B326" s="30"/>
      <c r="C326" s="88"/>
      <c r="D326" s="47"/>
      <c r="E326" s="39"/>
      <c r="G326" s="18"/>
      <c r="H326" s="3">
        <f t="shared" si="3"/>
        <v>0</v>
      </c>
    </row>
    <row r="327" spans="1:26" ht="66" customHeight="1">
      <c r="B327" s="5" t="s">
        <v>522</v>
      </c>
      <c r="C327" s="89" t="s">
        <v>523</v>
      </c>
      <c r="D327" s="20" t="s">
        <v>133</v>
      </c>
      <c r="E327" s="24">
        <v>89939</v>
      </c>
      <c r="G327" s="18">
        <f>+'[165]18,1'!H45</f>
        <v>0</v>
      </c>
      <c r="H327" s="3">
        <f t="shared" si="3"/>
        <v>-89939</v>
      </c>
    </row>
    <row r="328" spans="1:26" ht="12.75" customHeight="1">
      <c r="B328" s="73"/>
      <c r="C328" s="74"/>
      <c r="D328" s="47"/>
      <c r="E328" s="48"/>
      <c r="G328" s="18"/>
      <c r="H328" s="3">
        <f t="shared" si="3"/>
        <v>0</v>
      </c>
    </row>
    <row r="329" spans="1:26" ht="12.75" customHeight="1">
      <c r="B329" s="64" t="s">
        <v>131</v>
      </c>
      <c r="C329" s="65" t="s">
        <v>186</v>
      </c>
      <c r="D329" s="42"/>
      <c r="E329" s="17">
        <f>SUM(E331)</f>
        <v>6275</v>
      </c>
      <c r="G329" s="18"/>
      <c r="H329" s="3">
        <f t="shared" si="3"/>
        <v>-6275</v>
      </c>
    </row>
    <row r="330" spans="1:26" ht="12.75" customHeight="1">
      <c r="B330" s="30"/>
      <c r="C330" s="88"/>
      <c r="D330" s="47"/>
      <c r="E330" s="39"/>
      <c r="G330" s="18"/>
      <c r="H330" s="3">
        <f t="shared" si="3"/>
        <v>0</v>
      </c>
    </row>
    <row r="331" spans="1:26" ht="12.75" customHeight="1">
      <c r="B331" s="5" t="s">
        <v>132</v>
      </c>
      <c r="C331" s="22" t="s">
        <v>524</v>
      </c>
      <c r="D331" s="20" t="s">
        <v>133</v>
      </c>
      <c r="E331" s="24">
        <v>6275</v>
      </c>
      <c r="G331" s="18">
        <f>+'[165]19,1'!H45</f>
        <v>0</v>
      </c>
      <c r="H331" s="3">
        <f t="shared" si="3"/>
        <v>-6275</v>
      </c>
    </row>
    <row r="332" spans="1:26" ht="12.75" customHeight="1">
      <c r="B332" s="90"/>
      <c r="C332" s="91"/>
      <c r="D332" s="92"/>
      <c r="E332" s="39"/>
      <c r="G332" s="18"/>
      <c r="H332" s="3">
        <f t="shared" si="3"/>
        <v>0</v>
      </c>
    </row>
    <row r="333" spans="1:26" ht="12.75" customHeight="1">
      <c r="B333" s="93"/>
      <c r="C333" s="94" t="s">
        <v>134</v>
      </c>
      <c r="D333" s="95"/>
      <c r="E333" s="96">
        <f>+E10+E59+E74+E78+E94+E119+E140+E166+E173+E182+E192+E247+E259+E263+E279+E288+E315+E325+E329</f>
        <v>63096469</v>
      </c>
      <c r="G333" s="18"/>
      <c r="H333" s="3">
        <f t="shared" si="3"/>
        <v>-63096469</v>
      </c>
    </row>
    <row r="334" spans="1:26" ht="12.75" customHeight="1">
      <c r="B334" s="97"/>
      <c r="C334" s="98"/>
      <c r="D334" s="99"/>
      <c r="E334" s="100"/>
      <c r="G334" s="18"/>
    </row>
    <row r="335" spans="1:26" ht="12.75" customHeight="1">
      <c r="B335" s="101"/>
      <c r="C335" s="102" t="s">
        <v>135</v>
      </c>
      <c r="D335" s="103">
        <v>0.08</v>
      </c>
      <c r="E335" s="104">
        <f>E333*D335</f>
        <v>5047717.5200000005</v>
      </c>
      <c r="G335" s="18"/>
    </row>
    <row r="336" spans="1:26" ht="12.75" customHeight="1">
      <c r="B336" s="101"/>
      <c r="C336" s="102" t="s">
        <v>136</v>
      </c>
      <c r="D336" s="103">
        <v>0.05</v>
      </c>
      <c r="E336" s="104">
        <f>E333*D336</f>
        <v>3154823.45</v>
      </c>
      <c r="G336" s="18"/>
    </row>
    <row r="337" spans="2:8" ht="12.75" customHeight="1">
      <c r="B337" s="101"/>
      <c r="C337" s="102" t="s">
        <v>137</v>
      </c>
      <c r="D337" s="103">
        <v>7.0000000000000007E-2</v>
      </c>
      <c r="E337" s="104">
        <f>E333*D337</f>
        <v>4416752.83</v>
      </c>
      <c r="G337" s="105"/>
    </row>
    <row r="338" spans="2:8" ht="12.75" customHeight="1">
      <c r="B338" s="101"/>
      <c r="C338" s="102" t="s">
        <v>138</v>
      </c>
      <c r="D338" s="103">
        <v>0.19</v>
      </c>
      <c r="E338" s="104">
        <f>E337*D338</f>
        <v>839183.03769999999</v>
      </c>
      <c r="G338" s="18"/>
    </row>
    <row r="339" spans="2:8" ht="12.75" customHeight="1">
      <c r="B339" s="106"/>
      <c r="C339" s="107"/>
      <c r="D339" s="108"/>
      <c r="E339" s="109"/>
      <c r="G339" s="18"/>
    </row>
    <row r="340" spans="2:8" ht="12.75" customHeight="1">
      <c r="B340" s="110"/>
      <c r="C340" s="15" t="s">
        <v>189</v>
      </c>
      <c r="D340" s="111"/>
      <c r="E340" s="96">
        <f>SUM(E335:E338)</f>
        <v>13458476.8377</v>
      </c>
      <c r="G340" s="18"/>
    </row>
    <row r="341" spans="2:8" ht="12.75" customHeight="1">
      <c r="B341" s="112"/>
      <c r="C341" s="113"/>
      <c r="D341" s="114"/>
      <c r="E341" s="115"/>
      <c r="G341" s="18"/>
    </row>
    <row r="342" spans="2:8" ht="12.75" customHeight="1">
      <c r="B342" s="110"/>
      <c r="C342" s="15" t="s">
        <v>525</v>
      </c>
      <c r="D342" s="111"/>
      <c r="E342" s="116">
        <f>SUM(E333,E340)</f>
        <v>76554945.837699994</v>
      </c>
      <c r="G342" s="18"/>
      <c r="H342" s="117"/>
    </row>
    <row r="343" spans="2:8" ht="12.75" customHeight="1">
      <c r="B343" s="118"/>
      <c r="C343" s="119"/>
      <c r="D343" s="120"/>
      <c r="E343" s="121"/>
    </row>
    <row r="344" spans="2:8" ht="12.75" customHeight="1">
      <c r="B344" s="1"/>
    </row>
    <row r="345" spans="2:8" ht="66" customHeight="1">
      <c r="B345" s="496" t="s">
        <v>526</v>
      </c>
      <c r="C345" s="497"/>
      <c r="D345" s="497"/>
      <c r="E345" s="497"/>
    </row>
    <row r="346" spans="2:8" ht="87" customHeight="1">
      <c r="B346" s="1"/>
    </row>
    <row r="347" spans="2:8" ht="12.75" customHeight="1">
      <c r="B347" s="1"/>
      <c r="C347" s="122" t="s">
        <v>527</v>
      </c>
      <c r="E347" s="18"/>
      <c r="G347" s="123"/>
    </row>
    <row r="348" spans="2:8" ht="12.75" customHeight="1">
      <c r="B348" s="1"/>
      <c r="C348" s="122" t="s">
        <v>528</v>
      </c>
      <c r="E348" s="123"/>
    </row>
    <row r="349" spans="2:8" ht="12.75" customHeight="1">
      <c r="B349" s="1"/>
      <c r="E349" s="123"/>
    </row>
    <row r="350" spans="2:8" ht="12.75" customHeight="1">
      <c r="B350" s="1"/>
      <c r="E350" s="123"/>
    </row>
    <row r="351" spans="2:8" ht="12.75" customHeight="1">
      <c r="B351" s="1"/>
      <c r="E351" s="123"/>
    </row>
    <row r="352" spans="2:8" ht="12.75" customHeight="1">
      <c r="B352" s="1"/>
      <c r="E352" s="123"/>
    </row>
    <row r="353" spans="2:5" ht="12.75" customHeight="1">
      <c r="B353" s="1"/>
      <c r="E353" s="123"/>
    </row>
    <row r="354" spans="2:5" ht="12.75" customHeight="1">
      <c r="B354" s="1"/>
      <c r="E354" s="123"/>
    </row>
    <row r="355" spans="2:5" ht="12.75" customHeight="1">
      <c r="B355" s="1"/>
      <c r="E355" s="123"/>
    </row>
    <row r="356" spans="2:5" ht="12.75" customHeight="1">
      <c r="B356" s="1"/>
      <c r="E356" s="123"/>
    </row>
    <row r="357" spans="2:5" ht="12.75" customHeight="1">
      <c r="B357" s="1"/>
      <c r="E357" s="123"/>
    </row>
    <row r="358" spans="2:5" ht="12.75" customHeight="1">
      <c r="B358" s="1"/>
      <c r="E358" s="123"/>
    </row>
    <row r="359" spans="2:5" ht="12.75" customHeight="1">
      <c r="B359" s="1"/>
      <c r="E359" s="123"/>
    </row>
    <row r="360" spans="2:5" ht="12.75" customHeight="1">
      <c r="B360" s="1"/>
      <c r="E360" s="123"/>
    </row>
    <row r="361" spans="2:5" ht="12.75" customHeight="1">
      <c r="B361" s="1"/>
      <c r="E361" s="123"/>
    </row>
    <row r="362" spans="2:5" ht="12.75" customHeight="1">
      <c r="B362" s="1"/>
      <c r="E362" s="123"/>
    </row>
    <row r="363" spans="2:5" ht="12.75" customHeight="1">
      <c r="B363" s="1"/>
      <c r="E363" s="123"/>
    </row>
    <row r="364" spans="2:5" ht="12.75" customHeight="1">
      <c r="B364" s="1"/>
      <c r="E364" s="123"/>
    </row>
    <row r="365" spans="2:5" ht="12.75" customHeight="1">
      <c r="B365" s="1"/>
    </row>
    <row r="366" spans="2:5" ht="12.75" customHeight="1">
      <c r="B366" s="1"/>
    </row>
    <row r="367" spans="2:5" ht="12.75" customHeight="1">
      <c r="B367" s="1"/>
    </row>
    <row r="368" spans="2:5" ht="12.75" customHeight="1">
      <c r="B368" s="1"/>
    </row>
    <row r="369" spans="2:2" ht="12.75" customHeight="1">
      <c r="B369" s="1"/>
    </row>
    <row r="370" spans="2:2" ht="12.75" customHeight="1">
      <c r="B370" s="1"/>
    </row>
    <row r="371" spans="2:2" ht="12.75" customHeight="1">
      <c r="B371" s="1"/>
    </row>
    <row r="372" spans="2:2" ht="12.75" customHeight="1">
      <c r="B372" s="1"/>
    </row>
    <row r="373" spans="2:2" ht="12.75" customHeight="1">
      <c r="B373" s="1"/>
    </row>
    <row r="374" spans="2:2" ht="12.75" customHeight="1">
      <c r="B374" s="1"/>
    </row>
    <row r="375" spans="2:2" ht="12.75" customHeight="1">
      <c r="B375" s="1"/>
    </row>
    <row r="376" spans="2:2" ht="12.75" customHeight="1">
      <c r="B376" s="1"/>
    </row>
    <row r="377" spans="2:2" ht="12.75" customHeight="1">
      <c r="B377" s="1"/>
    </row>
    <row r="378" spans="2:2" ht="12.75" customHeight="1">
      <c r="B378" s="1"/>
    </row>
    <row r="379" spans="2:2" ht="12.75" customHeight="1">
      <c r="B379" s="1"/>
    </row>
    <row r="380" spans="2:2" ht="12.75" customHeight="1">
      <c r="B380" s="1"/>
    </row>
    <row r="381" spans="2:2" ht="12.75" customHeight="1">
      <c r="B381" s="1"/>
    </row>
    <row r="382" spans="2:2" ht="12.75" customHeight="1">
      <c r="B382" s="1"/>
    </row>
    <row r="383" spans="2:2" ht="12.75" customHeight="1">
      <c r="B383" s="1"/>
    </row>
    <row r="384" spans="2:2" ht="12.75" customHeight="1">
      <c r="B384" s="1"/>
    </row>
    <row r="385" spans="2:2" ht="12.75" customHeight="1">
      <c r="B385" s="1"/>
    </row>
    <row r="386" spans="2:2" ht="12.75" customHeight="1">
      <c r="B386" s="1"/>
    </row>
    <row r="387" spans="2:2" ht="12.75" customHeight="1">
      <c r="B387" s="1"/>
    </row>
    <row r="388" spans="2:2" ht="12.75" customHeight="1">
      <c r="B388" s="1"/>
    </row>
    <row r="389" spans="2:2" ht="12.75" customHeight="1">
      <c r="B389" s="1"/>
    </row>
    <row r="390" spans="2:2" ht="12.75" customHeight="1">
      <c r="B390" s="1"/>
    </row>
    <row r="391" spans="2:2" ht="12.75" customHeight="1">
      <c r="B391" s="1"/>
    </row>
    <row r="392" spans="2:2" ht="12.75" customHeight="1">
      <c r="B392" s="1"/>
    </row>
    <row r="393" spans="2:2" ht="12.75" customHeight="1">
      <c r="B393" s="1"/>
    </row>
    <row r="394" spans="2:2" ht="12.75" customHeight="1">
      <c r="B394" s="1"/>
    </row>
    <row r="395" spans="2:2" ht="12.75" customHeight="1">
      <c r="B395" s="1"/>
    </row>
    <row r="396" spans="2:2" ht="12.75" customHeight="1">
      <c r="B396" s="1"/>
    </row>
    <row r="397" spans="2:2" ht="12.75" customHeight="1">
      <c r="B397" s="1"/>
    </row>
    <row r="398" spans="2:2" ht="12.75" customHeight="1">
      <c r="B398" s="1"/>
    </row>
    <row r="399" spans="2:2" ht="12.75" customHeight="1">
      <c r="B399" s="1"/>
    </row>
    <row r="400" spans="2:2" ht="12.75" customHeight="1">
      <c r="B400" s="1"/>
    </row>
    <row r="401" spans="2:2" ht="12.75" customHeight="1">
      <c r="B401" s="1"/>
    </row>
    <row r="402" spans="2:2" ht="12.75" customHeight="1">
      <c r="B402" s="1"/>
    </row>
    <row r="403" spans="2:2" ht="12.75" customHeight="1">
      <c r="B403" s="1"/>
    </row>
    <row r="404" spans="2:2" ht="12.75" customHeight="1">
      <c r="B404" s="1"/>
    </row>
    <row r="405" spans="2:2" ht="12.75" customHeight="1">
      <c r="B405" s="1"/>
    </row>
    <row r="406" spans="2:2" ht="12.75" customHeight="1">
      <c r="B406" s="1"/>
    </row>
    <row r="407" spans="2:2" ht="12.75" customHeight="1">
      <c r="B407" s="1"/>
    </row>
    <row r="408" spans="2:2" ht="12.75" customHeight="1">
      <c r="B408" s="1"/>
    </row>
    <row r="409" spans="2:2" ht="12.75" customHeight="1">
      <c r="B409" s="1"/>
    </row>
    <row r="410" spans="2:2" ht="12.75" customHeight="1">
      <c r="B410" s="1"/>
    </row>
    <row r="411" spans="2:2" ht="12.75" customHeight="1">
      <c r="B411" s="1"/>
    </row>
    <row r="412" spans="2:2" ht="12.75" customHeight="1">
      <c r="B412" s="1"/>
    </row>
    <row r="413" spans="2:2" ht="12.75" customHeight="1">
      <c r="B413" s="1"/>
    </row>
    <row r="414" spans="2:2" ht="12.75" customHeight="1">
      <c r="B414" s="1"/>
    </row>
    <row r="415" spans="2:2" ht="12.75" customHeight="1">
      <c r="B415" s="1"/>
    </row>
    <row r="416" spans="2:2" ht="12.75" customHeight="1">
      <c r="B416" s="1"/>
    </row>
    <row r="417" spans="2:2" ht="12.75" customHeight="1">
      <c r="B417" s="1"/>
    </row>
    <row r="418" spans="2:2" ht="12.75" customHeight="1">
      <c r="B418" s="1"/>
    </row>
    <row r="419" spans="2:2" ht="12.75" customHeight="1">
      <c r="B419" s="1"/>
    </row>
    <row r="420" spans="2:2" ht="12.75" customHeight="1">
      <c r="B420" s="1"/>
    </row>
    <row r="421" spans="2:2" ht="12.75" customHeight="1">
      <c r="B421" s="1"/>
    </row>
    <row r="422" spans="2:2" ht="12.75" customHeight="1">
      <c r="B422" s="1"/>
    </row>
    <row r="423" spans="2:2" ht="12.75" customHeight="1">
      <c r="B423" s="1"/>
    </row>
    <row r="424" spans="2:2" ht="12.75" customHeight="1">
      <c r="B424" s="1"/>
    </row>
    <row r="425" spans="2:2" ht="12.75" customHeight="1">
      <c r="B425" s="1"/>
    </row>
    <row r="426" spans="2:2" ht="12.75" customHeight="1">
      <c r="B426" s="1"/>
    </row>
    <row r="427" spans="2:2" ht="12.75" customHeight="1">
      <c r="B427" s="1"/>
    </row>
    <row r="428" spans="2:2" ht="12.75" customHeight="1">
      <c r="B428" s="1"/>
    </row>
    <row r="429" spans="2:2" ht="12.75" customHeight="1">
      <c r="B429" s="1"/>
    </row>
    <row r="430" spans="2:2" ht="12.75" customHeight="1">
      <c r="B430" s="1"/>
    </row>
    <row r="431" spans="2:2" ht="12.75" customHeight="1">
      <c r="B431" s="1"/>
    </row>
    <row r="432" spans="2:2" ht="12.75" customHeight="1">
      <c r="B432" s="1"/>
    </row>
    <row r="433" spans="2:2" ht="12.75" customHeight="1">
      <c r="B433" s="1"/>
    </row>
    <row r="434" spans="2:2" ht="12.75" customHeight="1">
      <c r="B434" s="1"/>
    </row>
    <row r="435" spans="2:2" ht="12.75" customHeight="1">
      <c r="B435" s="1"/>
    </row>
    <row r="436" spans="2:2" ht="12.75" customHeight="1">
      <c r="B436" s="1"/>
    </row>
    <row r="437" spans="2:2" ht="12.75" customHeight="1">
      <c r="B437" s="1"/>
    </row>
    <row r="438" spans="2:2" ht="12.75" customHeight="1">
      <c r="B438" s="1"/>
    </row>
    <row r="439" spans="2:2" ht="12.75" customHeight="1">
      <c r="B439" s="1"/>
    </row>
    <row r="440" spans="2:2" ht="12.75" customHeight="1">
      <c r="B440" s="1"/>
    </row>
    <row r="441" spans="2:2" ht="12.75" customHeight="1">
      <c r="B441" s="1"/>
    </row>
    <row r="442" spans="2:2" ht="12.75" customHeight="1">
      <c r="B442" s="1"/>
    </row>
    <row r="443" spans="2:2" ht="12.75" customHeight="1">
      <c r="B443" s="1"/>
    </row>
    <row r="444" spans="2:2" ht="12.75" customHeight="1">
      <c r="B444" s="1"/>
    </row>
    <row r="445" spans="2:2" ht="12.75" customHeight="1">
      <c r="B445" s="1"/>
    </row>
    <row r="446" spans="2:2" ht="12.75" customHeight="1">
      <c r="B446" s="1"/>
    </row>
    <row r="447" spans="2:2" ht="12.75" customHeight="1">
      <c r="B447" s="1"/>
    </row>
    <row r="448" spans="2:2" ht="12.75" customHeight="1">
      <c r="B448" s="1"/>
    </row>
    <row r="449" spans="2:2" ht="12.75" customHeight="1">
      <c r="B449" s="1"/>
    </row>
    <row r="450" spans="2:2" ht="12.75" customHeight="1">
      <c r="B450" s="1"/>
    </row>
    <row r="451" spans="2:2" ht="12.75" customHeight="1">
      <c r="B451" s="1"/>
    </row>
    <row r="452" spans="2:2" ht="12.75" customHeight="1">
      <c r="B452" s="1"/>
    </row>
    <row r="453" spans="2:2" ht="12.75" customHeight="1">
      <c r="B453" s="1"/>
    </row>
    <row r="454" spans="2:2" ht="12.75" customHeight="1">
      <c r="B454" s="1"/>
    </row>
    <row r="455" spans="2:2" ht="12.75" customHeight="1">
      <c r="B455" s="1"/>
    </row>
    <row r="456" spans="2:2" ht="12.75" customHeight="1">
      <c r="B456" s="1"/>
    </row>
    <row r="457" spans="2:2" ht="12.75" customHeight="1">
      <c r="B457" s="1"/>
    </row>
    <row r="458" spans="2:2" ht="12.75" customHeight="1">
      <c r="B458" s="1"/>
    </row>
    <row r="459" spans="2:2" ht="12.75" customHeight="1">
      <c r="B459" s="1"/>
    </row>
    <row r="460" spans="2:2" ht="12.75" customHeight="1">
      <c r="B460" s="1"/>
    </row>
    <row r="461" spans="2:2" ht="12.75" customHeight="1">
      <c r="B461" s="1"/>
    </row>
    <row r="462" spans="2:2" ht="12.75" customHeight="1">
      <c r="B462" s="1"/>
    </row>
    <row r="463" spans="2:2" ht="12.75" customHeight="1">
      <c r="B463" s="1"/>
    </row>
    <row r="464" spans="2:2" ht="12.75" customHeight="1">
      <c r="B464" s="1"/>
    </row>
    <row r="465" spans="2:2" ht="12.75" customHeight="1">
      <c r="B465" s="1"/>
    </row>
    <row r="466" spans="2:2" ht="12.75" customHeight="1">
      <c r="B466" s="1"/>
    </row>
    <row r="467" spans="2:2" ht="12.75" customHeight="1">
      <c r="B467" s="1"/>
    </row>
    <row r="468" spans="2:2" ht="12.75" customHeight="1">
      <c r="B468" s="1"/>
    </row>
    <row r="469" spans="2:2" ht="12.75" customHeight="1">
      <c r="B469" s="1"/>
    </row>
    <row r="470" spans="2:2" ht="12.75" customHeight="1">
      <c r="B470" s="1"/>
    </row>
    <row r="471" spans="2:2" ht="12.75" customHeight="1">
      <c r="B471" s="1"/>
    </row>
    <row r="472" spans="2:2" ht="12.75" customHeight="1">
      <c r="B472" s="1"/>
    </row>
    <row r="473" spans="2:2" ht="12.75" customHeight="1">
      <c r="B473" s="1"/>
    </row>
    <row r="474" spans="2:2" ht="12.75" customHeight="1">
      <c r="B474" s="1"/>
    </row>
    <row r="475" spans="2:2" ht="12.75" customHeight="1">
      <c r="B475" s="1"/>
    </row>
    <row r="476" spans="2:2" ht="12.75" customHeight="1">
      <c r="B476" s="1"/>
    </row>
    <row r="477" spans="2:2" ht="12.75" customHeight="1">
      <c r="B477" s="1"/>
    </row>
    <row r="478" spans="2:2" ht="12.75" customHeight="1">
      <c r="B478" s="1"/>
    </row>
    <row r="479" spans="2:2" ht="12.75" customHeight="1">
      <c r="B479" s="1"/>
    </row>
    <row r="480" spans="2:2" ht="12.75" customHeight="1">
      <c r="B480" s="1"/>
    </row>
    <row r="481" spans="2:2" ht="12.75" customHeight="1">
      <c r="B481" s="1"/>
    </row>
    <row r="482" spans="2:2" ht="12.75" customHeight="1">
      <c r="B482" s="1"/>
    </row>
    <row r="483" spans="2:2" ht="12.75" customHeight="1">
      <c r="B483" s="1"/>
    </row>
    <row r="484" spans="2:2" ht="12.75" customHeight="1">
      <c r="B484" s="1"/>
    </row>
    <row r="485" spans="2:2" ht="12.75" customHeight="1">
      <c r="B485" s="1"/>
    </row>
    <row r="486" spans="2:2" ht="12.75" customHeight="1">
      <c r="B486" s="1"/>
    </row>
    <row r="487" spans="2:2" ht="12.75" customHeight="1">
      <c r="B487" s="1"/>
    </row>
    <row r="488" spans="2:2" ht="12.75" customHeight="1">
      <c r="B488" s="1"/>
    </row>
    <row r="489" spans="2:2" ht="12.75" customHeight="1">
      <c r="B489" s="1"/>
    </row>
    <row r="490" spans="2:2" ht="12.75" customHeight="1">
      <c r="B490" s="1"/>
    </row>
    <row r="491" spans="2:2" ht="12.75" customHeight="1">
      <c r="B491" s="1"/>
    </row>
    <row r="492" spans="2:2" ht="12.75" customHeight="1">
      <c r="B492" s="1"/>
    </row>
    <row r="493" spans="2:2" ht="12.75" customHeight="1">
      <c r="B493" s="1"/>
    </row>
    <row r="494" spans="2:2" ht="12.75" customHeight="1">
      <c r="B494" s="1"/>
    </row>
    <row r="495" spans="2:2" ht="12.75" customHeight="1">
      <c r="B495" s="1"/>
    </row>
    <row r="496" spans="2:2" ht="12.75" customHeight="1">
      <c r="B496" s="1"/>
    </row>
    <row r="497" spans="2:2" ht="12.75" customHeight="1">
      <c r="B497" s="1"/>
    </row>
    <row r="498" spans="2:2" ht="12.75" customHeight="1">
      <c r="B498" s="1"/>
    </row>
    <row r="499" spans="2:2" ht="12.75" customHeight="1">
      <c r="B499" s="1"/>
    </row>
    <row r="500" spans="2:2" ht="12.75" customHeight="1">
      <c r="B500" s="1"/>
    </row>
    <row r="501" spans="2:2" ht="12.75" customHeight="1">
      <c r="B501" s="1"/>
    </row>
    <row r="502" spans="2:2" ht="12.75" customHeight="1">
      <c r="B502" s="1"/>
    </row>
    <row r="503" spans="2:2" ht="12.75" customHeight="1">
      <c r="B503" s="1"/>
    </row>
    <row r="504" spans="2:2" ht="12.75" customHeight="1">
      <c r="B504" s="1"/>
    </row>
    <row r="505" spans="2:2" ht="12.75" customHeight="1">
      <c r="B505" s="1"/>
    </row>
    <row r="506" spans="2:2" ht="12.75" customHeight="1">
      <c r="B506" s="1"/>
    </row>
    <row r="507" spans="2:2" ht="12.75" customHeight="1">
      <c r="B507" s="1"/>
    </row>
    <row r="508" spans="2:2" ht="12.75" customHeight="1">
      <c r="B508" s="1"/>
    </row>
    <row r="509" spans="2:2" ht="12.75" customHeight="1">
      <c r="B509" s="1"/>
    </row>
    <row r="510" spans="2:2" ht="12.75" customHeight="1">
      <c r="B510" s="1"/>
    </row>
    <row r="511" spans="2:2" ht="12.75" customHeight="1">
      <c r="B511" s="1"/>
    </row>
    <row r="512" spans="2:2" ht="12.75" customHeight="1">
      <c r="B512" s="1"/>
    </row>
    <row r="513" spans="2:2" ht="12.75" customHeight="1">
      <c r="B513" s="1"/>
    </row>
    <row r="514" spans="2:2" ht="12.75" customHeight="1">
      <c r="B514" s="1"/>
    </row>
    <row r="515" spans="2:2" ht="12.75" customHeight="1">
      <c r="B515" s="1"/>
    </row>
    <row r="516" spans="2:2" ht="12.75" customHeight="1">
      <c r="B516" s="1"/>
    </row>
    <row r="517" spans="2:2" ht="12.75" customHeight="1">
      <c r="B517" s="1"/>
    </row>
    <row r="518" spans="2:2" ht="12.75" customHeight="1">
      <c r="B518" s="1"/>
    </row>
    <row r="519" spans="2:2" ht="12.75" customHeight="1">
      <c r="B519" s="1"/>
    </row>
    <row r="520" spans="2:2" ht="12.75" customHeight="1">
      <c r="B520" s="1"/>
    </row>
    <row r="521" spans="2:2" ht="12.75" customHeight="1">
      <c r="B521" s="1"/>
    </row>
    <row r="522" spans="2:2" ht="12.75" customHeight="1">
      <c r="B522" s="1"/>
    </row>
    <row r="523" spans="2:2" ht="12.75" customHeight="1">
      <c r="B523" s="1"/>
    </row>
    <row r="524" spans="2:2" ht="12.75" customHeight="1">
      <c r="B524" s="1"/>
    </row>
    <row r="525" spans="2:2" ht="12.75" customHeight="1">
      <c r="B525" s="1"/>
    </row>
    <row r="526" spans="2:2" ht="12.75" customHeight="1">
      <c r="B526" s="1"/>
    </row>
    <row r="527" spans="2:2" ht="12.75" customHeight="1">
      <c r="B527" s="1"/>
    </row>
    <row r="528" spans="2:2" ht="12.75" customHeight="1">
      <c r="B528" s="1"/>
    </row>
    <row r="529" spans="2:2" ht="12.75" customHeight="1">
      <c r="B529" s="1"/>
    </row>
    <row r="530" spans="2:2" ht="12.75" customHeight="1">
      <c r="B530" s="1"/>
    </row>
    <row r="531" spans="2:2" ht="12.75" customHeight="1">
      <c r="B531" s="1"/>
    </row>
    <row r="532" spans="2:2" ht="12.75" customHeight="1">
      <c r="B532" s="1"/>
    </row>
    <row r="533" spans="2:2" ht="12.75" customHeight="1">
      <c r="B533" s="1"/>
    </row>
    <row r="534" spans="2:2" ht="12.75" customHeight="1">
      <c r="B534" s="1"/>
    </row>
    <row r="535" spans="2:2" ht="12.75" customHeight="1">
      <c r="B535" s="1"/>
    </row>
    <row r="536" spans="2:2" ht="12.75" customHeight="1">
      <c r="B536" s="1"/>
    </row>
    <row r="537" spans="2:2" ht="12.75" customHeight="1">
      <c r="B537" s="1"/>
    </row>
    <row r="538" spans="2:2" ht="12.75" customHeight="1">
      <c r="B538" s="1"/>
    </row>
    <row r="539" spans="2:2" ht="12.75" customHeight="1">
      <c r="B539" s="1"/>
    </row>
    <row r="540" spans="2:2" ht="12.75" customHeight="1">
      <c r="B540" s="1"/>
    </row>
    <row r="541" spans="2:2" ht="12.75" customHeight="1">
      <c r="B541" s="1"/>
    </row>
    <row r="542" spans="2:2" ht="12.75" customHeight="1">
      <c r="B542" s="1"/>
    </row>
    <row r="543" spans="2:2" ht="12.75" customHeight="1">
      <c r="B543" s="1"/>
    </row>
    <row r="544" spans="2:2" ht="12.75" customHeight="1">
      <c r="B544" s="1"/>
    </row>
    <row r="545" spans="2:2" ht="12.75" customHeight="1">
      <c r="B545" s="1"/>
    </row>
    <row r="546" spans="2:2" ht="12.75" customHeight="1">
      <c r="B546" s="1"/>
    </row>
    <row r="547" spans="2:2" ht="12.75" customHeight="1">
      <c r="B547" s="1"/>
    </row>
    <row r="548" spans="2:2" ht="12.75" customHeight="1">
      <c r="B548" s="1"/>
    </row>
    <row r="549" spans="2:2" ht="12.75" customHeight="1">
      <c r="B549" s="1"/>
    </row>
    <row r="550" spans="2:2" ht="12.75" customHeight="1">
      <c r="B550" s="1"/>
    </row>
    <row r="551" spans="2:2" ht="12.75" customHeight="1">
      <c r="B551" s="1"/>
    </row>
    <row r="552" spans="2:2" ht="12.75" customHeight="1">
      <c r="B552" s="1"/>
    </row>
    <row r="553" spans="2:2" ht="12.75" customHeight="1">
      <c r="B553" s="1"/>
    </row>
    <row r="554" spans="2:2" ht="12.75" customHeight="1">
      <c r="B554" s="1"/>
    </row>
    <row r="555" spans="2:2" ht="12.75" customHeight="1">
      <c r="B555" s="1"/>
    </row>
    <row r="556" spans="2:2" ht="12.75" customHeight="1">
      <c r="B556" s="1"/>
    </row>
    <row r="557" spans="2:2" ht="12.75" customHeight="1">
      <c r="B557" s="1"/>
    </row>
    <row r="558" spans="2:2" ht="12.75" customHeight="1">
      <c r="B558" s="1"/>
    </row>
    <row r="559" spans="2:2" ht="12.75" customHeight="1">
      <c r="B559" s="1"/>
    </row>
    <row r="560" spans="2:2" ht="12.75" customHeight="1">
      <c r="B560" s="1"/>
    </row>
    <row r="561" spans="2:2" ht="12.75" customHeight="1">
      <c r="B561" s="1"/>
    </row>
    <row r="562" spans="2:2" ht="12.75" customHeight="1">
      <c r="B562" s="1"/>
    </row>
    <row r="563" spans="2:2" ht="12.75" customHeight="1">
      <c r="B563" s="1"/>
    </row>
    <row r="564" spans="2:2" ht="12.75" customHeight="1">
      <c r="B564" s="1"/>
    </row>
    <row r="565" spans="2:2" ht="12.75" customHeight="1">
      <c r="B565" s="1"/>
    </row>
    <row r="566" spans="2:2" ht="12.75" customHeight="1">
      <c r="B566" s="1"/>
    </row>
    <row r="567" spans="2:2" ht="12.75" customHeight="1">
      <c r="B567" s="1"/>
    </row>
    <row r="568" spans="2:2" ht="12.75" customHeight="1">
      <c r="B568" s="1"/>
    </row>
    <row r="569" spans="2:2" ht="12.75" customHeight="1">
      <c r="B569" s="1"/>
    </row>
    <row r="570" spans="2:2" ht="12.75" customHeight="1">
      <c r="B570" s="1"/>
    </row>
    <row r="571" spans="2:2" ht="12.75" customHeight="1">
      <c r="B571" s="1"/>
    </row>
    <row r="572" spans="2:2" ht="12.75" customHeight="1">
      <c r="B572" s="1"/>
    </row>
    <row r="573" spans="2:2" ht="12.75" customHeight="1">
      <c r="B573" s="1"/>
    </row>
    <row r="574" spans="2:2" ht="12.75" customHeight="1">
      <c r="B574" s="1"/>
    </row>
    <row r="575" spans="2:2" ht="12.75" customHeight="1">
      <c r="B575" s="1"/>
    </row>
    <row r="576" spans="2:2" ht="12.75" customHeight="1">
      <c r="B576" s="1"/>
    </row>
    <row r="577" spans="2:2" ht="12.75" customHeight="1">
      <c r="B577" s="1"/>
    </row>
    <row r="578" spans="2:2" ht="12.75" customHeight="1">
      <c r="B578" s="1"/>
    </row>
    <row r="579" spans="2:2" ht="12.75" customHeight="1">
      <c r="B579" s="1"/>
    </row>
    <row r="580" spans="2:2" ht="12.75" customHeight="1">
      <c r="B580" s="1"/>
    </row>
    <row r="581" spans="2:2" ht="12.75" customHeight="1">
      <c r="B581" s="1"/>
    </row>
    <row r="582" spans="2:2" ht="12.75" customHeight="1">
      <c r="B582" s="1"/>
    </row>
    <row r="583" spans="2:2" ht="12.75" customHeight="1">
      <c r="B583" s="1"/>
    </row>
    <row r="584" spans="2:2" ht="12.75" customHeight="1">
      <c r="B584" s="1"/>
    </row>
    <row r="585" spans="2:2" ht="12.75" customHeight="1">
      <c r="B585" s="1"/>
    </row>
    <row r="586" spans="2:2" ht="12.75" customHeight="1">
      <c r="B586" s="1"/>
    </row>
    <row r="587" spans="2:2" ht="12.75" customHeight="1">
      <c r="B587" s="1"/>
    </row>
    <row r="588" spans="2:2" ht="12.75" customHeight="1">
      <c r="B588" s="1"/>
    </row>
    <row r="589" spans="2:2" ht="12.75" customHeight="1">
      <c r="B589" s="1"/>
    </row>
    <row r="590" spans="2:2" ht="12.75" customHeight="1">
      <c r="B590" s="1"/>
    </row>
    <row r="591" spans="2:2" ht="12.75" customHeight="1">
      <c r="B591" s="1"/>
    </row>
    <row r="592" spans="2:2" ht="12.75" customHeight="1">
      <c r="B592" s="1"/>
    </row>
    <row r="593" spans="2:2" ht="12.75" customHeight="1">
      <c r="B593" s="1"/>
    </row>
    <row r="594" spans="2:2" ht="12.75" customHeight="1">
      <c r="B594" s="1"/>
    </row>
    <row r="595" spans="2:2" ht="12.75" customHeight="1">
      <c r="B595" s="1"/>
    </row>
    <row r="596" spans="2:2" ht="12.75" customHeight="1">
      <c r="B596" s="1"/>
    </row>
    <row r="597" spans="2:2" ht="12.75" customHeight="1">
      <c r="B597" s="1"/>
    </row>
    <row r="598" spans="2:2" ht="12.75" customHeight="1">
      <c r="B598" s="1"/>
    </row>
    <row r="599" spans="2:2" ht="12.75" customHeight="1">
      <c r="B599" s="1"/>
    </row>
    <row r="600" spans="2:2" ht="12.75" customHeight="1">
      <c r="B600" s="1"/>
    </row>
    <row r="601" spans="2:2" ht="12.75" customHeight="1">
      <c r="B601" s="1"/>
    </row>
    <row r="602" spans="2:2" ht="12.75" customHeight="1">
      <c r="B602" s="1"/>
    </row>
    <row r="603" spans="2:2" ht="12.75" customHeight="1">
      <c r="B603" s="1"/>
    </row>
    <row r="604" spans="2:2" ht="12.75" customHeight="1">
      <c r="B604" s="1"/>
    </row>
    <row r="605" spans="2:2" ht="12.75" customHeight="1">
      <c r="B605" s="1"/>
    </row>
    <row r="606" spans="2:2" ht="12.75" customHeight="1">
      <c r="B606" s="1"/>
    </row>
    <row r="607" spans="2:2" ht="12.75" customHeight="1">
      <c r="B607" s="1"/>
    </row>
    <row r="608" spans="2:2" ht="12.75" customHeight="1">
      <c r="B608" s="1"/>
    </row>
    <row r="609" spans="2:2" ht="12.75" customHeight="1">
      <c r="B609" s="1"/>
    </row>
    <row r="610" spans="2:2" ht="12.75" customHeight="1">
      <c r="B610" s="1"/>
    </row>
    <row r="611" spans="2:2" ht="12.75" customHeight="1">
      <c r="B611" s="1"/>
    </row>
    <row r="612" spans="2:2" ht="12.75" customHeight="1">
      <c r="B612" s="1"/>
    </row>
    <row r="613" spans="2:2" ht="12.75" customHeight="1">
      <c r="B613" s="1"/>
    </row>
    <row r="614" spans="2:2" ht="12.75" customHeight="1">
      <c r="B614" s="1"/>
    </row>
    <row r="615" spans="2:2" ht="12.75" customHeight="1">
      <c r="B615" s="1"/>
    </row>
    <row r="616" spans="2:2" ht="12.75" customHeight="1">
      <c r="B616" s="1"/>
    </row>
    <row r="617" spans="2:2" ht="12.75" customHeight="1">
      <c r="B617" s="1"/>
    </row>
    <row r="618" spans="2:2" ht="12.75" customHeight="1">
      <c r="B618" s="1"/>
    </row>
    <row r="619" spans="2:2" ht="12.75" customHeight="1">
      <c r="B619" s="1"/>
    </row>
    <row r="620" spans="2:2" ht="12.75" customHeight="1">
      <c r="B620" s="1"/>
    </row>
    <row r="621" spans="2:2" ht="12.75" customHeight="1">
      <c r="B621" s="1"/>
    </row>
    <row r="622" spans="2:2" ht="12.75" customHeight="1">
      <c r="B622" s="1"/>
    </row>
    <row r="623" spans="2:2" ht="12.75" customHeight="1">
      <c r="B623" s="1"/>
    </row>
    <row r="624" spans="2:2" ht="12.75" customHeight="1">
      <c r="B624" s="1"/>
    </row>
    <row r="625" spans="2:2" ht="12.75" customHeight="1">
      <c r="B625" s="1"/>
    </row>
    <row r="626" spans="2:2" ht="12.75" customHeight="1">
      <c r="B626" s="1"/>
    </row>
    <row r="627" spans="2:2" ht="12.75" customHeight="1">
      <c r="B627" s="1"/>
    </row>
    <row r="628" spans="2:2" ht="12.75" customHeight="1">
      <c r="B628" s="1"/>
    </row>
    <row r="629" spans="2:2" ht="12.75" customHeight="1">
      <c r="B629" s="1"/>
    </row>
    <row r="630" spans="2:2" ht="12.75" customHeight="1">
      <c r="B630" s="1"/>
    </row>
    <row r="631" spans="2:2" ht="12.75" customHeight="1">
      <c r="B631" s="1"/>
    </row>
    <row r="632" spans="2:2" ht="12.75" customHeight="1">
      <c r="B632" s="1"/>
    </row>
    <row r="633" spans="2:2" ht="12.75" customHeight="1">
      <c r="B633" s="1"/>
    </row>
    <row r="634" spans="2:2" ht="12.75" customHeight="1">
      <c r="B634" s="1"/>
    </row>
    <row r="635" spans="2:2" ht="12.75" customHeight="1">
      <c r="B635" s="1"/>
    </row>
    <row r="636" spans="2:2" ht="12.75" customHeight="1">
      <c r="B636" s="1"/>
    </row>
    <row r="637" spans="2:2" ht="12.75" customHeight="1">
      <c r="B637" s="1"/>
    </row>
    <row r="638" spans="2:2" ht="12.75" customHeight="1">
      <c r="B638" s="1"/>
    </row>
    <row r="639" spans="2:2" ht="12.75" customHeight="1">
      <c r="B639" s="1"/>
    </row>
    <row r="640" spans="2:2" ht="12.75" customHeight="1">
      <c r="B640" s="1"/>
    </row>
    <row r="641" spans="2:2" ht="12.75" customHeight="1">
      <c r="B641" s="1"/>
    </row>
    <row r="642" spans="2:2" ht="12.75" customHeight="1">
      <c r="B642" s="1"/>
    </row>
    <row r="643" spans="2:2" ht="12.75" customHeight="1">
      <c r="B643" s="1"/>
    </row>
    <row r="644" spans="2:2" ht="12.75" customHeight="1">
      <c r="B644" s="1"/>
    </row>
    <row r="645" spans="2:2" ht="12.75" customHeight="1">
      <c r="B645" s="1"/>
    </row>
    <row r="646" spans="2:2" ht="12.75" customHeight="1">
      <c r="B646" s="1"/>
    </row>
    <row r="647" spans="2:2" ht="12.75" customHeight="1">
      <c r="B647" s="1"/>
    </row>
    <row r="648" spans="2:2" ht="12.75" customHeight="1">
      <c r="B648" s="1"/>
    </row>
    <row r="649" spans="2:2" ht="12.75" customHeight="1">
      <c r="B649" s="1"/>
    </row>
    <row r="650" spans="2:2" ht="12.75" customHeight="1">
      <c r="B650" s="1"/>
    </row>
    <row r="651" spans="2:2" ht="12.75" customHeight="1">
      <c r="B651" s="1"/>
    </row>
    <row r="652" spans="2:2" ht="12.75" customHeight="1">
      <c r="B652" s="1"/>
    </row>
    <row r="653" spans="2:2" ht="12.75" customHeight="1">
      <c r="B653" s="1"/>
    </row>
    <row r="654" spans="2:2" ht="12.75" customHeight="1">
      <c r="B654" s="1"/>
    </row>
    <row r="655" spans="2:2" ht="12.75" customHeight="1">
      <c r="B655" s="1"/>
    </row>
    <row r="656" spans="2:2" ht="12.75" customHeight="1">
      <c r="B656" s="1"/>
    </row>
    <row r="657" spans="2:2" ht="12.75" customHeight="1">
      <c r="B657" s="1"/>
    </row>
    <row r="658" spans="2:2" ht="12.75" customHeight="1">
      <c r="B658" s="1"/>
    </row>
    <row r="659" spans="2:2" ht="12.75" customHeight="1">
      <c r="B659" s="1"/>
    </row>
    <row r="660" spans="2:2" ht="12.75" customHeight="1">
      <c r="B660" s="1"/>
    </row>
    <row r="661" spans="2:2" ht="12.75" customHeight="1">
      <c r="B661" s="1"/>
    </row>
    <row r="662" spans="2:2" ht="12.75" customHeight="1">
      <c r="B662" s="1"/>
    </row>
    <row r="663" spans="2:2" ht="12.75" customHeight="1">
      <c r="B663" s="1"/>
    </row>
    <row r="664" spans="2:2" ht="12.75" customHeight="1">
      <c r="B664" s="1"/>
    </row>
    <row r="665" spans="2:2" ht="12.75" customHeight="1">
      <c r="B665" s="1"/>
    </row>
    <row r="666" spans="2:2" ht="12.75" customHeight="1">
      <c r="B666" s="1"/>
    </row>
    <row r="667" spans="2:2" ht="12.75" customHeight="1">
      <c r="B667" s="1"/>
    </row>
    <row r="668" spans="2:2" ht="12.75" customHeight="1">
      <c r="B668" s="1"/>
    </row>
    <row r="669" spans="2:2" ht="12.75" customHeight="1">
      <c r="B669" s="1"/>
    </row>
    <row r="670" spans="2:2" ht="12.75" customHeight="1">
      <c r="B670" s="1"/>
    </row>
    <row r="671" spans="2:2" ht="12.75" customHeight="1">
      <c r="B671" s="1"/>
    </row>
    <row r="672" spans="2:2" ht="12.75" customHeight="1">
      <c r="B672" s="1"/>
    </row>
    <row r="673" spans="2:2" ht="12.75" customHeight="1">
      <c r="B673" s="1"/>
    </row>
    <row r="674" spans="2:2" ht="12.75" customHeight="1">
      <c r="B674" s="1"/>
    </row>
    <row r="675" spans="2:2" ht="12.75" customHeight="1">
      <c r="B675" s="1"/>
    </row>
    <row r="676" spans="2:2" ht="12.75" customHeight="1">
      <c r="B676" s="1"/>
    </row>
    <row r="677" spans="2:2" ht="12.75" customHeight="1">
      <c r="B677" s="1"/>
    </row>
    <row r="678" spans="2:2" ht="12.75" customHeight="1">
      <c r="B678" s="1"/>
    </row>
    <row r="679" spans="2:2" ht="12.75" customHeight="1">
      <c r="B679" s="1"/>
    </row>
    <row r="680" spans="2:2" ht="12.75" customHeight="1">
      <c r="B680" s="1"/>
    </row>
    <row r="681" spans="2:2" ht="12.75" customHeight="1">
      <c r="B681" s="1"/>
    </row>
    <row r="682" spans="2:2" ht="12.75" customHeight="1">
      <c r="B682" s="1"/>
    </row>
    <row r="683" spans="2:2" ht="12.75" customHeight="1">
      <c r="B683" s="1"/>
    </row>
    <row r="684" spans="2:2" ht="12.75" customHeight="1">
      <c r="B684" s="1"/>
    </row>
    <row r="685" spans="2:2" ht="12.75" customHeight="1">
      <c r="B685" s="1"/>
    </row>
    <row r="686" spans="2:2" ht="12.75" customHeight="1">
      <c r="B686" s="1"/>
    </row>
    <row r="687" spans="2:2" ht="12.75" customHeight="1">
      <c r="B687" s="1"/>
    </row>
    <row r="688" spans="2:2" ht="12.75" customHeight="1">
      <c r="B688" s="1"/>
    </row>
    <row r="689" spans="2:2" ht="12.75" customHeight="1">
      <c r="B689" s="1"/>
    </row>
    <row r="690" spans="2:2" ht="12.75" customHeight="1">
      <c r="B690" s="1"/>
    </row>
    <row r="691" spans="2:2" ht="12.75" customHeight="1">
      <c r="B691" s="1"/>
    </row>
    <row r="692" spans="2:2" ht="12.75" customHeight="1">
      <c r="B692" s="1"/>
    </row>
    <row r="693" spans="2:2" ht="12.75" customHeight="1">
      <c r="B693" s="1"/>
    </row>
    <row r="694" spans="2:2" ht="12.75" customHeight="1">
      <c r="B694" s="1"/>
    </row>
    <row r="695" spans="2:2" ht="12.75" customHeight="1">
      <c r="B695" s="1"/>
    </row>
    <row r="696" spans="2:2" ht="12.75" customHeight="1">
      <c r="B696" s="1"/>
    </row>
    <row r="697" spans="2:2" ht="12.75" customHeight="1">
      <c r="B697" s="1"/>
    </row>
    <row r="698" spans="2:2" ht="12.75" customHeight="1">
      <c r="B698" s="1"/>
    </row>
    <row r="699" spans="2:2" ht="12.75" customHeight="1">
      <c r="B699" s="1"/>
    </row>
    <row r="700" spans="2:2" ht="12.75" customHeight="1">
      <c r="B700" s="1"/>
    </row>
    <row r="701" spans="2:2" ht="12.75" customHeight="1">
      <c r="B701" s="1"/>
    </row>
    <row r="702" spans="2:2" ht="12.75" customHeight="1">
      <c r="B702" s="1"/>
    </row>
    <row r="703" spans="2:2" ht="12.75" customHeight="1">
      <c r="B703" s="1"/>
    </row>
    <row r="704" spans="2:2" ht="12.75" customHeight="1">
      <c r="B704" s="1"/>
    </row>
    <row r="705" spans="2:2" ht="12.75" customHeight="1">
      <c r="B705" s="1"/>
    </row>
    <row r="706" spans="2:2" ht="12.75" customHeight="1">
      <c r="B706" s="1"/>
    </row>
    <row r="707" spans="2:2" ht="12.75" customHeight="1">
      <c r="B707" s="1"/>
    </row>
    <row r="708" spans="2:2" ht="12.75" customHeight="1">
      <c r="B708" s="1"/>
    </row>
    <row r="709" spans="2:2" ht="12.75" customHeight="1">
      <c r="B709" s="1"/>
    </row>
    <row r="710" spans="2:2" ht="12.75" customHeight="1">
      <c r="B710" s="1"/>
    </row>
    <row r="711" spans="2:2" ht="12.75" customHeight="1">
      <c r="B711" s="1"/>
    </row>
    <row r="712" spans="2:2" ht="12.75" customHeight="1">
      <c r="B712" s="1"/>
    </row>
    <row r="713" spans="2:2" ht="12.75" customHeight="1">
      <c r="B713" s="1"/>
    </row>
    <row r="714" spans="2:2" ht="12.75" customHeight="1">
      <c r="B714" s="1"/>
    </row>
    <row r="715" spans="2:2" ht="12.75" customHeight="1">
      <c r="B715" s="1"/>
    </row>
    <row r="716" spans="2:2" ht="12.75" customHeight="1">
      <c r="B716" s="1"/>
    </row>
    <row r="717" spans="2:2" ht="12.75" customHeight="1">
      <c r="B717" s="1"/>
    </row>
    <row r="718" spans="2:2" ht="12.75" customHeight="1">
      <c r="B718" s="1"/>
    </row>
    <row r="719" spans="2:2" ht="12.75" customHeight="1">
      <c r="B719" s="1"/>
    </row>
    <row r="720" spans="2:2" ht="12.75" customHeight="1">
      <c r="B720" s="1"/>
    </row>
    <row r="721" spans="2:2" ht="12.75" customHeight="1">
      <c r="B721" s="1"/>
    </row>
    <row r="722" spans="2:2" ht="12.75" customHeight="1">
      <c r="B722" s="1"/>
    </row>
    <row r="723" spans="2:2" ht="12.75" customHeight="1">
      <c r="B723" s="1"/>
    </row>
    <row r="724" spans="2:2" ht="12.75" customHeight="1">
      <c r="B724" s="1"/>
    </row>
    <row r="725" spans="2:2" ht="12.75" customHeight="1">
      <c r="B725" s="1"/>
    </row>
    <row r="726" spans="2:2" ht="12.75" customHeight="1">
      <c r="B726" s="1"/>
    </row>
    <row r="727" spans="2:2" ht="12.75" customHeight="1">
      <c r="B727" s="1"/>
    </row>
    <row r="728" spans="2:2" ht="12.75" customHeight="1">
      <c r="B728" s="1"/>
    </row>
    <row r="729" spans="2:2" ht="12.75" customHeight="1">
      <c r="B729" s="1"/>
    </row>
    <row r="730" spans="2:2" ht="12.75" customHeight="1">
      <c r="B730" s="1"/>
    </row>
    <row r="731" spans="2:2" ht="12.75" customHeight="1">
      <c r="B731" s="1"/>
    </row>
    <row r="732" spans="2:2" ht="12.75" customHeight="1">
      <c r="B732" s="1"/>
    </row>
    <row r="733" spans="2:2" ht="12.75" customHeight="1">
      <c r="B733" s="1"/>
    </row>
    <row r="734" spans="2:2" ht="12.75" customHeight="1">
      <c r="B734" s="1"/>
    </row>
    <row r="735" spans="2:2" ht="12.75" customHeight="1">
      <c r="B735" s="1"/>
    </row>
    <row r="736" spans="2:2" ht="12.75" customHeight="1">
      <c r="B736" s="1"/>
    </row>
    <row r="737" spans="2:2" ht="12.75" customHeight="1">
      <c r="B737" s="1"/>
    </row>
    <row r="738" spans="2:2" ht="12.75" customHeight="1">
      <c r="B738" s="1"/>
    </row>
    <row r="739" spans="2:2" ht="12.75" customHeight="1">
      <c r="B739" s="1"/>
    </row>
    <row r="740" spans="2:2" ht="12.75" customHeight="1">
      <c r="B740" s="1"/>
    </row>
    <row r="741" spans="2:2" ht="12.75" customHeight="1">
      <c r="B741" s="1"/>
    </row>
    <row r="742" spans="2:2" ht="12.75" customHeight="1">
      <c r="B742" s="1"/>
    </row>
    <row r="743" spans="2:2" ht="12.75" customHeight="1">
      <c r="B743" s="1"/>
    </row>
    <row r="744" spans="2:2" ht="12.75" customHeight="1">
      <c r="B744" s="1"/>
    </row>
    <row r="745" spans="2:2" ht="12.75" customHeight="1">
      <c r="B745" s="1"/>
    </row>
    <row r="746" spans="2:2" ht="12.75" customHeight="1">
      <c r="B746" s="1"/>
    </row>
    <row r="747" spans="2:2" ht="12.75" customHeight="1">
      <c r="B747" s="1"/>
    </row>
    <row r="748" spans="2:2" ht="12.75" customHeight="1">
      <c r="B748" s="1"/>
    </row>
    <row r="749" spans="2:2" ht="12.75" customHeight="1">
      <c r="B749" s="1"/>
    </row>
    <row r="750" spans="2:2" ht="12.75" customHeight="1">
      <c r="B750" s="1"/>
    </row>
    <row r="751" spans="2:2" ht="12.75" customHeight="1">
      <c r="B751" s="1"/>
    </row>
    <row r="752" spans="2:2" ht="12.75" customHeight="1">
      <c r="B752" s="1"/>
    </row>
    <row r="753" spans="2:2" ht="12.75" customHeight="1">
      <c r="B753" s="1"/>
    </row>
    <row r="754" spans="2:2" ht="12.75" customHeight="1">
      <c r="B754" s="1"/>
    </row>
    <row r="755" spans="2:2" ht="12.75" customHeight="1">
      <c r="B755" s="1"/>
    </row>
    <row r="756" spans="2:2" ht="12.75" customHeight="1">
      <c r="B756" s="1"/>
    </row>
    <row r="757" spans="2:2" ht="12.75" customHeight="1">
      <c r="B757" s="1"/>
    </row>
    <row r="758" spans="2:2" ht="12.75" customHeight="1">
      <c r="B758" s="1"/>
    </row>
    <row r="759" spans="2:2" ht="12.75" customHeight="1">
      <c r="B759" s="1"/>
    </row>
    <row r="760" spans="2:2" ht="12.75" customHeight="1">
      <c r="B760" s="1"/>
    </row>
    <row r="761" spans="2:2" ht="12.75" customHeight="1">
      <c r="B761" s="1"/>
    </row>
    <row r="762" spans="2:2" ht="12.75" customHeight="1">
      <c r="B762" s="1"/>
    </row>
    <row r="763" spans="2:2" ht="12.75" customHeight="1">
      <c r="B763" s="1"/>
    </row>
    <row r="764" spans="2:2" ht="12.75" customHeight="1">
      <c r="B764" s="1"/>
    </row>
    <row r="765" spans="2:2" ht="12.75" customHeight="1">
      <c r="B765" s="1"/>
    </row>
    <row r="766" spans="2:2" ht="12.75" customHeight="1">
      <c r="B766" s="1"/>
    </row>
    <row r="767" spans="2:2" ht="12.75" customHeight="1">
      <c r="B767" s="1"/>
    </row>
    <row r="768" spans="2:2" ht="12.75" customHeight="1">
      <c r="B768" s="1"/>
    </row>
    <row r="769" spans="2:2" ht="12.75" customHeight="1">
      <c r="B769" s="1"/>
    </row>
    <row r="770" spans="2:2" ht="12.75" customHeight="1">
      <c r="B770" s="1"/>
    </row>
    <row r="771" spans="2:2" ht="12.75" customHeight="1">
      <c r="B771" s="1"/>
    </row>
    <row r="772" spans="2:2" ht="12.75" customHeight="1">
      <c r="B772" s="1"/>
    </row>
    <row r="773" spans="2:2" ht="12.75" customHeight="1">
      <c r="B773" s="1"/>
    </row>
    <row r="774" spans="2:2" ht="12.75" customHeight="1">
      <c r="B774" s="1"/>
    </row>
    <row r="775" spans="2:2" ht="12.75" customHeight="1">
      <c r="B775" s="1"/>
    </row>
    <row r="776" spans="2:2" ht="12.75" customHeight="1">
      <c r="B776" s="1"/>
    </row>
    <row r="777" spans="2:2" ht="12.75" customHeight="1">
      <c r="B777" s="1"/>
    </row>
    <row r="778" spans="2:2" ht="12.75" customHeight="1">
      <c r="B778" s="1"/>
    </row>
    <row r="779" spans="2:2" ht="12.75" customHeight="1">
      <c r="B779" s="1"/>
    </row>
    <row r="780" spans="2:2" ht="12.75" customHeight="1">
      <c r="B780" s="1"/>
    </row>
    <row r="781" spans="2:2" ht="12.75" customHeight="1">
      <c r="B781" s="1"/>
    </row>
    <row r="782" spans="2:2" ht="12.75" customHeight="1">
      <c r="B782" s="1"/>
    </row>
    <row r="783" spans="2:2" ht="12.75" customHeight="1">
      <c r="B783" s="1"/>
    </row>
    <row r="784" spans="2:2" ht="12.75" customHeight="1">
      <c r="B784" s="1"/>
    </row>
    <row r="785" spans="2:2" ht="12.75" customHeight="1">
      <c r="B785" s="1"/>
    </row>
    <row r="786" spans="2:2" ht="12.75" customHeight="1">
      <c r="B786" s="1"/>
    </row>
    <row r="787" spans="2:2" ht="12.75" customHeight="1">
      <c r="B787" s="1"/>
    </row>
    <row r="788" spans="2:2" ht="12.75" customHeight="1">
      <c r="B788" s="1"/>
    </row>
    <row r="789" spans="2:2" ht="12.75" customHeight="1">
      <c r="B789" s="1"/>
    </row>
    <row r="790" spans="2:2" ht="12.75" customHeight="1">
      <c r="B790" s="1"/>
    </row>
    <row r="791" spans="2:2" ht="12.75" customHeight="1">
      <c r="B791" s="1"/>
    </row>
    <row r="792" spans="2:2" ht="12.75" customHeight="1">
      <c r="B792" s="1"/>
    </row>
    <row r="793" spans="2:2" ht="12.75" customHeight="1">
      <c r="B793" s="1"/>
    </row>
    <row r="794" spans="2:2" ht="12.75" customHeight="1">
      <c r="B794" s="1"/>
    </row>
    <row r="795" spans="2:2" ht="12.75" customHeight="1">
      <c r="B795" s="1"/>
    </row>
    <row r="796" spans="2:2" ht="12.75" customHeight="1">
      <c r="B796" s="1"/>
    </row>
    <row r="797" spans="2:2" ht="12.75" customHeight="1">
      <c r="B797" s="1"/>
    </row>
    <row r="798" spans="2:2" ht="12.75" customHeight="1">
      <c r="B798" s="1"/>
    </row>
    <row r="799" spans="2:2" ht="12.75" customHeight="1">
      <c r="B799" s="1"/>
    </row>
    <row r="800" spans="2:2" ht="12.75" customHeight="1">
      <c r="B800" s="1"/>
    </row>
    <row r="801" spans="2:2" ht="12.75" customHeight="1">
      <c r="B801" s="1"/>
    </row>
    <row r="802" spans="2:2" ht="12.75" customHeight="1">
      <c r="B802" s="1"/>
    </row>
    <row r="803" spans="2:2" ht="12.75" customHeight="1">
      <c r="B803" s="1"/>
    </row>
    <row r="804" spans="2:2" ht="12.75" customHeight="1">
      <c r="B804" s="1"/>
    </row>
    <row r="805" spans="2:2" ht="12.75" customHeight="1">
      <c r="B805" s="1"/>
    </row>
    <row r="806" spans="2:2" ht="12.75" customHeight="1">
      <c r="B806" s="1"/>
    </row>
    <row r="807" spans="2:2" ht="12.75" customHeight="1">
      <c r="B807" s="1"/>
    </row>
    <row r="808" spans="2:2" ht="12.75" customHeight="1">
      <c r="B808" s="1"/>
    </row>
    <row r="809" spans="2:2" ht="12.75" customHeight="1">
      <c r="B809" s="1"/>
    </row>
    <row r="810" spans="2:2" ht="12.75" customHeight="1">
      <c r="B810" s="1"/>
    </row>
    <row r="811" spans="2:2" ht="12.75" customHeight="1">
      <c r="B811" s="1"/>
    </row>
    <row r="812" spans="2:2" ht="12.75" customHeight="1">
      <c r="B812" s="1"/>
    </row>
    <row r="813" spans="2:2" ht="12.75" customHeight="1">
      <c r="B813" s="1"/>
    </row>
    <row r="814" spans="2:2" ht="12.75" customHeight="1">
      <c r="B814" s="1"/>
    </row>
    <row r="815" spans="2:2" ht="12.75" customHeight="1">
      <c r="B815" s="1"/>
    </row>
    <row r="816" spans="2:2" ht="12.75" customHeight="1">
      <c r="B816" s="1"/>
    </row>
    <row r="817" spans="2:2" ht="12.75" customHeight="1">
      <c r="B817" s="1"/>
    </row>
    <row r="818" spans="2:2" ht="12.75" customHeight="1">
      <c r="B818" s="1"/>
    </row>
    <row r="819" spans="2:2" ht="12.75" customHeight="1">
      <c r="B819" s="1"/>
    </row>
    <row r="820" spans="2:2" ht="12.75" customHeight="1">
      <c r="B820" s="1"/>
    </row>
    <row r="821" spans="2:2" ht="12.75" customHeight="1">
      <c r="B821" s="1"/>
    </row>
    <row r="822" spans="2:2" ht="12.75" customHeight="1">
      <c r="B822" s="1"/>
    </row>
    <row r="823" spans="2:2" ht="12.75" customHeight="1">
      <c r="B823" s="1"/>
    </row>
    <row r="824" spans="2:2" ht="12.75" customHeight="1">
      <c r="B824" s="1"/>
    </row>
    <row r="825" spans="2:2" ht="12.75" customHeight="1">
      <c r="B825" s="1"/>
    </row>
    <row r="826" spans="2:2" ht="12.75" customHeight="1">
      <c r="B826" s="1"/>
    </row>
    <row r="827" spans="2:2" ht="12.75" customHeight="1">
      <c r="B827" s="1"/>
    </row>
    <row r="828" spans="2:2" ht="12.75" customHeight="1">
      <c r="B828" s="1"/>
    </row>
    <row r="829" spans="2:2" ht="12.75" customHeight="1">
      <c r="B829" s="1"/>
    </row>
    <row r="830" spans="2:2" ht="12.75" customHeight="1">
      <c r="B830" s="1"/>
    </row>
    <row r="831" spans="2:2" ht="12.75" customHeight="1">
      <c r="B831" s="1"/>
    </row>
    <row r="832" spans="2:2" ht="12.75" customHeight="1">
      <c r="B832" s="1"/>
    </row>
    <row r="833" spans="2:2" ht="12.75" customHeight="1">
      <c r="B833" s="1"/>
    </row>
    <row r="834" spans="2:2" ht="12.75" customHeight="1">
      <c r="B834" s="1"/>
    </row>
    <row r="835" spans="2:2" ht="12.75" customHeight="1">
      <c r="B835" s="1"/>
    </row>
    <row r="836" spans="2:2" ht="12.75" customHeight="1">
      <c r="B836" s="1"/>
    </row>
    <row r="837" spans="2:2" ht="12.75" customHeight="1">
      <c r="B837" s="1"/>
    </row>
    <row r="838" spans="2:2" ht="12.75" customHeight="1">
      <c r="B838" s="1"/>
    </row>
    <row r="839" spans="2:2" ht="12.75" customHeight="1">
      <c r="B839" s="1"/>
    </row>
    <row r="840" spans="2:2" ht="12.75" customHeight="1">
      <c r="B840" s="1"/>
    </row>
    <row r="841" spans="2:2" ht="12.75" customHeight="1">
      <c r="B841" s="1"/>
    </row>
    <row r="842" spans="2:2" ht="12.75" customHeight="1">
      <c r="B842" s="1"/>
    </row>
    <row r="843" spans="2:2" ht="12.75" customHeight="1">
      <c r="B843" s="1"/>
    </row>
    <row r="844" spans="2:2" ht="12.75" customHeight="1">
      <c r="B844" s="1"/>
    </row>
    <row r="845" spans="2:2" ht="12.75" customHeight="1">
      <c r="B845" s="1"/>
    </row>
    <row r="846" spans="2:2" ht="12.75" customHeight="1">
      <c r="B846" s="1"/>
    </row>
    <row r="847" spans="2:2" ht="12.75" customHeight="1">
      <c r="B847" s="1"/>
    </row>
    <row r="848" spans="2:2" ht="12.75" customHeight="1">
      <c r="B848" s="1"/>
    </row>
    <row r="849" spans="2:2" ht="12.75" customHeight="1">
      <c r="B849" s="1"/>
    </row>
    <row r="850" spans="2:2" ht="12.75" customHeight="1">
      <c r="B850" s="1"/>
    </row>
    <row r="851" spans="2:2" ht="12.75" customHeight="1">
      <c r="B851" s="1"/>
    </row>
    <row r="852" spans="2:2" ht="12.75" customHeight="1">
      <c r="B852" s="1"/>
    </row>
    <row r="853" spans="2:2" ht="12.75" customHeight="1">
      <c r="B853" s="1"/>
    </row>
    <row r="854" spans="2:2" ht="12.75" customHeight="1">
      <c r="B854" s="1"/>
    </row>
    <row r="855" spans="2:2" ht="12.75" customHeight="1">
      <c r="B855" s="1"/>
    </row>
    <row r="856" spans="2:2" ht="12.75" customHeight="1">
      <c r="B856" s="1"/>
    </row>
    <row r="857" spans="2:2" ht="12.75" customHeight="1">
      <c r="B857" s="1"/>
    </row>
    <row r="858" spans="2:2" ht="12.75" customHeight="1">
      <c r="B858" s="1"/>
    </row>
    <row r="859" spans="2:2" ht="12.75" customHeight="1">
      <c r="B859" s="1"/>
    </row>
    <row r="860" spans="2:2" ht="12.75" customHeight="1">
      <c r="B860" s="1"/>
    </row>
    <row r="861" spans="2:2" ht="12.75" customHeight="1">
      <c r="B861" s="1"/>
    </row>
    <row r="862" spans="2:2" ht="12.75" customHeight="1">
      <c r="B862" s="1"/>
    </row>
    <row r="863" spans="2:2" ht="12.75" customHeight="1">
      <c r="B863" s="1"/>
    </row>
    <row r="864" spans="2:2" ht="12.75" customHeight="1">
      <c r="B864" s="1"/>
    </row>
    <row r="865" spans="2:2" ht="12.75" customHeight="1">
      <c r="B865" s="1"/>
    </row>
    <row r="866" spans="2:2" ht="12.75" customHeight="1">
      <c r="B866" s="1"/>
    </row>
    <row r="867" spans="2:2" ht="12.75" customHeight="1">
      <c r="B867" s="1"/>
    </row>
    <row r="868" spans="2:2" ht="12.75" customHeight="1">
      <c r="B868" s="1"/>
    </row>
    <row r="869" spans="2:2" ht="12.75" customHeight="1">
      <c r="B869" s="1"/>
    </row>
    <row r="870" spans="2:2" ht="12.75" customHeight="1">
      <c r="B870" s="1"/>
    </row>
    <row r="871" spans="2:2" ht="12.75" customHeight="1">
      <c r="B871" s="1"/>
    </row>
    <row r="872" spans="2:2" ht="12.75" customHeight="1">
      <c r="B872" s="1"/>
    </row>
    <row r="873" spans="2:2" ht="12.75" customHeight="1">
      <c r="B873" s="1"/>
    </row>
    <row r="874" spans="2:2" ht="12.75" customHeight="1">
      <c r="B874" s="1"/>
    </row>
    <row r="875" spans="2:2" ht="12.75" customHeight="1">
      <c r="B875" s="1"/>
    </row>
    <row r="876" spans="2:2" ht="12.75" customHeight="1">
      <c r="B876" s="1"/>
    </row>
    <row r="877" spans="2:2" ht="12.75" customHeight="1">
      <c r="B877" s="1"/>
    </row>
    <row r="878" spans="2:2" ht="12.75" customHeight="1">
      <c r="B878" s="1"/>
    </row>
    <row r="879" spans="2:2" ht="12.75" customHeight="1">
      <c r="B879" s="1"/>
    </row>
    <row r="880" spans="2:2" ht="12.75" customHeight="1">
      <c r="B880" s="1"/>
    </row>
    <row r="881" spans="2:2" ht="12.75" customHeight="1">
      <c r="B881" s="1"/>
    </row>
    <row r="882" spans="2:2" ht="12.75" customHeight="1">
      <c r="B882" s="1"/>
    </row>
    <row r="883" spans="2:2" ht="12.75" customHeight="1">
      <c r="B883" s="1"/>
    </row>
    <row r="884" spans="2:2" ht="12.75" customHeight="1">
      <c r="B884" s="1"/>
    </row>
    <row r="885" spans="2:2" ht="12.75" customHeight="1">
      <c r="B885" s="1"/>
    </row>
    <row r="886" spans="2:2" ht="12.75" customHeight="1">
      <c r="B886" s="1"/>
    </row>
    <row r="887" spans="2:2" ht="12.75" customHeight="1">
      <c r="B887" s="1"/>
    </row>
    <row r="888" spans="2:2" ht="12.75" customHeight="1">
      <c r="B888" s="1"/>
    </row>
    <row r="889" spans="2:2" ht="12.75" customHeight="1">
      <c r="B889" s="1"/>
    </row>
    <row r="890" spans="2:2" ht="12.75" customHeight="1">
      <c r="B890" s="1"/>
    </row>
    <row r="891" spans="2:2" ht="12.75" customHeight="1">
      <c r="B891" s="1"/>
    </row>
    <row r="892" spans="2:2" ht="12.75" customHeight="1">
      <c r="B892" s="1"/>
    </row>
    <row r="893" spans="2:2" ht="12.75" customHeight="1">
      <c r="B893" s="1"/>
    </row>
    <row r="894" spans="2:2" ht="12.75" customHeight="1">
      <c r="B894" s="1"/>
    </row>
    <row r="895" spans="2:2" ht="12.75" customHeight="1">
      <c r="B895" s="1"/>
    </row>
    <row r="896" spans="2:2" ht="12.75" customHeight="1">
      <c r="B896" s="1"/>
    </row>
    <row r="897" spans="2:2" ht="12.75" customHeight="1">
      <c r="B897" s="1"/>
    </row>
    <row r="898" spans="2:2" ht="12.75" customHeight="1">
      <c r="B898" s="1"/>
    </row>
    <row r="899" spans="2:2" ht="12.75" customHeight="1">
      <c r="B899" s="1"/>
    </row>
    <row r="900" spans="2:2" ht="12.75" customHeight="1">
      <c r="B900" s="1"/>
    </row>
    <row r="901" spans="2:2" ht="12.75" customHeight="1">
      <c r="B901" s="1"/>
    </row>
    <row r="902" spans="2:2" ht="12.75" customHeight="1">
      <c r="B902" s="1"/>
    </row>
    <row r="903" spans="2:2" ht="12.75" customHeight="1">
      <c r="B903" s="1"/>
    </row>
    <row r="904" spans="2:2" ht="12.75" customHeight="1">
      <c r="B904" s="1"/>
    </row>
    <row r="905" spans="2:2" ht="12.75" customHeight="1">
      <c r="B905" s="1"/>
    </row>
    <row r="906" spans="2:2" ht="12.75" customHeight="1">
      <c r="B906" s="1"/>
    </row>
    <row r="907" spans="2:2" ht="12.75" customHeight="1">
      <c r="B907" s="1"/>
    </row>
    <row r="908" spans="2:2" ht="12.75" customHeight="1">
      <c r="B908" s="1"/>
    </row>
    <row r="909" spans="2:2" ht="12.75" customHeight="1">
      <c r="B909" s="1"/>
    </row>
    <row r="910" spans="2:2" ht="12.75" customHeight="1">
      <c r="B910" s="1"/>
    </row>
    <row r="911" spans="2:2" ht="12.75" customHeight="1">
      <c r="B911" s="1"/>
    </row>
    <row r="912" spans="2:2" ht="12.75" customHeight="1">
      <c r="B912" s="1"/>
    </row>
    <row r="913" spans="2:2" ht="12.75" customHeight="1">
      <c r="B913" s="1"/>
    </row>
    <row r="914" spans="2:2" ht="12.75" customHeight="1">
      <c r="B914" s="1"/>
    </row>
    <row r="915" spans="2:2" ht="12.75" customHeight="1">
      <c r="B915" s="1"/>
    </row>
    <row r="916" spans="2:2" ht="12.75" customHeight="1">
      <c r="B916" s="1"/>
    </row>
    <row r="917" spans="2:2" ht="12.75" customHeight="1">
      <c r="B917" s="1"/>
    </row>
    <row r="918" spans="2:2" ht="12.75" customHeight="1">
      <c r="B918" s="1"/>
    </row>
    <row r="919" spans="2:2" ht="12.75" customHeight="1">
      <c r="B919" s="1"/>
    </row>
    <row r="920" spans="2:2" ht="12.75" customHeight="1">
      <c r="B920" s="1"/>
    </row>
    <row r="921" spans="2:2" ht="12.75" customHeight="1">
      <c r="B921" s="1"/>
    </row>
    <row r="922" spans="2:2" ht="12.75" customHeight="1">
      <c r="B922" s="1"/>
    </row>
    <row r="923" spans="2:2" ht="12.75" customHeight="1">
      <c r="B923" s="1"/>
    </row>
    <row r="924" spans="2:2" ht="12.75" customHeight="1">
      <c r="B924" s="1"/>
    </row>
    <row r="925" spans="2:2" ht="12.75" customHeight="1">
      <c r="B925" s="1"/>
    </row>
    <row r="926" spans="2:2" ht="12.75" customHeight="1">
      <c r="B926" s="1"/>
    </row>
    <row r="927" spans="2:2" ht="12.75" customHeight="1">
      <c r="B927" s="1"/>
    </row>
    <row r="928" spans="2:2" ht="12.75" customHeight="1">
      <c r="B928" s="1"/>
    </row>
    <row r="929" spans="2:2" ht="12.75" customHeight="1">
      <c r="B929" s="1"/>
    </row>
    <row r="930" spans="2:2" ht="12.75" customHeight="1">
      <c r="B930" s="1"/>
    </row>
    <row r="931" spans="2:2" ht="12.75" customHeight="1">
      <c r="B931" s="1"/>
    </row>
    <row r="932" spans="2:2" ht="12.75" customHeight="1">
      <c r="B932" s="1"/>
    </row>
    <row r="933" spans="2:2" ht="12.75" customHeight="1">
      <c r="B933" s="1"/>
    </row>
    <row r="934" spans="2:2" ht="12.75" customHeight="1">
      <c r="B934" s="1"/>
    </row>
    <row r="935" spans="2:2" ht="12.75" customHeight="1">
      <c r="B935" s="1"/>
    </row>
    <row r="936" spans="2:2" ht="12.75" customHeight="1">
      <c r="B936" s="1"/>
    </row>
    <row r="937" spans="2:2" ht="12.75" customHeight="1">
      <c r="B937" s="1"/>
    </row>
    <row r="938" spans="2:2" ht="12.75" customHeight="1">
      <c r="B938" s="1"/>
    </row>
    <row r="939" spans="2:2" ht="12.75" customHeight="1">
      <c r="B939" s="1"/>
    </row>
    <row r="940" spans="2:2" ht="12.75" customHeight="1">
      <c r="B940" s="1"/>
    </row>
    <row r="941" spans="2:2" ht="12.75" customHeight="1">
      <c r="B941" s="1"/>
    </row>
    <row r="942" spans="2:2" ht="12.75" customHeight="1">
      <c r="B942" s="1"/>
    </row>
    <row r="943" spans="2:2" ht="12.75" customHeight="1">
      <c r="B943" s="1"/>
    </row>
    <row r="944" spans="2:2" ht="12.75" customHeight="1">
      <c r="B944" s="1"/>
    </row>
    <row r="945" spans="2:2" ht="12.75" customHeight="1">
      <c r="B945" s="1"/>
    </row>
    <row r="946" spans="2:2" ht="12.75" customHeight="1">
      <c r="B946" s="1"/>
    </row>
    <row r="947" spans="2:2" ht="12.75" customHeight="1">
      <c r="B947" s="1"/>
    </row>
    <row r="948" spans="2:2" ht="12.75" customHeight="1">
      <c r="B948" s="1"/>
    </row>
    <row r="949" spans="2:2" ht="12.75" customHeight="1">
      <c r="B949" s="1"/>
    </row>
    <row r="950" spans="2:2" ht="12.75" customHeight="1">
      <c r="B950" s="1"/>
    </row>
    <row r="951" spans="2:2" ht="12.75" customHeight="1">
      <c r="B951" s="1"/>
    </row>
    <row r="952" spans="2:2" ht="12.75" customHeight="1">
      <c r="B952" s="1"/>
    </row>
    <row r="953" spans="2:2" ht="12.75" customHeight="1">
      <c r="B953" s="1"/>
    </row>
    <row r="954" spans="2:2" ht="12.75" customHeight="1">
      <c r="B954" s="1"/>
    </row>
    <row r="955" spans="2:2" ht="12.75" customHeight="1">
      <c r="B955" s="1"/>
    </row>
    <row r="956" spans="2:2" ht="12.75" customHeight="1">
      <c r="B956" s="1"/>
    </row>
    <row r="957" spans="2:2" ht="12.75" customHeight="1">
      <c r="B957" s="1"/>
    </row>
    <row r="958" spans="2:2" ht="12.75" customHeight="1">
      <c r="B958" s="1"/>
    </row>
    <row r="959" spans="2:2" ht="12.75" customHeight="1">
      <c r="B959" s="1"/>
    </row>
    <row r="960" spans="2:2" ht="12.75" customHeight="1">
      <c r="B960" s="1"/>
    </row>
    <row r="961" spans="2:2" ht="12.75" customHeight="1">
      <c r="B961" s="1"/>
    </row>
    <row r="962" spans="2:2" ht="12.75" customHeight="1">
      <c r="B962" s="1"/>
    </row>
    <row r="963" spans="2:2" ht="12.75" customHeight="1">
      <c r="B963" s="1"/>
    </row>
    <row r="964" spans="2:2" ht="12.75" customHeight="1">
      <c r="B964" s="1"/>
    </row>
    <row r="965" spans="2:2" ht="12.75" customHeight="1">
      <c r="B965" s="1"/>
    </row>
    <row r="966" spans="2:2" ht="12.75" customHeight="1">
      <c r="B966" s="1"/>
    </row>
    <row r="967" spans="2:2" ht="12.75" customHeight="1">
      <c r="B967" s="1"/>
    </row>
    <row r="968" spans="2:2" ht="12.75" customHeight="1">
      <c r="B968" s="1"/>
    </row>
    <row r="969" spans="2:2" ht="12.75" customHeight="1">
      <c r="B969" s="1"/>
    </row>
    <row r="970" spans="2:2" ht="12.75" customHeight="1">
      <c r="B970" s="1"/>
    </row>
    <row r="971" spans="2:2" ht="12.75" customHeight="1">
      <c r="B971" s="1"/>
    </row>
    <row r="972" spans="2:2" ht="12.75" customHeight="1">
      <c r="B972" s="1"/>
    </row>
    <row r="973" spans="2:2" ht="12.75" customHeight="1">
      <c r="B973" s="1"/>
    </row>
    <row r="974" spans="2:2" ht="12.75" customHeight="1">
      <c r="B974" s="1"/>
    </row>
    <row r="975" spans="2:2" ht="12.75" customHeight="1">
      <c r="B975" s="1"/>
    </row>
    <row r="976" spans="2:2" ht="12.75" customHeight="1">
      <c r="B976" s="1"/>
    </row>
    <row r="977" spans="2:2" ht="12.75" customHeight="1">
      <c r="B977" s="1"/>
    </row>
    <row r="978" spans="2:2" ht="12.75" customHeight="1">
      <c r="B978" s="1"/>
    </row>
    <row r="979" spans="2:2" ht="12.75" customHeight="1">
      <c r="B979" s="1"/>
    </row>
    <row r="980" spans="2:2" ht="12.75" customHeight="1">
      <c r="B980" s="1"/>
    </row>
    <row r="981" spans="2:2" ht="12.75" customHeight="1">
      <c r="B981" s="1"/>
    </row>
    <row r="982" spans="2:2" ht="12.75" customHeight="1">
      <c r="B982" s="1"/>
    </row>
    <row r="983" spans="2:2" ht="12.75" customHeight="1">
      <c r="B983" s="1"/>
    </row>
    <row r="984" spans="2:2" ht="12.75" customHeight="1">
      <c r="B984" s="1"/>
    </row>
    <row r="985" spans="2:2" ht="12.75" customHeight="1">
      <c r="B985" s="1"/>
    </row>
    <row r="986" spans="2:2" ht="12.75" customHeight="1">
      <c r="B986" s="1"/>
    </row>
    <row r="987" spans="2:2" ht="12.75" customHeight="1">
      <c r="B987" s="1"/>
    </row>
    <row r="988" spans="2:2" ht="12.75" customHeight="1">
      <c r="B988" s="1"/>
    </row>
    <row r="989" spans="2:2" ht="12.75" customHeight="1">
      <c r="B989" s="1"/>
    </row>
    <row r="990" spans="2:2" ht="12.75" customHeight="1">
      <c r="B990" s="1"/>
    </row>
    <row r="991" spans="2:2" ht="12.75" customHeight="1">
      <c r="B991" s="1"/>
    </row>
    <row r="992" spans="2:2" ht="12.75" customHeight="1">
      <c r="B992" s="1"/>
    </row>
    <row r="993" spans="2:2" ht="12.75" customHeight="1">
      <c r="B993" s="1"/>
    </row>
    <row r="994" spans="2:2" ht="12.75" customHeight="1">
      <c r="B994" s="1"/>
    </row>
    <row r="995" spans="2:2" ht="12.75" customHeight="1">
      <c r="B995" s="1"/>
    </row>
    <row r="996" spans="2:2" ht="12.75" customHeight="1">
      <c r="B996" s="1"/>
    </row>
    <row r="997" spans="2:2" ht="12.75" customHeight="1">
      <c r="B997" s="1"/>
    </row>
    <row r="998" spans="2:2" ht="12.75" customHeight="1">
      <c r="B998" s="1"/>
    </row>
    <row r="999" spans="2:2" ht="12.75" customHeight="1">
      <c r="B999" s="1"/>
    </row>
    <row r="1000" spans="2:2" ht="12.75" customHeight="1">
      <c r="B1000" s="1"/>
    </row>
  </sheetData>
  <mergeCells count="21">
    <mergeCell ref="C2:E4"/>
    <mergeCell ref="C5:E6"/>
    <mergeCell ref="B8:C8"/>
    <mergeCell ref="D8:E8"/>
    <mergeCell ref="B141:B164"/>
    <mergeCell ref="D141:D164"/>
    <mergeCell ref="E141:E164"/>
    <mergeCell ref="B345:E345"/>
    <mergeCell ref="G217:G245"/>
    <mergeCell ref="H217:H245"/>
    <mergeCell ref="G141:G164"/>
    <mergeCell ref="H141:H164"/>
    <mergeCell ref="H199:H214"/>
    <mergeCell ref="B217:B245"/>
    <mergeCell ref="B183:B184"/>
    <mergeCell ref="B199:B214"/>
    <mergeCell ref="D199:D214"/>
    <mergeCell ref="E199:E214"/>
    <mergeCell ref="G199:G214"/>
    <mergeCell ref="D217:D245"/>
    <mergeCell ref="E217:E245"/>
  </mergeCells>
  <pageMargins left="0.7" right="0.7" top="0.75" bottom="0.75" header="0" footer="0"/>
  <pageSetup fitToHeight="0" orientation="portrait"/>
  <drawing r:id="rId1"/>
  <legacy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PRESUPUESTO OFICIAL</vt:lpstr>
      <vt:lpstr>OFERTA ECONÓMICA</vt:lpstr>
      <vt:lpstr>APU</vt:lpstr>
      <vt:lpstr>FORMATO</vt:lpstr>
      <vt:lpstr>'OFERTA ECONÓMICA'!Área_de_impresión</vt:lpstr>
      <vt:lpstr>'PRESUPUESTO OFICIAL'!Área_de_impresión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Javier Ramon Restrepo</dc:creator>
  <cp:lastModifiedBy>Jorge Eliecer Narvaez Ramirez</cp:lastModifiedBy>
  <cp:lastPrinted>2026-05-24T17:19:18Z</cp:lastPrinted>
  <dcterms:created xsi:type="dcterms:W3CDTF">2022-05-23T22:51:04Z</dcterms:created>
  <dcterms:modified xsi:type="dcterms:W3CDTF">2026-09-30T16:22:02Z</dcterms:modified>
</cp:coreProperties>
</file>