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naf\OneDrive\Documentos\ALCALDIA COTA\2026\SSM-0054-2026\Corte No 9\Fumigacion\"/>
    </mc:Choice>
  </mc:AlternateContent>
  <xr:revisionPtr revIDLastSave="0" documentId="13_ncr:1_{9D9573F9-2AB2-4662-B663-6C5EA2D16054}" xr6:coauthVersionLast="47" xr6:coauthVersionMax="47" xr10:uidLastSave="{00000000-0000-0000-0000-000000000000}"/>
  <bookViews>
    <workbookView xWindow="-120" yWindow="-120" windowWidth="20730" windowHeight="11040" activeTab="3" xr2:uid="{00000000-000D-0000-FFFF-FFFF00000000}"/>
  </bookViews>
  <sheets>
    <sheet name="Fumigación" sheetId="6" r:id="rId1"/>
    <sheet name="Desratizacion" sheetId="9" r:id="rId2"/>
    <sheet name="Voladores" sheetId="10" r:id="rId3"/>
    <sheet name="Tanques elevados y subterraneo " sheetId="2" r:id="rId4"/>
    <sheet name="GRAN TOTAL" sheetId="11" r:id="rId5"/>
  </sheets>
  <definedNames>
    <definedName name="_xlnm._FilterDatabase" localSheetId="1" hidden="1">Desratizacion!$A$4:$E$56</definedName>
    <definedName name="_xlnm._FilterDatabase" localSheetId="0" hidden="1">Fumigación!$A$4:$E$62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51" i="2" l="1"/>
  <c r="V3" i="2"/>
  <c r="W3" i="2"/>
  <c r="X3" i="2"/>
  <c r="Y3" i="2"/>
  <c r="V4" i="2"/>
  <c r="W4" i="2"/>
  <c r="X4" i="2"/>
  <c r="Y4" i="2"/>
  <c r="V5" i="2"/>
  <c r="W5" i="2"/>
  <c r="X5" i="2"/>
  <c r="Y5" i="2"/>
  <c r="V6" i="2"/>
  <c r="W6" i="2"/>
  <c r="X6" i="2"/>
  <c r="Y6" i="2"/>
  <c r="V7" i="2"/>
  <c r="W7" i="2"/>
  <c r="X7" i="2"/>
  <c r="Y7" i="2"/>
  <c r="V8" i="2"/>
  <c r="W8" i="2"/>
  <c r="X8" i="2"/>
  <c r="Y8" i="2"/>
  <c r="V9" i="2"/>
  <c r="W9" i="2"/>
  <c r="X9" i="2"/>
  <c r="Y9" i="2"/>
  <c r="V10" i="2"/>
  <c r="W10" i="2"/>
  <c r="X10" i="2"/>
  <c r="Y10" i="2"/>
  <c r="V11" i="2"/>
  <c r="W11" i="2"/>
  <c r="X11" i="2"/>
  <c r="Y11" i="2"/>
  <c r="V12" i="2"/>
  <c r="W12" i="2"/>
  <c r="X12" i="2"/>
  <c r="Y12" i="2"/>
  <c r="V13" i="2"/>
  <c r="W13" i="2"/>
  <c r="X13" i="2"/>
  <c r="Y13" i="2"/>
  <c r="V14" i="2"/>
  <c r="W14" i="2"/>
  <c r="X14" i="2"/>
  <c r="Y14" i="2"/>
  <c r="V15" i="2"/>
  <c r="W15" i="2"/>
  <c r="X15" i="2"/>
  <c r="Y15" i="2"/>
  <c r="V16" i="2"/>
  <c r="W16" i="2"/>
  <c r="X16" i="2"/>
  <c r="Y16" i="2"/>
  <c r="V17" i="2"/>
  <c r="W17" i="2"/>
  <c r="X17" i="2"/>
  <c r="Y17" i="2"/>
  <c r="V18" i="2"/>
  <c r="W18" i="2"/>
  <c r="X18" i="2"/>
  <c r="Y18" i="2"/>
  <c r="V19" i="2"/>
  <c r="W19" i="2"/>
  <c r="X19" i="2"/>
  <c r="Y19" i="2"/>
  <c r="V20" i="2"/>
  <c r="W20" i="2"/>
  <c r="X20" i="2"/>
  <c r="Y20" i="2"/>
  <c r="V21" i="2"/>
  <c r="W21" i="2"/>
  <c r="X21" i="2"/>
  <c r="Y21" i="2"/>
  <c r="V22" i="2"/>
  <c r="W22" i="2"/>
  <c r="X22" i="2"/>
  <c r="Y22" i="2"/>
  <c r="V23" i="2"/>
  <c r="W23" i="2"/>
  <c r="X23" i="2"/>
  <c r="Y23" i="2"/>
  <c r="V24" i="2"/>
  <c r="W24" i="2"/>
  <c r="X24" i="2"/>
  <c r="Y24" i="2"/>
  <c r="V25" i="2"/>
  <c r="W25" i="2"/>
  <c r="X25" i="2"/>
  <c r="Y25" i="2"/>
  <c r="V26" i="2"/>
  <c r="W26" i="2"/>
  <c r="X26" i="2"/>
  <c r="Y26" i="2"/>
  <c r="V27" i="2"/>
  <c r="W27" i="2"/>
  <c r="X27" i="2"/>
  <c r="Y27" i="2"/>
  <c r="V28" i="2"/>
  <c r="W28" i="2"/>
  <c r="X28" i="2"/>
  <c r="Y28" i="2"/>
  <c r="V29" i="2"/>
  <c r="W29" i="2"/>
  <c r="X29" i="2"/>
  <c r="Y29" i="2"/>
  <c r="V30" i="2"/>
  <c r="W30" i="2"/>
  <c r="X30" i="2"/>
  <c r="Y30" i="2"/>
  <c r="V31" i="2"/>
  <c r="W31" i="2"/>
  <c r="X31" i="2"/>
  <c r="Y31" i="2"/>
  <c r="V32" i="2"/>
  <c r="W32" i="2"/>
  <c r="X32" i="2"/>
  <c r="Y32" i="2"/>
  <c r="V33" i="2"/>
  <c r="W33" i="2"/>
  <c r="X33" i="2"/>
  <c r="Y33" i="2"/>
  <c r="V34" i="2"/>
  <c r="W34" i="2"/>
  <c r="X34" i="2"/>
  <c r="Y34" i="2"/>
  <c r="V35" i="2"/>
  <c r="W35" i="2"/>
  <c r="X35" i="2"/>
  <c r="Y35" i="2"/>
  <c r="V36" i="2"/>
  <c r="W36" i="2"/>
  <c r="X36" i="2"/>
  <c r="Y36" i="2"/>
  <c r="V37" i="2"/>
  <c r="W37" i="2"/>
  <c r="X37" i="2"/>
  <c r="Y37" i="2"/>
  <c r="V38" i="2"/>
  <c r="W38" i="2"/>
  <c r="X38" i="2"/>
  <c r="Y38" i="2"/>
  <c r="V39" i="2"/>
  <c r="W39" i="2"/>
  <c r="X39" i="2"/>
  <c r="Y39" i="2"/>
  <c r="V40" i="2"/>
  <c r="W40" i="2"/>
  <c r="X40" i="2"/>
  <c r="Y40" i="2"/>
  <c r="V41" i="2"/>
  <c r="W41" i="2"/>
  <c r="X41" i="2"/>
  <c r="Y41" i="2"/>
  <c r="V42" i="2"/>
  <c r="W42" i="2"/>
  <c r="X42" i="2"/>
  <c r="Y42" i="2"/>
  <c r="V43" i="2"/>
  <c r="W43" i="2"/>
  <c r="X43" i="2"/>
  <c r="Y43" i="2"/>
  <c r="V44" i="2"/>
  <c r="W44" i="2"/>
  <c r="X44" i="2"/>
  <c r="Y44" i="2"/>
  <c r="V45" i="2"/>
  <c r="W45" i="2"/>
  <c r="X45" i="2"/>
  <c r="Y45" i="2"/>
  <c r="V46" i="2"/>
  <c r="W46" i="2"/>
  <c r="X46" i="2"/>
  <c r="Y46" i="2"/>
  <c r="V47" i="2"/>
  <c r="W47" i="2"/>
  <c r="X47" i="2"/>
  <c r="Y47" i="2"/>
  <c r="V48" i="2"/>
  <c r="W48" i="2"/>
  <c r="X48" i="2"/>
  <c r="Y48" i="2"/>
  <c r="V49" i="2"/>
  <c r="W49" i="2"/>
  <c r="X49" i="2"/>
  <c r="Y49" i="2"/>
  <c r="V50" i="2"/>
  <c r="W50" i="2"/>
  <c r="X50" i="2"/>
  <c r="Y50" i="2"/>
  <c r="Y2" i="2"/>
  <c r="X2" i="2"/>
  <c r="W2" i="2"/>
  <c r="V2" i="2"/>
  <c r="V23" i="10"/>
  <c r="S17" i="10"/>
  <c r="T17" i="10"/>
  <c r="U17" i="10"/>
  <c r="V17" i="10"/>
  <c r="S18" i="10"/>
  <c r="T18" i="10"/>
  <c r="U18" i="10"/>
  <c r="V18" i="10"/>
  <c r="S19" i="10"/>
  <c r="T19" i="10"/>
  <c r="U19" i="10"/>
  <c r="V19" i="10"/>
  <c r="S20" i="10"/>
  <c r="T20" i="10"/>
  <c r="U20" i="10"/>
  <c r="V20" i="10"/>
  <c r="S21" i="10"/>
  <c r="T21" i="10"/>
  <c r="U21" i="10"/>
  <c r="V21" i="10"/>
  <c r="S22" i="10"/>
  <c r="T22" i="10"/>
  <c r="U22" i="10"/>
  <c r="V22" i="10"/>
  <c r="V16" i="10"/>
  <c r="U16" i="10"/>
  <c r="T16" i="10"/>
  <c r="S16" i="10"/>
  <c r="V10" i="10"/>
  <c r="S4" i="10"/>
  <c r="T4" i="10"/>
  <c r="U4" i="10"/>
  <c r="V4" i="10"/>
  <c r="S5" i="10"/>
  <c r="T5" i="10"/>
  <c r="U5" i="10"/>
  <c r="V5" i="10"/>
  <c r="S6" i="10"/>
  <c r="T6" i="10"/>
  <c r="U6" i="10"/>
  <c r="V6" i="10"/>
  <c r="S7" i="10"/>
  <c r="T7" i="10"/>
  <c r="U7" i="10"/>
  <c r="V7" i="10"/>
  <c r="S8" i="10"/>
  <c r="T8" i="10"/>
  <c r="U8" i="10"/>
  <c r="V8" i="10"/>
  <c r="S9" i="10"/>
  <c r="T9" i="10"/>
  <c r="U9" i="10"/>
  <c r="V9" i="10"/>
  <c r="V3" i="10"/>
  <c r="U3" i="10"/>
  <c r="T3" i="10"/>
  <c r="S3" i="10"/>
  <c r="V75" i="9"/>
  <c r="S68" i="9"/>
  <c r="T68" i="9"/>
  <c r="U68" i="9"/>
  <c r="V68" i="9"/>
  <c r="S69" i="9"/>
  <c r="T69" i="9"/>
  <c r="U69" i="9"/>
  <c r="V69" i="9"/>
  <c r="S70" i="9"/>
  <c r="T70" i="9"/>
  <c r="U70" i="9"/>
  <c r="V70" i="9"/>
  <c r="S71" i="9"/>
  <c r="T71" i="9"/>
  <c r="U71" i="9"/>
  <c r="V71" i="9"/>
  <c r="S72" i="9"/>
  <c r="T72" i="9"/>
  <c r="U72" i="9"/>
  <c r="V72" i="9"/>
  <c r="S73" i="9"/>
  <c r="T73" i="9"/>
  <c r="U73" i="9"/>
  <c r="V73" i="9"/>
  <c r="S74" i="9"/>
  <c r="T74" i="9"/>
  <c r="U74" i="9"/>
  <c r="V74" i="9"/>
  <c r="V67" i="9"/>
  <c r="U67" i="9"/>
  <c r="T67" i="9"/>
  <c r="S67" i="9"/>
  <c r="V61" i="9"/>
  <c r="S5" i="9"/>
  <c r="T5" i="9"/>
  <c r="U5" i="9"/>
  <c r="V5" i="9"/>
  <c r="S6" i="9"/>
  <c r="T6" i="9"/>
  <c r="U6" i="9"/>
  <c r="V6" i="9"/>
  <c r="S7" i="9"/>
  <c r="T7" i="9"/>
  <c r="U7" i="9"/>
  <c r="V7" i="9"/>
  <c r="S8" i="9"/>
  <c r="T8" i="9"/>
  <c r="U8" i="9"/>
  <c r="V8" i="9"/>
  <c r="S9" i="9"/>
  <c r="T9" i="9"/>
  <c r="U9" i="9"/>
  <c r="V9" i="9"/>
  <c r="S10" i="9"/>
  <c r="T10" i="9"/>
  <c r="U10" i="9"/>
  <c r="V10" i="9"/>
  <c r="S11" i="9"/>
  <c r="T11" i="9"/>
  <c r="U11" i="9"/>
  <c r="V11" i="9"/>
  <c r="S12" i="9"/>
  <c r="T12" i="9"/>
  <c r="U12" i="9"/>
  <c r="V12" i="9"/>
  <c r="S13" i="9"/>
  <c r="T13" i="9"/>
  <c r="U13" i="9"/>
  <c r="V13" i="9"/>
  <c r="S14" i="9"/>
  <c r="T14" i="9"/>
  <c r="U14" i="9"/>
  <c r="V14" i="9"/>
  <c r="S15" i="9"/>
  <c r="T15" i="9"/>
  <c r="U15" i="9"/>
  <c r="V15" i="9"/>
  <c r="S16" i="9"/>
  <c r="T16" i="9"/>
  <c r="U16" i="9"/>
  <c r="V16" i="9"/>
  <c r="S17" i="9"/>
  <c r="T17" i="9"/>
  <c r="U17" i="9"/>
  <c r="V17" i="9"/>
  <c r="S18" i="9"/>
  <c r="T18" i="9"/>
  <c r="U18" i="9"/>
  <c r="V18" i="9"/>
  <c r="S19" i="9"/>
  <c r="T19" i="9"/>
  <c r="U19" i="9"/>
  <c r="V19" i="9"/>
  <c r="S20" i="9"/>
  <c r="T20" i="9"/>
  <c r="U20" i="9"/>
  <c r="V20" i="9"/>
  <c r="S21" i="9"/>
  <c r="T21" i="9"/>
  <c r="U21" i="9"/>
  <c r="V21" i="9"/>
  <c r="S22" i="9"/>
  <c r="T22" i="9"/>
  <c r="U22" i="9"/>
  <c r="V22" i="9"/>
  <c r="S23" i="9"/>
  <c r="T23" i="9"/>
  <c r="U23" i="9"/>
  <c r="V23" i="9"/>
  <c r="S24" i="9"/>
  <c r="T24" i="9"/>
  <c r="U24" i="9"/>
  <c r="V24" i="9"/>
  <c r="S25" i="9"/>
  <c r="T25" i="9"/>
  <c r="U25" i="9"/>
  <c r="V25" i="9"/>
  <c r="S26" i="9"/>
  <c r="T26" i="9"/>
  <c r="U26" i="9"/>
  <c r="V26" i="9"/>
  <c r="S27" i="9"/>
  <c r="T27" i="9"/>
  <c r="U27" i="9"/>
  <c r="V27" i="9"/>
  <c r="S28" i="9"/>
  <c r="T28" i="9"/>
  <c r="U28" i="9"/>
  <c r="V28" i="9"/>
  <c r="S29" i="9"/>
  <c r="T29" i="9"/>
  <c r="U29" i="9"/>
  <c r="V29" i="9"/>
  <c r="S30" i="9"/>
  <c r="T30" i="9"/>
  <c r="U30" i="9"/>
  <c r="V30" i="9"/>
  <c r="S31" i="9"/>
  <c r="T31" i="9"/>
  <c r="U31" i="9"/>
  <c r="V31" i="9"/>
  <c r="S32" i="9"/>
  <c r="T32" i="9"/>
  <c r="U32" i="9"/>
  <c r="V32" i="9"/>
  <c r="S33" i="9"/>
  <c r="T33" i="9"/>
  <c r="U33" i="9"/>
  <c r="V33" i="9"/>
  <c r="S34" i="9"/>
  <c r="T34" i="9"/>
  <c r="U34" i="9"/>
  <c r="V34" i="9"/>
  <c r="S35" i="9"/>
  <c r="T35" i="9"/>
  <c r="U35" i="9"/>
  <c r="V35" i="9"/>
  <c r="S36" i="9"/>
  <c r="T36" i="9"/>
  <c r="U36" i="9"/>
  <c r="V36" i="9"/>
  <c r="S37" i="9"/>
  <c r="T37" i="9"/>
  <c r="U37" i="9"/>
  <c r="V37" i="9"/>
  <c r="S38" i="9"/>
  <c r="T38" i="9"/>
  <c r="U38" i="9"/>
  <c r="V38" i="9"/>
  <c r="S39" i="9"/>
  <c r="T39" i="9"/>
  <c r="U39" i="9"/>
  <c r="V39" i="9"/>
  <c r="S40" i="9"/>
  <c r="T40" i="9"/>
  <c r="U40" i="9"/>
  <c r="V40" i="9"/>
  <c r="S41" i="9"/>
  <c r="T41" i="9"/>
  <c r="U41" i="9"/>
  <c r="V41" i="9"/>
  <c r="S42" i="9"/>
  <c r="T42" i="9"/>
  <c r="U42" i="9"/>
  <c r="V42" i="9"/>
  <c r="S43" i="9"/>
  <c r="T43" i="9"/>
  <c r="U43" i="9"/>
  <c r="V43" i="9"/>
  <c r="S44" i="9"/>
  <c r="T44" i="9"/>
  <c r="U44" i="9"/>
  <c r="V44" i="9"/>
  <c r="S45" i="9"/>
  <c r="T45" i="9"/>
  <c r="U45" i="9"/>
  <c r="V45" i="9"/>
  <c r="S46" i="9"/>
  <c r="T46" i="9"/>
  <c r="U46" i="9"/>
  <c r="V46" i="9"/>
  <c r="S47" i="9"/>
  <c r="T47" i="9"/>
  <c r="U47" i="9"/>
  <c r="V47" i="9"/>
  <c r="S48" i="9"/>
  <c r="T48" i="9"/>
  <c r="U48" i="9"/>
  <c r="V48" i="9"/>
  <c r="S49" i="9"/>
  <c r="T49" i="9"/>
  <c r="U49" i="9"/>
  <c r="V49" i="9"/>
  <c r="S50" i="9"/>
  <c r="T50" i="9"/>
  <c r="U50" i="9"/>
  <c r="V50" i="9"/>
  <c r="S51" i="9"/>
  <c r="T51" i="9"/>
  <c r="U51" i="9"/>
  <c r="V51" i="9"/>
  <c r="S52" i="9"/>
  <c r="T52" i="9"/>
  <c r="U52" i="9"/>
  <c r="V52" i="9"/>
  <c r="S53" i="9"/>
  <c r="T53" i="9"/>
  <c r="U53" i="9"/>
  <c r="V53" i="9"/>
  <c r="S54" i="9"/>
  <c r="T54" i="9"/>
  <c r="U54" i="9"/>
  <c r="V54" i="9"/>
  <c r="S55" i="9"/>
  <c r="T55" i="9"/>
  <c r="U55" i="9"/>
  <c r="V55" i="9"/>
  <c r="S56" i="9"/>
  <c r="T56" i="9"/>
  <c r="U56" i="9"/>
  <c r="V56" i="9"/>
  <c r="S57" i="9"/>
  <c r="T57" i="9"/>
  <c r="U57" i="9"/>
  <c r="V57" i="9"/>
  <c r="S58" i="9"/>
  <c r="T58" i="9"/>
  <c r="U58" i="9"/>
  <c r="V58" i="9"/>
  <c r="S59" i="9"/>
  <c r="T59" i="9"/>
  <c r="U59" i="9"/>
  <c r="V59" i="9"/>
  <c r="S60" i="9"/>
  <c r="T60" i="9"/>
  <c r="U60" i="9"/>
  <c r="V60" i="9"/>
  <c r="V4" i="9"/>
  <c r="U4" i="9"/>
  <c r="T4" i="9"/>
  <c r="S4" i="9"/>
  <c r="V63" i="6"/>
  <c r="V4" i="6"/>
  <c r="U4" i="6"/>
  <c r="T4" i="6"/>
  <c r="S4" i="6"/>
  <c r="H9" i="11"/>
  <c r="H8" i="11"/>
  <c r="H7" i="11"/>
  <c r="U51" i="2"/>
  <c r="U3" i="2"/>
  <c r="U4" i="2"/>
  <c r="U5" i="2"/>
  <c r="U6" i="2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26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U44" i="2"/>
  <c r="U45" i="2"/>
  <c r="U46" i="2"/>
  <c r="U47" i="2"/>
  <c r="U48" i="2"/>
  <c r="U49" i="2"/>
  <c r="U50" i="2"/>
  <c r="U2" i="2"/>
  <c r="S50" i="2"/>
  <c r="T50" i="2" s="1"/>
  <c r="S49" i="2"/>
  <c r="T49" i="2" s="1"/>
  <c r="S48" i="2"/>
  <c r="T48" i="2" s="1"/>
  <c r="T47" i="2"/>
  <c r="S47" i="2"/>
  <c r="S46" i="2"/>
  <c r="T46" i="2" s="1"/>
  <c r="S45" i="2"/>
  <c r="T45" i="2" s="1"/>
  <c r="S44" i="2"/>
  <c r="T44" i="2" s="1"/>
  <c r="T43" i="2"/>
  <c r="S43" i="2"/>
  <c r="S42" i="2"/>
  <c r="T42" i="2" s="1"/>
  <c r="S41" i="2"/>
  <c r="T41" i="2" s="1"/>
  <c r="S40" i="2"/>
  <c r="T40" i="2" s="1"/>
  <c r="T39" i="2"/>
  <c r="S39" i="2"/>
  <c r="S38" i="2"/>
  <c r="T38" i="2" s="1"/>
  <c r="S37" i="2"/>
  <c r="T37" i="2" s="1"/>
  <c r="S36" i="2"/>
  <c r="T36" i="2" s="1"/>
  <c r="T35" i="2"/>
  <c r="S35" i="2"/>
  <c r="S34" i="2"/>
  <c r="T34" i="2" s="1"/>
  <c r="S33" i="2"/>
  <c r="T33" i="2" s="1"/>
  <c r="S32" i="2"/>
  <c r="T32" i="2" s="1"/>
  <c r="T31" i="2"/>
  <c r="S31" i="2"/>
  <c r="S30" i="2"/>
  <c r="T30" i="2" s="1"/>
  <c r="S29" i="2"/>
  <c r="T29" i="2" s="1"/>
  <c r="S28" i="2"/>
  <c r="T28" i="2" s="1"/>
  <c r="T27" i="2"/>
  <c r="S27" i="2"/>
  <c r="S26" i="2"/>
  <c r="T26" i="2" s="1"/>
  <c r="S25" i="2"/>
  <c r="T25" i="2" s="1"/>
  <c r="S24" i="2"/>
  <c r="T24" i="2" s="1"/>
  <c r="T23" i="2"/>
  <c r="S23" i="2"/>
  <c r="S22" i="2"/>
  <c r="T22" i="2" s="1"/>
  <c r="S21" i="2"/>
  <c r="T21" i="2" s="1"/>
  <c r="S20" i="2"/>
  <c r="T20" i="2" s="1"/>
  <c r="T19" i="2"/>
  <c r="S19" i="2"/>
  <c r="S18" i="2"/>
  <c r="T18" i="2" s="1"/>
  <c r="S17" i="2"/>
  <c r="T17" i="2" s="1"/>
  <c r="S16" i="2"/>
  <c r="T16" i="2" s="1"/>
  <c r="T15" i="2"/>
  <c r="S15" i="2"/>
  <c r="S14" i="2"/>
  <c r="T14" i="2" s="1"/>
  <c r="S13" i="2"/>
  <c r="T13" i="2" s="1"/>
  <c r="S12" i="2"/>
  <c r="T12" i="2" s="1"/>
  <c r="T11" i="2"/>
  <c r="S11" i="2"/>
  <c r="S10" i="2"/>
  <c r="T10" i="2" s="1"/>
  <c r="S9" i="2"/>
  <c r="T9" i="2" s="1"/>
  <c r="S8" i="2"/>
  <c r="T8" i="2" s="1"/>
  <c r="T7" i="2"/>
  <c r="S7" i="2"/>
  <c r="S6" i="2"/>
  <c r="T6" i="2" s="1"/>
  <c r="S5" i="2"/>
  <c r="T5" i="2" s="1"/>
  <c r="S4" i="2"/>
  <c r="T4" i="2" s="1"/>
  <c r="T3" i="2"/>
  <c r="S3" i="2"/>
  <c r="S2" i="2"/>
  <c r="T2" i="2" s="1"/>
  <c r="R17" i="10"/>
  <c r="R18" i="10"/>
  <c r="R19" i="10"/>
  <c r="R20" i="10"/>
  <c r="R21" i="10"/>
  <c r="R22" i="10"/>
  <c r="R16" i="10"/>
  <c r="P22" i="10"/>
  <c r="Q22" i="10" s="1"/>
  <c r="P21" i="10"/>
  <c r="Q21" i="10" s="1"/>
  <c r="P20" i="10"/>
  <c r="Q20" i="10" s="1"/>
  <c r="P19" i="10"/>
  <c r="Q19" i="10" s="1"/>
  <c r="P18" i="10"/>
  <c r="Q18" i="10" s="1"/>
  <c r="P17" i="10"/>
  <c r="Q17" i="10" s="1"/>
  <c r="P16" i="10"/>
  <c r="Q16" i="10" s="1"/>
  <c r="R4" i="10"/>
  <c r="R5" i="10"/>
  <c r="R6" i="10"/>
  <c r="R7" i="10"/>
  <c r="R8" i="10"/>
  <c r="R9" i="10"/>
  <c r="R3" i="10"/>
  <c r="P9" i="10"/>
  <c r="Q9" i="10" s="1"/>
  <c r="P8" i="10"/>
  <c r="Q8" i="10" s="1"/>
  <c r="P7" i="10"/>
  <c r="Q7" i="10" s="1"/>
  <c r="P6" i="10"/>
  <c r="Q6" i="10" s="1"/>
  <c r="P5" i="10"/>
  <c r="Q5" i="10" s="1"/>
  <c r="P4" i="10"/>
  <c r="Q4" i="10" s="1"/>
  <c r="P3" i="10"/>
  <c r="Q3" i="10" s="1"/>
  <c r="R68" i="9"/>
  <c r="R75" i="9" s="1"/>
  <c r="R69" i="9"/>
  <c r="R70" i="9"/>
  <c r="R71" i="9"/>
  <c r="R72" i="9"/>
  <c r="R73" i="9"/>
  <c r="R74" i="9"/>
  <c r="R67" i="9"/>
  <c r="P74" i="9"/>
  <c r="Q74" i="9" s="1"/>
  <c r="Q73" i="9"/>
  <c r="P73" i="9"/>
  <c r="P72" i="9"/>
  <c r="Q72" i="9" s="1"/>
  <c r="Q71" i="9"/>
  <c r="P71" i="9"/>
  <c r="P70" i="9"/>
  <c r="Q70" i="9" s="1"/>
  <c r="Q69" i="9"/>
  <c r="P69" i="9"/>
  <c r="P68" i="9"/>
  <c r="Q68" i="9" s="1"/>
  <c r="Q67" i="9"/>
  <c r="P67" i="9"/>
  <c r="R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4" i="9"/>
  <c r="P60" i="9"/>
  <c r="Q60" i="9" s="1"/>
  <c r="Q59" i="9"/>
  <c r="P59" i="9"/>
  <c r="P58" i="9"/>
  <c r="Q58" i="9" s="1"/>
  <c r="Q57" i="9"/>
  <c r="P57" i="9"/>
  <c r="P56" i="9"/>
  <c r="Q56" i="9" s="1"/>
  <c r="Q55" i="9"/>
  <c r="P55" i="9"/>
  <c r="P54" i="9"/>
  <c r="Q54" i="9" s="1"/>
  <c r="Q53" i="9"/>
  <c r="P53" i="9"/>
  <c r="P52" i="9"/>
  <c r="Q52" i="9" s="1"/>
  <c r="Q51" i="9"/>
  <c r="P51" i="9"/>
  <c r="P50" i="9"/>
  <c r="Q50" i="9" s="1"/>
  <c r="Q49" i="9"/>
  <c r="P49" i="9"/>
  <c r="P48" i="9"/>
  <c r="Q48" i="9" s="1"/>
  <c r="Q47" i="9"/>
  <c r="P47" i="9"/>
  <c r="P46" i="9"/>
  <c r="Q46" i="9" s="1"/>
  <c r="Q45" i="9"/>
  <c r="P45" i="9"/>
  <c r="P44" i="9"/>
  <c r="Q44" i="9" s="1"/>
  <c r="Q43" i="9"/>
  <c r="P43" i="9"/>
  <c r="P42" i="9"/>
  <c r="Q42" i="9" s="1"/>
  <c r="Q41" i="9"/>
  <c r="P41" i="9"/>
  <c r="P40" i="9"/>
  <c r="Q40" i="9" s="1"/>
  <c r="Q39" i="9"/>
  <c r="P39" i="9"/>
  <c r="P38" i="9"/>
  <c r="Q38" i="9" s="1"/>
  <c r="Q37" i="9"/>
  <c r="P37" i="9"/>
  <c r="P36" i="9"/>
  <c r="Q36" i="9" s="1"/>
  <c r="Q35" i="9"/>
  <c r="P35" i="9"/>
  <c r="P34" i="9"/>
  <c r="Q34" i="9" s="1"/>
  <c r="Q33" i="9"/>
  <c r="P33" i="9"/>
  <c r="P32" i="9"/>
  <c r="Q32" i="9" s="1"/>
  <c r="Q31" i="9"/>
  <c r="P31" i="9"/>
  <c r="P30" i="9"/>
  <c r="Q30" i="9" s="1"/>
  <c r="Q29" i="9"/>
  <c r="P29" i="9"/>
  <c r="P28" i="9"/>
  <c r="Q28" i="9" s="1"/>
  <c r="Q27" i="9"/>
  <c r="P27" i="9"/>
  <c r="P26" i="9"/>
  <c r="Q26" i="9" s="1"/>
  <c r="Q25" i="9"/>
  <c r="P25" i="9"/>
  <c r="P24" i="9"/>
  <c r="Q24" i="9" s="1"/>
  <c r="Q23" i="9"/>
  <c r="P23" i="9"/>
  <c r="P22" i="9"/>
  <c r="Q22" i="9" s="1"/>
  <c r="Q21" i="9"/>
  <c r="P21" i="9"/>
  <c r="P20" i="9"/>
  <c r="Q20" i="9" s="1"/>
  <c r="Q19" i="9"/>
  <c r="P19" i="9"/>
  <c r="P18" i="9"/>
  <c r="Q18" i="9" s="1"/>
  <c r="Q17" i="9"/>
  <c r="P17" i="9"/>
  <c r="P16" i="9"/>
  <c r="Q16" i="9" s="1"/>
  <c r="Q15" i="9"/>
  <c r="P15" i="9"/>
  <c r="P14" i="9"/>
  <c r="Q14" i="9" s="1"/>
  <c r="Q13" i="9"/>
  <c r="P13" i="9"/>
  <c r="P12" i="9"/>
  <c r="Q12" i="9" s="1"/>
  <c r="Q11" i="9"/>
  <c r="P11" i="9"/>
  <c r="P10" i="9"/>
  <c r="Q10" i="9" s="1"/>
  <c r="Q9" i="9"/>
  <c r="P9" i="9"/>
  <c r="P8" i="9"/>
  <c r="Q8" i="9" s="1"/>
  <c r="Q7" i="9"/>
  <c r="P7" i="9"/>
  <c r="P6" i="9"/>
  <c r="Q6" i="9" s="1"/>
  <c r="Q5" i="9"/>
  <c r="P5" i="9"/>
  <c r="P4" i="9"/>
  <c r="Q4" i="9" s="1"/>
  <c r="R63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60" i="6"/>
  <c r="R61" i="6"/>
  <c r="R62" i="6"/>
  <c r="R4" i="6"/>
  <c r="P62" i="6"/>
  <c r="Q62" i="6" s="1"/>
  <c r="P61" i="6"/>
  <c r="Q61" i="6" s="1"/>
  <c r="P60" i="6"/>
  <c r="Q60" i="6" s="1"/>
  <c r="P59" i="6"/>
  <c r="Q59" i="6" s="1"/>
  <c r="P58" i="6"/>
  <c r="Q58" i="6" s="1"/>
  <c r="P57" i="6"/>
  <c r="Q57" i="6" s="1"/>
  <c r="P56" i="6"/>
  <c r="Q56" i="6" s="1"/>
  <c r="P55" i="6"/>
  <c r="Q55" i="6" s="1"/>
  <c r="P54" i="6"/>
  <c r="Q54" i="6" s="1"/>
  <c r="P53" i="6"/>
  <c r="Q53" i="6" s="1"/>
  <c r="P52" i="6"/>
  <c r="Q52" i="6" s="1"/>
  <c r="P51" i="6"/>
  <c r="Q51" i="6" s="1"/>
  <c r="P50" i="6"/>
  <c r="Q50" i="6" s="1"/>
  <c r="P49" i="6"/>
  <c r="Q49" i="6" s="1"/>
  <c r="P48" i="6"/>
  <c r="Q48" i="6" s="1"/>
  <c r="P47" i="6"/>
  <c r="Q47" i="6" s="1"/>
  <c r="P46" i="6"/>
  <c r="Q46" i="6" s="1"/>
  <c r="P45" i="6"/>
  <c r="Q45" i="6" s="1"/>
  <c r="P44" i="6"/>
  <c r="Q44" i="6" s="1"/>
  <c r="P43" i="6"/>
  <c r="Q43" i="6" s="1"/>
  <c r="P42" i="6"/>
  <c r="Q42" i="6" s="1"/>
  <c r="P41" i="6"/>
  <c r="Q41" i="6" s="1"/>
  <c r="P40" i="6"/>
  <c r="Q40" i="6" s="1"/>
  <c r="P39" i="6"/>
  <c r="Q39" i="6" s="1"/>
  <c r="P38" i="6"/>
  <c r="Q38" i="6" s="1"/>
  <c r="P37" i="6"/>
  <c r="Q37" i="6" s="1"/>
  <c r="P36" i="6"/>
  <c r="Q36" i="6" s="1"/>
  <c r="P35" i="6"/>
  <c r="Q35" i="6" s="1"/>
  <c r="P34" i="6"/>
  <c r="Q34" i="6" s="1"/>
  <c r="P33" i="6"/>
  <c r="Q33" i="6" s="1"/>
  <c r="P32" i="6"/>
  <c r="Q32" i="6" s="1"/>
  <c r="P31" i="6"/>
  <c r="Q31" i="6" s="1"/>
  <c r="P30" i="6"/>
  <c r="Q30" i="6" s="1"/>
  <c r="P29" i="6"/>
  <c r="Q29" i="6" s="1"/>
  <c r="P28" i="6"/>
  <c r="Q28" i="6" s="1"/>
  <c r="P27" i="6"/>
  <c r="Q27" i="6" s="1"/>
  <c r="P26" i="6"/>
  <c r="Q26" i="6" s="1"/>
  <c r="P25" i="6"/>
  <c r="Q25" i="6" s="1"/>
  <c r="P24" i="6"/>
  <c r="Q24" i="6" s="1"/>
  <c r="P23" i="6"/>
  <c r="Q23" i="6" s="1"/>
  <c r="P22" i="6"/>
  <c r="Q22" i="6" s="1"/>
  <c r="P21" i="6"/>
  <c r="Q21" i="6" s="1"/>
  <c r="P20" i="6"/>
  <c r="Q20" i="6" s="1"/>
  <c r="P19" i="6"/>
  <c r="Q19" i="6" s="1"/>
  <c r="P18" i="6"/>
  <c r="Q18" i="6" s="1"/>
  <c r="P17" i="6"/>
  <c r="Q17" i="6" s="1"/>
  <c r="P16" i="6"/>
  <c r="Q16" i="6" s="1"/>
  <c r="P15" i="6"/>
  <c r="Q15" i="6" s="1"/>
  <c r="P14" i="6"/>
  <c r="Q14" i="6" s="1"/>
  <c r="P13" i="6"/>
  <c r="Q13" i="6" s="1"/>
  <c r="P12" i="6"/>
  <c r="Q12" i="6" s="1"/>
  <c r="P11" i="6"/>
  <c r="Q11" i="6" s="1"/>
  <c r="P10" i="6"/>
  <c r="Q10" i="6" s="1"/>
  <c r="P9" i="6"/>
  <c r="Q9" i="6" s="1"/>
  <c r="P8" i="6"/>
  <c r="Q8" i="6" s="1"/>
  <c r="P7" i="6"/>
  <c r="Q7" i="6" s="1"/>
  <c r="P6" i="6"/>
  <c r="Q6" i="6" s="1"/>
  <c r="P5" i="6"/>
  <c r="Q5" i="6" s="1"/>
  <c r="P4" i="6"/>
  <c r="Q4" i="6" s="1"/>
  <c r="G9" i="11"/>
  <c r="G8" i="11"/>
  <c r="G7" i="11"/>
  <c r="Q9" i="2"/>
  <c r="Q10" i="2"/>
  <c r="Q12" i="2"/>
  <c r="Q13" i="2"/>
  <c r="Q21" i="2"/>
  <c r="Q22" i="2"/>
  <c r="Q24" i="2"/>
  <c r="Q25" i="2"/>
  <c r="Q29" i="2"/>
  <c r="Q32" i="2"/>
  <c r="Q36" i="2"/>
  <c r="Q37" i="2"/>
  <c r="Q41" i="2"/>
  <c r="Q46" i="2"/>
  <c r="Q48" i="2"/>
  <c r="Q49" i="2"/>
  <c r="O50" i="2"/>
  <c r="P50" i="2" s="1"/>
  <c r="Q50" i="2" s="1"/>
  <c r="O49" i="2"/>
  <c r="P49" i="2" s="1"/>
  <c r="O48" i="2"/>
  <c r="P48" i="2" s="1"/>
  <c r="O47" i="2"/>
  <c r="P47" i="2" s="1"/>
  <c r="Q47" i="2" s="1"/>
  <c r="O46" i="2"/>
  <c r="P46" i="2" s="1"/>
  <c r="O45" i="2"/>
  <c r="P45" i="2" s="1"/>
  <c r="Q45" i="2" s="1"/>
  <c r="O44" i="2"/>
  <c r="P44" i="2" s="1"/>
  <c r="Q44" i="2" s="1"/>
  <c r="O43" i="2"/>
  <c r="P43" i="2" s="1"/>
  <c r="Q43" i="2" s="1"/>
  <c r="O42" i="2"/>
  <c r="P42" i="2" s="1"/>
  <c r="Q42" i="2" s="1"/>
  <c r="O41" i="2"/>
  <c r="P41" i="2" s="1"/>
  <c r="O40" i="2"/>
  <c r="P40" i="2" s="1"/>
  <c r="Q40" i="2" s="1"/>
  <c r="P39" i="2"/>
  <c r="Q39" i="2" s="1"/>
  <c r="O39" i="2"/>
  <c r="O38" i="2"/>
  <c r="P38" i="2" s="1"/>
  <c r="Q38" i="2" s="1"/>
  <c r="O37" i="2"/>
  <c r="P37" i="2" s="1"/>
  <c r="O36" i="2"/>
  <c r="P36" i="2" s="1"/>
  <c r="O35" i="2"/>
  <c r="P35" i="2" s="1"/>
  <c r="Q35" i="2" s="1"/>
  <c r="O34" i="2"/>
  <c r="P34" i="2" s="1"/>
  <c r="Q34" i="2" s="1"/>
  <c r="O33" i="2"/>
  <c r="P33" i="2" s="1"/>
  <c r="Q33" i="2" s="1"/>
  <c r="O32" i="2"/>
  <c r="P32" i="2" s="1"/>
  <c r="O31" i="2"/>
  <c r="P31" i="2" s="1"/>
  <c r="Q31" i="2" s="1"/>
  <c r="O30" i="2"/>
  <c r="P30" i="2" s="1"/>
  <c r="Q30" i="2" s="1"/>
  <c r="O29" i="2"/>
  <c r="P29" i="2" s="1"/>
  <c r="O28" i="2"/>
  <c r="P28" i="2" s="1"/>
  <c r="Q28" i="2" s="1"/>
  <c r="O27" i="2"/>
  <c r="P27" i="2" s="1"/>
  <c r="Q27" i="2" s="1"/>
  <c r="O26" i="2"/>
  <c r="P26" i="2" s="1"/>
  <c r="Q26" i="2" s="1"/>
  <c r="O25" i="2"/>
  <c r="P25" i="2" s="1"/>
  <c r="O24" i="2"/>
  <c r="P24" i="2" s="1"/>
  <c r="P23" i="2"/>
  <c r="Q23" i="2" s="1"/>
  <c r="O23" i="2"/>
  <c r="O22" i="2"/>
  <c r="P22" i="2" s="1"/>
  <c r="O21" i="2"/>
  <c r="P21" i="2" s="1"/>
  <c r="O20" i="2"/>
  <c r="P20" i="2" s="1"/>
  <c r="Q20" i="2" s="1"/>
  <c r="O19" i="2"/>
  <c r="P19" i="2" s="1"/>
  <c r="Q19" i="2" s="1"/>
  <c r="O18" i="2"/>
  <c r="P18" i="2" s="1"/>
  <c r="Q18" i="2" s="1"/>
  <c r="O17" i="2"/>
  <c r="P17" i="2" s="1"/>
  <c r="Q17" i="2" s="1"/>
  <c r="O16" i="2"/>
  <c r="P16" i="2" s="1"/>
  <c r="Q16" i="2" s="1"/>
  <c r="O15" i="2"/>
  <c r="P15" i="2" s="1"/>
  <c r="Q15" i="2" s="1"/>
  <c r="O14" i="2"/>
  <c r="P14" i="2" s="1"/>
  <c r="Q14" i="2" s="1"/>
  <c r="O13" i="2"/>
  <c r="P13" i="2" s="1"/>
  <c r="O12" i="2"/>
  <c r="P12" i="2" s="1"/>
  <c r="O11" i="2"/>
  <c r="P11" i="2" s="1"/>
  <c r="Q11" i="2" s="1"/>
  <c r="O10" i="2"/>
  <c r="P10" i="2" s="1"/>
  <c r="O9" i="2"/>
  <c r="P9" i="2" s="1"/>
  <c r="O8" i="2"/>
  <c r="P8" i="2" s="1"/>
  <c r="Q8" i="2" s="1"/>
  <c r="O7" i="2"/>
  <c r="P7" i="2" s="1"/>
  <c r="Q7" i="2" s="1"/>
  <c r="O6" i="2"/>
  <c r="P6" i="2" s="1"/>
  <c r="Q6" i="2" s="1"/>
  <c r="O5" i="2"/>
  <c r="P5" i="2" s="1"/>
  <c r="Q5" i="2" s="1"/>
  <c r="O4" i="2"/>
  <c r="P4" i="2" s="1"/>
  <c r="Q4" i="2" s="1"/>
  <c r="P3" i="2"/>
  <c r="Q3" i="2" s="1"/>
  <c r="O3" i="2"/>
  <c r="O2" i="2"/>
  <c r="P2" i="2" s="1"/>
  <c r="Q2" i="2" s="1"/>
  <c r="N23" i="10"/>
  <c r="N17" i="10"/>
  <c r="N18" i="10"/>
  <c r="N19" i="10"/>
  <c r="N20" i="10"/>
  <c r="N21" i="10"/>
  <c r="N22" i="10"/>
  <c r="N16" i="10"/>
  <c r="L22" i="10"/>
  <c r="M22" i="10" s="1"/>
  <c r="M21" i="10"/>
  <c r="L21" i="10"/>
  <c r="L20" i="10"/>
  <c r="M20" i="10" s="1"/>
  <c r="M19" i="10"/>
  <c r="L19" i="10"/>
  <c r="L18" i="10"/>
  <c r="M18" i="10" s="1"/>
  <c r="M17" i="10"/>
  <c r="L17" i="10"/>
  <c r="L16" i="10"/>
  <c r="M16" i="10" s="1"/>
  <c r="N4" i="10"/>
  <c r="N5" i="10"/>
  <c r="N6" i="10"/>
  <c r="N7" i="10"/>
  <c r="N8" i="10"/>
  <c r="N9" i="10"/>
  <c r="N3" i="10"/>
  <c r="L9" i="10"/>
  <c r="M9" i="10" s="1"/>
  <c r="M8" i="10"/>
  <c r="L8" i="10"/>
  <c r="L7" i="10"/>
  <c r="M7" i="10" s="1"/>
  <c r="M6" i="10"/>
  <c r="L6" i="10"/>
  <c r="L5" i="10"/>
  <c r="M5" i="10" s="1"/>
  <c r="M4" i="10"/>
  <c r="L4" i="10"/>
  <c r="L3" i="10"/>
  <c r="M3" i="10" s="1"/>
  <c r="O65" i="9"/>
  <c r="K65" i="9"/>
  <c r="G65" i="9"/>
  <c r="H67" i="9"/>
  <c r="I67" i="9" s="1"/>
  <c r="J67" i="9" s="1"/>
  <c r="N74" i="9"/>
  <c r="N68" i="9"/>
  <c r="N69" i="9"/>
  <c r="N70" i="9"/>
  <c r="N71" i="9"/>
  <c r="N72" i="9"/>
  <c r="N73" i="9"/>
  <c r="N67" i="9"/>
  <c r="L74" i="9"/>
  <c r="M74" i="9" s="1"/>
  <c r="L73" i="9"/>
  <c r="M73" i="9" s="1"/>
  <c r="L72" i="9"/>
  <c r="M72" i="9" s="1"/>
  <c r="M71" i="9"/>
  <c r="L71" i="9"/>
  <c r="L70" i="9"/>
  <c r="M70" i="9" s="1"/>
  <c r="L69" i="9"/>
  <c r="M69" i="9" s="1"/>
  <c r="L68" i="9"/>
  <c r="M68" i="9" s="1"/>
  <c r="M67" i="9"/>
  <c r="L67" i="9"/>
  <c r="N61" i="9"/>
  <c r="N5" i="9"/>
  <c r="N6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4" i="9"/>
  <c r="L60" i="9"/>
  <c r="M60" i="9" s="1"/>
  <c r="L59" i="9"/>
  <c r="M59" i="9" s="1"/>
  <c r="L58" i="9"/>
  <c r="M58" i="9" s="1"/>
  <c r="L57" i="9"/>
  <c r="M57" i="9" s="1"/>
  <c r="L56" i="9"/>
  <c r="M56" i="9" s="1"/>
  <c r="L55" i="9"/>
  <c r="M55" i="9" s="1"/>
  <c r="L54" i="9"/>
  <c r="M54" i="9" s="1"/>
  <c r="L53" i="9"/>
  <c r="M53" i="9" s="1"/>
  <c r="L52" i="9"/>
  <c r="M52" i="9" s="1"/>
  <c r="L51" i="9"/>
  <c r="M51" i="9" s="1"/>
  <c r="L50" i="9"/>
  <c r="M50" i="9" s="1"/>
  <c r="L49" i="9"/>
  <c r="M49" i="9" s="1"/>
  <c r="L48" i="9"/>
  <c r="M48" i="9" s="1"/>
  <c r="L47" i="9"/>
  <c r="M47" i="9" s="1"/>
  <c r="L46" i="9"/>
  <c r="M46" i="9" s="1"/>
  <c r="L45" i="9"/>
  <c r="M45" i="9" s="1"/>
  <c r="L44" i="9"/>
  <c r="M44" i="9" s="1"/>
  <c r="L43" i="9"/>
  <c r="M43" i="9" s="1"/>
  <c r="L42" i="9"/>
  <c r="M42" i="9" s="1"/>
  <c r="L41" i="9"/>
  <c r="M41" i="9" s="1"/>
  <c r="L40" i="9"/>
  <c r="M40" i="9" s="1"/>
  <c r="L39" i="9"/>
  <c r="M39" i="9" s="1"/>
  <c r="L38" i="9"/>
  <c r="M38" i="9" s="1"/>
  <c r="L37" i="9"/>
  <c r="M37" i="9" s="1"/>
  <c r="L36" i="9"/>
  <c r="M36" i="9" s="1"/>
  <c r="L35" i="9"/>
  <c r="M35" i="9" s="1"/>
  <c r="L34" i="9"/>
  <c r="M34" i="9" s="1"/>
  <c r="L33" i="9"/>
  <c r="M33" i="9" s="1"/>
  <c r="L32" i="9"/>
  <c r="M32" i="9" s="1"/>
  <c r="L31" i="9"/>
  <c r="M31" i="9" s="1"/>
  <c r="L30" i="9"/>
  <c r="M30" i="9" s="1"/>
  <c r="L29" i="9"/>
  <c r="M29" i="9" s="1"/>
  <c r="L28" i="9"/>
  <c r="M28" i="9" s="1"/>
  <c r="L27" i="9"/>
  <c r="M27" i="9" s="1"/>
  <c r="L26" i="9"/>
  <c r="M26" i="9" s="1"/>
  <c r="L25" i="9"/>
  <c r="M25" i="9" s="1"/>
  <c r="L24" i="9"/>
  <c r="M24" i="9" s="1"/>
  <c r="L23" i="9"/>
  <c r="M23" i="9" s="1"/>
  <c r="L22" i="9"/>
  <c r="M22" i="9" s="1"/>
  <c r="L21" i="9"/>
  <c r="M21" i="9" s="1"/>
  <c r="L20" i="9"/>
  <c r="M20" i="9" s="1"/>
  <c r="L19" i="9"/>
  <c r="M19" i="9" s="1"/>
  <c r="L18" i="9"/>
  <c r="M18" i="9" s="1"/>
  <c r="L17" i="9"/>
  <c r="M17" i="9" s="1"/>
  <c r="L16" i="9"/>
  <c r="M16" i="9" s="1"/>
  <c r="L15" i="9"/>
  <c r="M15" i="9" s="1"/>
  <c r="L14" i="9"/>
  <c r="M14" i="9" s="1"/>
  <c r="L13" i="9"/>
  <c r="M13" i="9" s="1"/>
  <c r="L12" i="9"/>
  <c r="M12" i="9" s="1"/>
  <c r="L11" i="9"/>
  <c r="M11" i="9" s="1"/>
  <c r="L10" i="9"/>
  <c r="M10" i="9" s="1"/>
  <c r="L9" i="9"/>
  <c r="M9" i="9" s="1"/>
  <c r="L8" i="9"/>
  <c r="M8" i="9" s="1"/>
  <c r="L7" i="9"/>
  <c r="M7" i="9" s="1"/>
  <c r="L6" i="9"/>
  <c r="M6" i="9" s="1"/>
  <c r="L5" i="9"/>
  <c r="M5" i="9" s="1"/>
  <c r="L4" i="9"/>
  <c r="M4" i="9" s="1"/>
  <c r="N63" i="6"/>
  <c r="N5" i="6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4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4" i="6"/>
  <c r="M4" i="6"/>
  <c r="L4" i="6"/>
  <c r="L62" i="6"/>
  <c r="M62" i="6" s="1"/>
  <c r="L61" i="6"/>
  <c r="M61" i="6" s="1"/>
  <c r="L60" i="6"/>
  <c r="M60" i="6" s="1"/>
  <c r="M59" i="6"/>
  <c r="L59" i="6"/>
  <c r="L58" i="6"/>
  <c r="M58" i="6" s="1"/>
  <c r="L57" i="6"/>
  <c r="M57" i="6" s="1"/>
  <c r="L56" i="6"/>
  <c r="M56" i="6" s="1"/>
  <c r="M55" i="6"/>
  <c r="L55" i="6"/>
  <c r="L54" i="6"/>
  <c r="M54" i="6" s="1"/>
  <c r="L53" i="6"/>
  <c r="M53" i="6" s="1"/>
  <c r="L52" i="6"/>
  <c r="M52" i="6" s="1"/>
  <c r="M51" i="6"/>
  <c r="L51" i="6"/>
  <c r="L50" i="6"/>
  <c r="M50" i="6" s="1"/>
  <c r="L49" i="6"/>
  <c r="M49" i="6" s="1"/>
  <c r="L48" i="6"/>
  <c r="M48" i="6" s="1"/>
  <c r="M47" i="6"/>
  <c r="L47" i="6"/>
  <c r="L46" i="6"/>
  <c r="M46" i="6" s="1"/>
  <c r="L45" i="6"/>
  <c r="M45" i="6" s="1"/>
  <c r="L44" i="6"/>
  <c r="M44" i="6" s="1"/>
  <c r="M43" i="6"/>
  <c r="L43" i="6"/>
  <c r="L42" i="6"/>
  <c r="M42" i="6" s="1"/>
  <c r="L41" i="6"/>
  <c r="M41" i="6" s="1"/>
  <c r="L40" i="6"/>
  <c r="M40" i="6" s="1"/>
  <c r="M39" i="6"/>
  <c r="L39" i="6"/>
  <c r="L38" i="6"/>
  <c r="M38" i="6" s="1"/>
  <c r="L37" i="6"/>
  <c r="M37" i="6" s="1"/>
  <c r="L36" i="6"/>
  <c r="M36" i="6" s="1"/>
  <c r="M35" i="6"/>
  <c r="L35" i="6"/>
  <c r="L34" i="6"/>
  <c r="M34" i="6" s="1"/>
  <c r="L33" i="6"/>
  <c r="M33" i="6" s="1"/>
  <c r="L32" i="6"/>
  <c r="M32" i="6" s="1"/>
  <c r="M31" i="6"/>
  <c r="L31" i="6"/>
  <c r="L30" i="6"/>
  <c r="M30" i="6" s="1"/>
  <c r="L29" i="6"/>
  <c r="M29" i="6" s="1"/>
  <c r="L28" i="6"/>
  <c r="M28" i="6" s="1"/>
  <c r="M27" i="6"/>
  <c r="L27" i="6"/>
  <c r="L26" i="6"/>
  <c r="M26" i="6" s="1"/>
  <c r="L25" i="6"/>
  <c r="M25" i="6" s="1"/>
  <c r="L24" i="6"/>
  <c r="M24" i="6" s="1"/>
  <c r="M23" i="6"/>
  <c r="L23" i="6"/>
  <c r="L22" i="6"/>
  <c r="M22" i="6" s="1"/>
  <c r="L21" i="6"/>
  <c r="M21" i="6" s="1"/>
  <c r="L20" i="6"/>
  <c r="M20" i="6" s="1"/>
  <c r="M19" i="6"/>
  <c r="L19" i="6"/>
  <c r="L18" i="6"/>
  <c r="M18" i="6" s="1"/>
  <c r="L17" i="6"/>
  <c r="M17" i="6" s="1"/>
  <c r="L16" i="6"/>
  <c r="M16" i="6" s="1"/>
  <c r="M15" i="6"/>
  <c r="L15" i="6"/>
  <c r="L14" i="6"/>
  <c r="M14" i="6" s="1"/>
  <c r="L13" i="6"/>
  <c r="M13" i="6" s="1"/>
  <c r="L12" i="6"/>
  <c r="M12" i="6" s="1"/>
  <c r="M11" i="6"/>
  <c r="L11" i="6"/>
  <c r="L10" i="6"/>
  <c r="M10" i="6" s="1"/>
  <c r="L9" i="6"/>
  <c r="M9" i="6" s="1"/>
  <c r="L8" i="6"/>
  <c r="M8" i="6" s="1"/>
  <c r="M7" i="6"/>
  <c r="L7" i="6"/>
  <c r="L6" i="6"/>
  <c r="M6" i="6" s="1"/>
  <c r="L5" i="6"/>
  <c r="M5" i="6" s="1"/>
  <c r="J60" i="9"/>
  <c r="J61" i="9"/>
  <c r="F7" i="11" s="1"/>
  <c r="F8" i="11"/>
  <c r="K50" i="2"/>
  <c r="L50" i="2" s="1"/>
  <c r="M50" i="2" s="1"/>
  <c r="K49" i="2"/>
  <c r="L49" i="2" s="1"/>
  <c r="M49" i="2" s="1"/>
  <c r="K48" i="2"/>
  <c r="L48" i="2" s="1"/>
  <c r="M48" i="2" s="1"/>
  <c r="K47" i="2"/>
  <c r="L47" i="2" s="1"/>
  <c r="M47" i="2" s="1"/>
  <c r="K46" i="2"/>
  <c r="L46" i="2" s="1"/>
  <c r="M46" i="2" s="1"/>
  <c r="K45" i="2"/>
  <c r="L45" i="2" s="1"/>
  <c r="M45" i="2" s="1"/>
  <c r="K44" i="2"/>
  <c r="L44" i="2" s="1"/>
  <c r="M44" i="2" s="1"/>
  <c r="K43" i="2"/>
  <c r="L43" i="2" s="1"/>
  <c r="M43" i="2" s="1"/>
  <c r="K42" i="2"/>
  <c r="L42" i="2" s="1"/>
  <c r="M42" i="2" s="1"/>
  <c r="K41" i="2"/>
  <c r="L41" i="2" s="1"/>
  <c r="M41" i="2" s="1"/>
  <c r="K40" i="2"/>
  <c r="L40" i="2" s="1"/>
  <c r="M40" i="2" s="1"/>
  <c r="K39" i="2"/>
  <c r="L39" i="2" s="1"/>
  <c r="M39" i="2" s="1"/>
  <c r="K38" i="2"/>
  <c r="L38" i="2" s="1"/>
  <c r="M38" i="2" s="1"/>
  <c r="K37" i="2"/>
  <c r="L37" i="2" s="1"/>
  <c r="M37" i="2" s="1"/>
  <c r="K36" i="2"/>
  <c r="L36" i="2" s="1"/>
  <c r="M36" i="2" s="1"/>
  <c r="K35" i="2"/>
  <c r="L35" i="2" s="1"/>
  <c r="M35" i="2" s="1"/>
  <c r="K34" i="2"/>
  <c r="L34" i="2" s="1"/>
  <c r="M34" i="2" s="1"/>
  <c r="K33" i="2"/>
  <c r="L33" i="2" s="1"/>
  <c r="M33" i="2" s="1"/>
  <c r="K32" i="2"/>
  <c r="L32" i="2" s="1"/>
  <c r="M32" i="2" s="1"/>
  <c r="K31" i="2"/>
  <c r="L31" i="2" s="1"/>
  <c r="M31" i="2" s="1"/>
  <c r="K30" i="2"/>
  <c r="L30" i="2" s="1"/>
  <c r="M30" i="2" s="1"/>
  <c r="K29" i="2"/>
  <c r="L29" i="2" s="1"/>
  <c r="M29" i="2" s="1"/>
  <c r="K28" i="2"/>
  <c r="L28" i="2" s="1"/>
  <c r="M28" i="2" s="1"/>
  <c r="K27" i="2"/>
  <c r="L27" i="2" s="1"/>
  <c r="M27" i="2" s="1"/>
  <c r="K26" i="2"/>
  <c r="L26" i="2" s="1"/>
  <c r="M26" i="2" s="1"/>
  <c r="K25" i="2"/>
  <c r="L25" i="2" s="1"/>
  <c r="M25" i="2" s="1"/>
  <c r="K24" i="2"/>
  <c r="L24" i="2" s="1"/>
  <c r="M24" i="2" s="1"/>
  <c r="K23" i="2"/>
  <c r="L23" i="2" s="1"/>
  <c r="M23" i="2" s="1"/>
  <c r="K22" i="2"/>
  <c r="L22" i="2" s="1"/>
  <c r="M22" i="2" s="1"/>
  <c r="K21" i="2"/>
  <c r="L21" i="2" s="1"/>
  <c r="M21" i="2" s="1"/>
  <c r="K20" i="2"/>
  <c r="L20" i="2" s="1"/>
  <c r="M20" i="2" s="1"/>
  <c r="K19" i="2"/>
  <c r="L19" i="2" s="1"/>
  <c r="M19" i="2" s="1"/>
  <c r="K18" i="2"/>
  <c r="L18" i="2" s="1"/>
  <c r="M18" i="2" s="1"/>
  <c r="K17" i="2"/>
  <c r="L17" i="2" s="1"/>
  <c r="M17" i="2" s="1"/>
  <c r="K16" i="2"/>
  <c r="L16" i="2" s="1"/>
  <c r="M16" i="2" s="1"/>
  <c r="K15" i="2"/>
  <c r="L15" i="2" s="1"/>
  <c r="M15" i="2" s="1"/>
  <c r="K14" i="2"/>
  <c r="L14" i="2" s="1"/>
  <c r="M14" i="2" s="1"/>
  <c r="K13" i="2"/>
  <c r="L13" i="2" s="1"/>
  <c r="M13" i="2" s="1"/>
  <c r="K12" i="2"/>
  <c r="L12" i="2" s="1"/>
  <c r="M12" i="2" s="1"/>
  <c r="K11" i="2"/>
  <c r="L11" i="2" s="1"/>
  <c r="M11" i="2" s="1"/>
  <c r="K10" i="2"/>
  <c r="L10" i="2" s="1"/>
  <c r="M10" i="2" s="1"/>
  <c r="K9" i="2"/>
  <c r="L9" i="2" s="1"/>
  <c r="M9" i="2" s="1"/>
  <c r="K8" i="2"/>
  <c r="L8" i="2" s="1"/>
  <c r="M8" i="2" s="1"/>
  <c r="K7" i="2"/>
  <c r="L7" i="2" s="1"/>
  <c r="M7" i="2" s="1"/>
  <c r="K6" i="2"/>
  <c r="L6" i="2" s="1"/>
  <c r="M6" i="2" s="1"/>
  <c r="K5" i="2"/>
  <c r="L5" i="2" s="1"/>
  <c r="M5" i="2" s="1"/>
  <c r="K4" i="2"/>
  <c r="L4" i="2" s="1"/>
  <c r="M4" i="2" s="1"/>
  <c r="K3" i="2"/>
  <c r="L3" i="2" s="1"/>
  <c r="M3" i="2" s="1"/>
  <c r="K2" i="2"/>
  <c r="L2" i="2" s="1"/>
  <c r="M2" i="2" s="1"/>
  <c r="I51" i="2"/>
  <c r="E51" i="2"/>
  <c r="J75" i="9"/>
  <c r="H22" i="10"/>
  <c r="I22" i="10" s="1"/>
  <c r="J22" i="10" s="1"/>
  <c r="H21" i="10"/>
  <c r="I21" i="10" s="1"/>
  <c r="J21" i="10" s="1"/>
  <c r="H20" i="10"/>
  <c r="I20" i="10" s="1"/>
  <c r="J20" i="10" s="1"/>
  <c r="I19" i="10"/>
  <c r="J19" i="10" s="1"/>
  <c r="H19" i="10"/>
  <c r="H18" i="10"/>
  <c r="I18" i="10" s="1"/>
  <c r="J18" i="10" s="1"/>
  <c r="J23" i="10" s="1"/>
  <c r="H17" i="10"/>
  <c r="I17" i="10" s="1"/>
  <c r="J17" i="10" s="1"/>
  <c r="H16" i="10"/>
  <c r="I16" i="10" s="1"/>
  <c r="J16" i="10" s="1"/>
  <c r="H9" i="10"/>
  <c r="I9" i="10" s="1"/>
  <c r="J9" i="10" s="1"/>
  <c r="H8" i="10"/>
  <c r="I8" i="10" s="1"/>
  <c r="J8" i="10" s="1"/>
  <c r="H7" i="10"/>
  <c r="I7" i="10" s="1"/>
  <c r="J7" i="10" s="1"/>
  <c r="I6" i="10"/>
  <c r="J6" i="10" s="1"/>
  <c r="H6" i="10"/>
  <c r="H5" i="10"/>
  <c r="I5" i="10" s="1"/>
  <c r="J5" i="10" s="1"/>
  <c r="J10" i="10" s="1"/>
  <c r="H4" i="10"/>
  <c r="I4" i="10" s="1"/>
  <c r="J4" i="10" s="1"/>
  <c r="H3" i="10"/>
  <c r="I3" i="10" s="1"/>
  <c r="J3" i="10" s="1"/>
  <c r="F23" i="10"/>
  <c r="E23" i="10"/>
  <c r="F10" i="10"/>
  <c r="E10" i="10"/>
  <c r="J68" i="9"/>
  <c r="J69" i="9"/>
  <c r="J70" i="9"/>
  <c r="J71" i="9"/>
  <c r="J72" i="9"/>
  <c r="J73" i="9"/>
  <c r="J74" i="9"/>
  <c r="H74" i="9"/>
  <c r="I74" i="9" s="1"/>
  <c r="H73" i="9"/>
  <c r="I73" i="9" s="1"/>
  <c r="H72" i="9"/>
  <c r="I72" i="9" s="1"/>
  <c r="H71" i="9"/>
  <c r="I71" i="9" s="1"/>
  <c r="H70" i="9"/>
  <c r="I70" i="9" s="1"/>
  <c r="H69" i="9"/>
  <c r="I69" i="9" s="1"/>
  <c r="H68" i="9"/>
  <c r="I68" i="9" s="1"/>
  <c r="H60" i="9"/>
  <c r="I60" i="9" s="1"/>
  <c r="H59" i="9"/>
  <c r="I59" i="9" s="1"/>
  <c r="H58" i="9"/>
  <c r="I58" i="9" s="1"/>
  <c r="H57" i="9"/>
  <c r="I57" i="9" s="1"/>
  <c r="H56" i="9"/>
  <c r="I56" i="9" s="1"/>
  <c r="H55" i="9"/>
  <c r="I55" i="9" s="1"/>
  <c r="H54" i="9"/>
  <c r="I54" i="9" s="1"/>
  <c r="H53" i="9"/>
  <c r="I53" i="9" s="1"/>
  <c r="H52" i="9"/>
  <c r="I52" i="9" s="1"/>
  <c r="H51" i="9"/>
  <c r="I51" i="9" s="1"/>
  <c r="I50" i="9"/>
  <c r="H50" i="9"/>
  <c r="H49" i="9"/>
  <c r="I49" i="9" s="1"/>
  <c r="H48" i="9"/>
  <c r="I48" i="9" s="1"/>
  <c r="H47" i="9"/>
  <c r="I47" i="9" s="1"/>
  <c r="H46" i="9"/>
  <c r="I46" i="9" s="1"/>
  <c r="H45" i="9"/>
  <c r="I45" i="9" s="1"/>
  <c r="H44" i="9"/>
  <c r="I44" i="9" s="1"/>
  <c r="H43" i="9"/>
  <c r="I43" i="9" s="1"/>
  <c r="H42" i="9"/>
  <c r="I42" i="9" s="1"/>
  <c r="H41" i="9"/>
  <c r="I41" i="9" s="1"/>
  <c r="H40" i="9"/>
  <c r="I40" i="9" s="1"/>
  <c r="H39" i="9"/>
  <c r="I39" i="9" s="1"/>
  <c r="H38" i="9"/>
  <c r="I38" i="9" s="1"/>
  <c r="H37" i="9"/>
  <c r="I37" i="9" s="1"/>
  <c r="H36" i="9"/>
  <c r="I36" i="9" s="1"/>
  <c r="H35" i="9"/>
  <c r="I35" i="9" s="1"/>
  <c r="H34" i="9"/>
  <c r="I34" i="9" s="1"/>
  <c r="H33" i="9"/>
  <c r="I33" i="9" s="1"/>
  <c r="I32" i="9"/>
  <c r="H32" i="9"/>
  <c r="H31" i="9"/>
  <c r="I31" i="9" s="1"/>
  <c r="H30" i="9"/>
  <c r="I30" i="9" s="1"/>
  <c r="H29" i="9"/>
  <c r="I29" i="9" s="1"/>
  <c r="H28" i="9"/>
  <c r="I28" i="9" s="1"/>
  <c r="H27" i="9"/>
  <c r="I27" i="9" s="1"/>
  <c r="H26" i="9"/>
  <c r="I26" i="9" s="1"/>
  <c r="H25" i="9"/>
  <c r="I25" i="9" s="1"/>
  <c r="H24" i="9"/>
  <c r="I24" i="9" s="1"/>
  <c r="H23" i="9"/>
  <c r="I23" i="9" s="1"/>
  <c r="H22" i="9"/>
  <c r="I22" i="9" s="1"/>
  <c r="H21" i="9"/>
  <c r="I21" i="9" s="1"/>
  <c r="H20" i="9"/>
  <c r="I20" i="9" s="1"/>
  <c r="H19" i="9"/>
  <c r="I19" i="9" s="1"/>
  <c r="H18" i="9"/>
  <c r="I18" i="9" s="1"/>
  <c r="H17" i="9"/>
  <c r="I17" i="9" s="1"/>
  <c r="H16" i="9"/>
  <c r="I16" i="9" s="1"/>
  <c r="H15" i="9"/>
  <c r="I15" i="9" s="1"/>
  <c r="I14" i="9"/>
  <c r="H14" i="9"/>
  <c r="H13" i="9"/>
  <c r="I13" i="9" s="1"/>
  <c r="H12" i="9"/>
  <c r="I12" i="9" s="1"/>
  <c r="H11" i="9"/>
  <c r="I11" i="9" s="1"/>
  <c r="H10" i="9"/>
  <c r="I10" i="9" s="1"/>
  <c r="H9" i="9"/>
  <c r="I9" i="9" s="1"/>
  <c r="H8" i="9"/>
  <c r="I8" i="9" s="1"/>
  <c r="H7" i="9"/>
  <c r="I7" i="9" s="1"/>
  <c r="H6" i="9"/>
  <c r="I6" i="9" s="1"/>
  <c r="H5" i="9"/>
  <c r="I5" i="9" s="1"/>
  <c r="H4" i="9"/>
  <c r="I4" i="9" s="1"/>
  <c r="F76" i="9"/>
  <c r="E76" i="9"/>
  <c r="F61" i="9"/>
  <c r="E61" i="9"/>
  <c r="H62" i="6"/>
  <c r="I62" i="6" s="1"/>
  <c r="J62" i="6" s="1"/>
  <c r="H61" i="6"/>
  <c r="I61" i="6" s="1"/>
  <c r="J61" i="6" s="1"/>
  <c r="H60" i="6"/>
  <c r="I60" i="6" s="1"/>
  <c r="J60" i="6" s="1"/>
  <c r="H59" i="6"/>
  <c r="I59" i="6" s="1"/>
  <c r="J59" i="6" s="1"/>
  <c r="H58" i="6"/>
  <c r="I58" i="6" s="1"/>
  <c r="J58" i="6" s="1"/>
  <c r="H57" i="6"/>
  <c r="I57" i="6" s="1"/>
  <c r="J57" i="6" s="1"/>
  <c r="H56" i="6"/>
  <c r="I56" i="6" s="1"/>
  <c r="J56" i="6" s="1"/>
  <c r="H55" i="6"/>
  <c r="I55" i="6" s="1"/>
  <c r="J55" i="6" s="1"/>
  <c r="H54" i="6"/>
  <c r="I54" i="6" s="1"/>
  <c r="J54" i="6" s="1"/>
  <c r="H53" i="6"/>
  <c r="I53" i="6" s="1"/>
  <c r="J53" i="6" s="1"/>
  <c r="H52" i="6"/>
  <c r="I52" i="6" s="1"/>
  <c r="J52" i="6" s="1"/>
  <c r="H51" i="6"/>
  <c r="I51" i="6" s="1"/>
  <c r="J51" i="6" s="1"/>
  <c r="H50" i="6"/>
  <c r="I50" i="6" s="1"/>
  <c r="J50" i="6" s="1"/>
  <c r="H49" i="6"/>
  <c r="I49" i="6" s="1"/>
  <c r="J49" i="6" s="1"/>
  <c r="H48" i="6"/>
  <c r="I48" i="6" s="1"/>
  <c r="J48" i="6" s="1"/>
  <c r="H47" i="6"/>
  <c r="I47" i="6" s="1"/>
  <c r="J47" i="6" s="1"/>
  <c r="H46" i="6"/>
  <c r="I46" i="6" s="1"/>
  <c r="J46" i="6" s="1"/>
  <c r="H45" i="6"/>
  <c r="I45" i="6" s="1"/>
  <c r="J45" i="6" s="1"/>
  <c r="H44" i="6"/>
  <c r="I44" i="6" s="1"/>
  <c r="J44" i="6" s="1"/>
  <c r="H43" i="6"/>
  <c r="I43" i="6" s="1"/>
  <c r="J43" i="6" s="1"/>
  <c r="H42" i="6"/>
  <c r="I42" i="6" s="1"/>
  <c r="J42" i="6" s="1"/>
  <c r="H41" i="6"/>
  <c r="I41" i="6" s="1"/>
  <c r="J41" i="6" s="1"/>
  <c r="H40" i="6"/>
  <c r="I40" i="6" s="1"/>
  <c r="J40" i="6" s="1"/>
  <c r="H39" i="6"/>
  <c r="I39" i="6" s="1"/>
  <c r="J39" i="6" s="1"/>
  <c r="H38" i="6"/>
  <c r="I38" i="6" s="1"/>
  <c r="J38" i="6" s="1"/>
  <c r="H37" i="6"/>
  <c r="I37" i="6" s="1"/>
  <c r="J37" i="6" s="1"/>
  <c r="H36" i="6"/>
  <c r="I36" i="6" s="1"/>
  <c r="J36" i="6" s="1"/>
  <c r="H35" i="6"/>
  <c r="I35" i="6" s="1"/>
  <c r="J35" i="6" s="1"/>
  <c r="H34" i="6"/>
  <c r="I34" i="6" s="1"/>
  <c r="J34" i="6" s="1"/>
  <c r="H33" i="6"/>
  <c r="I33" i="6" s="1"/>
  <c r="J33" i="6" s="1"/>
  <c r="H32" i="6"/>
  <c r="I32" i="6" s="1"/>
  <c r="J32" i="6" s="1"/>
  <c r="H31" i="6"/>
  <c r="I31" i="6" s="1"/>
  <c r="J31" i="6" s="1"/>
  <c r="H30" i="6"/>
  <c r="I30" i="6" s="1"/>
  <c r="J30" i="6" s="1"/>
  <c r="H29" i="6"/>
  <c r="I29" i="6" s="1"/>
  <c r="J29" i="6" s="1"/>
  <c r="H28" i="6"/>
  <c r="I28" i="6" s="1"/>
  <c r="J28" i="6" s="1"/>
  <c r="H27" i="6"/>
  <c r="I27" i="6" s="1"/>
  <c r="J27" i="6" s="1"/>
  <c r="H26" i="6"/>
  <c r="I26" i="6" s="1"/>
  <c r="J26" i="6" s="1"/>
  <c r="H25" i="6"/>
  <c r="I25" i="6" s="1"/>
  <c r="J25" i="6" s="1"/>
  <c r="H24" i="6"/>
  <c r="I24" i="6" s="1"/>
  <c r="J24" i="6" s="1"/>
  <c r="H23" i="6"/>
  <c r="I23" i="6" s="1"/>
  <c r="J23" i="6" s="1"/>
  <c r="H22" i="6"/>
  <c r="I22" i="6" s="1"/>
  <c r="J22" i="6" s="1"/>
  <c r="H21" i="6"/>
  <c r="I21" i="6" s="1"/>
  <c r="J21" i="6" s="1"/>
  <c r="H20" i="6"/>
  <c r="I20" i="6" s="1"/>
  <c r="J20" i="6" s="1"/>
  <c r="H19" i="6"/>
  <c r="I19" i="6" s="1"/>
  <c r="J19" i="6" s="1"/>
  <c r="H18" i="6"/>
  <c r="I18" i="6" s="1"/>
  <c r="J18" i="6" s="1"/>
  <c r="H17" i="6"/>
  <c r="I17" i="6" s="1"/>
  <c r="J17" i="6" s="1"/>
  <c r="H16" i="6"/>
  <c r="I16" i="6" s="1"/>
  <c r="J16" i="6" s="1"/>
  <c r="H15" i="6"/>
  <c r="I15" i="6" s="1"/>
  <c r="J15" i="6" s="1"/>
  <c r="H14" i="6"/>
  <c r="I14" i="6" s="1"/>
  <c r="J14" i="6" s="1"/>
  <c r="H13" i="6"/>
  <c r="I13" i="6" s="1"/>
  <c r="J13" i="6" s="1"/>
  <c r="H12" i="6"/>
  <c r="I12" i="6" s="1"/>
  <c r="J12" i="6" s="1"/>
  <c r="H11" i="6"/>
  <c r="I11" i="6" s="1"/>
  <c r="J11" i="6" s="1"/>
  <c r="H10" i="6"/>
  <c r="I10" i="6" s="1"/>
  <c r="J10" i="6" s="1"/>
  <c r="H9" i="6"/>
  <c r="I9" i="6" s="1"/>
  <c r="J9" i="6" s="1"/>
  <c r="H8" i="6"/>
  <c r="I8" i="6" s="1"/>
  <c r="J8" i="6" s="1"/>
  <c r="H7" i="6"/>
  <c r="I7" i="6" s="1"/>
  <c r="J7" i="6" s="1"/>
  <c r="H6" i="6"/>
  <c r="I6" i="6" s="1"/>
  <c r="J6" i="6" s="1"/>
  <c r="H5" i="6"/>
  <c r="I5" i="6" s="1"/>
  <c r="J5" i="6" s="1"/>
  <c r="H4" i="6"/>
  <c r="I4" i="6" s="1"/>
  <c r="J4" i="6" s="1"/>
  <c r="F63" i="6"/>
  <c r="E63" i="6"/>
  <c r="R23" i="10" l="1"/>
  <c r="R10" i="10"/>
  <c r="R61" i="9"/>
  <c r="Q51" i="2"/>
  <c r="N10" i="10"/>
  <c r="N75" i="9"/>
  <c r="M51" i="2"/>
  <c r="F9" i="11" s="1"/>
  <c r="S5" i="6"/>
  <c r="S6" i="6"/>
  <c r="S7" i="6"/>
  <c r="S8" i="6"/>
  <c r="S9" i="6"/>
  <c r="S10" i="6"/>
  <c r="S11" i="6"/>
  <c r="S12" i="6"/>
  <c r="S13" i="6"/>
  <c r="S14" i="6"/>
  <c r="S15" i="6"/>
  <c r="S16" i="6"/>
  <c r="S17" i="6"/>
  <c r="S18" i="6"/>
  <c r="S19" i="6"/>
  <c r="S20" i="6"/>
  <c r="S21" i="6"/>
  <c r="S22" i="6"/>
  <c r="S23" i="6"/>
  <c r="S24" i="6"/>
  <c r="S25" i="6"/>
  <c r="S26" i="6"/>
  <c r="S27" i="6"/>
  <c r="S28" i="6"/>
  <c r="S29" i="6"/>
  <c r="S30" i="6"/>
  <c r="S31" i="6"/>
  <c r="S32" i="6"/>
  <c r="S33" i="6"/>
  <c r="S34" i="6"/>
  <c r="S35" i="6"/>
  <c r="S36" i="6"/>
  <c r="S37" i="6"/>
  <c r="S38" i="6"/>
  <c r="S39" i="6"/>
  <c r="S40" i="6"/>
  <c r="S41" i="6"/>
  <c r="S42" i="6"/>
  <c r="S43" i="6"/>
  <c r="S44" i="6"/>
  <c r="S45" i="6"/>
  <c r="S46" i="6"/>
  <c r="S47" i="6"/>
  <c r="S48" i="6"/>
  <c r="S49" i="6"/>
  <c r="S50" i="6"/>
  <c r="S51" i="6"/>
  <c r="S52" i="6"/>
  <c r="S53" i="6"/>
  <c r="S54" i="6"/>
  <c r="S55" i="6"/>
  <c r="S56" i="6"/>
  <c r="S57" i="6"/>
  <c r="S58" i="6"/>
  <c r="S59" i="6"/>
  <c r="S60" i="6"/>
  <c r="S61" i="6"/>
  <c r="S62" i="6"/>
  <c r="H6" i="11"/>
  <c r="H10" i="11" l="1"/>
  <c r="G6" i="11"/>
  <c r="G10" i="11" l="1"/>
  <c r="T8" i="6"/>
  <c r="T9" i="6"/>
  <c r="T12" i="6"/>
  <c r="T13" i="6"/>
  <c r="T20" i="6"/>
  <c r="T21" i="6"/>
  <c r="T28" i="6"/>
  <c r="T32" i="6"/>
  <c r="T33" i="6"/>
  <c r="T44" i="6"/>
  <c r="T45" i="6"/>
  <c r="T48" i="6"/>
  <c r="T49" i="6"/>
  <c r="T56" i="6"/>
  <c r="T57" i="6"/>
  <c r="T60" i="6"/>
  <c r="T61" i="6"/>
  <c r="U54" i="6" l="1"/>
  <c r="T54" i="6"/>
  <c r="U6" i="6"/>
  <c r="T6" i="6"/>
  <c r="U53" i="6"/>
  <c r="T53" i="6"/>
  <c r="U51" i="6"/>
  <c r="T51" i="6"/>
  <c r="U31" i="6"/>
  <c r="T31" i="6"/>
  <c r="U18" i="6"/>
  <c r="T18" i="6"/>
  <c r="U27" i="6"/>
  <c r="T27" i="6"/>
  <c r="U17" i="6"/>
  <c r="T17" i="6"/>
  <c r="U26" i="6"/>
  <c r="T26" i="6"/>
  <c r="U29" i="6"/>
  <c r="T29" i="6"/>
  <c r="U5" i="6"/>
  <c r="T5" i="6"/>
  <c r="U42" i="6"/>
  <c r="T42" i="6"/>
  <c r="U14" i="6"/>
  <c r="T14" i="6"/>
  <c r="U40" i="6"/>
  <c r="T40" i="6"/>
  <c r="U15" i="6"/>
  <c r="T15" i="6"/>
  <c r="U62" i="6"/>
  <c r="T62" i="6"/>
  <c r="U11" i="6"/>
  <c r="T11" i="6"/>
  <c r="U30" i="6"/>
  <c r="T30" i="6"/>
  <c r="U46" i="6"/>
  <c r="T46" i="6"/>
  <c r="U43" i="6"/>
  <c r="T43" i="6"/>
  <c r="U38" i="6"/>
  <c r="T38" i="6"/>
  <c r="U19" i="6"/>
  <c r="T19" i="6"/>
  <c r="U16" i="6"/>
  <c r="T16" i="6"/>
  <c r="U50" i="6"/>
  <c r="T50" i="6"/>
  <c r="U10" i="6"/>
  <c r="T10" i="6"/>
  <c r="U52" i="6"/>
  <c r="T52" i="6"/>
  <c r="U39" i="6"/>
  <c r="T39" i="6"/>
  <c r="U41" i="6"/>
  <c r="T41" i="6"/>
  <c r="U55" i="6"/>
  <c r="T55" i="6"/>
  <c r="U47" i="6"/>
  <c r="T47" i="6"/>
  <c r="U7" i="6"/>
  <c r="T7" i="6"/>
  <c r="U45" i="6"/>
  <c r="U21" i="6"/>
  <c r="J52" i="9"/>
  <c r="J46" i="9"/>
  <c r="J40" i="9"/>
  <c r="J37" i="9"/>
  <c r="J35" i="9"/>
  <c r="J28" i="9"/>
  <c r="J23" i="9"/>
  <c r="J12" i="9"/>
  <c r="V38" i="6"/>
  <c r="V39" i="6"/>
  <c r="V40" i="6"/>
  <c r="V43" i="6"/>
  <c r="V45" i="6"/>
  <c r="V46" i="6"/>
  <c r="V52" i="6"/>
  <c r="V53" i="6"/>
  <c r="V54" i="6"/>
  <c r="V62" i="6"/>
  <c r="V27" i="6"/>
  <c r="V26" i="6"/>
  <c r="V21" i="6"/>
  <c r="V19" i="6"/>
  <c r="V14" i="6"/>
  <c r="V10" i="6"/>
  <c r="V7" i="6"/>
  <c r="V6" i="6"/>
  <c r="V5" i="6"/>
  <c r="J42" i="9" l="1"/>
  <c r="J27" i="9"/>
  <c r="J8" i="9"/>
  <c r="J16" i="9"/>
  <c r="J44" i="9"/>
  <c r="J11" i="9"/>
  <c r="J14" i="9"/>
  <c r="J39" i="9"/>
  <c r="J51" i="9"/>
  <c r="J49" i="9"/>
  <c r="J47" i="9"/>
  <c r="J30" i="9"/>
  <c r="J50" i="9"/>
  <c r="J56" i="9"/>
  <c r="J59" i="9"/>
  <c r="J48" i="9"/>
  <c r="J36" i="9"/>
  <c r="J7" i="9"/>
  <c r="J34" i="9"/>
  <c r="J41" i="9"/>
  <c r="J15" i="9"/>
  <c r="J19" i="9"/>
  <c r="J22" i="9"/>
  <c r="J24" i="9"/>
  <c r="J31" i="9"/>
  <c r="J25" i="9"/>
  <c r="J13" i="9"/>
  <c r="J38" i="9"/>
  <c r="J32" i="9"/>
  <c r="J17" i="9"/>
  <c r="J58" i="9"/>
  <c r="J26" i="9"/>
  <c r="J21" i="9"/>
  <c r="J33" i="9"/>
  <c r="V56" i="6"/>
  <c r="U56" i="6"/>
  <c r="V9" i="6"/>
  <c r="U9" i="6"/>
  <c r="V41" i="6"/>
  <c r="V13" i="6"/>
  <c r="U13" i="6"/>
  <c r="V49" i="6"/>
  <c r="U49" i="6"/>
  <c r="V11" i="6"/>
  <c r="V61" i="6"/>
  <c r="U61" i="6"/>
  <c r="T35" i="6"/>
  <c r="V15" i="6"/>
  <c r="V12" i="6"/>
  <c r="U12" i="6"/>
  <c r="T22" i="6"/>
  <c r="T37" i="6"/>
  <c r="V28" i="6"/>
  <c r="U28" i="6"/>
  <c r="T24" i="6"/>
  <c r="V55" i="6"/>
  <c r="V57" i="6"/>
  <c r="U57" i="6"/>
  <c r="T34" i="6"/>
  <c r="V51" i="6"/>
  <c r="V48" i="6"/>
  <c r="U48" i="6"/>
  <c r="V60" i="6"/>
  <c r="U60" i="6"/>
  <c r="T23" i="6"/>
  <c r="T59" i="6"/>
  <c r="V42" i="6"/>
  <c r="V33" i="6"/>
  <c r="U33" i="6"/>
  <c r="V31" i="6"/>
  <c r="V8" i="6"/>
  <c r="U8" i="6"/>
  <c r="V16" i="6"/>
  <c r="V30" i="6"/>
  <c r="V20" i="6"/>
  <c r="U20" i="6"/>
  <c r="T58" i="6"/>
  <c r="V17" i="6"/>
  <c r="V50" i="6"/>
  <c r="V29" i="6"/>
  <c r="V32" i="6"/>
  <c r="U32" i="6"/>
  <c r="T25" i="6"/>
  <c r="V18" i="6"/>
  <c r="V47" i="6"/>
  <c r="V44" i="6"/>
  <c r="U44" i="6"/>
  <c r="T36" i="6"/>
  <c r="J43" i="9" l="1"/>
  <c r="J4" i="9"/>
  <c r="J54" i="9"/>
  <c r="J6" i="9"/>
  <c r="J9" i="9"/>
  <c r="J10" i="9"/>
  <c r="J29" i="9"/>
  <c r="J20" i="9"/>
  <c r="J45" i="9"/>
  <c r="J55" i="9"/>
  <c r="J18" i="9"/>
  <c r="J53" i="9"/>
  <c r="J57" i="9"/>
  <c r="J5" i="9"/>
  <c r="V24" i="6"/>
  <c r="U24" i="6"/>
  <c r="V22" i="6"/>
  <c r="U22" i="6"/>
  <c r="V25" i="6"/>
  <c r="U25" i="6"/>
  <c r="V37" i="6"/>
  <c r="U37" i="6"/>
  <c r="V34" i="6"/>
  <c r="U34" i="6"/>
  <c r="V36" i="6"/>
  <c r="U36" i="6"/>
  <c r="V23" i="6"/>
  <c r="U23" i="6"/>
  <c r="V58" i="6"/>
  <c r="U58" i="6"/>
  <c r="V59" i="6"/>
  <c r="U59" i="6"/>
  <c r="V35" i="6"/>
  <c r="U35" i="6"/>
  <c r="I9" i="11" l="1"/>
  <c r="I8" i="11"/>
  <c r="I7" i="11"/>
  <c r="J63" i="6"/>
  <c r="F6" i="11" l="1"/>
  <c r="I6" i="11" l="1"/>
  <c r="F10" i="11"/>
  <c r="I10" i="11" l="1"/>
</calcChain>
</file>

<file path=xl/sharedStrings.xml><?xml version="1.0" encoding="utf-8"?>
<sst xmlns="http://schemas.openxmlformats.org/spreadsheetml/2006/main" count="643" uniqueCount="187">
  <si>
    <t>DIRECCIÓN</t>
  </si>
  <si>
    <t xml:space="preserve">DESCRIPCIÓN </t>
  </si>
  <si>
    <t>Cra. 4 N° 12-63</t>
  </si>
  <si>
    <t>Cll. 11 N° 5-17</t>
  </si>
  <si>
    <t>Cra. 5 N° 12-48</t>
  </si>
  <si>
    <t>Cll. 13 N° 3A - 29</t>
  </si>
  <si>
    <t>Vereda Pueblo Viejo Km. 1,1 variante Cota -Chía -San Carlos.</t>
  </si>
  <si>
    <t xml:space="preserve">Vereda Pueblo Viejo Km. 1,1 variante Cota Chía -San Carlos </t>
  </si>
  <si>
    <t>Vereda Pueblo Viejo Km. 1,1 variante Cota Chía -San Carlos</t>
  </si>
  <si>
    <t>Cll. 3 N° 2B-180 La Gloria.</t>
  </si>
  <si>
    <t>Km. 1 vía Cota - chía El Calabazo 1</t>
  </si>
  <si>
    <t>Km. 1, vía Cota - Chía- frente a la oficina administrativa del IMRD Cota.</t>
  </si>
  <si>
    <t>Vereda El Abra</t>
  </si>
  <si>
    <t>Vereda Rozo</t>
  </si>
  <si>
    <t>Vereda La Moya</t>
  </si>
  <si>
    <t>Cll. 14 N° 2B-56</t>
  </si>
  <si>
    <t xml:space="preserve">Vereda Parcelas Lote 1 </t>
  </si>
  <si>
    <t>Cll. 13 N° 2A BIS-06</t>
  </si>
  <si>
    <t>Cra. 6 N°15-01</t>
  </si>
  <si>
    <t>Cra. 6 N°11-01</t>
  </si>
  <si>
    <t>Cll.6 N° 6 -104</t>
  </si>
  <si>
    <t xml:space="preserve">Vereda La Moya - el altamizal </t>
  </si>
  <si>
    <t>Vereda el Abra - Institución educativa el Abra - 200 metros arriba de 4 caminos.</t>
  </si>
  <si>
    <t>Vereda El Roso - dentro de la Institución educativa del Roso</t>
  </si>
  <si>
    <t>Vereda Parcelas - Campus municipal - Dentro del Colegio Ruperto Melo</t>
  </si>
  <si>
    <t>Cra. 8C N° 14 -13</t>
  </si>
  <si>
    <t>Cll. 10 N° 3 -65</t>
  </si>
  <si>
    <t>Cra. 7 N°14-119</t>
  </si>
  <si>
    <t>CLL. 13 N° 2A BIS 06</t>
  </si>
  <si>
    <t>Vereda Cetime</t>
  </si>
  <si>
    <t>Cra. 3 N°12-07</t>
  </si>
  <si>
    <t>Cra. 4 N° 11-41</t>
  </si>
  <si>
    <t>Vereda Cetime - carrera 9 - sector vuelta la trampa - lote la Marimonda</t>
  </si>
  <si>
    <t>Auditorio casa de la cultura</t>
  </si>
  <si>
    <t>Centro de acopio de residuos solidos</t>
  </si>
  <si>
    <t>Casa Social de la Mujer</t>
  </si>
  <si>
    <t>Centro Renacer</t>
  </si>
  <si>
    <t>Escuela rural El Rozo</t>
  </si>
  <si>
    <t>Escuela rural La Moya</t>
  </si>
  <si>
    <t>Escuela rural Pueblo Viejo</t>
  </si>
  <si>
    <t>Escuela rural Ruperto Melo</t>
  </si>
  <si>
    <t>Escuela rural El Abra</t>
  </si>
  <si>
    <t>Escuela Camilo Torres</t>
  </si>
  <si>
    <t>Jardín Sol Solecito</t>
  </si>
  <si>
    <t>Jardín infantil El Amanecer - ICBF</t>
  </si>
  <si>
    <t>Jardín infantil Mi Dulce Esperanza</t>
  </si>
  <si>
    <t>Jardín infantil Mi Pequeño Hogar</t>
  </si>
  <si>
    <t>Jardín infantil Caminito Alegre</t>
  </si>
  <si>
    <t>Jardín infantil Personitas Felices</t>
  </si>
  <si>
    <t>Jardín infantil El Libertador</t>
  </si>
  <si>
    <t>Jardín infantil Creciendo Juntos</t>
  </si>
  <si>
    <t>Bodega deshidratadora</t>
  </si>
  <si>
    <t>Colegio Departamental Enrique Pardo Parra</t>
  </si>
  <si>
    <t>Casa del adulto mayor</t>
  </si>
  <si>
    <t>Lote arriendo maquinaria agrícola</t>
  </si>
  <si>
    <t xml:space="preserve">Vereda La Moya </t>
  </si>
  <si>
    <t>ORDEN</t>
  </si>
  <si>
    <t xml:space="preserve">Jardín Manitas Creativas </t>
  </si>
  <si>
    <t xml:space="preserve">TOTAL DE FUMIGACIONES </t>
  </si>
  <si>
    <t xml:space="preserve">TOTAL DE DESRATIZACIÓN </t>
  </si>
  <si>
    <t>Gimnasio municipal</t>
  </si>
  <si>
    <t>Sala de velación</t>
  </si>
  <si>
    <t xml:space="preserve">Parque Principal Luis Carlos Galan </t>
  </si>
  <si>
    <t>Cra. 2 A N° 13--88</t>
  </si>
  <si>
    <t xml:space="preserve">CULTURA </t>
  </si>
  <si>
    <t>RESGUARDO</t>
  </si>
  <si>
    <t xml:space="preserve">Comisaria </t>
  </si>
  <si>
    <t xml:space="preserve">Inspección Segunda de Policia </t>
  </si>
  <si>
    <t>Alcaldía municipal - Sede principal</t>
  </si>
  <si>
    <t>Bodega de inservibles - Almacen</t>
  </si>
  <si>
    <t xml:space="preserve">Bodega de inservibles - Almacen </t>
  </si>
  <si>
    <t>Archivo Central - sede uno</t>
  </si>
  <si>
    <t>Inspección Primera de Policia, Archivo sede dos y bodegas  (1 y 2 piso)</t>
  </si>
  <si>
    <t>Archivo sede tres - Bajando por el BBVA</t>
  </si>
  <si>
    <t>Archivo sede cuatro - MOBAR</t>
  </si>
  <si>
    <t xml:space="preserve">Almacen municipal - sede Centro Comercial Cedro Mall </t>
  </si>
  <si>
    <t>Calle 14 #3-64</t>
  </si>
  <si>
    <t>Cra. 5 #8-20</t>
  </si>
  <si>
    <t>Cra. 5 N° 1-97- Centro Comercial Cedro Mall.</t>
  </si>
  <si>
    <t>SAMADE</t>
  </si>
  <si>
    <t xml:space="preserve">EDUCACIÓN </t>
  </si>
  <si>
    <t>Polideportivo urbano y Parque Cuarto Centenario</t>
  </si>
  <si>
    <t>Carrera 5 N° 9-24</t>
  </si>
  <si>
    <t>Sede Pueblo Viejo UMATA - Alvergue 3 - La Granja</t>
  </si>
  <si>
    <t>Jardín infantil Líderes Del Cambio</t>
  </si>
  <si>
    <t>Vereda La Moya - Camellon de las Flores</t>
  </si>
  <si>
    <t>I.E.D  Instituto Parcelas</t>
  </si>
  <si>
    <t xml:space="preserve">Vereda Parcelas- Parcelas 2 </t>
  </si>
  <si>
    <t>Vereda Parcelas - Campus parcelas</t>
  </si>
  <si>
    <t>Cra. 6 N° 13-28</t>
  </si>
  <si>
    <t>No. DE TANQUES</t>
  </si>
  <si>
    <t>No. DE LAVADAS POR TANQUE</t>
  </si>
  <si>
    <t>GOBIERNO</t>
  </si>
  <si>
    <t>CULTURA</t>
  </si>
  <si>
    <t>Alvergue municipal 1</t>
  </si>
  <si>
    <t>Alvergue municipal 2</t>
  </si>
  <si>
    <t>La Granja</t>
  </si>
  <si>
    <t>Abergue municipal 1, corral de esparcimiento y cuarto residuos especiales</t>
  </si>
  <si>
    <t>Alvergue municipal 2 y corrales de esparcimiento</t>
  </si>
  <si>
    <t>Almacen de insumos veterinarios</t>
  </si>
  <si>
    <t>Consultorio veterinario, Obsercación, Oficina y areas comunes</t>
  </si>
  <si>
    <t>Lombricultivo y Compostero</t>
  </si>
  <si>
    <t>Quirofanos</t>
  </si>
  <si>
    <t>Sede Pueblo Viejo UMATA - Oficina</t>
  </si>
  <si>
    <t xml:space="preserve">La Granja </t>
  </si>
  <si>
    <t>Centro expresión artístico - CEA</t>
  </si>
  <si>
    <t>Casa de bellas arte vuelta de la trampa</t>
  </si>
  <si>
    <t>Biblioteca municipal Héctor Hernando Gonzales</t>
  </si>
  <si>
    <t>Casa del arte</t>
  </si>
  <si>
    <t>Cra. 5 # 12 - 48</t>
  </si>
  <si>
    <t>Casa de la Cultura - Sede Principal</t>
  </si>
  <si>
    <t>Biblioteca Municipal</t>
  </si>
  <si>
    <t>Cra 2A # 13-84/88</t>
  </si>
  <si>
    <t>Centro de Expresión Artística</t>
  </si>
  <si>
    <t>Auditorio Casa de la Cultura</t>
  </si>
  <si>
    <t>Calle 13 # 3A - 29</t>
  </si>
  <si>
    <t>Casa de Cultura Bellas Artes</t>
  </si>
  <si>
    <t>Sector Vuelta de la Trampa</t>
  </si>
  <si>
    <t>Jardín De Cero a Siempre - ICBF</t>
  </si>
  <si>
    <t>DESARROLLO SOCIAL - ICBF</t>
  </si>
  <si>
    <t>Sector Vuelta de la trampa - Frente al Centro Cultural</t>
  </si>
  <si>
    <t>Casa NADI</t>
  </si>
  <si>
    <t>Km 1 Vía Siberia - Tenjo</t>
  </si>
  <si>
    <t>Escuela Siberia</t>
  </si>
  <si>
    <t>Colegio y Jardin infantil Ubamux</t>
  </si>
  <si>
    <t xml:space="preserve">Casa NADI </t>
  </si>
  <si>
    <t>Sector Vuelta de la Trampa - Frente al Centro Cultural</t>
  </si>
  <si>
    <t>EDUCACIÓN</t>
  </si>
  <si>
    <t>Vereda La Moya - Camellón de las Flores</t>
  </si>
  <si>
    <t>Vereda Parcelas- Parcelas 2</t>
  </si>
  <si>
    <t>I.E.D Instituto Parcelas</t>
  </si>
  <si>
    <t xml:space="preserve">Escuela rural Pueblo Viejo </t>
  </si>
  <si>
    <t>Escuela rural Pueblo Viejo (Incluyendo cancha de futbol)</t>
  </si>
  <si>
    <t>TOTAL DE DESINSECTACIÓN</t>
  </si>
  <si>
    <t xml:space="preserve">OFICINAS LOCALIZADAS EN CEDRO MALL </t>
  </si>
  <si>
    <t>Jardín infantil Líderes del Cambio</t>
  </si>
  <si>
    <t>Valor unitario neto</t>
  </si>
  <si>
    <t>% IVA</t>
  </si>
  <si>
    <t>Valor Unitario con IVA (Si aplica)</t>
  </si>
  <si>
    <t>Valor TOTAL</t>
  </si>
  <si>
    <t>Fumigación</t>
  </si>
  <si>
    <t>Desratizacion</t>
  </si>
  <si>
    <t>Voladores</t>
  </si>
  <si>
    <t xml:space="preserve">Tanques elevados y subterraneo </t>
  </si>
  <si>
    <t>SOLIX</t>
  </si>
  <si>
    <t>OPCION 2</t>
  </si>
  <si>
    <t>PROMEDIO</t>
  </si>
  <si>
    <t>VALCA</t>
  </si>
  <si>
    <t>GRAN TOTAL</t>
  </si>
  <si>
    <t>INVERKPITAL SAS</t>
  </si>
  <si>
    <t xml:space="preserve">FUMIGACIÓN </t>
  </si>
  <si>
    <t xml:space="preserve">ORDEN </t>
  </si>
  <si>
    <t>ÁREA DE INTERVENCIÓN (m2) APROX</t>
  </si>
  <si>
    <t xml:space="preserve">Estación de Policía </t>
  </si>
  <si>
    <t xml:space="preserve">Casa de la Cultura - Sede Proncopal </t>
  </si>
  <si>
    <t>Sector Vuelta de la trampa</t>
  </si>
  <si>
    <t>Calle 11 # 4 - 07</t>
  </si>
  <si>
    <t xml:space="preserve">Ceforcota - Sena </t>
  </si>
  <si>
    <t>ÁREA TOTAL, FUMIGACIÓN</t>
  </si>
  <si>
    <t xml:space="preserve">No. TOTAL FUMIGACIONES </t>
  </si>
  <si>
    <t xml:space="preserve">DESRATIZACIÓN </t>
  </si>
  <si>
    <t>ÁREA TOTAL, DESRATIZACIÓN</t>
  </si>
  <si>
    <t xml:space="preserve">No. TOTAL DESRATIZACIONES </t>
  </si>
  <si>
    <t xml:space="preserve">DIAGNOSTICO PARA DESRATIZACIÓN - PUNTOS CRITICOS </t>
  </si>
  <si>
    <t>TOTAL DE DIAGNOSTICO</t>
  </si>
  <si>
    <t>ÁREA TOTAL, DIAGNOSTICO</t>
  </si>
  <si>
    <t>No. DIAGNOSTICO EN PUNTOS CRITICOS TOTALES</t>
  </si>
  <si>
    <t>DIAGNOSTICO DESINSECTACIÓN DE PLAGAS (VOLADORES - PALOMAS)</t>
  </si>
  <si>
    <t>DESARROLLO SOCIAL</t>
  </si>
  <si>
    <t>No. DIAGNOSTICOS EN PUNTOS CRITICOS TOTALES</t>
  </si>
  <si>
    <t xml:space="preserve">DESINSECTACIÓN DE PLAGAS (VOLADORES - PALOMAS) </t>
  </si>
  <si>
    <t>ÁREA TOTAL, DESINSECTACIÓN</t>
  </si>
  <si>
    <t>No. DESINSECTACIONES EN PUNTOS CRITICOS TOTALES</t>
  </si>
  <si>
    <t>CAPACIDAD APROX</t>
  </si>
  <si>
    <t>LTS / M3</t>
  </si>
  <si>
    <t>TIPO DE TANQUE</t>
  </si>
  <si>
    <t>Litros (Lts)</t>
  </si>
  <si>
    <t>Elevado</t>
  </si>
  <si>
    <t xml:space="preserve">Campus de la Vereda Parcelas </t>
  </si>
  <si>
    <t>Inspección Segunda de Policia</t>
  </si>
  <si>
    <t xml:space="preserve">Km 1,5 via cota chia </t>
  </si>
  <si>
    <t xml:space="preserve">Estacion de policia </t>
  </si>
  <si>
    <t>Metros Cubicos (m3)</t>
  </si>
  <si>
    <t>Subterraneo</t>
  </si>
  <si>
    <t>Colegio y Jardin Ubamux</t>
  </si>
  <si>
    <t xml:space="preserve">No. TOTAL TANQUES </t>
  </si>
  <si>
    <t xml:space="preserve">No. TOTAL LAVADO DE TANQUES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</si>
</sst>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Arial Narrow"/>
      <family val="2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0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6" fillId="0" borderId="0"/>
  </cellStyleXfs>
  <cellXfs count="15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0" xfId="0" applyBorder="1"/>
    <xf numFmtId="164" fontId="6" fillId="0" borderId="1" xfId="1" applyNumberFormat="1" applyFont="1" applyBorder="1" applyAlignment="1">
      <alignment wrapText="1"/>
    </xf>
    <xf numFmtId="164" fontId="1" fillId="0" borderId="0" xfId="1" applyNumberFormat="1" applyFont="1" applyAlignment="1">
      <alignment horizontal="center" vertical="center"/>
    </xf>
    <xf numFmtId="164" fontId="0" fillId="0" borderId="0" xfId="1" applyNumberFormat="1" applyFont="1"/>
    <xf numFmtId="164" fontId="6" fillId="0" borderId="0" xfId="1" applyNumberFormat="1" applyFont="1" applyBorder="1" applyAlignment="1">
      <alignment wrapText="1"/>
    </xf>
    <xf numFmtId="164" fontId="6" fillId="0" borderId="0" xfId="1" applyNumberFormat="1" applyFont="1" applyFill="1" applyBorder="1" applyAlignment="1">
      <alignment wrapText="1"/>
    </xf>
    <xf numFmtId="164" fontId="1" fillId="0" borderId="0" xfId="1" applyNumberFormat="1" applyFont="1"/>
    <xf numFmtId="164" fontId="7" fillId="0" borderId="0" xfId="1" applyNumberFormat="1" applyFont="1" applyBorder="1" applyAlignment="1">
      <alignment wrapText="1"/>
    </xf>
    <xf numFmtId="164" fontId="7" fillId="5" borderId="8" xfId="1" applyNumberFormat="1" applyFont="1" applyFill="1" applyBorder="1" applyAlignment="1">
      <alignment horizontal="center" vertical="center" wrapText="1"/>
    </xf>
    <xf numFmtId="164" fontId="6" fillId="0" borderId="14" xfId="1" applyNumberFormat="1" applyFont="1" applyBorder="1" applyAlignment="1">
      <alignment wrapText="1"/>
    </xf>
    <xf numFmtId="164" fontId="6" fillId="0" borderId="20" xfId="1" applyNumberFormat="1" applyFont="1" applyFill="1" applyBorder="1" applyAlignment="1">
      <alignment wrapText="1"/>
    </xf>
    <xf numFmtId="164" fontId="6" fillId="0" borderId="15" xfId="1" applyNumberFormat="1" applyFont="1" applyBorder="1" applyAlignment="1">
      <alignment wrapText="1"/>
    </xf>
    <xf numFmtId="164" fontId="6" fillId="0" borderId="16" xfId="1" applyNumberFormat="1" applyFont="1" applyBorder="1" applyAlignment="1">
      <alignment wrapText="1"/>
    </xf>
    <xf numFmtId="164" fontId="6" fillId="0" borderId="21" xfId="1" applyNumberFormat="1" applyFont="1" applyFill="1" applyBorder="1" applyAlignment="1">
      <alignment wrapText="1"/>
    </xf>
    <xf numFmtId="164" fontId="0" fillId="0" borderId="14" xfId="1" applyNumberFormat="1" applyFont="1" applyBorder="1"/>
    <xf numFmtId="164" fontId="0" fillId="0" borderId="1" xfId="1" applyNumberFormat="1" applyFont="1" applyBorder="1"/>
    <xf numFmtId="164" fontId="0" fillId="0" borderId="20" xfId="1" applyNumberFormat="1" applyFont="1" applyBorder="1"/>
    <xf numFmtId="164" fontId="7" fillId="0" borderId="15" xfId="1" applyNumberFormat="1" applyFont="1" applyBorder="1"/>
    <xf numFmtId="164" fontId="7" fillId="0" borderId="16" xfId="1" applyNumberFormat="1" applyFont="1" applyBorder="1"/>
    <xf numFmtId="164" fontId="7" fillId="0" borderId="21" xfId="1" applyNumberFormat="1" applyFont="1" applyBorder="1"/>
    <xf numFmtId="164" fontId="1" fillId="0" borderId="1" xfId="1" applyNumberFormat="1" applyFont="1" applyBorder="1" applyAlignment="1">
      <alignment horizontal="center" vertical="center"/>
    </xf>
    <xf numFmtId="164" fontId="2" fillId="2" borderId="17" xfId="1" applyNumberFormat="1" applyFont="1" applyFill="1" applyBorder="1" applyAlignment="1">
      <alignment horizontal="center" vertical="center" wrapText="1"/>
    </xf>
    <xf numFmtId="164" fontId="2" fillId="2" borderId="18" xfId="1" applyNumberFormat="1" applyFont="1" applyFill="1" applyBorder="1" applyAlignment="1">
      <alignment horizontal="center" vertical="center" wrapText="1"/>
    </xf>
    <xf numFmtId="164" fontId="2" fillId="2" borderId="19" xfId="1" applyNumberFormat="1" applyFont="1" applyFill="1" applyBorder="1" applyAlignment="1">
      <alignment horizontal="center" vertical="center" wrapText="1"/>
    </xf>
    <xf numFmtId="164" fontId="1" fillId="0" borderId="14" xfId="1" applyNumberFormat="1" applyFont="1" applyBorder="1" applyAlignment="1">
      <alignment horizontal="center" vertical="center"/>
    </xf>
    <xf numFmtId="164" fontId="1" fillId="0" borderId="20" xfId="1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4" fontId="7" fillId="5" borderId="8" xfId="1" applyNumberFormat="1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3" fontId="10" fillId="0" borderId="29" xfId="0" applyNumberFormat="1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3" fontId="1" fillId="11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1" fillId="11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3" fontId="2" fillId="11" borderId="29" xfId="0" applyNumberFormat="1" applyFont="1" applyFill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3" fontId="2" fillId="0" borderId="29" xfId="0" applyNumberFormat="1" applyFont="1" applyBorder="1" applyAlignment="1">
      <alignment horizontal="center" vertical="center" wrapText="1"/>
    </xf>
    <xf numFmtId="164" fontId="7" fillId="5" borderId="24" xfId="1" applyNumberFormat="1" applyFont="1" applyFill="1" applyBorder="1" applyAlignment="1">
      <alignment vertical="center" wrapText="1"/>
    </xf>
    <xf numFmtId="164" fontId="7" fillId="5" borderId="2" xfId="1" applyNumberFormat="1" applyFont="1" applyFill="1" applyBorder="1" applyAlignment="1">
      <alignment vertical="center" wrapText="1"/>
    </xf>
    <xf numFmtId="164" fontId="7" fillId="5" borderId="25" xfId="1" applyNumberFormat="1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64" fontId="7" fillId="5" borderId="35" xfId="1" applyNumberFormat="1" applyFont="1" applyFill="1" applyBorder="1" applyAlignment="1">
      <alignment vertical="center" wrapText="1"/>
    </xf>
    <xf numFmtId="164" fontId="7" fillId="5" borderId="27" xfId="1" applyNumberFormat="1" applyFont="1" applyFill="1" applyBorder="1" applyAlignment="1">
      <alignment vertical="center" wrapText="1"/>
    </xf>
    <xf numFmtId="164" fontId="7" fillId="5" borderId="28" xfId="1" applyNumberFormat="1" applyFont="1" applyFill="1" applyBorder="1" applyAlignment="1">
      <alignment vertical="center" wrapText="1"/>
    </xf>
    <xf numFmtId="164" fontId="2" fillId="2" borderId="22" xfId="1" applyNumberFormat="1" applyFont="1" applyFill="1" applyBorder="1" applyAlignment="1">
      <alignment horizontal="center" vertical="center" wrapText="1"/>
    </xf>
    <xf numFmtId="164" fontId="2" fillId="2" borderId="23" xfId="1" applyNumberFormat="1" applyFont="1" applyFill="1" applyBorder="1" applyAlignment="1">
      <alignment horizontal="center" vertical="center" wrapText="1"/>
    </xf>
    <xf numFmtId="164" fontId="2" fillId="2" borderId="12" xfId="1" applyNumberFormat="1" applyFont="1" applyFill="1" applyBorder="1" applyAlignment="1">
      <alignment horizontal="center" vertical="center" wrapText="1"/>
    </xf>
    <xf numFmtId="164" fontId="7" fillId="5" borderId="24" xfId="1" applyNumberFormat="1" applyFont="1" applyFill="1" applyBorder="1" applyAlignment="1">
      <alignment horizontal="center" vertical="center" wrapText="1"/>
    </xf>
    <xf numFmtId="164" fontId="7" fillId="5" borderId="13" xfId="1" applyNumberFormat="1" applyFont="1" applyFill="1" applyBorder="1" applyAlignment="1">
      <alignment horizontal="center" vertical="center" wrapText="1"/>
    </xf>
    <xf numFmtId="164" fontId="7" fillId="5" borderId="2" xfId="1" applyNumberFormat="1" applyFont="1" applyFill="1" applyBorder="1" applyAlignment="1">
      <alignment horizontal="center" vertical="center" wrapText="1"/>
    </xf>
    <xf numFmtId="164" fontId="7" fillId="5" borderId="8" xfId="1" applyNumberFormat="1" applyFont="1" applyFill="1" applyBorder="1" applyAlignment="1">
      <alignment horizontal="center" vertical="center" wrapText="1"/>
    </xf>
    <xf numFmtId="164" fontId="7" fillId="5" borderId="25" xfId="1" applyNumberFormat="1" applyFont="1" applyFill="1" applyBorder="1" applyAlignment="1">
      <alignment horizontal="center" vertical="center" wrapText="1"/>
    </xf>
    <xf numFmtId="164" fontId="7" fillId="5" borderId="26" xfId="1" applyNumberFormat="1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164" fontId="2" fillId="2" borderId="17" xfId="1" applyNumberFormat="1" applyFont="1" applyFill="1" applyBorder="1" applyAlignment="1">
      <alignment horizontal="center" vertical="center" wrapText="1"/>
    </xf>
    <xf numFmtId="164" fontId="2" fillId="2" borderId="18" xfId="1" applyNumberFormat="1" applyFont="1" applyFill="1" applyBorder="1" applyAlignment="1">
      <alignment horizontal="center" vertical="center" wrapText="1"/>
    </xf>
    <xf numFmtId="164" fontId="2" fillId="2" borderId="19" xfId="1" applyNumberFormat="1" applyFont="1" applyFill="1" applyBorder="1" applyAlignment="1">
      <alignment horizontal="center" vertical="center" wrapText="1"/>
    </xf>
    <xf numFmtId="164" fontId="7" fillId="5" borderId="14" xfId="1" applyNumberFormat="1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horizontal="center" vertical="center" wrapText="1"/>
    </xf>
    <xf numFmtId="164" fontId="7" fillId="5" borderId="20" xfId="1" applyNumberFormat="1" applyFont="1" applyFill="1" applyBorder="1" applyAlignment="1">
      <alignment horizontal="center" vertical="center" wrapText="1"/>
    </xf>
    <xf numFmtId="164" fontId="7" fillId="5" borderId="11" xfId="1" applyNumberFormat="1" applyFont="1" applyFill="1" applyBorder="1" applyAlignment="1">
      <alignment horizontal="center" vertical="center" wrapText="1"/>
    </xf>
    <xf numFmtId="164" fontId="7" fillId="5" borderId="3" xfId="1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10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608647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304800</xdr:colOff>
      <xdr:row>64</xdr:row>
      <xdr:rowOff>85267</xdr:rowOff>
    </xdr:to>
    <xdr:sp macro="" textlink="">
      <xdr:nvSpPr>
        <xdr:cNvPr id="4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304800</xdr:colOff>
      <xdr:row>64</xdr:row>
      <xdr:rowOff>85267</xdr:rowOff>
    </xdr:to>
    <xdr:sp macro="" textlink="">
      <xdr:nvSpPr>
        <xdr:cNvPr id="4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304800</xdr:colOff>
      <xdr:row>64</xdr:row>
      <xdr:rowOff>85267</xdr:rowOff>
    </xdr:to>
    <xdr:sp macro="" textlink="">
      <xdr:nvSpPr>
        <xdr:cNvPr id="47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62</xdr:row>
      <xdr:rowOff>0</xdr:rowOff>
    </xdr:from>
    <xdr:to>
      <xdr:col>5</xdr:col>
      <xdr:colOff>304800</xdr:colOff>
      <xdr:row>64</xdr:row>
      <xdr:rowOff>85267</xdr:rowOff>
    </xdr:to>
    <xdr:sp macro="" textlink="">
      <xdr:nvSpPr>
        <xdr:cNvPr id="4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62</xdr:row>
      <xdr:rowOff>0</xdr:rowOff>
    </xdr:from>
    <xdr:ext cx="304800" cy="304800"/>
    <xdr:sp macro="" textlink="">
      <xdr:nvSpPr>
        <xdr:cNvPr id="49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62</xdr:row>
      <xdr:rowOff>0</xdr:rowOff>
    </xdr:from>
    <xdr:ext cx="304800" cy="304800"/>
    <xdr:sp macro="" textlink="">
      <xdr:nvSpPr>
        <xdr:cNvPr id="50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62</xdr:row>
      <xdr:rowOff>0</xdr:rowOff>
    </xdr:from>
    <xdr:ext cx="304800" cy="304800"/>
    <xdr:sp macro="" textlink="">
      <xdr:nvSpPr>
        <xdr:cNvPr id="51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62</xdr:row>
      <xdr:rowOff>0</xdr:rowOff>
    </xdr:from>
    <xdr:to>
      <xdr:col>5</xdr:col>
      <xdr:colOff>304800</xdr:colOff>
      <xdr:row>64</xdr:row>
      <xdr:rowOff>85267</xdr:rowOff>
    </xdr:to>
    <xdr:sp macro="" textlink="">
      <xdr:nvSpPr>
        <xdr:cNvPr id="52" name="AutoShape 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18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F16CB9AD-56F6-4687-BCEE-E47683EF9047}"/>
            </a:ext>
          </a:extLst>
        </xdr:cNvPr>
        <xdr:cNvSpPr>
          <a:spLocks noChangeAspect="1" noChangeArrowheads="1"/>
        </xdr:cNvSpPr>
      </xdr:nvSpPr>
      <xdr:spPr bwMode="auto">
        <a:xfrm>
          <a:off x="9906000" y="632460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19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B4EB7FE1-E3D5-4A9E-868C-D031D8BE4733}"/>
            </a:ext>
          </a:extLst>
        </xdr:cNvPr>
        <xdr:cNvSpPr>
          <a:spLocks noChangeAspect="1" noChangeArrowheads="1"/>
        </xdr:cNvSpPr>
      </xdr:nvSpPr>
      <xdr:spPr bwMode="auto">
        <a:xfrm>
          <a:off x="9906000" y="632460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20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1BC9AADF-C6AC-4DC8-8138-34C4E2EA9DA2}"/>
            </a:ext>
          </a:extLst>
        </xdr:cNvPr>
        <xdr:cNvSpPr>
          <a:spLocks noChangeAspect="1" noChangeArrowheads="1"/>
        </xdr:cNvSpPr>
      </xdr:nvSpPr>
      <xdr:spPr bwMode="auto">
        <a:xfrm>
          <a:off x="9906000" y="632460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21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117004E6-F7DA-4AC0-A0CE-29042D2B0DE7}"/>
            </a:ext>
          </a:extLst>
        </xdr:cNvPr>
        <xdr:cNvSpPr>
          <a:spLocks noChangeAspect="1" noChangeArrowheads="1"/>
        </xdr:cNvSpPr>
      </xdr:nvSpPr>
      <xdr:spPr bwMode="auto">
        <a:xfrm>
          <a:off x="9906000" y="6324600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5833A753-EC50-42E8-B506-DD8E6D44AC33}"/>
            </a:ext>
          </a:extLst>
        </xdr:cNvPr>
        <xdr:cNvSpPr>
          <a:spLocks noChangeAspect="1" noChangeArrowheads="1"/>
        </xdr:cNvSpPr>
      </xdr:nvSpPr>
      <xdr:spPr bwMode="auto">
        <a:xfrm>
          <a:off x="9906000" y="632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F091B150-64F5-4984-ABF6-FFA25A50B580}"/>
            </a:ext>
          </a:extLst>
        </xdr:cNvPr>
        <xdr:cNvSpPr>
          <a:spLocks noChangeAspect="1" noChangeArrowheads="1"/>
        </xdr:cNvSpPr>
      </xdr:nvSpPr>
      <xdr:spPr bwMode="auto">
        <a:xfrm>
          <a:off x="9906000" y="632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4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3E7A3878-0781-4C5A-A253-BBD6589FFBC4}"/>
            </a:ext>
          </a:extLst>
        </xdr:cNvPr>
        <xdr:cNvSpPr>
          <a:spLocks noChangeAspect="1" noChangeArrowheads="1"/>
        </xdr:cNvSpPr>
      </xdr:nvSpPr>
      <xdr:spPr bwMode="auto">
        <a:xfrm>
          <a:off x="9906000" y="632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304800</xdr:rowOff>
    </xdr:to>
    <xdr:sp macro="" textlink="">
      <xdr:nvSpPr>
        <xdr:cNvPr id="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304800</xdr:rowOff>
    </xdr:to>
    <xdr:sp macro="" textlink="">
      <xdr:nvSpPr>
        <xdr:cNvPr id="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304800</xdr:rowOff>
    </xdr:to>
    <xdr:sp macro="" textlink="">
      <xdr:nvSpPr>
        <xdr:cNvPr id="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594600" y="26536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19</xdr:row>
      <xdr:rowOff>304800</xdr:rowOff>
    </xdr:to>
    <xdr:sp macro="" textlink="">
      <xdr:nvSpPr>
        <xdr:cNvPr id="2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6254750" y="28276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304800</xdr:rowOff>
    </xdr:to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304800</xdr:rowOff>
    </xdr:to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304800</xdr:rowOff>
    </xdr:to>
    <xdr:sp macro="" textlink="">
      <xdr:nvSpPr>
        <xdr:cNvPr id="8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304800</xdr:colOff>
      <xdr:row>19</xdr:row>
      <xdr:rowOff>304800</xdr:rowOff>
    </xdr:to>
    <xdr:sp macro="" textlink="">
      <xdr:nvSpPr>
        <xdr:cNvPr id="9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67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0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11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200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4800"/>
    <xdr:sp macro="" textlink="">
      <xdr:nvSpPr>
        <xdr:cNvPr id="12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767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25</xdr:row>
      <xdr:rowOff>0</xdr:rowOff>
    </xdr:from>
    <xdr:to>
      <xdr:col>5</xdr:col>
      <xdr:colOff>304800</xdr:colOff>
      <xdr:row>25</xdr:row>
      <xdr:rowOff>304800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8051800" y="8870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14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15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16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1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8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19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1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22" name="AutoShape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2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2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2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2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29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30" name="AutoShape 2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59</xdr:row>
      <xdr:rowOff>0</xdr:rowOff>
    </xdr:from>
    <xdr:to>
      <xdr:col>4</xdr:col>
      <xdr:colOff>304800</xdr:colOff>
      <xdr:row>61</xdr:row>
      <xdr:rowOff>92849</xdr:rowOff>
    </xdr:to>
    <xdr:sp macro="" textlink="">
      <xdr:nvSpPr>
        <xdr:cNvPr id="61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59</xdr:row>
      <xdr:rowOff>0</xdr:rowOff>
    </xdr:from>
    <xdr:to>
      <xdr:col>4</xdr:col>
      <xdr:colOff>304800</xdr:colOff>
      <xdr:row>61</xdr:row>
      <xdr:rowOff>92849</xdr:rowOff>
    </xdr:to>
    <xdr:sp macro="" textlink="">
      <xdr:nvSpPr>
        <xdr:cNvPr id="62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59</xdr:row>
      <xdr:rowOff>0</xdr:rowOff>
    </xdr:from>
    <xdr:to>
      <xdr:col>4</xdr:col>
      <xdr:colOff>304800</xdr:colOff>
      <xdr:row>61</xdr:row>
      <xdr:rowOff>92849</xdr:rowOff>
    </xdr:to>
    <xdr:sp macro="" textlink="">
      <xdr:nvSpPr>
        <xdr:cNvPr id="63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59</xdr:row>
      <xdr:rowOff>0</xdr:rowOff>
    </xdr:from>
    <xdr:to>
      <xdr:col>4</xdr:col>
      <xdr:colOff>304800</xdr:colOff>
      <xdr:row>61</xdr:row>
      <xdr:rowOff>92849</xdr:rowOff>
    </xdr:to>
    <xdr:sp macro="" textlink="">
      <xdr:nvSpPr>
        <xdr:cNvPr id="64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59</xdr:row>
      <xdr:rowOff>0</xdr:rowOff>
    </xdr:from>
    <xdr:ext cx="304800" cy="304800"/>
    <xdr:sp macro="" textlink="">
      <xdr:nvSpPr>
        <xdr:cNvPr id="6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59</xdr:row>
      <xdr:rowOff>0</xdr:rowOff>
    </xdr:from>
    <xdr:ext cx="304800" cy="304800"/>
    <xdr:sp macro="" textlink="">
      <xdr:nvSpPr>
        <xdr:cNvPr id="6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59</xdr:row>
      <xdr:rowOff>0</xdr:rowOff>
    </xdr:from>
    <xdr:ext cx="304800" cy="304800"/>
    <xdr:sp macro="" textlink="">
      <xdr:nvSpPr>
        <xdr:cNvPr id="6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59</xdr:row>
      <xdr:rowOff>0</xdr:rowOff>
    </xdr:from>
    <xdr:to>
      <xdr:col>4</xdr:col>
      <xdr:colOff>304800</xdr:colOff>
      <xdr:row>61</xdr:row>
      <xdr:rowOff>92849</xdr:rowOff>
    </xdr:to>
    <xdr:sp macro="" textlink="">
      <xdr:nvSpPr>
        <xdr:cNvPr id="68" name="AutoShape 2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6400800" y="8543925"/>
          <a:ext cx="304800" cy="622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71</xdr:row>
      <xdr:rowOff>0</xdr:rowOff>
    </xdr:from>
    <xdr:ext cx="304800" cy="304800"/>
    <xdr:sp macro="" textlink="">
      <xdr:nvSpPr>
        <xdr:cNvPr id="78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5819543" y="23545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71</xdr:row>
      <xdr:rowOff>0</xdr:rowOff>
    </xdr:from>
    <xdr:ext cx="304800" cy="304800"/>
    <xdr:sp macro="" textlink="">
      <xdr:nvSpPr>
        <xdr:cNvPr id="79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5819543" y="23545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71</xdr:row>
      <xdr:rowOff>0</xdr:rowOff>
    </xdr:from>
    <xdr:ext cx="304800" cy="304800"/>
    <xdr:sp macro="" textlink="">
      <xdr:nvSpPr>
        <xdr:cNvPr id="8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5819543" y="2354533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304800</xdr:rowOff>
    </xdr:to>
    <xdr:sp macro="" textlink="">
      <xdr:nvSpPr>
        <xdr:cNvPr id="41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6E898CFC-84E3-4DFF-A7B6-4F8E8429C4DD}"/>
            </a:ext>
          </a:extLst>
        </xdr:cNvPr>
        <xdr:cNvSpPr>
          <a:spLocks noChangeAspect="1" noChangeArrowheads="1"/>
        </xdr:cNvSpPr>
      </xdr:nvSpPr>
      <xdr:spPr bwMode="auto">
        <a:xfrm>
          <a:off x="895350" y="654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304800</xdr:rowOff>
    </xdr:to>
    <xdr:sp macro="" textlink="">
      <xdr:nvSpPr>
        <xdr:cNvPr id="42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C45E199-2919-4728-B10E-D6B26DABC472}"/>
            </a:ext>
          </a:extLst>
        </xdr:cNvPr>
        <xdr:cNvSpPr>
          <a:spLocks noChangeAspect="1" noChangeArrowheads="1"/>
        </xdr:cNvSpPr>
      </xdr:nvSpPr>
      <xdr:spPr bwMode="auto">
        <a:xfrm>
          <a:off x="895350" y="654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18</xdr:row>
      <xdr:rowOff>304800</xdr:rowOff>
    </xdr:to>
    <xdr:sp macro="" textlink="">
      <xdr:nvSpPr>
        <xdr:cNvPr id="43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4015389E-082A-4A5C-B475-E8A87D7C631D}"/>
            </a:ext>
          </a:extLst>
        </xdr:cNvPr>
        <xdr:cNvSpPr>
          <a:spLocks noChangeAspect="1" noChangeArrowheads="1"/>
        </xdr:cNvSpPr>
      </xdr:nvSpPr>
      <xdr:spPr bwMode="auto">
        <a:xfrm>
          <a:off x="895350" y="654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19</xdr:row>
      <xdr:rowOff>304800</xdr:rowOff>
    </xdr:to>
    <xdr:sp macro="" textlink="">
      <xdr:nvSpPr>
        <xdr:cNvPr id="44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FDEE851A-6505-4A1F-8B16-1EB708E6FE55}"/>
            </a:ext>
          </a:extLst>
        </xdr:cNvPr>
        <xdr:cNvSpPr>
          <a:spLocks noChangeAspect="1" noChangeArrowheads="1"/>
        </xdr:cNvSpPr>
      </xdr:nvSpPr>
      <xdr:spPr bwMode="auto">
        <a:xfrm>
          <a:off x="895350" y="690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304800</xdr:rowOff>
    </xdr:to>
    <xdr:sp macro="" textlink="">
      <xdr:nvSpPr>
        <xdr:cNvPr id="4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49806F83-5B74-4DE9-83A5-8D093BB82CE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304800</xdr:rowOff>
    </xdr:to>
    <xdr:sp macro="" textlink="">
      <xdr:nvSpPr>
        <xdr:cNvPr id="4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CF7B5198-5DCA-44DF-BB31-4A5186B3DA4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18</xdr:row>
      <xdr:rowOff>0</xdr:rowOff>
    </xdr:from>
    <xdr:to>
      <xdr:col>5</xdr:col>
      <xdr:colOff>304800</xdr:colOff>
      <xdr:row>18</xdr:row>
      <xdr:rowOff>304800</xdr:rowOff>
    </xdr:to>
    <xdr:sp macro="" textlink="">
      <xdr:nvSpPr>
        <xdr:cNvPr id="47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23C1C04B-5731-427F-A494-9E43A6161C43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304800</xdr:colOff>
      <xdr:row>19</xdr:row>
      <xdr:rowOff>304800</xdr:rowOff>
    </xdr:to>
    <xdr:sp macro="" textlink="">
      <xdr:nvSpPr>
        <xdr:cNvPr id="4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85B90452-6163-4285-96E2-431D9DD847B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0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49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FBE04903-5C25-40BA-A27F-2FE5BA50940E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18</xdr:row>
      <xdr:rowOff>0</xdr:rowOff>
    </xdr:from>
    <xdr:ext cx="304800" cy="304800"/>
    <xdr:sp macro="" textlink="">
      <xdr:nvSpPr>
        <xdr:cNvPr id="50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DC4BE576-17F9-4E9B-8C38-CE3B3EA78D70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543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4800"/>
    <xdr:sp macro="" textlink="">
      <xdr:nvSpPr>
        <xdr:cNvPr id="51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4AC20490-494F-485A-AD7E-F72C2913380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90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25</xdr:row>
      <xdr:rowOff>0</xdr:rowOff>
    </xdr:from>
    <xdr:to>
      <xdr:col>5</xdr:col>
      <xdr:colOff>304800</xdr:colOff>
      <xdr:row>25</xdr:row>
      <xdr:rowOff>304800</xdr:rowOff>
    </xdr:to>
    <xdr:sp macro="" textlink="">
      <xdr:nvSpPr>
        <xdr:cNvPr id="52" name="AutoShape 2">
          <a:extLst>
            <a:ext uri="{FF2B5EF4-FFF2-40B4-BE49-F238E27FC236}">
              <a16:creationId xmlns:a16="http://schemas.microsoft.com/office/drawing/2014/main" id="{40E4ACFA-864D-40DE-BB8A-1CA77057402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88868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5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3674B017-5EC0-4279-AC78-2A2C249106F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5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D99D2F31-35C6-4CFE-A142-911171166A8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55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7ACF04F2-DA84-44A7-BAA7-2212365ABF12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5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F566E0FB-0171-4634-9E99-40019B4678B9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5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B4ACE999-9B93-4165-A84C-D3E63E34BC6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5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41F71F48-164A-4394-B9C0-6DDFE6B0A68B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59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A50FFDA7-A94E-4FCE-B3A5-D488FAB40B2F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304800</xdr:rowOff>
    </xdr:to>
    <xdr:sp macro="" textlink="">
      <xdr:nvSpPr>
        <xdr:cNvPr id="60" name="AutoShape 2">
          <a:extLst>
            <a:ext uri="{FF2B5EF4-FFF2-40B4-BE49-F238E27FC236}">
              <a16:creationId xmlns:a16="http://schemas.microsoft.com/office/drawing/2014/main" id="{E4AC2AFA-5E51-4C27-BCD3-5F47373303B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69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536962B0-60C0-47E3-931F-6D1C1578D32A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70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62C7D933-4225-4E9F-80DF-A9C9A86CAB9D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71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4F586ACE-4249-477D-B1C4-89AF545E7AD8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17</xdr:row>
      <xdr:rowOff>0</xdr:rowOff>
    </xdr:from>
    <xdr:to>
      <xdr:col>5</xdr:col>
      <xdr:colOff>304800</xdr:colOff>
      <xdr:row>17</xdr:row>
      <xdr:rowOff>309336</xdr:rowOff>
    </xdr:to>
    <xdr:sp macro="" textlink="">
      <xdr:nvSpPr>
        <xdr:cNvPr id="72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8CA24482-647C-400E-AD13-56509BF25301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73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C1846CD-FE7E-47EB-9CA0-0F9CBCCDB986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17</xdr:row>
      <xdr:rowOff>0</xdr:rowOff>
    </xdr:from>
    <xdr:ext cx="304800" cy="304800"/>
    <xdr:sp macro="" textlink="">
      <xdr:nvSpPr>
        <xdr:cNvPr id="74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98F1EF87-C7A8-4A0F-ABA0-668FEF86F3EC}"/>
            </a:ext>
          </a:extLst>
        </xdr:cNvPr>
        <xdr:cNvSpPr>
          <a:spLocks noChangeAspect="1" noChangeArrowheads="1"/>
        </xdr:cNvSpPr>
      </xdr:nvSpPr>
      <xdr:spPr bwMode="auto">
        <a:xfrm>
          <a:off x="8972550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8</xdr:row>
      <xdr:rowOff>0</xdr:rowOff>
    </xdr:from>
    <xdr:ext cx="304800" cy="304800"/>
    <xdr:sp macro="" textlink="">
      <xdr:nvSpPr>
        <xdr:cNvPr id="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5819775" y="2618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304800" cy="304800"/>
    <xdr:sp macro="" textlink="">
      <xdr:nvSpPr>
        <xdr:cNvPr id="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5819775" y="2618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304800" cy="304800"/>
    <xdr:sp macro="" textlink="">
      <xdr:nvSpPr>
        <xdr:cNvPr id="7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819775" y="26184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800"/>
    <xdr:sp macro="" textlink="">
      <xdr:nvSpPr>
        <xdr:cNvPr id="8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5E8DB15E-9E5B-4093-9EE7-5B741291B6E3}"/>
            </a:ext>
          </a:extLst>
        </xdr:cNvPr>
        <xdr:cNvSpPr>
          <a:spLocks noChangeAspect="1" noChangeArrowheads="1"/>
        </xdr:cNvSpPr>
      </xdr:nvSpPr>
      <xdr:spPr bwMode="auto">
        <a:xfrm>
          <a:off x="4953000" y="170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800"/>
    <xdr:sp macro="" textlink="">
      <xdr:nvSpPr>
        <xdr:cNvPr id="9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C443B08F-B24E-43BD-B673-698DBF3E1CC2}"/>
            </a:ext>
          </a:extLst>
        </xdr:cNvPr>
        <xdr:cNvSpPr>
          <a:spLocks noChangeAspect="1" noChangeArrowheads="1"/>
        </xdr:cNvSpPr>
      </xdr:nvSpPr>
      <xdr:spPr bwMode="auto">
        <a:xfrm>
          <a:off x="4953000" y="170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4800"/>
    <xdr:sp macro="" textlink="">
      <xdr:nvSpPr>
        <xdr:cNvPr id="1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7DC60CF-5001-4D31-AB3D-8764713EBD77}"/>
            </a:ext>
          </a:extLst>
        </xdr:cNvPr>
        <xdr:cNvSpPr>
          <a:spLocks noChangeAspect="1" noChangeArrowheads="1"/>
        </xdr:cNvSpPr>
      </xdr:nvSpPr>
      <xdr:spPr bwMode="auto">
        <a:xfrm>
          <a:off x="4953000" y="170656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306159</xdr:rowOff>
    </xdr:to>
    <xdr:sp macro="" textlink="">
      <xdr:nvSpPr>
        <xdr:cNvPr id="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306159</xdr:rowOff>
    </xdr:to>
    <xdr:sp macro="" textlink="">
      <xdr:nvSpPr>
        <xdr:cNvPr id="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306159</xdr:rowOff>
    </xdr:to>
    <xdr:sp macro="" textlink="">
      <xdr:nvSpPr>
        <xdr:cNvPr id="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306159</xdr:rowOff>
    </xdr:to>
    <xdr:sp macro="" textlink="">
      <xdr:nvSpPr>
        <xdr:cNvPr id="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306159</xdr:rowOff>
    </xdr:to>
    <xdr:sp macro="" textlink="">
      <xdr:nvSpPr>
        <xdr:cNvPr id="9" name="AutoShape 2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310695</xdr:rowOff>
    </xdr:to>
    <xdr:sp macro="" textlink="">
      <xdr:nvSpPr>
        <xdr:cNvPr id="10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310695</xdr:rowOff>
    </xdr:to>
    <xdr:sp macro="" textlink="">
      <xdr:nvSpPr>
        <xdr:cNvPr id="11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310695</xdr:rowOff>
    </xdr:to>
    <xdr:sp macro="" textlink="">
      <xdr:nvSpPr>
        <xdr:cNvPr id="12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310695</xdr:rowOff>
    </xdr:to>
    <xdr:sp macro="" textlink="">
      <xdr:nvSpPr>
        <xdr:cNvPr id="13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14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15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16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310695</xdr:rowOff>
    </xdr:to>
    <xdr:sp macro="" textlink="">
      <xdr:nvSpPr>
        <xdr:cNvPr id="17" name="AutoShape 2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6600825" y="6181725"/>
          <a:ext cx="304800" cy="3093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51</xdr:row>
      <xdr:rowOff>0</xdr:rowOff>
    </xdr:from>
    <xdr:ext cx="304800" cy="304800"/>
    <xdr:sp macro="" textlink="">
      <xdr:nvSpPr>
        <xdr:cNvPr id="27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2517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304800" cy="304800"/>
    <xdr:sp macro="" textlink="">
      <xdr:nvSpPr>
        <xdr:cNvPr id="28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2517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51</xdr:row>
      <xdr:rowOff>0</xdr:rowOff>
    </xdr:from>
    <xdr:ext cx="304800" cy="304800"/>
    <xdr:sp macro="" textlink="">
      <xdr:nvSpPr>
        <xdr:cNvPr id="29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8791575" y="25174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306160</xdr:rowOff>
    </xdr:to>
    <xdr:sp macro="" textlink="">
      <xdr:nvSpPr>
        <xdr:cNvPr id="21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C9D2988A-2C1F-4506-BE9D-533AFDF182A3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630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306160</xdr:rowOff>
    </xdr:to>
    <xdr:sp macro="" textlink="">
      <xdr:nvSpPr>
        <xdr:cNvPr id="22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6AE58E7D-A5F5-4BF4-B494-08349EE40542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630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306160</xdr:rowOff>
    </xdr:to>
    <xdr:sp macro="" textlink="">
      <xdr:nvSpPr>
        <xdr:cNvPr id="23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61A4BDAE-C4F0-4087-8F26-B8ACF8BFE6F1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630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306160</xdr:rowOff>
    </xdr:to>
    <xdr:sp macro="" textlink="">
      <xdr:nvSpPr>
        <xdr:cNvPr id="24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C32B1325-E465-430A-86D4-18047F7E316D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630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25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9B21BF5B-E021-4CA6-94F7-D680EC054B80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26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44DD7666-7EFE-4754-8E1B-C4BD3ED421B7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30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3DA0E08D-C39A-41BE-B7B9-D63B24D3550F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306160</xdr:rowOff>
    </xdr:to>
    <xdr:sp macro="" textlink="">
      <xdr:nvSpPr>
        <xdr:cNvPr id="31" name="AutoShape 2">
          <a:extLst>
            <a:ext uri="{FF2B5EF4-FFF2-40B4-BE49-F238E27FC236}">
              <a16:creationId xmlns:a16="http://schemas.microsoft.com/office/drawing/2014/main" id="{8615988B-D1AE-4BCD-A169-9D75004A277F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630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310696</xdr:rowOff>
    </xdr:to>
    <xdr:sp macro="" textlink="">
      <xdr:nvSpPr>
        <xdr:cNvPr id="32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FBAD8537-C7DC-4185-B47D-71FE52DBDEE2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634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310696</xdr:rowOff>
    </xdr:to>
    <xdr:sp macro="" textlink="">
      <xdr:nvSpPr>
        <xdr:cNvPr id="33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DE1A46D8-7D67-43E2-9B43-185A3C94AEA6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634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310696</xdr:rowOff>
    </xdr:to>
    <xdr:sp macro="" textlink="">
      <xdr:nvSpPr>
        <xdr:cNvPr id="34" name="AutoShape 3" descr="blob:https://web.whatsapp.com/5101273e-adac-4695-b655-8629540a56d0">
          <a:extLst>
            <a:ext uri="{FF2B5EF4-FFF2-40B4-BE49-F238E27FC236}">
              <a16:creationId xmlns:a16="http://schemas.microsoft.com/office/drawing/2014/main" id="{A771B246-CA4B-470D-B113-DCC4BD12DF75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634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310696</xdr:rowOff>
    </xdr:to>
    <xdr:sp macro="" textlink="">
      <xdr:nvSpPr>
        <xdr:cNvPr id="35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48529ED7-06FE-4B75-AA04-495807CDAB8A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634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36" name="AutoShape 1" descr="blob:https://web.whatsapp.com/5101273e-adac-4695-b655-8629540a56d0">
          <a:extLst>
            <a:ext uri="{FF2B5EF4-FFF2-40B4-BE49-F238E27FC236}">
              <a16:creationId xmlns:a16="http://schemas.microsoft.com/office/drawing/2014/main" id="{FC3D8D0E-5380-4884-8212-76F11644DB15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37" name="AutoShape 2" descr="blob:https://web.whatsapp.com/5101273e-adac-4695-b655-8629540a56d0">
          <a:extLst>
            <a:ext uri="{FF2B5EF4-FFF2-40B4-BE49-F238E27FC236}">
              <a16:creationId xmlns:a16="http://schemas.microsoft.com/office/drawing/2014/main" id="{4A0D5CC7-7C2C-49CC-8303-6FC85050974A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304800"/>
    <xdr:sp macro="" textlink="">
      <xdr:nvSpPr>
        <xdr:cNvPr id="38" name="AutoShape 2" descr="blob:https://web.whatsapp.com/1bc448c6-8a0f-46f3-88e1-848594544f94">
          <a:extLst>
            <a:ext uri="{FF2B5EF4-FFF2-40B4-BE49-F238E27FC236}">
              <a16:creationId xmlns:a16="http://schemas.microsoft.com/office/drawing/2014/main" id="{2FB400B2-4472-4DD5-8B7B-17F933C2542E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4</xdr:col>
      <xdr:colOff>0</xdr:colOff>
      <xdr:row>10</xdr:row>
      <xdr:rowOff>0</xdr:rowOff>
    </xdr:from>
    <xdr:to>
      <xdr:col>4</xdr:col>
      <xdr:colOff>304800</xdr:colOff>
      <xdr:row>11</xdr:row>
      <xdr:rowOff>310696</xdr:rowOff>
    </xdr:to>
    <xdr:sp macro="" textlink="">
      <xdr:nvSpPr>
        <xdr:cNvPr id="39" name="AutoShape 2">
          <a:extLst>
            <a:ext uri="{FF2B5EF4-FFF2-40B4-BE49-F238E27FC236}">
              <a16:creationId xmlns:a16="http://schemas.microsoft.com/office/drawing/2014/main" id="{790AB5CB-D474-47B4-8E20-C8CCEDF89172}"/>
            </a:ext>
          </a:extLst>
        </xdr:cNvPr>
        <xdr:cNvSpPr>
          <a:spLocks noChangeAspect="1" noChangeArrowheads="1"/>
        </xdr:cNvSpPr>
      </xdr:nvSpPr>
      <xdr:spPr bwMode="auto">
        <a:xfrm>
          <a:off x="5924550" y="2466975"/>
          <a:ext cx="304800" cy="6345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64"/>
  <sheetViews>
    <sheetView zoomScale="25" zoomScaleNormal="25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V67" sqref="V67"/>
    </sheetView>
  </sheetViews>
  <sheetFormatPr baseColWidth="10" defaultColWidth="10.85546875" defaultRowHeight="12.75" x14ac:dyDescent="0.25"/>
  <cols>
    <col min="1" max="1" width="13.42578125" style="1" bestFit="1" customWidth="1"/>
    <col min="2" max="2" width="7.140625" style="1" customWidth="1"/>
    <col min="3" max="3" width="32.42578125" style="1" customWidth="1"/>
    <col min="4" max="4" width="58.42578125" style="1" customWidth="1"/>
    <col min="5" max="5" width="20.140625" style="1" customWidth="1"/>
    <col min="6" max="6" width="22.42578125" style="1" customWidth="1"/>
    <col min="7" max="7" width="20.140625" style="16" bestFit="1" customWidth="1"/>
    <col min="8" max="8" width="19.5703125" style="16" bestFit="1" customWidth="1"/>
    <col min="9" max="9" width="20.140625" style="16" bestFit="1" customWidth="1"/>
    <col min="10" max="10" width="31.5703125" style="16" bestFit="1" customWidth="1"/>
    <col min="11" max="11" width="20.140625" style="16" bestFit="1" customWidth="1"/>
    <col min="12" max="12" width="19.5703125" style="16" bestFit="1" customWidth="1"/>
    <col min="13" max="13" width="20.140625" style="16" bestFit="1" customWidth="1"/>
    <col min="14" max="14" width="31.5703125" style="16" bestFit="1" customWidth="1"/>
    <col min="15" max="15" width="20.140625" style="16" bestFit="1" customWidth="1"/>
    <col min="16" max="16" width="19" style="16" bestFit="1" customWidth="1"/>
    <col min="17" max="17" width="20.140625" style="16" bestFit="1" customWidth="1"/>
    <col min="18" max="18" width="31.5703125" style="16" bestFit="1" customWidth="1"/>
    <col min="19" max="19" width="20.140625" style="16" bestFit="1" customWidth="1"/>
    <col min="20" max="20" width="19" style="16" bestFit="1" customWidth="1"/>
    <col min="21" max="21" width="20.140625" style="16" bestFit="1" customWidth="1"/>
    <col min="22" max="22" width="31.5703125" style="16" bestFit="1" customWidth="1"/>
    <col min="23" max="16384" width="10.85546875" style="1"/>
  </cols>
  <sheetData>
    <row r="1" spans="1:22" x14ac:dyDescent="0.25">
      <c r="G1" s="84" t="s">
        <v>149</v>
      </c>
      <c r="H1" s="85"/>
      <c r="I1" s="85"/>
      <c r="J1" s="86"/>
      <c r="K1" s="84" t="s">
        <v>144</v>
      </c>
      <c r="L1" s="85"/>
      <c r="M1" s="85"/>
      <c r="N1" s="86"/>
      <c r="O1" s="84" t="s">
        <v>147</v>
      </c>
      <c r="P1" s="85"/>
      <c r="Q1" s="85"/>
      <c r="R1" s="86"/>
      <c r="S1" s="84" t="s">
        <v>146</v>
      </c>
      <c r="T1" s="85"/>
      <c r="U1" s="85"/>
      <c r="V1" s="86"/>
    </row>
    <row r="2" spans="1:22" ht="12.75" customHeight="1" x14ac:dyDescent="0.25">
      <c r="A2" s="49"/>
      <c r="B2" s="96" t="s">
        <v>150</v>
      </c>
      <c r="C2" s="96"/>
      <c r="D2" s="96"/>
      <c r="E2" s="96"/>
      <c r="F2" s="96"/>
      <c r="G2" s="87" t="s">
        <v>136</v>
      </c>
      <c r="H2" s="89" t="s">
        <v>137</v>
      </c>
      <c r="I2" s="89" t="s">
        <v>138</v>
      </c>
      <c r="J2" s="91" t="s">
        <v>139</v>
      </c>
      <c r="K2" s="87" t="s">
        <v>136</v>
      </c>
      <c r="L2" s="89" t="s">
        <v>137</v>
      </c>
      <c r="M2" s="89" t="s">
        <v>138</v>
      </c>
      <c r="N2" s="91" t="s">
        <v>139</v>
      </c>
      <c r="O2" s="87" t="s">
        <v>136</v>
      </c>
      <c r="P2" s="89" t="s">
        <v>137</v>
      </c>
      <c r="Q2" s="89" t="s">
        <v>138</v>
      </c>
      <c r="R2" s="91" t="s">
        <v>139</v>
      </c>
      <c r="S2" s="87" t="s">
        <v>136</v>
      </c>
      <c r="T2" s="89" t="s">
        <v>137</v>
      </c>
      <c r="U2" s="89" t="s">
        <v>138</v>
      </c>
      <c r="V2" s="91" t="s">
        <v>139</v>
      </c>
    </row>
    <row r="3" spans="1:22" s="2" customFormat="1" ht="50.1" customHeight="1" x14ac:dyDescent="0.25">
      <c r="A3" s="50"/>
      <c r="B3" s="51" t="s">
        <v>151</v>
      </c>
      <c r="C3" s="51" t="s">
        <v>0</v>
      </c>
      <c r="D3" s="51" t="s">
        <v>1</v>
      </c>
      <c r="E3" s="52" t="s">
        <v>152</v>
      </c>
      <c r="F3" s="52" t="s">
        <v>58</v>
      </c>
      <c r="G3" s="88"/>
      <c r="H3" s="90"/>
      <c r="I3" s="90"/>
      <c r="J3" s="92"/>
      <c r="K3" s="88"/>
      <c r="L3" s="90"/>
      <c r="M3" s="90"/>
      <c r="N3" s="92"/>
      <c r="O3" s="88"/>
      <c r="P3" s="90"/>
      <c r="Q3" s="90"/>
      <c r="R3" s="92"/>
      <c r="S3" s="88"/>
      <c r="T3" s="90"/>
      <c r="U3" s="90"/>
      <c r="V3" s="92"/>
    </row>
    <row r="4" spans="1:22" ht="33" customHeight="1" x14ac:dyDescent="0.25">
      <c r="A4" s="93" t="s">
        <v>92</v>
      </c>
      <c r="B4" s="53">
        <v>1</v>
      </c>
      <c r="C4" s="54" t="s">
        <v>2</v>
      </c>
      <c r="D4" s="54" t="s">
        <v>68</v>
      </c>
      <c r="E4" s="55">
        <v>4800</v>
      </c>
      <c r="F4" s="53">
        <v>2</v>
      </c>
      <c r="G4" s="23">
        <v>1824000</v>
      </c>
      <c r="H4" s="15">
        <f>+G4*19%</f>
        <v>346560</v>
      </c>
      <c r="I4" s="15">
        <f>+G4+H4</f>
        <v>2170560</v>
      </c>
      <c r="J4" s="24">
        <f>+I4*F4</f>
        <v>4341120</v>
      </c>
      <c r="K4" s="23">
        <v>1824000</v>
      </c>
      <c r="L4" s="15">
        <f>+K4*19%</f>
        <v>346560</v>
      </c>
      <c r="M4" s="15">
        <f>+K4+L4</f>
        <v>2170560</v>
      </c>
      <c r="N4" s="24">
        <f>+M4*F4</f>
        <v>4341120</v>
      </c>
      <c r="O4" s="23">
        <v>1680000</v>
      </c>
      <c r="P4" s="15">
        <f>+O4*19%</f>
        <v>319200</v>
      </c>
      <c r="Q4" s="15">
        <f>+O4+P4</f>
        <v>1999200</v>
      </c>
      <c r="R4" s="24">
        <f>+Q4*F4</f>
        <v>3998400</v>
      </c>
      <c r="S4" s="23">
        <f>AVERAGE(G4,K4,O4)</f>
        <v>1776000</v>
      </c>
      <c r="T4" s="15">
        <f>AVERAGE(H4,L4,P4)</f>
        <v>337440</v>
      </c>
      <c r="U4" s="15">
        <f>AVERAGE(I4,M4,Q4)</f>
        <v>2113440</v>
      </c>
      <c r="V4" s="24">
        <f>AVERAGE(J4,N4,R4)</f>
        <v>4226880</v>
      </c>
    </row>
    <row r="5" spans="1:22" ht="33" customHeight="1" x14ac:dyDescent="0.25">
      <c r="A5" s="94"/>
      <c r="B5" s="53">
        <v>2</v>
      </c>
      <c r="C5" s="54" t="s">
        <v>3</v>
      </c>
      <c r="D5" s="54" t="s">
        <v>81</v>
      </c>
      <c r="E5" s="55">
        <v>1792</v>
      </c>
      <c r="F5" s="53">
        <v>2</v>
      </c>
      <c r="G5" s="23">
        <v>716800</v>
      </c>
      <c r="H5" s="15">
        <f t="shared" ref="H5:H62" si="0">+G5*19%</f>
        <v>136192</v>
      </c>
      <c r="I5" s="15">
        <f t="shared" ref="I5:I62" si="1">+G5+H5</f>
        <v>852992</v>
      </c>
      <c r="J5" s="24">
        <f t="shared" ref="J5:J62" si="2">+I5*F5</f>
        <v>1705984</v>
      </c>
      <c r="K5" s="23">
        <v>716800</v>
      </c>
      <c r="L5" s="15">
        <f t="shared" ref="L5:L62" si="3">+K5*19%</f>
        <v>136192</v>
      </c>
      <c r="M5" s="15">
        <f t="shared" ref="M5:M62" si="4">+K5+L5</f>
        <v>852992</v>
      </c>
      <c r="N5" s="24">
        <f t="shared" ref="N5:N62" si="5">+M5*F5</f>
        <v>1705984</v>
      </c>
      <c r="O5" s="23">
        <v>698880</v>
      </c>
      <c r="P5" s="15">
        <f t="shared" ref="P5:P62" si="6">+O5*19%</f>
        <v>132787.20000000001</v>
      </c>
      <c r="Q5" s="15">
        <f t="shared" ref="Q5:Q62" si="7">+O5+P5</f>
        <v>831667.19999999995</v>
      </c>
      <c r="R5" s="24">
        <f t="shared" ref="R5:R62" si="8">+Q5*F5</f>
        <v>1663334.3999999999</v>
      </c>
      <c r="S5" s="23">
        <f t="shared" ref="S5:S62" si="9">AVERAGE(G5,K5,O5)</f>
        <v>710826.66666666663</v>
      </c>
      <c r="T5" s="15">
        <f t="shared" ref="T5:T62" si="10">AVERAGE(H5,L5,P5)</f>
        <v>135057.06666666668</v>
      </c>
      <c r="U5" s="15">
        <f t="shared" ref="U5:U62" si="11">AVERAGE(I5,M5,Q5)</f>
        <v>845883.7333333334</v>
      </c>
      <c r="V5" s="24">
        <f t="shared" ref="V5:V62" si="12">AVERAGE(J5,N5,R5)</f>
        <v>1691767.4666666668</v>
      </c>
    </row>
    <row r="6" spans="1:22" ht="33" customHeight="1" x14ac:dyDescent="0.25">
      <c r="A6" s="94"/>
      <c r="B6" s="53">
        <v>3</v>
      </c>
      <c r="C6" s="54" t="s">
        <v>3</v>
      </c>
      <c r="D6" s="54" t="s">
        <v>71</v>
      </c>
      <c r="E6" s="56">
        <v>520</v>
      </c>
      <c r="F6" s="53">
        <v>2</v>
      </c>
      <c r="G6" s="23">
        <v>405000</v>
      </c>
      <c r="H6" s="15">
        <f t="shared" si="0"/>
        <v>76950</v>
      </c>
      <c r="I6" s="15">
        <f t="shared" si="1"/>
        <v>481950</v>
      </c>
      <c r="J6" s="24">
        <f t="shared" si="2"/>
        <v>963900</v>
      </c>
      <c r="K6" s="23">
        <v>420000</v>
      </c>
      <c r="L6" s="15">
        <f t="shared" si="3"/>
        <v>79800</v>
      </c>
      <c r="M6" s="15">
        <f t="shared" si="4"/>
        <v>499800</v>
      </c>
      <c r="N6" s="24">
        <f t="shared" si="5"/>
        <v>999600</v>
      </c>
      <c r="O6" s="23">
        <v>400000</v>
      </c>
      <c r="P6" s="15">
        <f t="shared" si="6"/>
        <v>76000</v>
      </c>
      <c r="Q6" s="15">
        <f t="shared" si="7"/>
        <v>476000</v>
      </c>
      <c r="R6" s="24">
        <f t="shared" si="8"/>
        <v>952000</v>
      </c>
      <c r="S6" s="23">
        <f t="shared" si="9"/>
        <v>408333.33333333331</v>
      </c>
      <c r="T6" s="15">
        <f t="shared" si="10"/>
        <v>77583.333333333328</v>
      </c>
      <c r="U6" s="15">
        <f t="shared" si="11"/>
        <v>485916.66666666669</v>
      </c>
      <c r="V6" s="24">
        <f t="shared" si="12"/>
        <v>971833.33333333337</v>
      </c>
    </row>
    <row r="7" spans="1:22" ht="33" customHeight="1" x14ac:dyDescent="0.25">
      <c r="A7" s="94"/>
      <c r="B7" s="53">
        <v>4</v>
      </c>
      <c r="C7" s="54" t="s">
        <v>3</v>
      </c>
      <c r="D7" s="54" t="s">
        <v>60</v>
      </c>
      <c r="E7" s="56">
        <v>200</v>
      </c>
      <c r="F7" s="53">
        <v>2</v>
      </c>
      <c r="G7" s="23">
        <v>176000</v>
      </c>
      <c r="H7" s="15">
        <f t="shared" si="0"/>
        <v>33440</v>
      </c>
      <c r="I7" s="15">
        <f t="shared" si="1"/>
        <v>209440</v>
      </c>
      <c r="J7" s="24">
        <f t="shared" si="2"/>
        <v>418880</v>
      </c>
      <c r="K7" s="23">
        <v>190000</v>
      </c>
      <c r="L7" s="15">
        <f t="shared" si="3"/>
        <v>36100</v>
      </c>
      <c r="M7" s="15">
        <f t="shared" si="4"/>
        <v>226100</v>
      </c>
      <c r="N7" s="24">
        <f t="shared" si="5"/>
        <v>452200</v>
      </c>
      <c r="O7" s="23">
        <v>170000</v>
      </c>
      <c r="P7" s="15">
        <f t="shared" si="6"/>
        <v>32300</v>
      </c>
      <c r="Q7" s="15">
        <f t="shared" si="7"/>
        <v>202300</v>
      </c>
      <c r="R7" s="24">
        <f t="shared" si="8"/>
        <v>404600</v>
      </c>
      <c r="S7" s="23">
        <f t="shared" si="9"/>
        <v>178666.66666666666</v>
      </c>
      <c r="T7" s="15">
        <f t="shared" si="10"/>
        <v>33946.666666666664</v>
      </c>
      <c r="U7" s="15">
        <f t="shared" si="11"/>
        <v>212613.33333333334</v>
      </c>
      <c r="V7" s="24">
        <f t="shared" si="12"/>
        <v>425226.66666666669</v>
      </c>
    </row>
    <row r="8" spans="1:22" ht="28.5" customHeight="1" x14ac:dyDescent="0.25">
      <c r="A8" s="94"/>
      <c r="B8" s="53">
        <v>5</v>
      </c>
      <c r="C8" s="54" t="s">
        <v>3</v>
      </c>
      <c r="D8" s="54" t="s">
        <v>61</v>
      </c>
      <c r="E8" s="56">
        <v>70</v>
      </c>
      <c r="F8" s="53">
        <v>2</v>
      </c>
      <c r="G8" s="23">
        <v>52500</v>
      </c>
      <c r="H8" s="15">
        <f t="shared" si="0"/>
        <v>9975</v>
      </c>
      <c r="I8" s="15">
        <f t="shared" si="1"/>
        <v>62475</v>
      </c>
      <c r="J8" s="24">
        <f t="shared" si="2"/>
        <v>124950</v>
      </c>
      <c r="K8" s="23">
        <v>55000</v>
      </c>
      <c r="L8" s="15">
        <f t="shared" si="3"/>
        <v>10450</v>
      </c>
      <c r="M8" s="15">
        <f t="shared" si="4"/>
        <v>65450</v>
      </c>
      <c r="N8" s="24">
        <f t="shared" si="5"/>
        <v>130900</v>
      </c>
      <c r="O8" s="23">
        <v>50000</v>
      </c>
      <c r="P8" s="15">
        <f t="shared" si="6"/>
        <v>9500</v>
      </c>
      <c r="Q8" s="15">
        <f t="shared" si="7"/>
        <v>59500</v>
      </c>
      <c r="R8" s="24">
        <f t="shared" si="8"/>
        <v>119000</v>
      </c>
      <c r="S8" s="23">
        <f t="shared" si="9"/>
        <v>52500</v>
      </c>
      <c r="T8" s="15">
        <f t="shared" si="10"/>
        <v>9975</v>
      </c>
      <c r="U8" s="15">
        <f t="shared" si="11"/>
        <v>62475</v>
      </c>
      <c r="V8" s="24">
        <f t="shared" si="12"/>
        <v>124950</v>
      </c>
    </row>
    <row r="9" spans="1:22" ht="28.5" customHeight="1" x14ac:dyDescent="0.25">
      <c r="A9" s="94"/>
      <c r="B9" s="53">
        <v>6</v>
      </c>
      <c r="C9" s="54" t="s">
        <v>4</v>
      </c>
      <c r="D9" s="54" t="s">
        <v>62</v>
      </c>
      <c r="E9" s="55">
        <v>4275</v>
      </c>
      <c r="F9" s="53">
        <v>2</v>
      </c>
      <c r="G9" s="23">
        <v>1624500</v>
      </c>
      <c r="H9" s="15">
        <f t="shared" si="0"/>
        <v>308655</v>
      </c>
      <c r="I9" s="15">
        <f t="shared" si="1"/>
        <v>1933155</v>
      </c>
      <c r="J9" s="24">
        <f t="shared" si="2"/>
        <v>3866310</v>
      </c>
      <c r="K9" s="23">
        <v>1624500</v>
      </c>
      <c r="L9" s="15">
        <f t="shared" si="3"/>
        <v>308655</v>
      </c>
      <c r="M9" s="15">
        <f t="shared" si="4"/>
        <v>1933155</v>
      </c>
      <c r="N9" s="24">
        <f t="shared" si="5"/>
        <v>3866310</v>
      </c>
      <c r="O9" s="23">
        <v>1496250</v>
      </c>
      <c r="P9" s="15">
        <f t="shared" si="6"/>
        <v>284287.5</v>
      </c>
      <c r="Q9" s="15">
        <f t="shared" si="7"/>
        <v>1780537.5</v>
      </c>
      <c r="R9" s="24">
        <f t="shared" si="8"/>
        <v>3561075</v>
      </c>
      <c r="S9" s="23">
        <f t="shared" si="9"/>
        <v>1581750</v>
      </c>
      <c r="T9" s="15">
        <f t="shared" si="10"/>
        <v>300532.5</v>
      </c>
      <c r="U9" s="15">
        <f t="shared" si="11"/>
        <v>1882282.5</v>
      </c>
      <c r="V9" s="24">
        <f t="shared" si="12"/>
        <v>3764565</v>
      </c>
    </row>
    <row r="10" spans="1:22" ht="28.5" customHeight="1" x14ac:dyDescent="0.25">
      <c r="A10" s="94"/>
      <c r="B10" s="53">
        <v>7</v>
      </c>
      <c r="C10" s="54" t="s">
        <v>89</v>
      </c>
      <c r="D10" s="54" t="s">
        <v>72</v>
      </c>
      <c r="E10" s="56">
        <v>150</v>
      </c>
      <c r="F10" s="53">
        <v>2</v>
      </c>
      <c r="G10" s="23">
        <v>97000</v>
      </c>
      <c r="H10" s="15">
        <f t="shared" si="0"/>
        <v>18430</v>
      </c>
      <c r="I10" s="15">
        <f t="shared" si="1"/>
        <v>115430</v>
      </c>
      <c r="J10" s="24">
        <f t="shared" si="2"/>
        <v>230860</v>
      </c>
      <c r="K10" s="23">
        <v>100000</v>
      </c>
      <c r="L10" s="15">
        <f t="shared" si="3"/>
        <v>19000</v>
      </c>
      <c r="M10" s="15">
        <f t="shared" si="4"/>
        <v>119000</v>
      </c>
      <c r="N10" s="24">
        <f t="shared" si="5"/>
        <v>238000</v>
      </c>
      <c r="O10" s="23">
        <v>90000</v>
      </c>
      <c r="P10" s="15">
        <f t="shared" si="6"/>
        <v>17100</v>
      </c>
      <c r="Q10" s="15">
        <f t="shared" si="7"/>
        <v>107100</v>
      </c>
      <c r="R10" s="24">
        <f t="shared" si="8"/>
        <v>214200</v>
      </c>
      <c r="S10" s="23">
        <f t="shared" si="9"/>
        <v>95666.666666666672</v>
      </c>
      <c r="T10" s="15">
        <f t="shared" si="10"/>
        <v>18176.666666666668</v>
      </c>
      <c r="U10" s="15">
        <f t="shared" si="11"/>
        <v>113843.33333333333</v>
      </c>
      <c r="V10" s="24">
        <f t="shared" si="12"/>
        <v>227686.66666666666</v>
      </c>
    </row>
    <row r="11" spans="1:22" ht="28.5" customHeight="1" x14ac:dyDescent="0.25">
      <c r="A11" s="94"/>
      <c r="B11" s="53">
        <v>8</v>
      </c>
      <c r="C11" s="54" t="s">
        <v>88</v>
      </c>
      <c r="D11" s="54" t="s">
        <v>67</v>
      </c>
      <c r="E11" s="56">
        <v>64</v>
      </c>
      <c r="F11" s="53">
        <v>2</v>
      </c>
      <c r="G11" s="23">
        <v>52500</v>
      </c>
      <c r="H11" s="15">
        <f t="shared" si="0"/>
        <v>9975</v>
      </c>
      <c r="I11" s="15">
        <f t="shared" si="1"/>
        <v>62475</v>
      </c>
      <c r="J11" s="24">
        <f t="shared" si="2"/>
        <v>124950</v>
      </c>
      <c r="K11" s="23">
        <v>55000</v>
      </c>
      <c r="L11" s="15">
        <f t="shared" si="3"/>
        <v>10450</v>
      </c>
      <c r="M11" s="15">
        <f t="shared" si="4"/>
        <v>65450</v>
      </c>
      <c r="N11" s="24">
        <f t="shared" si="5"/>
        <v>130900</v>
      </c>
      <c r="O11" s="23">
        <v>50000</v>
      </c>
      <c r="P11" s="15">
        <f t="shared" si="6"/>
        <v>9500</v>
      </c>
      <c r="Q11" s="15">
        <f t="shared" si="7"/>
        <v>59500</v>
      </c>
      <c r="R11" s="24">
        <f t="shared" si="8"/>
        <v>119000</v>
      </c>
      <c r="S11" s="23">
        <f t="shared" si="9"/>
        <v>52500</v>
      </c>
      <c r="T11" s="15">
        <f t="shared" si="10"/>
        <v>9975</v>
      </c>
      <c r="U11" s="15">
        <f t="shared" si="11"/>
        <v>62475</v>
      </c>
      <c r="V11" s="24">
        <f t="shared" si="12"/>
        <v>124950</v>
      </c>
    </row>
    <row r="12" spans="1:22" ht="28.5" customHeight="1" x14ac:dyDescent="0.25">
      <c r="A12" s="94"/>
      <c r="B12" s="53">
        <v>9</v>
      </c>
      <c r="C12" s="54" t="s">
        <v>30</v>
      </c>
      <c r="D12" s="54" t="s">
        <v>69</v>
      </c>
      <c r="E12" s="56">
        <v>125</v>
      </c>
      <c r="F12" s="53">
        <v>2</v>
      </c>
      <c r="G12" s="23">
        <v>97000</v>
      </c>
      <c r="H12" s="15">
        <f t="shared" si="0"/>
        <v>18430</v>
      </c>
      <c r="I12" s="15">
        <f t="shared" si="1"/>
        <v>115430</v>
      </c>
      <c r="J12" s="24">
        <f t="shared" si="2"/>
        <v>230860</v>
      </c>
      <c r="K12" s="23">
        <v>100000</v>
      </c>
      <c r="L12" s="15">
        <f t="shared" si="3"/>
        <v>19000</v>
      </c>
      <c r="M12" s="15">
        <f t="shared" si="4"/>
        <v>119000</v>
      </c>
      <c r="N12" s="24">
        <f t="shared" si="5"/>
        <v>238000</v>
      </c>
      <c r="O12" s="23">
        <v>90000</v>
      </c>
      <c r="P12" s="15">
        <f t="shared" si="6"/>
        <v>17100</v>
      </c>
      <c r="Q12" s="15">
        <f t="shared" si="7"/>
        <v>107100</v>
      </c>
      <c r="R12" s="24">
        <f t="shared" si="8"/>
        <v>214200</v>
      </c>
      <c r="S12" s="23">
        <f t="shared" si="9"/>
        <v>95666.666666666672</v>
      </c>
      <c r="T12" s="15">
        <f t="shared" si="10"/>
        <v>18176.666666666668</v>
      </c>
      <c r="U12" s="15">
        <f t="shared" si="11"/>
        <v>113843.33333333333</v>
      </c>
      <c r="V12" s="24">
        <f t="shared" si="12"/>
        <v>227686.66666666666</v>
      </c>
    </row>
    <row r="13" spans="1:22" ht="28.5" customHeight="1" x14ac:dyDescent="0.25">
      <c r="A13" s="94"/>
      <c r="B13" s="53">
        <v>10</v>
      </c>
      <c r="C13" s="54" t="s">
        <v>55</v>
      </c>
      <c r="D13" s="54" t="s">
        <v>70</v>
      </c>
      <c r="E13" s="56">
        <v>178</v>
      </c>
      <c r="F13" s="53">
        <v>2</v>
      </c>
      <c r="G13" s="23">
        <v>97000</v>
      </c>
      <c r="H13" s="15">
        <f t="shared" si="0"/>
        <v>18430</v>
      </c>
      <c r="I13" s="15">
        <f t="shared" si="1"/>
        <v>115430</v>
      </c>
      <c r="J13" s="24">
        <f t="shared" si="2"/>
        <v>230860</v>
      </c>
      <c r="K13" s="23">
        <v>100000</v>
      </c>
      <c r="L13" s="15">
        <f t="shared" si="3"/>
        <v>19000</v>
      </c>
      <c r="M13" s="15">
        <f t="shared" si="4"/>
        <v>119000</v>
      </c>
      <c r="N13" s="24">
        <f t="shared" si="5"/>
        <v>238000</v>
      </c>
      <c r="O13" s="23">
        <v>90000</v>
      </c>
      <c r="P13" s="15">
        <f t="shared" si="6"/>
        <v>17100</v>
      </c>
      <c r="Q13" s="15">
        <f t="shared" si="7"/>
        <v>107100</v>
      </c>
      <c r="R13" s="24">
        <f t="shared" si="8"/>
        <v>214200</v>
      </c>
      <c r="S13" s="23">
        <f t="shared" si="9"/>
        <v>95666.666666666672</v>
      </c>
      <c r="T13" s="15">
        <f t="shared" si="10"/>
        <v>18176.666666666668</v>
      </c>
      <c r="U13" s="15">
        <f t="shared" si="11"/>
        <v>113843.33333333333</v>
      </c>
      <c r="V13" s="24">
        <f t="shared" si="12"/>
        <v>227686.66666666666</v>
      </c>
    </row>
    <row r="14" spans="1:22" ht="28.5" customHeight="1" x14ac:dyDescent="0.25">
      <c r="A14" s="94"/>
      <c r="B14" s="53">
        <v>11</v>
      </c>
      <c r="C14" s="54" t="s">
        <v>78</v>
      </c>
      <c r="D14" s="54" t="s">
        <v>75</v>
      </c>
      <c r="E14" s="56">
        <v>115</v>
      </c>
      <c r="F14" s="53">
        <v>2</v>
      </c>
      <c r="G14" s="23">
        <v>97000</v>
      </c>
      <c r="H14" s="15">
        <f t="shared" si="0"/>
        <v>18430</v>
      </c>
      <c r="I14" s="15">
        <f t="shared" si="1"/>
        <v>115430</v>
      </c>
      <c r="J14" s="24">
        <f t="shared" si="2"/>
        <v>230860</v>
      </c>
      <c r="K14" s="23">
        <v>100000</v>
      </c>
      <c r="L14" s="15">
        <f t="shared" si="3"/>
        <v>19000</v>
      </c>
      <c r="M14" s="15">
        <f t="shared" si="4"/>
        <v>119000</v>
      </c>
      <c r="N14" s="24">
        <f t="shared" si="5"/>
        <v>238000</v>
      </c>
      <c r="O14" s="23">
        <v>90000</v>
      </c>
      <c r="P14" s="15">
        <f t="shared" si="6"/>
        <v>17100</v>
      </c>
      <c r="Q14" s="15">
        <f t="shared" si="7"/>
        <v>107100</v>
      </c>
      <c r="R14" s="24">
        <f t="shared" si="8"/>
        <v>214200</v>
      </c>
      <c r="S14" s="23">
        <f t="shared" si="9"/>
        <v>95666.666666666672</v>
      </c>
      <c r="T14" s="15">
        <f t="shared" si="10"/>
        <v>18176.666666666668</v>
      </c>
      <c r="U14" s="15">
        <f t="shared" si="11"/>
        <v>113843.33333333333</v>
      </c>
      <c r="V14" s="24">
        <f t="shared" si="12"/>
        <v>227686.66666666666</v>
      </c>
    </row>
    <row r="15" spans="1:22" ht="28.5" customHeight="1" x14ac:dyDescent="0.25">
      <c r="A15" s="94"/>
      <c r="B15" s="53">
        <v>12</v>
      </c>
      <c r="C15" s="54" t="s">
        <v>76</v>
      </c>
      <c r="D15" s="54" t="s">
        <v>66</v>
      </c>
      <c r="E15" s="56">
        <v>170</v>
      </c>
      <c r="F15" s="53">
        <v>2</v>
      </c>
      <c r="G15" s="23">
        <v>97000</v>
      </c>
      <c r="H15" s="15">
        <f t="shared" si="0"/>
        <v>18430</v>
      </c>
      <c r="I15" s="15">
        <f t="shared" si="1"/>
        <v>115430</v>
      </c>
      <c r="J15" s="24">
        <f t="shared" si="2"/>
        <v>230860</v>
      </c>
      <c r="K15" s="23">
        <v>100000</v>
      </c>
      <c r="L15" s="15">
        <f t="shared" si="3"/>
        <v>19000</v>
      </c>
      <c r="M15" s="15">
        <f t="shared" si="4"/>
        <v>119000</v>
      </c>
      <c r="N15" s="24">
        <f t="shared" si="5"/>
        <v>238000</v>
      </c>
      <c r="O15" s="23">
        <v>90000</v>
      </c>
      <c r="P15" s="15">
        <f t="shared" si="6"/>
        <v>17100</v>
      </c>
      <c r="Q15" s="15">
        <f t="shared" si="7"/>
        <v>107100</v>
      </c>
      <c r="R15" s="24">
        <f t="shared" si="8"/>
        <v>214200</v>
      </c>
      <c r="S15" s="23">
        <f t="shared" si="9"/>
        <v>95666.666666666672</v>
      </c>
      <c r="T15" s="15">
        <f t="shared" si="10"/>
        <v>18176.666666666668</v>
      </c>
      <c r="U15" s="15">
        <f t="shared" si="11"/>
        <v>113843.33333333333</v>
      </c>
      <c r="V15" s="24">
        <f t="shared" si="12"/>
        <v>227686.66666666666</v>
      </c>
    </row>
    <row r="16" spans="1:22" ht="28.5" customHeight="1" x14ac:dyDescent="0.25">
      <c r="A16" s="94"/>
      <c r="B16" s="53">
        <v>13</v>
      </c>
      <c r="C16" s="54" t="s">
        <v>31</v>
      </c>
      <c r="D16" s="54" t="s">
        <v>73</v>
      </c>
      <c r="E16" s="56">
        <v>64</v>
      </c>
      <c r="F16" s="53">
        <v>2</v>
      </c>
      <c r="G16" s="23">
        <v>52500</v>
      </c>
      <c r="H16" s="15">
        <f t="shared" si="0"/>
        <v>9975</v>
      </c>
      <c r="I16" s="15">
        <f t="shared" si="1"/>
        <v>62475</v>
      </c>
      <c r="J16" s="24">
        <f t="shared" si="2"/>
        <v>124950</v>
      </c>
      <c r="K16" s="23">
        <v>55000</v>
      </c>
      <c r="L16" s="15">
        <f t="shared" si="3"/>
        <v>10450</v>
      </c>
      <c r="M16" s="15">
        <f t="shared" si="4"/>
        <v>65450</v>
      </c>
      <c r="N16" s="24">
        <f t="shared" si="5"/>
        <v>130900</v>
      </c>
      <c r="O16" s="23">
        <v>50000</v>
      </c>
      <c r="P16" s="15">
        <f t="shared" si="6"/>
        <v>9500</v>
      </c>
      <c r="Q16" s="15">
        <f t="shared" si="7"/>
        <v>59500</v>
      </c>
      <c r="R16" s="24">
        <f t="shared" si="8"/>
        <v>119000</v>
      </c>
      <c r="S16" s="23">
        <f t="shared" si="9"/>
        <v>52500</v>
      </c>
      <c r="T16" s="15">
        <f t="shared" si="10"/>
        <v>9975</v>
      </c>
      <c r="U16" s="15">
        <f t="shared" si="11"/>
        <v>62475</v>
      </c>
      <c r="V16" s="24">
        <f t="shared" si="12"/>
        <v>124950</v>
      </c>
    </row>
    <row r="17" spans="1:22" ht="28.5" customHeight="1" x14ac:dyDescent="0.25">
      <c r="A17" s="94"/>
      <c r="B17" s="53">
        <v>14</v>
      </c>
      <c r="C17" s="54" t="s">
        <v>77</v>
      </c>
      <c r="D17" s="54" t="s">
        <v>74</v>
      </c>
      <c r="E17" s="56">
        <v>67</v>
      </c>
      <c r="F17" s="53">
        <v>2</v>
      </c>
      <c r="G17" s="23">
        <v>52500</v>
      </c>
      <c r="H17" s="15">
        <f t="shared" si="0"/>
        <v>9975</v>
      </c>
      <c r="I17" s="15">
        <f t="shared" si="1"/>
        <v>62475</v>
      </c>
      <c r="J17" s="24">
        <f t="shared" si="2"/>
        <v>124950</v>
      </c>
      <c r="K17" s="23">
        <v>55000</v>
      </c>
      <c r="L17" s="15">
        <f t="shared" si="3"/>
        <v>10450</v>
      </c>
      <c r="M17" s="15">
        <f t="shared" si="4"/>
        <v>65450</v>
      </c>
      <c r="N17" s="24">
        <f t="shared" si="5"/>
        <v>130900</v>
      </c>
      <c r="O17" s="23">
        <v>50000</v>
      </c>
      <c r="P17" s="15">
        <f t="shared" si="6"/>
        <v>9500</v>
      </c>
      <c r="Q17" s="15">
        <f t="shared" si="7"/>
        <v>59500</v>
      </c>
      <c r="R17" s="24">
        <f t="shared" si="8"/>
        <v>119000</v>
      </c>
      <c r="S17" s="23">
        <f t="shared" si="9"/>
        <v>52500</v>
      </c>
      <c r="T17" s="15">
        <f t="shared" si="10"/>
        <v>9975</v>
      </c>
      <c r="U17" s="15">
        <f t="shared" si="11"/>
        <v>62475</v>
      </c>
      <c r="V17" s="24">
        <f t="shared" si="12"/>
        <v>124950</v>
      </c>
    </row>
    <row r="18" spans="1:22" ht="28.5" customHeight="1" x14ac:dyDescent="0.25">
      <c r="A18" s="95"/>
      <c r="B18" s="53">
        <v>15</v>
      </c>
      <c r="C18" s="54" t="s">
        <v>11</v>
      </c>
      <c r="D18" s="54" t="s">
        <v>153</v>
      </c>
      <c r="E18" s="53">
        <v>300</v>
      </c>
      <c r="F18" s="53">
        <v>2</v>
      </c>
      <c r="G18" s="23">
        <v>176000</v>
      </c>
      <c r="H18" s="15">
        <f t="shared" si="0"/>
        <v>33440</v>
      </c>
      <c r="I18" s="15">
        <f t="shared" si="1"/>
        <v>209440</v>
      </c>
      <c r="J18" s="24">
        <f t="shared" si="2"/>
        <v>418880</v>
      </c>
      <c r="K18" s="23">
        <v>190000</v>
      </c>
      <c r="L18" s="15">
        <f t="shared" si="3"/>
        <v>36100</v>
      </c>
      <c r="M18" s="15">
        <f t="shared" si="4"/>
        <v>226100</v>
      </c>
      <c r="N18" s="24">
        <f t="shared" si="5"/>
        <v>452200</v>
      </c>
      <c r="O18" s="23">
        <v>170000</v>
      </c>
      <c r="P18" s="15">
        <f t="shared" si="6"/>
        <v>32300</v>
      </c>
      <c r="Q18" s="15">
        <f t="shared" si="7"/>
        <v>202300</v>
      </c>
      <c r="R18" s="24">
        <f t="shared" si="8"/>
        <v>404600</v>
      </c>
      <c r="S18" s="23">
        <f t="shared" si="9"/>
        <v>178666.66666666666</v>
      </c>
      <c r="T18" s="15">
        <f t="shared" si="10"/>
        <v>33946.666666666664</v>
      </c>
      <c r="U18" s="15">
        <f t="shared" si="11"/>
        <v>212613.33333333334</v>
      </c>
      <c r="V18" s="24">
        <f t="shared" si="12"/>
        <v>425226.66666666669</v>
      </c>
    </row>
    <row r="19" spans="1:22" ht="28.5" customHeight="1" x14ac:dyDescent="0.25">
      <c r="A19" s="98" t="s">
        <v>79</v>
      </c>
      <c r="B19" s="53">
        <v>16</v>
      </c>
      <c r="C19" s="54" t="s">
        <v>78</v>
      </c>
      <c r="D19" s="54" t="s">
        <v>134</v>
      </c>
      <c r="E19" s="54">
        <v>320</v>
      </c>
      <c r="F19" s="53">
        <v>2</v>
      </c>
      <c r="G19" s="23">
        <v>176000</v>
      </c>
      <c r="H19" s="15">
        <f t="shared" si="0"/>
        <v>33440</v>
      </c>
      <c r="I19" s="15">
        <f t="shared" si="1"/>
        <v>209440</v>
      </c>
      <c r="J19" s="24">
        <f t="shared" si="2"/>
        <v>418880</v>
      </c>
      <c r="K19" s="23">
        <v>190000</v>
      </c>
      <c r="L19" s="15">
        <f t="shared" si="3"/>
        <v>36100</v>
      </c>
      <c r="M19" s="15">
        <f t="shared" si="4"/>
        <v>226100</v>
      </c>
      <c r="N19" s="24">
        <f t="shared" si="5"/>
        <v>452200</v>
      </c>
      <c r="O19" s="23">
        <v>170000</v>
      </c>
      <c r="P19" s="15">
        <f t="shared" si="6"/>
        <v>32300</v>
      </c>
      <c r="Q19" s="15">
        <f t="shared" si="7"/>
        <v>202300</v>
      </c>
      <c r="R19" s="24">
        <f t="shared" si="8"/>
        <v>404600</v>
      </c>
      <c r="S19" s="23">
        <f t="shared" si="9"/>
        <v>178666.66666666666</v>
      </c>
      <c r="T19" s="15">
        <f t="shared" si="10"/>
        <v>33946.666666666664</v>
      </c>
      <c r="U19" s="15">
        <f t="shared" si="11"/>
        <v>212613.33333333334</v>
      </c>
      <c r="V19" s="24">
        <f t="shared" si="12"/>
        <v>425226.66666666669</v>
      </c>
    </row>
    <row r="20" spans="1:22" ht="28.5" customHeight="1" x14ac:dyDescent="0.25">
      <c r="A20" s="99"/>
      <c r="B20" s="53">
        <v>17</v>
      </c>
      <c r="C20" s="54" t="s">
        <v>32</v>
      </c>
      <c r="D20" s="54" t="s">
        <v>54</v>
      </c>
      <c r="E20" s="54">
        <v>600</v>
      </c>
      <c r="F20" s="53">
        <v>2</v>
      </c>
      <c r="G20" s="23">
        <v>405000</v>
      </c>
      <c r="H20" s="15">
        <f t="shared" si="0"/>
        <v>76950</v>
      </c>
      <c r="I20" s="15">
        <f t="shared" si="1"/>
        <v>481950</v>
      </c>
      <c r="J20" s="24">
        <f t="shared" si="2"/>
        <v>963900</v>
      </c>
      <c r="K20" s="23">
        <v>420000</v>
      </c>
      <c r="L20" s="15">
        <f t="shared" si="3"/>
        <v>79800</v>
      </c>
      <c r="M20" s="15">
        <f t="shared" si="4"/>
        <v>499800</v>
      </c>
      <c r="N20" s="24">
        <f t="shared" si="5"/>
        <v>999600</v>
      </c>
      <c r="O20" s="23">
        <v>400000</v>
      </c>
      <c r="P20" s="15">
        <f t="shared" si="6"/>
        <v>76000</v>
      </c>
      <c r="Q20" s="15">
        <f t="shared" si="7"/>
        <v>476000</v>
      </c>
      <c r="R20" s="24">
        <f t="shared" si="8"/>
        <v>952000</v>
      </c>
      <c r="S20" s="23">
        <f t="shared" si="9"/>
        <v>408333.33333333331</v>
      </c>
      <c r="T20" s="15">
        <f t="shared" si="10"/>
        <v>77583.333333333328</v>
      </c>
      <c r="U20" s="15">
        <f t="shared" si="11"/>
        <v>485916.66666666669</v>
      </c>
      <c r="V20" s="24">
        <f t="shared" si="12"/>
        <v>971833.33333333337</v>
      </c>
    </row>
    <row r="21" spans="1:22" ht="28.5" customHeight="1" x14ac:dyDescent="0.25">
      <c r="A21" s="99"/>
      <c r="B21" s="53">
        <v>18</v>
      </c>
      <c r="C21" s="54" t="s">
        <v>6</v>
      </c>
      <c r="D21" s="54" t="s">
        <v>83</v>
      </c>
      <c r="E21" s="54">
        <v>471</v>
      </c>
      <c r="F21" s="53">
        <v>2</v>
      </c>
      <c r="G21" s="23">
        <v>176000</v>
      </c>
      <c r="H21" s="15">
        <f t="shared" si="0"/>
        <v>33440</v>
      </c>
      <c r="I21" s="15">
        <f t="shared" si="1"/>
        <v>209440</v>
      </c>
      <c r="J21" s="24">
        <f t="shared" si="2"/>
        <v>418880</v>
      </c>
      <c r="K21" s="23">
        <v>190000</v>
      </c>
      <c r="L21" s="15">
        <f t="shared" si="3"/>
        <v>36100</v>
      </c>
      <c r="M21" s="15">
        <f t="shared" si="4"/>
        <v>226100</v>
      </c>
      <c r="N21" s="24">
        <f t="shared" si="5"/>
        <v>452200</v>
      </c>
      <c r="O21" s="23">
        <v>170000</v>
      </c>
      <c r="P21" s="15">
        <f t="shared" si="6"/>
        <v>32300</v>
      </c>
      <c r="Q21" s="15">
        <f t="shared" si="7"/>
        <v>202300</v>
      </c>
      <c r="R21" s="24">
        <f t="shared" si="8"/>
        <v>404600</v>
      </c>
      <c r="S21" s="23">
        <f t="shared" si="9"/>
        <v>178666.66666666666</v>
      </c>
      <c r="T21" s="15">
        <f t="shared" si="10"/>
        <v>33946.666666666664</v>
      </c>
      <c r="U21" s="15">
        <f t="shared" si="11"/>
        <v>212613.33333333334</v>
      </c>
      <c r="V21" s="24">
        <f t="shared" si="12"/>
        <v>425226.66666666669</v>
      </c>
    </row>
    <row r="22" spans="1:22" ht="28.5" customHeight="1" x14ac:dyDescent="0.25">
      <c r="A22" s="99"/>
      <c r="B22" s="53">
        <v>19</v>
      </c>
      <c r="C22" s="54" t="s">
        <v>7</v>
      </c>
      <c r="D22" s="54" t="s">
        <v>97</v>
      </c>
      <c r="E22" s="54">
        <v>60</v>
      </c>
      <c r="F22" s="53">
        <v>2</v>
      </c>
      <c r="G22" s="23">
        <v>52500</v>
      </c>
      <c r="H22" s="15">
        <f t="shared" si="0"/>
        <v>9975</v>
      </c>
      <c r="I22" s="15">
        <f t="shared" si="1"/>
        <v>62475</v>
      </c>
      <c r="J22" s="24">
        <f t="shared" si="2"/>
        <v>124950</v>
      </c>
      <c r="K22" s="23">
        <v>55000</v>
      </c>
      <c r="L22" s="15">
        <f t="shared" si="3"/>
        <v>10450</v>
      </c>
      <c r="M22" s="15">
        <f t="shared" si="4"/>
        <v>65450</v>
      </c>
      <c r="N22" s="24">
        <f t="shared" si="5"/>
        <v>130900</v>
      </c>
      <c r="O22" s="23">
        <v>50000</v>
      </c>
      <c r="P22" s="15">
        <f t="shared" si="6"/>
        <v>9500</v>
      </c>
      <c r="Q22" s="15">
        <f t="shared" si="7"/>
        <v>59500</v>
      </c>
      <c r="R22" s="24">
        <f t="shared" si="8"/>
        <v>119000</v>
      </c>
      <c r="S22" s="23">
        <f t="shared" si="9"/>
        <v>52500</v>
      </c>
      <c r="T22" s="15">
        <f t="shared" si="10"/>
        <v>9975</v>
      </c>
      <c r="U22" s="15">
        <f t="shared" si="11"/>
        <v>62475</v>
      </c>
      <c r="V22" s="24">
        <f t="shared" si="12"/>
        <v>124950</v>
      </c>
    </row>
    <row r="23" spans="1:22" ht="28.5" customHeight="1" x14ac:dyDescent="0.25">
      <c r="A23" s="99"/>
      <c r="B23" s="53">
        <v>20</v>
      </c>
      <c r="C23" s="54" t="s">
        <v>7</v>
      </c>
      <c r="D23" s="54" t="s">
        <v>98</v>
      </c>
      <c r="E23" s="54">
        <v>660</v>
      </c>
      <c r="F23" s="53">
        <v>2</v>
      </c>
      <c r="G23" s="23">
        <v>405000</v>
      </c>
      <c r="H23" s="15">
        <f t="shared" si="0"/>
        <v>76950</v>
      </c>
      <c r="I23" s="15">
        <f t="shared" si="1"/>
        <v>481950</v>
      </c>
      <c r="J23" s="24">
        <f t="shared" si="2"/>
        <v>963900</v>
      </c>
      <c r="K23" s="23">
        <v>420000</v>
      </c>
      <c r="L23" s="15">
        <f t="shared" si="3"/>
        <v>79800</v>
      </c>
      <c r="M23" s="15">
        <f t="shared" si="4"/>
        <v>499800</v>
      </c>
      <c r="N23" s="24">
        <f t="shared" si="5"/>
        <v>999600</v>
      </c>
      <c r="O23" s="23">
        <v>400000</v>
      </c>
      <c r="P23" s="15">
        <f t="shared" si="6"/>
        <v>76000</v>
      </c>
      <c r="Q23" s="15">
        <f t="shared" si="7"/>
        <v>476000</v>
      </c>
      <c r="R23" s="24">
        <f t="shared" si="8"/>
        <v>952000</v>
      </c>
      <c r="S23" s="23">
        <f t="shared" si="9"/>
        <v>408333.33333333331</v>
      </c>
      <c r="T23" s="15">
        <f t="shared" si="10"/>
        <v>77583.333333333328</v>
      </c>
      <c r="U23" s="15">
        <f t="shared" si="11"/>
        <v>485916.66666666669</v>
      </c>
      <c r="V23" s="24">
        <f t="shared" si="12"/>
        <v>971833.33333333337</v>
      </c>
    </row>
    <row r="24" spans="1:22" ht="28.5" customHeight="1" x14ac:dyDescent="0.25">
      <c r="A24" s="99"/>
      <c r="B24" s="53">
        <v>21</v>
      </c>
      <c r="C24" s="54" t="s">
        <v>7</v>
      </c>
      <c r="D24" s="54" t="s">
        <v>100</v>
      </c>
      <c r="E24" s="54">
        <v>122</v>
      </c>
      <c r="F24" s="53">
        <v>2</v>
      </c>
      <c r="G24" s="23">
        <v>97000</v>
      </c>
      <c r="H24" s="15">
        <f t="shared" si="0"/>
        <v>18430</v>
      </c>
      <c r="I24" s="15">
        <f t="shared" si="1"/>
        <v>115430</v>
      </c>
      <c r="J24" s="24">
        <f t="shared" si="2"/>
        <v>230860</v>
      </c>
      <c r="K24" s="23">
        <v>100000</v>
      </c>
      <c r="L24" s="15">
        <f t="shared" si="3"/>
        <v>19000</v>
      </c>
      <c r="M24" s="15">
        <f t="shared" si="4"/>
        <v>119000</v>
      </c>
      <c r="N24" s="24">
        <f t="shared" si="5"/>
        <v>238000</v>
      </c>
      <c r="O24" s="23">
        <v>90000</v>
      </c>
      <c r="P24" s="15">
        <f t="shared" si="6"/>
        <v>17100</v>
      </c>
      <c r="Q24" s="15">
        <f t="shared" si="7"/>
        <v>107100</v>
      </c>
      <c r="R24" s="24">
        <f t="shared" si="8"/>
        <v>214200</v>
      </c>
      <c r="S24" s="23">
        <f t="shared" si="9"/>
        <v>95666.666666666672</v>
      </c>
      <c r="T24" s="15">
        <f t="shared" si="10"/>
        <v>18176.666666666668</v>
      </c>
      <c r="U24" s="15">
        <f t="shared" si="11"/>
        <v>113843.33333333333</v>
      </c>
      <c r="V24" s="24">
        <f t="shared" si="12"/>
        <v>227686.66666666666</v>
      </c>
    </row>
    <row r="25" spans="1:22" ht="28.5" customHeight="1" x14ac:dyDescent="0.25">
      <c r="A25" s="99"/>
      <c r="B25" s="53">
        <v>22</v>
      </c>
      <c r="C25" s="54" t="s">
        <v>7</v>
      </c>
      <c r="D25" s="54" t="s">
        <v>102</v>
      </c>
      <c r="E25" s="54">
        <v>42</v>
      </c>
      <c r="F25" s="53">
        <v>2</v>
      </c>
      <c r="G25" s="23">
        <v>52500</v>
      </c>
      <c r="H25" s="15">
        <f t="shared" si="0"/>
        <v>9975</v>
      </c>
      <c r="I25" s="15">
        <f t="shared" si="1"/>
        <v>62475</v>
      </c>
      <c r="J25" s="24">
        <f t="shared" si="2"/>
        <v>124950</v>
      </c>
      <c r="K25" s="23">
        <v>55000</v>
      </c>
      <c r="L25" s="15">
        <f t="shared" si="3"/>
        <v>10450</v>
      </c>
      <c r="M25" s="15">
        <f t="shared" si="4"/>
        <v>65450</v>
      </c>
      <c r="N25" s="24">
        <f t="shared" si="5"/>
        <v>130900</v>
      </c>
      <c r="O25" s="23">
        <v>50000</v>
      </c>
      <c r="P25" s="15">
        <f t="shared" si="6"/>
        <v>9500</v>
      </c>
      <c r="Q25" s="15">
        <f t="shared" si="7"/>
        <v>59500</v>
      </c>
      <c r="R25" s="24">
        <f t="shared" si="8"/>
        <v>119000</v>
      </c>
      <c r="S25" s="23">
        <f t="shared" si="9"/>
        <v>52500</v>
      </c>
      <c r="T25" s="15">
        <f t="shared" si="10"/>
        <v>9975</v>
      </c>
      <c r="U25" s="15">
        <f t="shared" si="11"/>
        <v>62475</v>
      </c>
      <c r="V25" s="24">
        <f t="shared" si="12"/>
        <v>124950</v>
      </c>
    </row>
    <row r="26" spans="1:22" ht="28.5" customHeight="1" x14ac:dyDescent="0.25">
      <c r="A26" s="99"/>
      <c r="B26" s="53">
        <v>23</v>
      </c>
      <c r="C26" s="54" t="s">
        <v>7</v>
      </c>
      <c r="D26" s="54" t="s">
        <v>99</v>
      </c>
      <c r="E26" s="54">
        <v>36</v>
      </c>
      <c r="F26" s="53">
        <v>2</v>
      </c>
      <c r="G26" s="23">
        <v>52500</v>
      </c>
      <c r="H26" s="15">
        <f t="shared" si="0"/>
        <v>9975</v>
      </c>
      <c r="I26" s="15">
        <f t="shared" si="1"/>
        <v>62475</v>
      </c>
      <c r="J26" s="24">
        <f t="shared" si="2"/>
        <v>124950</v>
      </c>
      <c r="K26" s="23">
        <v>55000</v>
      </c>
      <c r="L26" s="15">
        <f t="shared" si="3"/>
        <v>10450</v>
      </c>
      <c r="M26" s="15">
        <f t="shared" si="4"/>
        <v>65450</v>
      </c>
      <c r="N26" s="24">
        <f t="shared" si="5"/>
        <v>130900</v>
      </c>
      <c r="O26" s="23">
        <v>50000</v>
      </c>
      <c r="P26" s="15">
        <f t="shared" si="6"/>
        <v>9500</v>
      </c>
      <c r="Q26" s="15">
        <f t="shared" si="7"/>
        <v>59500</v>
      </c>
      <c r="R26" s="24">
        <f t="shared" si="8"/>
        <v>119000</v>
      </c>
      <c r="S26" s="23">
        <f t="shared" si="9"/>
        <v>52500</v>
      </c>
      <c r="T26" s="15">
        <f t="shared" si="10"/>
        <v>9975</v>
      </c>
      <c r="U26" s="15">
        <f t="shared" si="11"/>
        <v>62475</v>
      </c>
      <c r="V26" s="24">
        <f t="shared" si="12"/>
        <v>124950</v>
      </c>
    </row>
    <row r="27" spans="1:22" ht="28.5" customHeight="1" x14ac:dyDescent="0.25">
      <c r="A27" s="99"/>
      <c r="B27" s="53">
        <v>24</v>
      </c>
      <c r="C27" s="54" t="s">
        <v>7</v>
      </c>
      <c r="D27" s="54" t="s">
        <v>96</v>
      </c>
      <c r="E27" s="54">
        <v>820</v>
      </c>
      <c r="F27" s="53">
        <v>2</v>
      </c>
      <c r="G27" s="23">
        <v>405000</v>
      </c>
      <c r="H27" s="15">
        <f t="shared" si="0"/>
        <v>76950</v>
      </c>
      <c r="I27" s="15">
        <f t="shared" si="1"/>
        <v>481950</v>
      </c>
      <c r="J27" s="24">
        <f t="shared" si="2"/>
        <v>963900</v>
      </c>
      <c r="K27" s="23">
        <v>420000</v>
      </c>
      <c r="L27" s="15">
        <f t="shared" si="3"/>
        <v>79800</v>
      </c>
      <c r="M27" s="15">
        <f t="shared" si="4"/>
        <v>499800</v>
      </c>
      <c r="N27" s="24">
        <f t="shared" si="5"/>
        <v>999600</v>
      </c>
      <c r="O27" s="23">
        <v>400000</v>
      </c>
      <c r="P27" s="15">
        <f t="shared" si="6"/>
        <v>76000</v>
      </c>
      <c r="Q27" s="15">
        <f t="shared" si="7"/>
        <v>476000</v>
      </c>
      <c r="R27" s="24">
        <f t="shared" si="8"/>
        <v>952000</v>
      </c>
      <c r="S27" s="23">
        <f t="shared" si="9"/>
        <v>408333.33333333331</v>
      </c>
      <c r="T27" s="15">
        <f t="shared" si="10"/>
        <v>77583.333333333328</v>
      </c>
      <c r="U27" s="15">
        <f t="shared" si="11"/>
        <v>485916.66666666669</v>
      </c>
      <c r="V27" s="24">
        <f t="shared" si="12"/>
        <v>971833.33333333337</v>
      </c>
    </row>
    <row r="28" spans="1:22" ht="28.5" customHeight="1" x14ac:dyDescent="0.25">
      <c r="A28" s="99"/>
      <c r="B28" s="53">
        <v>25</v>
      </c>
      <c r="C28" s="54" t="s">
        <v>7</v>
      </c>
      <c r="D28" s="54" t="s">
        <v>101</v>
      </c>
      <c r="E28" s="54">
        <v>117</v>
      </c>
      <c r="F28" s="53">
        <v>2</v>
      </c>
      <c r="G28" s="23">
        <v>97000</v>
      </c>
      <c r="H28" s="15">
        <f t="shared" si="0"/>
        <v>18430</v>
      </c>
      <c r="I28" s="15">
        <f t="shared" si="1"/>
        <v>115430</v>
      </c>
      <c r="J28" s="24">
        <f t="shared" si="2"/>
        <v>230860</v>
      </c>
      <c r="K28" s="23">
        <v>100000</v>
      </c>
      <c r="L28" s="15">
        <f t="shared" si="3"/>
        <v>19000</v>
      </c>
      <c r="M28" s="15">
        <f t="shared" si="4"/>
        <v>119000</v>
      </c>
      <c r="N28" s="24">
        <f t="shared" si="5"/>
        <v>238000</v>
      </c>
      <c r="O28" s="23">
        <v>90000</v>
      </c>
      <c r="P28" s="15">
        <f t="shared" si="6"/>
        <v>17100</v>
      </c>
      <c r="Q28" s="15">
        <f t="shared" si="7"/>
        <v>107100</v>
      </c>
      <c r="R28" s="24">
        <f t="shared" si="8"/>
        <v>214200</v>
      </c>
      <c r="S28" s="23">
        <f t="shared" si="9"/>
        <v>95666.666666666672</v>
      </c>
      <c r="T28" s="15">
        <f t="shared" si="10"/>
        <v>18176.666666666668</v>
      </c>
      <c r="U28" s="15">
        <f t="shared" si="11"/>
        <v>113843.33333333333</v>
      </c>
      <c r="V28" s="24">
        <f t="shared" si="12"/>
        <v>227686.66666666666</v>
      </c>
    </row>
    <row r="29" spans="1:22" ht="28.5" customHeight="1" x14ac:dyDescent="0.25">
      <c r="A29" s="99"/>
      <c r="B29" s="53">
        <v>26</v>
      </c>
      <c r="C29" s="54" t="s">
        <v>8</v>
      </c>
      <c r="D29" s="54" t="s">
        <v>34</v>
      </c>
      <c r="E29" s="54">
        <v>318</v>
      </c>
      <c r="F29" s="53">
        <v>2</v>
      </c>
      <c r="G29" s="23">
        <v>176000</v>
      </c>
      <c r="H29" s="15">
        <f t="shared" si="0"/>
        <v>33440</v>
      </c>
      <c r="I29" s="15">
        <f t="shared" si="1"/>
        <v>209440</v>
      </c>
      <c r="J29" s="24">
        <f t="shared" si="2"/>
        <v>418880</v>
      </c>
      <c r="K29" s="23">
        <v>190000</v>
      </c>
      <c r="L29" s="15">
        <f t="shared" si="3"/>
        <v>36100</v>
      </c>
      <c r="M29" s="15">
        <f t="shared" si="4"/>
        <v>226100</v>
      </c>
      <c r="N29" s="24">
        <f t="shared" si="5"/>
        <v>452200</v>
      </c>
      <c r="O29" s="23">
        <v>170000</v>
      </c>
      <c r="P29" s="15">
        <f t="shared" si="6"/>
        <v>32300</v>
      </c>
      <c r="Q29" s="15">
        <f t="shared" si="7"/>
        <v>202300</v>
      </c>
      <c r="R29" s="24">
        <f t="shared" si="8"/>
        <v>404600</v>
      </c>
      <c r="S29" s="23">
        <f t="shared" si="9"/>
        <v>178666.66666666666</v>
      </c>
      <c r="T29" s="15">
        <f t="shared" si="10"/>
        <v>33946.666666666664</v>
      </c>
      <c r="U29" s="15">
        <f t="shared" si="11"/>
        <v>212613.33333333334</v>
      </c>
      <c r="V29" s="24">
        <f t="shared" si="12"/>
        <v>425226.66666666669</v>
      </c>
    </row>
    <row r="30" spans="1:22" ht="28.5" customHeight="1" x14ac:dyDescent="0.25">
      <c r="A30" s="99"/>
      <c r="B30" s="53">
        <v>27</v>
      </c>
      <c r="C30" s="54" t="s">
        <v>82</v>
      </c>
      <c r="D30" s="54" t="s">
        <v>51</v>
      </c>
      <c r="E30" s="54">
        <v>210</v>
      </c>
      <c r="F30" s="53">
        <v>2</v>
      </c>
      <c r="G30" s="23">
        <v>176000</v>
      </c>
      <c r="H30" s="15">
        <f t="shared" si="0"/>
        <v>33440</v>
      </c>
      <c r="I30" s="15">
        <f t="shared" si="1"/>
        <v>209440</v>
      </c>
      <c r="J30" s="24">
        <f t="shared" si="2"/>
        <v>418880</v>
      </c>
      <c r="K30" s="23">
        <v>190000</v>
      </c>
      <c r="L30" s="15">
        <f t="shared" si="3"/>
        <v>36100</v>
      </c>
      <c r="M30" s="15">
        <f t="shared" si="4"/>
        <v>226100</v>
      </c>
      <c r="N30" s="24">
        <f t="shared" si="5"/>
        <v>452200</v>
      </c>
      <c r="O30" s="23">
        <v>170000</v>
      </c>
      <c r="P30" s="15">
        <f t="shared" si="6"/>
        <v>32300</v>
      </c>
      <c r="Q30" s="15">
        <f t="shared" si="7"/>
        <v>202300</v>
      </c>
      <c r="R30" s="24">
        <f t="shared" si="8"/>
        <v>404600</v>
      </c>
      <c r="S30" s="23">
        <f t="shared" si="9"/>
        <v>178666.66666666666</v>
      </c>
      <c r="T30" s="15">
        <f t="shared" si="10"/>
        <v>33946.666666666664</v>
      </c>
      <c r="U30" s="15">
        <f t="shared" si="11"/>
        <v>212613.33333333334</v>
      </c>
      <c r="V30" s="24">
        <f t="shared" si="12"/>
        <v>425226.66666666669</v>
      </c>
    </row>
    <row r="31" spans="1:22" ht="28.5" customHeight="1" x14ac:dyDescent="0.25">
      <c r="A31" s="99"/>
      <c r="B31" s="53">
        <v>28</v>
      </c>
      <c r="C31" s="54" t="s">
        <v>9</v>
      </c>
      <c r="D31" s="54" t="s">
        <v>35</v>
      </c>
      <c r="E31" s="54">
        <v>341</v>
      </c>
      <c r="F31" s="53">
        <v>2</v>
      </c>
      <c r="G31" s="23">
        <v>176000</v>
      </c>
      <c r="H31" s="15">
        <f t="shared" si="0"/>
        <v>33440</v>
      </c>
      <c r="I31" s="15">
        <f t="shared" si="1"/>
        <v>209440</v>
      </c>
      <c r="J31" s="24">
        <f t="shared" si="2"/>
        <v>418880</v>
      </c>
      <c r="K31" s="23">
        <v>190000</v>
      </c>
      <c r="L31" s="15">
        <f t="shared" si="3"/>
        <v>36100</v>
      </c>
      <c r="M31" s="15">
        <f t="shared" si="4"/>
        <v>226100</v>
      </c>
      <c r="N31" s="24">
        <f t="shared" si="5"/>
        <v>452200</v>
      </c>
      <c r="O31" s="23">
        <v>170000</v>
      </c>
      <c r="P31" s="15">
        <f t="shared" si="6"/>
        <v>32300</v>
      </c>
      <c r="Q31" s="15">
        <f t="shared" si="7"/>
        <v>202300</v>
      </c>
      <c r="R31" s="24">
        <f t="shared" si="8"/>
        <v>404600</v>
      </c>
      <c r="S31" s="23">
        <f t="shared" si="9"/>
        <v>178666.66666666666</v>
      </c>
      <c r="T31" s="15">
        <f t="shared" si="10"/>
        <v>33946.666666666664</v>
      </c>
      <c r="U31" s="15">
        <f t="shared" si="11"/>
        <v>212613.33333333334</v>
      </c>
      <c r="V31" s="24">
        <f t="shared" si="12"/>
        <v>425226.66666666669</v>
      </c>
    </row>
    <row r="32" spans="1:22" ht="29.45" customHeight="1" x14ac:dyDescent="0.25">
      <c r="A32" s="97" t="s">
        <v>64</v>
      </c>
      <c r="B32" s="53">
        <v>29</v>
      </c>
      <c r="C32" s="54" t="s">
        <v>4</v>
      </c>
      <c r="D32" s="54" t="s">
        <v>154</v>
      </c>
      <c r="E32" s="54">
        <v>652</v>
      </c>
      <c r="F32" s="53">
        <v>2</v>
      </c>
      <c r="G32" s="23">
        <v>405000</v>
      </c>
      <c r="H32" s="15">
        <f t="shared" si="0"/>
        <v>76950</v>
      </c>
      <c r="I32" s="15">
        <f t="shared" si="1"/>
        <v>481950</v>
      </c>
      <c r="J32" s="24">
        <f t="shared" si="2"/>
        <v>963900</v>
      </c>
      <c r="K32" s="23">
        <v>420000</v>
      </c>
      <c r="L32" s="15">
        <f t="shared" si="3"/>
        <v>79800</v>
      </c>
      <c r="M32" s="15">
        <f t="shared" si="4"/>
        <v>499800</v>
      </c>
      <c r="N32" s="24">
        <f t="shared" si="5"/>
        <v>999600</v>
      </c>
      <c r="O32" s="23">
        <v>400000</v>
      </c>
      <c r="P32" s="15">
        <f t="shared" si="6"/>
        <v>76000</v>
      </c>
      <c r="Q32" s="15">
        <f t="shared" si="7"/>
        <v>476000</v>
      </c>
      <c r="R32" s="24">
        <f t="shared" si="8"/>
        <v>952000</v>
      </c>
      <c r="S32" s="23">
        <f t="shared" si="9"/>
        <v>408333.33333333331</v>
      </c>
      <c r="T32" s="15">
        <f t="shared" si="10"/>
        <v>77583.333333333328</v>
      </c>
      <c r="U32" s="15">
        <f t="shared" si="11"/>
        <v>485916.66666666669</v>
      </c>
      <c r="V32" s="24">
        <f t="shared" si="12"/>
        <v>971833.33333333337</v>
      </c>
    </row>
    <row r="33" spans="1:22" ht="24.95" customHeight="1" x14ac:dyDescent="0.25">
      <c r="A33" s="97"/>
      <c r="B33" s="53">
        <v>30</v>
      </c>
      <c r="C33" s="54" t="s">
        <v>4</v>
      </c>
      <c r="D33" s="54" t="s">
        <v>107</v>
      </c>
      <c r="E33" s="54">
        <v>154</v>
      </c>
      <c r="F33" s="53">
        <v>2</v>
      </c>
      <c r="G33" s="23">
        <v>97000</v>
      </c>
      <c r="H33" s="15">
        <f t="shared" si="0"/>
        <v>18430</v>
      </c>
      <c r="I33" s="15">
        <f t="shared" si="1"/>
        <v>115430</v>
      </c>
      <c r="J33" s="24">
        <f t="shared" si="2"/>
        <v>230860</v>
      </c>
      <c r="K33" s="23">
        <v>100000</v>
      </c>
      <c r="L33" s="15">
        <f t="shared" si="3"/>
        <v>19000</v>
      </c>
      <c r="M33" s="15">
        <f t="shared" si="4"/>
        <v>119000</v>
      </c>
      <c r="N33" s="24">
        <f t="shared" si="5"/>
        <v>238000</v>
      </c>
      <c r="O33" s="23">
        <v>90000</v>
      </c>
      <c r="P33" s="15">
        <f t="shared" si="6"/>
        <v>17100</v>
      </c>
      <c r="Q33" s="15">
        <f t="shared" si="7"/>
        <v>107100</v>
      </c>
      <c r="R33" s="24">
        <f t="shared" si="8"/>
        <v>214200</v>
      </c>
      <c r="S33" s="23">
        <f t="shared" si="9"/>
        <v>95666.666666666672</v>
      </c>
      <c r="T33" s="15">
        <f t="shared" si="10"/>
        <v>18176.666666666668</v>
      </c>
      <c r="U33" s="15">
        <f t="shared" si="11"/>
        <v>113843.33333333333</v>
      </c>
      <c r="V33" s="24">
        <f t="shared" si="12"/>
        <v>227686.66666666666</v>
      </c>
    </row>
    <row r="34" spans="1:22" ht="24.95" customHeight="1" x14ac:dyDescent="0.25">
      <c r="A34" s="97"/>
      <c r="B34" s="53">
        <v>31</v>
      </c>
      <c r="C34" s="54" t="s">
        <v>63</v>
      </c>
      <c r="D34" s="54" t="s">
        <v>105</v>
      </c>
      <c r="E34" s="54">
        <v>352</v>
      </c>
      <c r="F34" s="53">
        <v>2</v>
      </c>
      <c r="G34" s="23">
        <v>176000</v>
      </c>
      <c r="H34" s="15">
        <f t="shared" si="0"/>
        <v>33440</v>
      </c>
      <c r="I34" s="15">
        <f t="shared" si="1"/>
        <v>209440</v>
      </c>
      <c r="J34" s="24">
        <f t="shared" si="2"/>
        <v>418880</v>
      </c>
      <c r="K34" s="23">
        <v>190000</v>
      </c>
      <c r="L34" s="15">
        <f t="shared" si="3"/>
        <v>36100</v>
      </c>
      <c r="M34" s="15">
        <f t="shared" si="4"/>
        <v>226100</v>
      </c>
      <c r="N34" s="24">
        <f t="shared" si="5"/>
        <v>452200</v>
      </c>
      <c r="O34" s="23">
        <v>170000</v>
      </c>
      <c r="P34" s="15">
        <f t="shared" si="6"/>
        <v>32300</v>
      </c>
      <c r="Q34" s="15">
        <f t="shared" si="7"/>
        <v>202300</v>
      </c>
      <c r="R34" s="24">
        <f t="shared" si="8"/>
        <v>404600</v>
      </c>
      <c r="S34" s="23">
        <f t="shared" si="9"/>
        <v>178666.66666666666</v>
      </c>
      <c r="T34" s="15">
        <f t="shared" si="10"/>
        <v>33946.666666666664</v>
      </c>
      <c r="U34" s="15">
        <f t="shared" si="11"/>
        <v>212613.33333333334</v>
      </c>
      <c r="V34" s="24">
        <f t="shared" si="12"/>
        <v>425226.66666666669</v>
      </c>
    </row>
    <row r="35" spans="1:22" ht="27.95" customHeight="1" x14ac:dyDescent="0.25">
      <c r="A35" s="97"/>
      <c r="B35" s="53">
        <v>32</v>
      </c>
      <c r="C35" s="54" t="s">
        <v>5</v>
      </c>
      <c r="D35" s="54" t="s">
        <v>33</v>
      </c>
      <c r="E35" s="54">
        <v>172</v>
      </c>
      <c r="F35" s="53">
        <v>2</v>
      </c>
      <c r="G35" s="23">
        <v>97000</v>
      </c>
      <c r="H35" s="15">
        <f t="shared" si="0"/>
        <v>18430</v>
      </c>
      <c r="I35" s="15">
        <f t="shared" si="1"/>
        <v>115430</v>
      </c>
      <c r="J35" s="24">
        <f t="shared" si="2"/>
        <v>230860</v>
      </c>
      <c r="K35" s="23">
        <v>100000</v>
      </c>
      <c r="L35" s="15">
        <f t="shared" si="3"/>
        <v>19000</v>
      </c>
      <c r="M35" s="15">
        <f t="shared" si="4"/>
        <v>119000</v>
      </c>
      <c r="N35" s="24">
        <f t="shared" si="5"/>
        <v>238000</v>
      </c>
      <c r="O35" s="23">
        <v>90000</v>
      </c>
      <c r="P35" s="15">
        <f t="shared" si="6"/>
        <v>17100</v>
      </c>
      <c r="Q35" s="15">
        <f t="shared" si="7"/>
        <v>107100</v>
      </c>
      <c r="R35" s="24">
        <f t="shared" si="8"/>
        <v>214200</v>
      </c>
      <c r="S35" s="23">
        <f t="shared" si="9"/>
        <v>95666.666666666672</v>
      </c>
      <c r="T35" s="15">
        <f t="shared" si="10"/>
        <v>18176.666666666668</v>
      </c>
      <c r="U35" s="15">
        <f t="shared" si="11"/>
        <v>113843.33333333333</v>
      </c>
      <c r="V35" s="24">
        <f t="shared" si="12"/>
        <v>227686.66666666666</v>
      </c>
    </row>
    <row r="36" spans="1:22" ht="30.6" customHeight="1" x14ac:dyDescent="0.25">
      <c r="A36" s="97"/>
      <c r="B36" s="53">
        <v>33</v>
      </c>
      <c r="C36" s="54" t="s">
        <v>155</v>
      </c>
      <c r="D36" s="54" t="s">
        <v>106</v>
      </c>
      <c r="E36" s="54">
        <v>490</v>
      </c>
      <c r="F36" s="53">
        <v>2</v>
      </c>
      <c r="G36" s="23">
        <v>176000</v>
      </c>
      <c r="H36" s="15">
        <f t="shared" si="0"/>
        <v>33440</v>
      </c>
      <c r="I36" s="15">
        <f t="shared" si="1"/>
        <v>209440</v>
      </c>
      <c r="J36" s="24">
        <f t="shared" si="2"/>
        <v>418880</v>
      </c>
      <c r="K36" s="23">
        <v>190000</v>
      </c>
      <c r="L36" s="15">
        <f t="shared" si="3"/>
        <v>36100</v>
      </c>
      <c r="M36" s="15">
        <f t="shared" si="4"/>
        <v>226100</v>
      </c>
      <c r="N36" s="24">
        <f t="shared" si="5"/>
        <v>452200</v>
      </c>
      <c r="O36" s="23">
        <v>170000</v>
      </c>
      <c r="P36" s="15">
        <f t="shared" si="6"/>
        <v>32300</v>
      </c>
      <c r="Q36" s="15">
        <f t="shared" si="7"/>
        <v>202300</v>
      </c>
      <c r="R36" s="24">
        <f t="shared" si="8"/>
        <v>404600</v>
      </c>
      <c r="S36" s="23">
        <f t="shared" si="9"/>
        <v>178666.66666666666</v>
      </c>
      <c r="T36" s="15">
        <f t="shared" si="10"/>
        <v>33946.666666666664</v>
      </c>
      <c r="U36" s="15">
        <f t="shared" si="11"/>
        <v>212613.33333333334</v>
      </c>
      <c r="V36" s="24">
        <f t="shared" si="12"/>
        <v>425226.66666666669</v>
      </c>
    </row>
    <row r="37" spans="1:22" ht="30.6" customHeight="1" x14ac:dyDescent="0.25">
      <c r="A37" s="97"/>
      <c r="B37" s="53">
        <v>34</v>
      </c>
      <c r="C37" s="54" t="s">
        <v>156</v>
      </c>
      <c r="D37" s="54" t="s">
        <v>108</v>
      </c>
      <c r="E37" s="54">
        <v>510</v>
      </c>
      <c r="F37" s="53">
        <v>2</v>
      </c>
      <c r="G37" s="23">
        <v>405000</v>
      </c>
      <c r="H37" s="15">
        <f t="shared" si="0"/>
        <v>76950</v>
      </c>
      <c r="I37" s="15">
        <f t="shared" si="1"/>
        <v>481950</v>
      </c>
      <c r="J37" s="24">
        <f t="shared" si="2"/>
        <v>963900</v>
      </c>
      <c r="K37" s="23">
        <v>420000</v>
      </c>
      <c r="L37" s="15">
        <f t="shared" si="3"/>
        <v>79800</v>
      </c>
      <c r="M37" s="15">
        <f t="shared" si="4"/>
        <v>499800</v>
      </c>
      <c r="N37" s="24">
        <f t="shared" si="5"/>
        <v>999600</v>
      </c>
      <c r="O37" s="23">
        <v>400000</v>
      </c>
      <c r="P37" s="15">
        <f t="shared" si="6"/>
        <v>76000</v>
      </c>
      <c r="Q37" s="15">
        <f t="shared" si="7"/>
        <v>476000</v>
      </c>
      <c r="R37" s="24">
        <f t="shared" si="8"/>
        <v>952000</v>
      </c>
      <c r="S37" s="23">
        <f t="shared" si="9"/>
        <v>408333.33333333331</v>
      </c>
      <c r="T37" s="15">
        <f t="shared" si="10"/>
        <v>77583.333333333328</v>
      </c>
      <c r="U37" s="15">
        <f t="shared" si="11"/>
        <v>485916.66666666669</v>
      </c>
      <c r="V37" s="24">
        <f t="shared" si="12"/>
        <v>971833.33333333337</v>
      </c>
    </row>
    <row r="38" spans="1:22" ht="38.1" customHeight="1" x14ac:dyDescent="0.25">
      <c r="A38" s="100" t="s">
        <v>119</v>
      </c>
      <c r="B38" s="53">
        <v>35</v>
      </c>
      <c r="C38" s="54" t="s">
        <v>10</v>
      </c>
      <c r="D38" s="54" t="s">
        <v>36</v>
      </c>
      <c r="E38" s="57">
        <v>2444</v>
      </c>
      <c r="F38" s="53">
        <v>2</v>
      </c>
      <c r="G38" s="23">
        <v>921388</v>
      </c>
      <c r="H38" s="15">
        <f t="shared" si="0"/>
        <v>175063.72</v>
      </c>
      <c r="I38" s="15">
        <f t="shared" si="1"/>
        <v>1096451.72</v>
      </c>
      <c r="J38" s="24">
        <f t="shared" si="2"/>
        <v>2192903.44</v>
      </c>
      <c r="K38" s="23">
        <v>977600</v>
      </c>
      <c r="L38" s="15">
        <f t="shared" si="3"/>
        <v>185744</v>
      </c>
      <c r="M38" s="15">
        <f t="shared" si="4"/>
        <v>1163344</v>
      </c>
      <c r="N38" s="24">
        <f t="shared" si="5"/>
        <v>2326688</v>
      </c>
      <c r="O38" s="23">
        <v>953160</v>
      </c>
      <c r="P38" s="15">
        <f t="shared" si="6"/>
        <v>181100.4</v>
      </c>
      <c r="Q38" s="15">
        <f t="shared" si="7"/>
        <v>1134260.3999999999</v>
      </c>
      <c r="R38" s="24">
        <f t="shared" si="8"/>
        <v>2268520.7999999998</v>
      </c>
      <c r="S38" s="23">
        <f t="shared" si="9"/>
        <v>950716</v>
      </c>
      <c r="T38" s="15">
        <f t="shared" si="10"/>
        <v>180636.04</v>
      </c>
      <c r="U38" s="15">
        <f t="shared" si="11"/>
        <v>1131352.0399999998</v>
      </c>
      <c r="V38" s="24">
        <f t="shared" si="12"/>
        <v>2262704.0799999996</v>
      </c>
    </row>
    <row r="39" spans="1:22" ht="38.1" customHeight="1" x14ac:dyDescent="0.25">
      <c r="A39" s="101"/>
      <c r="B39" s="53">
        <v>36</v>
      </c>
      <c r="C39" s="54" t="s">
        <v>20</v>
      </c>
      <c r="D39" s="54" t="s">
        <v>45</v>
      </c>
      <c r="E39" s="54">
        <v>154</v>
      </c>
      <c r="F39" s="53">
        <v>2</v>
      </c>
      <c r="G39" s="23">
        <v>97000</v>
      </c>
      <c r="H39" s="15">
        <f t="shared" si="0"/>
        <v>18430</v>
      </c>
      <c r="I39" s="15">
        <f t="shared" si="1"/>
        <v>115430</v>
      </c>
      <c r="J39" s="24">
        <f t="shared" si="2"/>
        <v>230860</v>
      </c>
      <c r="K39" s="23">
        <v>100000</v>
      </c>
      <c r="L39" s="15">
        <f t="shared" si="3"/>
        <v>19000</v>
      </c>
      <c r="M39" s="15">
        <f t="shared" si="4"/>
        <v>119000</v>
      </c>
      <c r="N39" s="24">
        <f t="shared" si="5"/>
        <v>238000</v>
      </c>
      <c r="O39" s="23">
        <v>90000</v>
      </c>
      <c r="P39" s="15">
        <f t="shared" si="6"/>
        <v>17100</v>
      </c>
      <c r="Q39" s="15">
        <f t="shared" si="7"/>
        <v>107100</v>
      </c>
      <c r="R39" s="24">
        <f t="shared" si="8"/>
        <v>214200</v>
      </c>
      <c r="S39" s="23">
        <f t="shared" si="9"/>
        <v>95666.666666666672</v>
      </c>
      <c r="T39" s="15">
        <f t="shared" si="10"/>
        <v>18176.666666666668</v>
      </c>
      <c r="U39" s="15">
        <f t="shared" si="11"/>
        <v>113843.33333333333</v>
      </c>
      <c r="V39" s="24">
        <f t="shared" si="12"/>
        <v>227686.66666666666</v>
      </c>
    </row>
    <row r="40" spans="1:22" ht="38.1" customHeight="1" x14ac:dyDescent="0.25">
      <c r="A40" s="101"/>
      <c r="B40" s="53">
        <v>37</v>
      </c>
      <c r="C40" s="54" t="s">
        <v>21</v>
      </c>
      <c r="D40" s="54" t="s">
        <v>135</v>
      </c>
      <c r="E40" s="57">
        <v>1080</v>
      </c>
      <c r="F40" s="53">
        <v>2</v>
      </c>
      <c r="G40" s="23">
        <v>407160</v>
      </c>
      <c r="H40" s="15">
        <f t="shared" si="0"/>
        <v>77360.399999999994</v>
      </c>
      <c r="I40" s="15">
        <f t="shared" si="1"/>
        <v>484520.4</v>
      </c>
      <c r="J40" s="24">
        <f t="shared" si="2"/>
        <v>969040.8</v>
      </c>
      <c r="K40" s="23">
        <v>432000</v>
      </c>
      <c r="L40" s="15">
        <f t="shared" si="3"/>
        <v>82080</v>
      </c>
      <c r="M40" s="15">
        <f t="shared" si="4"/>
        <v>514080</v>
      </c>
      <c r="N40" s="24">
        <f t="shared" si="5"/>
        <v>1028160</v>
      </c>
      <c r="O40" s="23">
        <v>421200</v>
      </c>
      <c r="P40" s="15">
        <f t="shared" si="6"/>
        <v>80028</v>
      </c>
      <c r="Q40" s="15">
        <f t="shared" si="7"/>
        <v>501228</v>
      </c>
      <c r="R40" s="24">
        <f t="shared" si="8"/>
        <v>1002456</v>
      </c>
      <c r="S40" s="23">
        <f t="shared" si="9"/>
        <v>420120</v>
      </c>
      <c r="T40" s="15">
        <f t="shared" si="10"/>
        <v>79822.8</v>
      </c>
      <c r="U40" s="15">
        <f t="shared" si="11"/>
        <v>499942.8</v>
      </c>
      <c r="V40" s="24">
        <f t="shared" si="12"/>
        <v>999885.6</v>
      </c>
    </row>
    <row r="41" spans="1:22" ht="38.1" customHeight="1" x14ac:dyDescent="0.25">
      <c r="A41" s="101"/>
      <c r="B41" s="53">
        <v>38</v>
      </c>
      <c r="C41" s="54" t="s">
        <v>22</v>
      </c>
      <c r="D41" s="54" t="s">
        <v>46</v>
      </c>
      <c r="E41" s="57">
        <v>2500</v>
      </c>
      <c r="F41" s="53">
        <v>2</v>
      </c>
      <c r="G41" s="23">
        <v>942500</v>
      </c>
      <c r="H41" s="15">
        <f t="shared" si="0"/>
        <v>179075</v>
      </c>
      <c r="I41" s="15">
        <f t="shared" si="1"/>
        <v>1121575</v>
      </c>
      <c r="J41" s="24">
        <f t="shared" si="2"/>
        <v>2243150</v>
      </c>
      <c r="K41" s="23">
        <v>1000000</v>
      </c>
      <c r="L41" s="15">
        <f t="shared" si="3"/>
        <v>190000</v>
      </c>
      <c r="M41" s="15">
        <f t="shared" si="4"/>
        <v>1190000</v>
      </c>
      <c r="N41" s="24">
        <f t="shared" si="5"/>
        <v>2380000</v>
      </c>
      <c r="O41" s="23">
        <v>975000</v>
      </c>
      <c r="P41" s="15">
        <f t="shared" si="6"/>
        <v>185250</v>
      </c>
      <c r="Q41" s="15">
        <f t="shared" si="7"/>
        <v>1160250</v>
      </c>
      <c r="R41" s="24">
        <f t="shared" si="8"/>
        <v>2320500</v>
      </c>
      <c r="S41" s="23">
        <f t="shared" si="9"/>
        <v>972500</v>
      </c>
      <c r="T41" s="15">
        <f t="shared" si="10"/>
        <v>184775</v>
      </c>
      <c r="U41" s="15">
        <f t="shared" si="11"/>
        <v>1157275</v>
      </c>
      <c r="V41" s="24">
        <f t="shared" si="12"/>
        <v>2314550</v>
      </c>
    </row>
    <row r="42" spans="1:22" ht="38.1" customHeight="1" x14ac:dyDescent="0.25">
      <c r="A42" s="101"/>
      <c r="B42" s="53">
        <v>39</v>
      </c>
      <c r="C42" s="54" t="s">
        <v>23</v>
      </c>
      <c r="D42" s="54" t="s">
        <v>47</v>
      </c>
      <c r="E42" s="54">
        <v>468</v>
      </c>
      <c r="F42" s="53">
        <v>2</v>
      </c>
      <c r="G42" s="23">
        <v>176000</v>
      </c>
      <c r="H42" s="15">
        <f t="shared" si="0"/>
        <v>33440</v>
      </c>
      <c r="I42" s="15">
        <f t="shared" si="1"/>
        <v>209440</v>
      </c>
      <c r="J42" s="24">
        <f t="shared" si="2"/>
        <v>418880</v>
      </c>
      <c r="K42" s="23">
        <v>190000</v>
      </c>
      <c r="L42" s="15">
        <f t="shared" si="3"/>
        <v>36100</v>
      </c>
      <c r="M42" s="15">
        <f t="shared" si="4"/>
        <v>226100</v>
      </c>
      <c r="N42" s="24">
        <f t="shared" si="5"/>
        <v>452200</v>
      </c>
      <c r="O42" s="23">
        <v>170000</v>
      </c>
      <c r="P42" s="15">
        <f t="shared" si="6"/>
        <v>32300</v>
      </c>
      <c r="Q42" s="15">
        <f t="shared" si="7"/>
        <v>202300</v>
      </c>
      <c r="R42" s="24">
        <f t="shared" si="8"/>
        <v>404600</v>
      </c>
      <c r="S42" s="23">
        <f t="shared" si="9"/>
        <v>178666.66666666666</v>
      </c>
      <c r="T42" s="15">
        <f t="shared" si="10"/>
        <v>33946.666666666664</v>
      </c>
      <c r="U42" s="15">
        <f t="shared" si="11"/>
        <v>212613.33333333334</v>
      </c>
      <c r="V42" s="24">
        <f t="shared" si="12"/>
        <v>425226.66666666669</v>
      </c>
    </row>
    <row r="43" spans="1:22" ht="38.1" customHeight="1" x14ac:dyDescent="0.25">
      <c r="A43" s="101"/>
      <c r="B43" s="53">
        <v>40</v>
      </c>
      <c r="C43" s="54" t="s">
        <v>24</v>
      </c>
      <c r="D43" s="54" t="s">
        <v>48</v>
      </c>
      <c r="E43" s="54">
        <v>120</v>
      </c>
      <c r="F43" s="53">
        <v>2</v>
      </c>
      <c r="G43" s="23">
        <v>97000</v>
      </c>
      <c r="H43" s="15">
        <f t="shared" si="0"/>
        <v>18430</v>
      </c>
      <c r="I43" s="15">
        <f t="shared" si="1"/>
        <v>115430</v>
      </c>
      <c r="J43" s="24">
        <f t="shared" si="2"/>
        <v>230860</v>
      </c>
      <c r="K43" s="23">
        <v>100000</v>
      </c>
      <c r="L43" s="15">
        <f t="shared" si="3"/>
        <v>19000</v>
      </c>
      <c r="M43" s="15">
        <f t="shared" si="4"/>
        <v>119000</v>
      </c>
      <c r="N43" s="24">
        <f t="shared" si="5"/>
        <v>238000</v>
      </c>
      <c r="O43" s="23">
        <v>90000</v>
      </c>
      <c r="P43" s="15">
        <f t="shared" si="6"/>
        <v>17100</v>
      </c>
      <c r="Q43" s="15">
        <f t="shared" si="7"/>
        <v>107100</v>
      </c>
      <c r="R43" s="24">
        <f t="shared" si="8"/>
        <v>214200</v>
      </c>
      <c r="S43" s="23">
        <f t="shared" si="9"/>
        <v>95666.666666666672</v>
      </c>
      <c r="T43" s="15">
        <f t="shared" si="10"/>
        <v>18176.666666666668</v>
      </c>
      <c r="U43" s="15">
        <f t="shared" si="11"/>
        <v>113843.33333333333</v>
      </c>
      <c r="V43" s="24">
        <f t="shared" si="12"/>
        <v>227686.66666666666</v>
      </c>
    </row>
    <row r="44" spans="1:22" ht="38.1" customHeight="1" x14ac:dyDescent="0.25">
      <c r="A44" s="101"/>
      <c r="B44" s="53">
        <v>41</v>
      </c>
      <c r="C44" s="54" t="s">
        <v>25</v>
      </c>
      <c r="D44" s="54" t="s">
        <v>49</v>
      </c>
      <c r="E44" s="57">
        <v>1588</v>
      </c>
      <c r="F44" s="53">
        <v>2</v>
      </c>
      <c r="G44" s="23">
        <v>598676</v>
      </c>
      <c r="H44" s="15">
        <f t="shared" si="0"/>
        <v>113748.44</v>
      </c>
      <c r="I44" s="15">
        <f t="shared" si="1"/>
        <v>712424.44</v>
      </c>
      <c r="J44" s="24">
        <f t="shared" si="2"/>
        <v>1424848.88</v>
      </c>
      <c r="K44" s="23">
        <v>635200</v>
      </c>
      <c r="L44" s="15">
        <f t="shared" si="3"/>
        <v>120688</v>
      </c>
      <c r="M44" s="15">
        <f t="shared" si="4"/>
        <v>755888</v>
      </c>
      <c r="N44" s="24">
        <f t="shared" si="5"/>
        <v>1511776</v>
      </c>
      <c r="O44" s="23">
        <v>619320</v>
      </c>
      <c r="P44" s="15">
        <f t="shared" si="6"/>
        <v>117670.8</v>
      </c>
      <c r="Q44" s="15">
        <f t="shared" si="7"/>
        <v>736990.8</v>
      </c>
      <c r="R44" s="24">
        <f t="shared" si="8"/>
        <v>1473981.6</v>
      </c>
      <c r="S44" s="23">
        <f t="shared" si="9"/>
        <v>617732</v>
      </c>
      <c r="T44" s="15">
        <f t="shared" si="10"/>
        <v>117369.08</v>
      </c>
      <c r="U44" s="15">
        <f t="shared" si="11"/>
        <v>735101.08000000007</v>
      </c>
      <c r="V44" s="24">
        <f t="shared" si="12"/>
        <v>1470202.1600000001</v>
      </c>
    </row>
    <row r="45" spans="1:22" ht="38.1" customHeight="1" x14ac:dyDescent="0.25">
      <c r="A45" s="101"/>
      <c r="B45" s="53">
        <v>42</v>
      </c>
      <c r="C45" s="54" t="s">
        <v>26</v>
      </c>
      <c r="D45" s="54" t="s">
        <v>50</v>
      </c>
      <c r="E45" s="57">
        <v>1032</v>
      </c>
      <c r="F45" s="53">
        <v>2</v>
      </c>
      <c r="G45" s="23">
        <v>389064</v>
      </c>
      <c r="H45" s="15">
        <f t="shared" si="0"/>
        <v>73922.16</v>
      </c>
      <c r="I45" s="15">
        <f t="shared" si="1"/>
        <v>462986.16000000003</v>
      </c>
      <c r="J45" s="24">
        <f t="shared" si="2"/>
        <v>925972.32000000007</v>
      </c>
      <c r="K45" s="23">
        <v>412800</v>
      </c>
      <c r="L45" s="15">
        <f t="shared" si="3"/>
        <v>78432</v>
      </c>
      <c r="M45" s="15">
        <f t="shared" si="4"/>
        <v>491232</v>
      </c>
      <c r="N45" s="24">
        <f t="shared" si="5"/>
        <v>982464</v>
      </c>
      <c r="O45" s="23">
        <v>402480</v>
      </c>
      <c r="P45" s="15">
        <f t="shared" si="6"/>
        <v>76471.199999999997</v>
      </c>
      <c r="Q45" s="15">
        <f t="shared" si="7"/>
        <v>478951.2</v>
      </c>
      <c r="R45" s="24">
        <f t="shared" si="8"/>
        <v>957902.4</v>
      </c>
      <c r="S45" s="23">
        <f t="shared" si="9"/>
        <v>401448</v>
      </c>
      <c r="T45" s="15">
        <f t="shared" si="10"/>
        <v>76275.12</v>
      </c>
      <c r="U45" s="15">
        <f t="shared" si="11"/>
        <v>477723.12000000005</v>
      </c>
      <c r="V45" s="24">
        <f t="shared" si="12"/>
        <v>955446.24000000011</v>
      </c>
    </row>
    <row r="46" spans="1:22" ht="38.1" customHeight="1" x14ac:dyDescent="0.25">
      <c r="A46" s="101"/>
      <c r="B46" s="53">
        <v>43</v>
      </c>
      <c r="C46" s="54" t="s">
        <v>28</v>
      </c>
      <c r="D46" s="54" t="s">
        <v>57</v>
      </c>
      <c r="E46" s="54">
        <v>665</v>
      </c>
      <c r="F46" s="53">
        <v>2</v>
      </c>
      <c r="G46" s="23">
        <v>405000</v>
      </c>
      <c r="H46" s="15">
        <f t="shared" si="0"/>
        <v>76950</v>
      </c>
      <c r="I46" s="15">
        <f t="shared" si="1"/>
        <v>481950</v>
      </c>
      <c r="J46" s="24">
        <f t="shared" si="2"/>
        <v>963900</v>
      </c>
      <c r="K46" s="23">
        <v>420000</v>
      </c>
      <c r="L46" s="15">
        <f t="shared" si="3"/>
        <v>79800</v>
      </c>
      <c r="M46" s="15">
        <f t="shared" si="4"/>
        <v>499800</v>
      </c>
      <c r="N46" s="24">
        <f t="shared" si="5"/>
        <v>999600</v>
      </c>
      <c r="O46" s="23">
        <v>400000</v>
      </c>
      <c r="P46" s="15">
        <f t="shared" si="6"/>
        <v>76000</v>
      </c>
      <c r="Q46" s="15">
        <f t="shared" si="7"/>
        <v>476000</v>
      </c>
      <c r="R46" s="24">
        <f t="shared" si="8"/>
        <v>952000</v>
      </c>
      <c r="S46" s="23">
        <f t="shared" si="9"/>
        <v>408333.33333333331</v>
      </c>
      <c r="T46" s="15">
        <f t="shared" si="10"/>
        <v>77583.333333333328</v>
      </c>
      <c r="U46" s="15">
        <f t="shared" si="11"/>
        <v>485916.66666666669</v>
      </c>
      <c r="V46" s="24">
        <f t="shared" si="12"/>
        <v>971833.33333333337</v>
      </c>
    </row>
    <row r="47" spans="1:22" ht="38.1" customHeight="1" x14ac:dyDescent="0.25">
      <c r="A47" s="101"/>
      <c r="B47" s="53">
        <v>44</v>
      </c>
      <c r="C47" s="54" t="s">
        <v>29</v>
      </c>
      <c r="D47" s="54" t="s">
        <v>53</v>
      </c>
      <c r="E47" s="57">
        <v>5000</v>
      </c>
      <c r="F47" s="53">
        <v>2</v>
      </c>
      <c r="G47" s="23">
        <v>1825000</v>
      </c>
      <c r="H47" s="15">
        <f t="shared" si="0"/>
        <v>346750</v>
      </c>
      <c r="I47" s="15">
        <f t="shared" si="1"/>
        <v>2171750</v>
      </c>
      <c r="J47" s="24">
        <f t="shared" si="2"/>
        <v>4343500</v>
      </c>
      <c r="K47" s="23">
        <v>1900000</v>
      </c>
      <c r="L47" s="15">
        <f t="shared" si="3"/>
        <v>361000</v>
      </c>
      <c r="M47" s="15">
        <f t="shared" si="4"/>
        <v>2261000</v>
      </c>
      <c r="N47" s="24">
        <f t="shared" si="5"/>
        <v>4522000</v>
      </c>
      <c r="O47" s="23">
        <v>1750000</v>
      </c>
      <c r="P47" s="15">
        <f t="shared" si="6"/>
        <v>332500</v>
      </c>
      <c r="Q47" s="15">
        <f t="shared" si="7"/>
        <v>2082500</v>
      </c>
      <c r="R47" s="24">
        <f t="shared" si="8"/>
        <v>4165000</v>
      </c>
      <c r="S47" s="23">
        <f t="shared" si="9"/>
        <v>1825000</v>
      </c>
      <c r="T47" s="15">
        <f t="shared" si="10"/>
        <v>346750</v>
      </c>
      <c r="U47" s="15">
        <f t="shared" si="11"/>
        <v>2171750</v>
      </c>
      <c r="V47" s="24">
        <f t="shared" si="12"/>
        <v>4343500</v>
      </c>
    </row>
    <row r="48" spans="1:22" ht="38.1" customHeight="1" x14ac:dyDescent="0.25">
      <c r="A48" s="101"/>
      <c r="B48" s="53">
        <v>45</v>
      </c>
      <c r="C48" s="54" t="s">
        <v>19</v>
      </c>
      <c r="D48" s="54" t="s">
        <v>44</v>
      </c>
      <c r="E48" s="54">
        <v>143</v>
      </c>
      <c r="F48" s="53">
        <v>2</v>
      </c>
      <c r="G48" s="23">
        <v>97000</v>
      </c>
      <c r="H48" s="15">
        <f t="shared" si="0"/>
        <v>18430</v>
      </c>
      <c r="I48" s="15">
        <f t="shared" si="1"/>
        <v>115430</v>
      </c>
      <c r="J48" s="24">
        <f t="shared" si="2"/>
        <v>230860</v>
      </c>
      <c r="K48" s="23">
        <v>100000</v>
      </c>
      <c r="L48" s="15">
        <f t="shared" si="3"/>
        <v>19000</v>
      </c>
      <c r="M48" s="15">
        <f t="shared" si="4"/>
        <v>119000</v>
      </c>
      <c r="N48" s="24">
        <f t="shared" si="5"/>
        <v>238000</v>
      </c>
      <c r="O48" s="23">
        <v>90000</v>
      </c>
      <c r="P48" s="15">
        <f t="shared" si="6"/>
        <v>17100</v>
      </c>
      <c r="Q48" s="15">
        <f t="shared" si="7"/>
        <v>107100</v>
      </c>
      <c r="R48" s="24">
        <f t="shared" si="8"/>
        <v>214200</v>
      </c>
      <c r="S48" s="23">
        <f t="shared" si="9"/>
        <v>95666.666666666672</v>
      </c>
      <c r="T48" s="15">
        <f t="shared" si="10"/>
        <v>18176.666666666668</v>
      </c>
      <c r="U48" s="15">
        <f t="shared" si="11"/>
        <v>113843.33333333333</v>
      </c>
      <c r="V48" s="24">
        <f t="shared" si="12"/>
        <v>227686.66666666666</v>
      </c>
    </row>
    <row r="49" spans="1:22" ht="38.1" customHeight="1" x14ac:dyDescent="0.25">
      <c r="A49" s="102"/>
      <c r="B49" s="53">
        <v>46</v>
      </c>
      <c r="C49" s="58" t="s">
        <v>27</v>
      </c>
      <c r="D49" s="58" t="s">
        <v>118</v>
      </c>
      <c r="E49" s="54">
        <v>990</v>
      </c>
      <c r="F49" s="53">
        <v>2</v>
      </c>
      <c r="G49" s="23">
        <v>405000</v>
      </c>
      <c r="H49" s="15">
        <f t="shared" si="0"/>
        <v>76950</v>
      </c>
      <c r="I49" s="15">
        <f t="shared" si="1"/>
        <v>481950</v>
      </c>
      <c r="J49" s="24">
        <f t="shared" si="2"/>
        <v>963900</v>
      </c>
      <c r="K49" s="23">
        <v>420000</v>
      </c>
      <c r="L49" s="15">
        <f t="shared" si="3"/>
        <v>79800</v>
      </c>
      <c r="M49" s="15">
        <f t="shared" si="4"/>
        <v>499800</v>
      </c>
      <c r="N49" s="24">
        <f t="shared" si="5"/>
        <v>999600</v>
      </c>
      <c r="O49" s="23">
        <v>400000</v>
      </c>
      <c r="P49" s="15">
        <f t="shared" si="6"/>
        <v>76000</v>
      </c>
      <c r="Q49" s="15">
        <f t="shared" si="7"/>
        <v>476000</v>
      </c>
      <c r="R49" s="24">
        <f t="shared" si="8"/>
        <v>952000</v>
      </c>
      <c r="S49" s="23">
        <f t="shared" si="9"/>
        <v>408333.33333333331</v>
      </c>
      <c r="T49" s="15">
        <f t="shared" si="10"/>
        <v>77583.333333333328</v>
      </c>
      <c r="U49" s="15">
        <f t="shared" si="11"/>
        <v>485916.66666666669</v>
      </c>
      <c r="V49" s="24">
        <f t="shared" si="12"/>
        <v>971833.33333333337</v>
      </c>
    </row>
    <row r="50" spans="1:22" ht="38.1" customHeight="1" x14ac:dyDescent="0.25">
      <c r="A50" s="59" t="s">
        <v>65</v>
      </c>
      <c r="B50" s="53">
        <v>47</v>
      </c>
      <c r="C50" s="54" t="s">
        <v>12</v>
      </c>
      <c r="D50" s="54" t="s">
        <v>124</v>
      </c>
      <c r="E50" s="57">
        <v>9000</v>
      </c>
      <c r="F50" s="53">
        <v>2</v>
      </c>
      <c r="G50" s="23">
        <v>3285000</v>
      </c>
      <c r="H50" s="15">
        <f t="shared" si="0"/>
        <v>624150</v>
      </c>
      <c r="I50" s="15">
        <f t="shared" si="1"/>
        <v>3909150</v>
      </c>
      <c r="J50" s="24">
        <f t="shared" si="2"/>
        <v>7818300</v>
      </c>
      <c r="K50" s="23">
        <v>3420000</v>
      </c>
      <c r="L50" s="15">
        <f t="shared" si="3"/>
        <v>649800</v>
      </c>
      <c r="M50" s="15">
        <f t="shared" si="4"/>
        <v>4069800</v>
      </c>
      <c r="N50" s="24">
        <f t="shared" si="5"/>
        <v>8139600</v>
      </c>
      <c r="O50" s="23">
        <v>2970000</v>
      </c>
      <c r="P50" s="15">
        <f t="shared" si="6"/>
        <v>564300</v>
      </c>
      <c r="Q50" s="15">
        <f t="shared" si="7"/>
        <v>3534300</v>
      </c>
      <c r="R50" s="24">
        <f t="shared" si="8"/>
        <v>7068600</v>
      </c>
      <c r="S50" s="23">
        <f t="shared" si="9"/>
        <v>3225000</v>
      </c>
      <c r="T50" s="15">
        <f t="shared" si="10"/>
        <v>612750</v>
      </c>
      <c r="U50" s="15">
        <f t="shared" si="11"/>
        <v>3837750</v>
      </c>
      <c r="V50" s="24">
        <f t="shared" si="12"/>
        <v>7675500</v>
      </c>
    </row>
    <row r="51" spans="1:22" ht="38.1" customHeight="1" x14ac:dyDescent="0.25">
      <c r="A51" s="103" t="s">
        <v>80</v>
      </c>
      <c r="B51" s="53">
        <v>48</v>
      </c>
      <c r="C51" s="54" t="s">
        <v>85</v>
      </c>
      <c r="D51" s="54" t="s">
        <v>52</v>
      </c>
      <c r="E51" s="57">
        <v>4001</v>
      </c>
      <c r="F51" s="53">
        <v>2</v>
      </c>
      <c r="G51" s="23">
        <v>1460365</v>
      </c>
      <c r="H51" s="15">
        <f t="shared" si="0"/>
        <v>277469.34999999998</v>
      </c>
      <c r="I51" s="15">
        <f t="shared" si="1"/>
        <v>1737834.35</v>
      </c>
      <c r="J51" s="24">
        <f t="shared" si="2"/>
        <v>3475668.7</v>
      </c>
      <c r="K51" s="23">
        <v>1520380</v>
      </c>
      <c r="L51" s="15">
        <f t="shared" si="3"/>
        <v>288872.2</v>
      </c>
      <c r="M51" s="15">
        <f t="shared" si="4"/>
        <v>1809252.2</v>
      </c>
      <c r="N51" s="24">
        <f t="shared" si="5"/>
        <v>3618504.4</v>
      </c>
      <c r="O51" s="23">
        <v>1400350</v>
      </c>
      <c r="P51" s="15">
        <f t="shared" si="6"/>
        <v>266066.5</v>
      </c>
      <c r="Q51" s="15">
        <f t="shared" si="7"/>
        <v>1666416.5</v>
      </c>
      <c r="R51" s="24">
        <f t="shared" si="8"/>
        <v>3332833</v>
      </c>
      <c r="S51" s="23">
        <f t="shared" si="9"/>
        <v>1460365</v>
      </c>
      <c r="T51" s="15">
        <f t="shared" si="10"/>
        <v>277469.35000000003</v>
      </c>
      <c r="U51" s="15">
        <f t="shared" si="11"/>
        <v>1737834.3499999999</v>
      </c>
      <c r="V51" s="24">
        <f t="shared" si="12"/>
        <v>3475668.6999999997</v>
      </c>
    </row>
    <row r="52" spans="1:22" ht="38.1" customHeight="1" x14ac:dyDescent="0.25">
      <c r="A52" s="104"/>
      <c r="B52" s="53">
        <v>49</v>
      </c>
      <c r="C52" s="54" t="s">
        <v>87</v>
      </c>
      <c r="D52" s="54" t="s">
        <v>86</v>
      </c>
      <c r="E52" s="57">
        <v>17600</v>
      </c>
      <c r="F52" s="53">
        <v>2</v>
      </c>
      <c r="G52" s="23">
        <v>6424000</v>
      </c>
      <c r="H52" s="15">
        <f t="shared" si="0"/>
        <v>1220560</v>
      </c>
      <c r="I52" s="15">
        <f t="shared" si="1"/>
        <v>7644560</v>
      </c>
      <c r="J52" s="24">
        <f t="shared" si="2"/>
        <v>15289120</v>
      </c>
      <c r="K52" s="23">
        <v>6688000</v>
      </c>
      <c r="L52" s="15">
        <f t="shared" si="3"/>
        <v>1270720</v>
      </c>
      <c r="M52" s="15">
        <f t="shared" si="4"/>
        <v>7958720</v>
      </c>
      <c r="N52" s="24">
        <f t="shared" si="5"/>
        <v>15917440</v>
      </c>
      <c r="O52" s="23">
        <v>5808000</v>
      </c>
      <c r="P52" s="15">
        <f t="shared" si="6"/>
        <v>1103520</v>
      </c>
      <c r="Q52" s="15">
        <f t="shared" si="7"/>
        <v>6911520</v>
      </c>
      <c r="R52" s="24">
        <f t="shared" si="8"/>
        <v>13823040</v>
      </c>
      <c r="S52" s="23">
        <f t="shared" si="9"/>
        <v>6306666.666666667</v>
      </c>
      <c r="T52" s="15">
        <f t="shared" si="10"/>
        <v>1198266.6666666667</v>
      </c>
      <c r="U52" s="15">
        <f t="shared" si="11"/>
        <v>7504933.333333333</v>
      </c>
      <c r="V52" s="24">
        <f t="shared" si="12"/>
        <v>15009866.666666666</v>
      </c>
    </row>
    <row r="53" spans="1:22" ht="38.1" customHeight="1" x14ac:dyDescent="0.25">
      <c r="A53" s="104"/>
      <c r="B53" s="53">
        <v>50</v>
      </c>
      <c r="C53" s="54" t="s">
        <v>13</v>
      </c>
      <c r="D53" s="54" t="s">
        <v>37</v>
      </c>
      <c r="E53" s="57">
        <v>5218</v>
      </c>
      <c r="F53" s="53">
        <v>2</v>
      </c>
      <c r="G53" s="23">
        <v>1904570</v>
      </c>
      <c r="H53" s="15">
        <f t="shared" si="0"/>
        <v>361868.3</v>
      </c>
      <c r="I53" s="15">
        <f t="shared" si="1"/>
        <v>2266438.2999999998</v>
      </c>
      <c r="J53" s="24">
        <f t="shared" si="2"/>
        <v>4532876.5999999996</v>
      </c>
      <c r="K53" s="23">
        <v>1982840</v>
      </c>
      <c r="L53" s="15">
        <f t="shared" si="3"/>
        <v>376739.6</v>
      </c>
      <c r="M53" s="15">
        <f t="shared" si="4"/>
        <v>2359579.6</v>
      </c>
      <c r="N53" s="24">
        <f t="shared" si="5"/>
        <v>4719159.2</v>
      </c>
      <c r="O53" s="23">
        <v>1721940</v>
      </c>
      <c r="P53" s="15">
        <f t="shared" si="6"/>
        <v>327168.59999999998</v>
      </c>
      <c r="Q53" s="15">
        <f t="shared" si="7"/>
        <v>2049108.6</v>
      </c>
      <c r="R53" s="24">
        <f t="shared" si="8"/>
        <v>4098217.2</v>
      </c>
      <c r="S53" s="23">
        <f t="shared" si="9"/>
        <v>1869783.3333333333</v>
      </c>
      <c r="T53" s="15">
        <f t="shared" si="10"/>
        <v>355258.83333333331</v>
      </c>
      <c r="U53" s="15">
        <f t="shared" si="11"/>
        <v>2225042.1666666665</v>
      </c>
      <c r="V53" s="24">
        <f t="shared" si="12"/>
        <v>4450084.333333333</v>
      </c>
    </row>
    <row r="54" spans="1:22" ht="38.1" customHeight="1" x14ac:dyDescent="0.25">
      <c r="A54" s="104"/>
      <c r="B54" s="53">
        <v>51</v>
      </c>
      <c r="C54" s="54" t="s">
        <v>14</v>
      </c>
      <c r="D54" s="54" t="s">
        <v>38</v>
      </c>
      <c r="E54" s="57">
        <v>6007</v>
      </c>
      <c r="F54" s="53">
        <v>2</v>
      </c>
      <c r="G54" s="23">
        <v>2192555</v>
      </c>
      <c r="H54" s="15">
        <f t="shared" si="0"/>
        <v>416585.45</v>
      </c>
      <c r="I54" s="15">
        <f t="shared" si="1"/>
        <v>2609140.4500000002</v>
      </c>
      <c r="J54" s="24">
        <f t="shared" si="2"/>
        <v>5218280.9000000004</v>
      </c>
      <c r="K54" s="23">
        <v>2282660</v>
      </c>
      <c r="L54" s="15">
        <f t="shared" si="3"/>
        <v>433705.4</v>
      </c>
      <c r="M54" s="15">
        <f t="shared" si="4"/>
        <v>2716365.4</v>
      </c>
      <c r="N54" s="24">
        <f t="shared" si="5"/>
        <v>5432730.7999999998</v>
      </c>
      <c r="O54" s="23">
        <v>1982310</v>
      </c>
      <c r="P54" s="15">
        <f t="shared" si="6"/>
        <v>376638.9</v>
      </c>
      <c r="Q54" s="15">
        <f t="shared" si="7"/>
        <v>2358948.9</v>
      </c>
      <c r="R54" s="24">
        <f t="shared" si="8"/>
        <v>4717897.8</v>
      </c>
      <c r="S54" s="23">
        <f t="shared" si="9"/>
        <v>2152508.3333333335</v>
      </c>
      <c r="T54" s="15">
        <f t="shared" si="10"/>
        <v>408976.58333333331</v>
      </c>
      <c r="U54" s="15">
        <f t="shared" si="11"/>
        <v>2561484.9166666665</v>
      </c>
      <c r="V54" s="24">
        <f t="shared" si="12"/>
        <v>5122969.833333333</v>
      </c>
    </row>
    <row r="55" spans="1:22" ht="38.1" customHeight="1" x14ac:dyDescent="0.25">
      <c r="A55" s="104"/>
      <c r="B55" s="53">
        <v>52</v>
      </c>
      <c r="C55" s="54" t="s">
        <v>15</v>
      </c>
      <c r="D55" s="54" t="s">
        <v>132</v>
      </c>
      <c r="E55" s="57">
        <v>7268</v>
      </c>
      <c r="F55" s="53">
        <v>2</v>
      </c>
      <c r="G55" s="23">
        <v>2652820</v>
      </c>
      <c r="H55" s="15">
        <f t="shared" si="0"/>
        <v>504035.8</v>
      </c>
      <c r="I55" s="15">
        <f t="shared" si="1"/>
        <v>3156855.8</v>
      </c>
      <c r="J55" s="24">
        <f t="shared" si="2"/>
        <v>6313711.5999999996</v>
      </c>
      <c r="K55" s="23">
        <v>2761840</v>
      </c>
      <c r="L55" s="15">
        <f t="shared" si="3"/>
        <v>524749.6</v>
      </c>
      <c r="M55" s="15">
        <f t="shared" si="4"/>
        <v>3286589.6</v>
      </c>
      <c r="N55" s="24">
        <f t="shared" si="5"/>
        <v>6573179.2000000002</v>
      </c>
      <c r="O55" s="23">
        <v>2398440</v>
      </c>
      <c r="P55" s="15">
        <f t="shared" si="6"/>
        <v>455703.6</v>
      </c>
      <c r="Q55" s="15">
        <f t="shared" si="7"/>
        <v>2854143.6</v>
      </c>
      <c r="R55" s="24">
        <f t="shared" si="8"/>
        <v>5708287.2000000002</v>
      </c>
      <c r="S55" s="23">
        <f t="shared" si="9"/>
        <v>2604366.6666666665</v>
      </c>
      <c r="T55" s="15">
        <f t="shared" si="10"/>
        <v>494829.66666666669</v>
      </c>
      <c r="U55" s="15">
        <f t="shared" si="11"/>
        <v>3099196.3333333335</v>
      </c>
      <c r="V55" s="24">
        <f t="shared" si="12"/>
        <v>6198392.666666667</v>
      </c>
    </row>
    <row r="56" spans="1:22" ht="38.1" customHeight="1" x14ac:dyDescent="0.25">
      <c r="A56" s="104"/>
      <c r="B56" s="53">
        <v>53</v>
      </c>
      <c r="C56" s="54" t="s">
        <v>16</v>
      </c>
      <c r="D56" s="54" t="s">
        <v>40</v>
      </c>
      <c r="E56" s="57">
        <v>1802</v>
      </c>
      <c r="F56" s="53">
        <v>2</v>
      </c>
      <c r="G56" s="23">
        <v>679354</v>
      </c>
      <c r="H56" s="15">
        <f t="shared" si="0"/>
        <v>129077.26</v>
      </c>
      <c r="I56" s="15">
        <f t="shared" si="1"/>
        <v>808431.26</v>
      </c>
      <c r="J56" s="24">
        <f t="shared" si="2"/>
        <v>1616862.52</v>
      </c>
      <c r="K56" s="23">
        <v>720800</v>
      </c>
      <c r="L56" s="15">
        <f t="shared" si="3"/>
        <v>136952</v>
      </c>
      <c r="M56" s="15">
        <f t="shared" si="4"/>
        <v>857752</v>
      </c>
      <c r="N56" s="24">
        <f t="shared" si="5"/>
        <v>1715504</v>
      </c>
      <c r="O56" s="23">
        <v>702780</v>
      </c>
      <c r="P56" s="15">
        <f t="shared" si="6"/>
        <v>133528.20000000001</v>
      </c>
      <c r="Q56" s="15">
        <f t="shared" si="7"/>
        <v>836308.2</v>
      </c>
      <c r="R56" s="24">
        <f t="shared" si="8"/>
        <v>1672616.4</v>
      </c>
      <c r="S56" s="23">
        <f t="shared" si="9"/>
        <v>700978</v>
      </c>
      <c r="T56" s="15">
        <f t="shared" si="10"/>
        <v>133185.82</v>
      </c>
      <c r="U56" s="15">
        <f t="shared" si="11"/>
        <v>834163.82</v>
      </c>
      <c r="V56" s="24">
        <f t="shared" si="12"/>
        <v>1668327.64</v>
      </c>
    </row>
    <row r="57" spans="1:22" ht="38.1" customHeight="1" x14ac:dyDescent="0.25">
      <c r="A57" s="104"/>
      <c r="B57" s="53">
        <v>54</v>
      </c>
      <c r="C57" s="54" t="s">
        <v>12</v>
      </c>
      <c r="D57" s="54" t="s">
        <v>41</v>
      </c>
      <c r="E57" s="57">
        <v>2110</v>
      </c>
      <c r="F57" s="53">
        <v>2</v>
      </c>
      <c r="G57" s="23">
        <v>795470</v>
      </c>
      <c r="H57" s="15">
        <f t="shared" si="0"/>
        <v>151139.29999999999</v>
      </c>
      <c r="I57" s="15">
        <f t="shared" si="1"/>
        <v>946609.3</v>
      </c>
      <c r="J57" s="24">
        <f t="shared" si="2"/>
        <v>1893218.6</v>
      </c>
      <c r="K57" s="23">
        <v>844000</v>
      </c>
      <c r="L57" s="15">
        <f t="shared" si="3"/>
        <v>160360</v>
      </c>
      <c r="M57" s="15">
        <f t="shared" si="4"/>
        <v>1004360</v>
      </c>
      <c r="N57" s="24">
        <f t="shared" si="5"/>
        <v>2008720</v>
      </c>
      <c r="O57" s="23">
        <v>822900</v>
      </c>
      <c r="P57" s="15">
        <f t="shared" si="6"/>
        <v>156351</v>
      </c>
      <c r="Q57" s="15">
        <f t="shared" si="7"/>
        <v>979251</v>
      </c>
      <c r="R57" s="24">
        <f t="shared" si="8"/>
        <v>1958502</v>
      </c>
      <c r="S57" s="23">
        <f t="shared" si="9"/>
        <v>820790</v>
      </c>
      <c r="T57" s="15">
        <f t="shared" si="10"/>
        <v>155950.1</v>
      </c>
      <c r="U57" s="15">
        <f t="shared" si="11"/>
        <v>976740.1</v>
      </c>
      <c r="V57" s="24">
        <f t="shared" si="12"/>
        <v>1953480.2</v>
      </c>
    </row>
    <row r="58" spans="1:22" ht="38.1" customHeight="1" x14ac:dyDescent="0.25">
      <c r="A58" s="104"/>
      <c r="B58" s="53">
        <v>55</v>
      </c>
      <c r="C58" s="54" t="s">
        <v>17</v>
      </c>
      <c r="D58" s="54" t="s">
        <v>42</v>
      </c>
      <c r="E58" s="57">
        <v>5738</v>
      </c>
      <c r="F58" s="53">
        <v>2</v>
      </c>
      <c r="G58" s="23">
        <v>2094370</v>
      </c>
      <c r="H58" s="15">
        <f t="shared" si="0"/>
        <v>397930.3</v>
      </c>
      <c r="I58" s="15">
        <f t="shared" si="1"/>
        <v>2492300.2999999998</v>
      </c>
      <c r="J58" s="24">
        <f t="shared" si="2"/>
        <v>4984600.5999999996</v>
      </c>
      <c r="K58" s="23">
        <v>2180440</v>
      </c>
      <c r="L58" s="15">
        <f t="shared" si="3"/>
        <v>414283.6</v>
      </c>
      <c r="M58" s="15">
        <f t="shared" si="4"/>
        <v>2594723.6</v>
      </c>
      <c r="N58" s="24">
        <f t="shared" si="5"/>
        <v>5189447.2</v>
      </c>
      <c r="O58" s="23">
        <v>1893540</v>
      </c>
      <c r="P58" s="15">
        <f t="shared" si="6"/>
        <v>359772.6</v>
      </c>
      <c r="Q58" s="15">
        <f t="shared" si="7"/>
        <v>2253312.6</v>
      </c>
      <c r="R58" s="24">
        <f t="shared" si="8"/>
        <v>4506625.2</v>
      </c>
      <c r="S58" s="23">
        <f t="shared" si="9"/>
        <v>2056116.6666666667</v>
      </c>
      <c r="T58" s="15">
        <f t="shared" si="10"/>
        <v>390662.16666666669</v>
      </c>
      <c r="U58" s="15">
        <f t="shared" si="11"/>
        <v>2446778.8333333335</v>
      </c>
      <c r="V58" s="24">
        <f t="shared" si="12"/>
        <v>4893557.666666667</v>
      </c>
    </row>
    <row r="59" spans="1:22" ht="38.1" customHeight="1" x14ac:dyDescent="0.25">
      <c r="A59" s="104"/>
      <c r="B59" s="53">
        <v>56</v>
      </c>
      <c r="C59" s="54" t="s">
        <v>18</v>
      </c>
      <c r="D59" s="54" t="s">
        <v>43</v>
      </c>
      <c r="E59" s="57">
        <v>2099</v>
      </c>
      <c r="F59" s="53">
        <v>2</v>
      </c>
      <c r="G59" s="23">
        <v>791323</v>
      </c>
      <c r="H59" s="15">
        <f t="shared" si="0"/>
        <v>150351.37</v>
      </c>
      <c r="I59" s="15">
        <f t="shared" si="1"/>
        <v>941674.37</v>
      </c>
      <c r="J59" s="24">
        <f t="shared" si="2"/>
        <v>1883348.74</v>
      </c>
      <c r="K59" s="23">
        <v>839600</v>
      </c>
      <c r="L59" s="15">
        <f t="shared" si="3"/>
        <v>159524</v>
      </c>
      <c r="M59" s="15">
        <f t="shared" si="4"/>
        <v>999124</v>
      </c>
      <c r="N59" s="24">
        <f t="shared" si="5"/>
        <v>1998248</v>
      </c>
      <c r="O59" s="23">
        <v>818610</v>
      </c>
      <c r="P59" s="15">
        <f t="shared" si="6"/>
        <v>155535.9</v>
      </c>
      <c r="Q59" s="15">
        <f t="shared" si="7"/>
        <v>974145.9</v>
      </c>
      <c r="R59" s="24">
        <f t="shared" si="8"/>
        <v>1948291.8</v>
      </c>
      <c r="S59" s="23">
        <f t="shared" si="9"/>
        <v>816511</v>
      </c>
      <c r="T59" s="15">
        <f t="shared" si="10"/>
        <v>155137.09</v>
      </c>
      <c r="U59" s="15">
        <f t="shared" si="11"/>
        <v>971648.09</v>
      </c>
      <c r="V59" s="24">
        <f t="shared" si="12"/>
        <v>1943296.18</v>
      </c>
    </row>
    <row r="60" spans="1:22" ht="38.1" customHeight="1" x14ac:dyDescent="0.25">
      <c r="A60" s="104"/>
      <c r="B60" s="53">
        <v>57</v>
      </c>
      <c r="C60" s="54" t="s">
        <v>120</v>
      </c>
      <c r="D60" s="54" t="s">
        <v>121</v>
      </c>
      <c r="E60" s="54">
        <v>746</v>
      </c>
      <c r="F60" s="53">
        <v>2</v>
      </c>
      <c r="G60" s="23">
        <v>405000</v>
      </c>
      <c r="H60" s="15">
        <f t="shared" si="0"/>
        <v>76950</v>
      </c>
      <c r="I60" s="15">
        <f t="shared" si="1"/>
        <v>481950</v>
      </c>
      <c r="J60" s="24">
        <f t="shared" si="2"/>
        <v>963900</v>
      </c>
      <c r="K60" s="23">
        <v>420000</v>
      </c>
      <c r="L60" s="15">
        <f t="shared" si="3"/>
        <v>79800</v>
      </c>
      <c r="M60" s="15">
        <f t="shared" si="4"/>
        <v>499800</v>
      </c>
      <c r="N60" s="24">
        <f t="shared" si="5"/>
        <v>999600</v>
      </c>
      <c r="O60" s="23">
        <v>400000</v>
      </c>
      <c r="P60" s="15">
        <f t="shared" si="6"/>
        <v>76000</v>
      </c>
      <c r="Q60" s="15">
        <f t="shared" si="7"/>
        <v>476000</v>
      </c>
      <c r="R60" s="24">
        <f t="shared" si="8"/>
        <v>952000</v>
      </c>
      <c r="S60" s="23">
        <f t="shared" si="9"/>
        <v>408333.33333333331</v>
      </c>
      <c r="T60" s="15">
        <f t="shared" si="10"/>
        <v>77583.333333333328</v>
      </c>
      <c r="U60" s="15">
        <f t="shared" si="11"/>
        <v>485916.66666666669</v>
      </c>
      <c r="V60" s="24">
        <f t="shared" si="12"/>
        <v>971833.33333333337</v>
      </c>
    </row>
    <row r="61" spans="1:22" ht="38.1" customHeight="1" x14ac:dyDescent="0.25">
      <c r="A61" s="104"/>
      <c r="B61" s="53">
        <v>58</v>
      </c>
      <c r="C61" s="54" t="s">
        <v>122</v>
      </c>
      <c r="D61" s="54" t="s">
        <v>123</v>
      </c>
      <c r="E61" s="57">
        <v>1757</v>
      </c>
      <c r="F61" s="53">
        <v>2</v>
      </c>
      <c r="G61" s="23">
        <v>662389</v>
      </c>
      <c r="H61" s="15">
        <f t="shared" si="0"/>
        <v>125853.91</v>
      </c>
      <c r="I61" s="15">
        <f t="shared" si="1"/>
        <v>788242.91</v>
      </c>
      <c r="J61" s="24">
        <f t="shared" si="2"/>
        <v>1576485.82</v>
      </c>
      <c r="K61" s="23">
        <v>702800</v>
      </c>
      <c r="L61" s="15">
        <f t="shared" si="3"/>
        <v>133532</v>
      </c>
      <c r="M61" s="15">
        <f t="shared" si="4"/>
        <v>836332</v>
      </c>
      <c r="N61" s="24">
        <f t="shared" si="5"/>
        <v>1672664</v>
      </c>
      <c r="O61" s="23">
        <v>685230</v>
      </c>
      <c r="P61" s="15">
        <f t="shared" si="6"/>
        <v>130193.7</v>
      </c>
      <c r="Q61" s="15">
        <f t="shared" si="7"/>
        <v>815423.7</v>
      </c>
      <c r="R61" s="24">
        <f t="shared" si="8"/>
        <v>1630847.4</v>
      </c>
      <c r="S61" s="23">
        <f t="shared" si="9"/>
        <v>683473</v>
      </c>
      <c r="T61" s="15">
        <f t="shared" si="10"/>
        <v>129859.87</v>
      </c>
      <c r="U61" s="15">
        <f t="shared" si="11"/>
        <v>813332.87000000011</v>
      </c>
      <c r="V61" s="24">
        <f t="shared" si="12"/>
        <v>1626665.7400000002</v>
      </c>
    </row>
    <row r="62" spans="1:22" ht="38.1" customHeight="1" thickBot="1" x14ac:dyDescent="0.3">
      <c r="A62" s="105"/>
      <c r="B62" s="53">
        <v>59</v>
      </c>
      <c r="C62" s="54" t="s">
        <v>120</v>
      </c>
      <c r="D62" s="54" t="s">
        <v>157</v>
      </c>
      <c r="E62" s="54">
        <v>976</v>
      </c>
      <c r="F62" s="53">
        <v>2</v>
      </c>
      <c r="G62" s="23">
        <v>405000</v>
      </c>
      <c r="H62" s="15">
        <f t="shared" si="0"/>
        <v>76950</v>
      </c>
      <c r="I62" s="15">
        <f t="shared" si="1"/>
        <v>481950</v>
      </c>
      <c r="J62" s="24">
        <f t="shared" si="2"/>
        <v>963900</v>
      </c>
      <c r="K62" s="23">
        <v>420000</v>
      </c>
      <c r="L62" s="15">
        <f t="shared" si="3"/>
        <v>79800</v>
      </c>
      <c r="M62" s="15">
        <f t="shared" si="4"/>
        <v>499800</v>
      </c>
      <c r="N62" s="24">
        <f t="shared" si="5"/>
        <v>999600</v>
      </c>
      <c r="O62" s="23">
        <v>400000</v>
      </c>
      <c r="P62" s="15">
        <f t="shared" si="6"/>
        <v>76000</v>
      </c>
      <c r="Q62" s="15">
        <f t="shared" si="7"/>
        <v>476000</v>
      </c>
      <c r="R62" s="24">
        <f t="shared" si="8"/>
        <v>952000</v>
      </c>
      <c r="S62" s="25">
        <f t="shared" si="9"/>
        <v>408333.33333333331</v>
      </c>
      <c r="T62" s="26">
        <f t="shared" si="10"/>
        <v>77583.333333333328</v>
      </c>
      <c r="U62" s="26">
        <f t="shared" si="11"/>
        <v>485916.66666666669</v>
      </c>
      <c r="V62" s="27">
        <f t="shared" si="12"/>
        <v>971833.33333333337</v>
      </c>
    </row>
    <row r="63" spans="1:22" ht="25.5" customHeight="1" thickBot="1" x14ac:dyDescent="0.3">
      <c r="A63" s="49"/>
      <c r="B63" s="49"/>
      <c r="C63" s="60"/>
      <c r="D63" s="61" t="s">
        <v>158</v>
      </c>
      <c r="E63" s="62">
        <f>SUM(E4:E62)</f>
        <v>99843</v>
      </c>
      <c r="F63" s="106">
        <f>SUM(F4:F62)</f>
        <v>118</v>
      </c>
      <c r="J63" s="22">
        <f>SUM(J4:J62)</f>
        <v>94088073.519999966</v>
      </c>
      <c r="K63" s="49"/>
      <c r="L63" s="49"/>
      <c r="M63" s="49"/>
      <c r="N63" s="41">
        <f>SUM(N4:N62)</f>
        <v>97939998.799999997</v>
      </c>
      <c r="R63" s="41">
        <f>SUM(R4:R62)</f>
        <v>88846328.200000018</v>
      </c>
      <c r="V63" s="22">
        <f>AVERAGE(J63,N63,R63)</f>
        <v>93624800.173333332</v>
      </c>
    </row>
    <row r="64" spans="1:22" ht="15.75" thickBot="1" x14ac:dyDescent="0.3">
      <c r="A64" s="49"/>
      <c r="B64" s="49"/>
      <c r="C64" s="49"/>
      <c r="D64" s="108" t="s">
        <v>159</v>
      </c>
      <c r="E64" s="109"/>
      <c r="F64" s="107"/>
    </row>
  </sheetData>
  <mergeCells count="28">
    <mergeCell ref="F63:F64"/>
    <mergeCell ref="D64:E64"/>
    <mergeCell ref="A51:A62"/>
    <mergeCell ref="H2:H3"/>
    <mergeCell ref="I2:I3"/>
    <mergeCell ref="J2:J3"/>
    <mergeCell ref="G2:G3"/>
    <mergeCell ref="A4:A18"/>
    <mergeCell ref="B2:F2"/>
    <mergeCell ref="A32:A37"/>
    <mergeCell ref="A19:A31"/>
    <mergeCell ref="A38:A49"/>
    <mergeCell ref="G1:J1"/>
    <mergeCell ref="K1:N1"/>
    <mergeCell ref="K2:K3"/>
    <mergeCell ref="L2:L3"/>
    <mergeCell ref="M2:M3"/>
    <mergeCell ref="N2:N3"/>
    <mergeCell ref="O1:R1"/>
    <mergeCell ref="O2:O3"/>
    <mergeCell ref="P2:P3"/>
    <mergeCell ref="Q2:Q3"/>
    <mergeCell ref="R2:R3"/>
    <mergeCell ref="S1:V1"/>
    <mergeCell ref="S2:S3"/>
    <mergeCell ref="T2:T3"/>
    <mergeCell ref="U2:U3"/>
    <mergeCell ref="V2:V3"/>
  </mergeCells>
  <pageMargins left="0.7" right="0.7" top="0.75" bottom="0.75" header="0.3" footer="0.3"/>
  <pageSetup paperSize="9" scale="2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77"/>
  <sheetViews>
    <sheetView zoomScale="25" zoomScaleNormal="25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N75" sqref="N75"/>
    </sheetView>
  </sheetViews>
  <sheetFormatPr baseColWidth="10" defaultColWidth="10.85546875" defaultRowHeight="12.75" x14ac:dyDescent="0.25"/>
  <cols>
    <col min="1" max="1" width="13.42578125" style="1" bestFit="1" customWidth="1"/>
    <col min="2" max="2" width="8.42578125" style="1" customWidth="1"/>
    <col min="3" max="3" width="34.28515625" style="1" bestFit="1" customWidth="1"/>
    <col min="4" max="4" width="55.42578125" style="1" customWidth="1"/>
    <col min="5" max="5" width="19.42578125" style="1" bestFit="1" customWidth="1"/>
    <col min="6" max="6" width="18.140625" style="1" bestFit="1" customWidth="1"/>
    <col min="7" max="7" width="30" style="16" customWidth="1"/>
    <col min="8" max="8" width="12" style="16" bestFit="1" customWidth="1"/>
    <col min="9" max="9" width="49.85546875" style="16" bestFit="1" customWidth="1"/>
    <col min="10" max="10" width="30" style="16" customWidth="1"/>
    <col min="11" max="11" width="30" style="16" bestFit="1" customWidth="1"/>
    <col min="12" max="12" width="11.42578125" style="16" bestFit="1" customWidth="1"/>
    <col min="13" max="13" width="49.85546875" style="16" bestFit="1" customWidth="1"/>
    <col min="14" max="14" width="35.85546875" style="16" customWidth="1"/>
    <col min="15" max="15" width="30" style="16" bestFit="1" customWidth="1"/>
    <col min="16" max="16" width="11.42578125" style="16" bestFit="1" customWidth="1"/>
    <col min="17" max="17" width="49.85546875" style="16" bestFit="1" customWidth="1"/>
    <col min="18" max="18" width="31.140625" style="16" customWidth="1"/>
    <col min="19" max="19" width="30" style="16" bestFit="1" customWidth="1"/>
    <col min="20" max="20" width="12.5703125" style="16" bestFit="1" customWidth="1"/>
    <col min="21" max="21" width="49.85546875" style="16" bestFit="1" customWidth="1"/>
    <col min="22" max="22" width="30.7109375" style="16" customWidth="1"/>
    <col min="23" max="16384" width="10.85546875" style="1"/>
  </cols>
  <sheetData>
    <row r="1" spans="1:22" x14ac:dyDescent="0.25">
      <c r="G1" s="84" t="s">
        <v>149</v>
      </c>
      <c r="H1" s="85"/>
      <c r="I1" s="85"/>
      <c r="J1" s="86"/>
      <c r="K1" s="84" t="s">
        <v>144</v>
      </c>
      <c r="L1" s="85"/>
      <c r="M1" s="85"/>
      <c r="N1" s="86"/>
      <c r="O1" s="84" t="s">
        <v>147</v>
      </c>
      <c r="P1" s="85"/>
      <c r="Q1" s="85"/>
      <c r="R1" s="86"/>
      <c r="S1" s="115" t="s">
        <v>146</v>
      </c>
      <c r="T1" s="116"/>
      <c r="U1" s="116"/>
      <c r="V1" s="117"/>
    </row>
    <row r="2" spans="1:22" ht="20.45" customHeight="1" x14ac:dyDescent="0.25">
      <c r="B2" s="110" t="s">
        <v>160</v>
      </c>
      <c r="C2" s="111"/>
      <c r="D2" s="111"/>
      <c r="E2" s="111"/>
      <c r="F2" s="111"/>
      <c r="G2" s="87" t="s">
        <v>136</v>
      </c>
      <c r="H2" s="89" t="s">
        <v>137</v>
      </c>
      <c r="I2" s="89" t="s">
        <v>138</v>
      </c>
      <c r="J2" s="91" t="s">
        <v>139</v>
      </c>
      <c r="K2" s="87" t="s">
        <v>136</v>
      </c>
      <c r="L2" s="89" t="s">
        <v>137</v>
      </c>
      <c r="M2" s="89" t="s">
        <v>138</v>
      </c>
      <c r="N2" s="91" t="s">
        <v>139</v>
      </c>
      <c r="O2" s="87" t="s">
        <v>136</v>
      </c>
      <c r="P2" s="89" t="s">
        <v>137</v>
      </c>
      <c r="Q2" s="89" t="s">
        <v>138</v>
      </c>
      <c r="R2" s="121" t="s">
        <v>139</v>
      </c>
      <c r="S2" s="118" t="s">
        <v>136</v>
      </c>
      <c r="T2" s="119" t="s">
        <v>137</v>
      </c>
      <c r="U2" s="119" t="s">
        <v>138</v>
      </c>
      <c r="V2" s="120" t="s">
        <v>139</v>
      </c>
    </row>
    <row r="3" spans="1:22" s="2" customFormat="1" ht="50.1" customHeight="1" x14ac:dyDescent="0.25">
      <c r="B3" s="3" t="s">
        <v>56</v>
      </c>
      <c r="C3" s="3" t="s">
        <v>0</v>
      </c>
      <c r="D3" s="3" t="s">
        <v>1</v>
      </c>
      <c r="E3" s="52" t="s">
        <v>152</v>
      </c>
      <c r="F3" s="4" t="s">
        <v>59</v>
      </c>
      <c r="G3" s="88"/>
      <c r="H3" s="90"/>
      <c r="I3" s="90"/>
      <c r="J3" s="92"/>
      <c r="K3" s="88"/>
      <c r="L3" s="90"/>
      <c r="M3" s="90"/>
      <c r="N3" s="92"/>
      <c r="O3" s="88"/>
      <c r="P3" s="90"/>
      <c r="Q3" s="90"/>
      <c r="R3" s="122"/>
      <c r="S3" s="118"/>
      <c r="T3" s="119"/>
      <c r="U3" s="119"/>
      <c r="V3" s="120"/>
    </row>
    <row r="4" spans="1:22" ht="33" customHeight="1" x14ac:dyDescent="0.25">
      <c r="A4" s="134" t="s">
        <v>92</v>
      </c>
      <c r="B4" s="48">
        <v>1</v>
      </c>
      <c r="C4" s="43" t="s">
        <v>2</v>
      </c>
      <c r="D4" s="43" t="s">
        <v>68</v>
      </c>
      <c r="E4" s="10">
        <v>4800</v>
      </c>
      <c r="F4" s="48">
        <v>2</v>
      </c>
      <c r="G4" s="23">
        <v>1651200</v>
      </c>
      <c r="H4" s="15">
        <f>+G4*19%</f>
        <v>313728</v>
      </c>
      <c r="I4" s="15">
        <f>+G4+H4</f>
        <v>1964928</v>
      </c>
      <c r="J4" s="24">
        <f t="shared" ref="J4:J35" si="0">+I4*F4</f>
        <v>3929856</v>
      </c>
      <c r="K4" s="23">
        <v>1920000</v>
      </c>
      <c r="L4" s="15">
        <f>+K4*19%</f>
        <v>364800</v>
      </c>
      <c r="M4" s="15">
        <f>+K4+L4</f>
        <v>2284800</v>
      </c>
      <c r="N4" s="24">
        <f>+M4*F4</f>
        <v>4569600</v>
      </c>
      <c r="O4" s="23">
        <v>1920000</v>
      </c>
      <c r="P4" s="15">
        <f>+O4*19%</f>
        <v>364800</v>
      </c>
      <c r="Q4" s="15">
        <f>+O4+P4</f>
        <v>2284800</v>
      </c>
      <c r="R4" s="24">
        <f>+Q4*F4</f>
        <v>4569600</v>
      </c>
      <c r="S4" s="38">
        <f>AVERAGE(G4,K4,O4)</f>
        <v>1830400</v>
      </c>
      <c r="T4" s="34">
        <f>AVERAGE(H4,L4,P4)</f>
        <v>347776</v>
      </c>
      <c r="U4" s="34">
        <f>AVERAGE(I4,M4,Q4)</f>
        <v>2178176</v>
      </c>
      <c r="V4" s="39">
        <f>AVERAGE(J4,N4,R4)</f>
        <v>4356352</v>
      </c>
    </row>
    <row r="5" spans="1:22" ht="33" customHeight="1" x14ac:dyDescent="0.25">
      <c r="A5" s="134"/>
      <c r="B5" s="48">
        <v>2</v>
      </c>
      <c r="C5" s="43" t="s">
        <v>3</v>
      </c>
      <c r="D5" s="43" t="s">
        <v>81</v>
      </c>
      <c r="E5" s="10">
        <v>1792</v>
      </c>
      <c r="F5" s="48">
        <v>2</v>
      </c>
      <c r="G5" s="23">
        <v>655872</v>
      </c>
      <c r="H5" s="15">
        <f t="shared" ref="H5:H60" si="1">+G5*19%</f>
        <v>124615.68000000001</v>
      </c>
      <c r="I5" s="15">
        <f t="shared" ref="I5:I60" si="2">+G5+H5</f>
        <v>780487.68000000005</v>
      </c>
      <c r="J5" s="24">
        <f t="shared" si="0"/>
        <v>1560975.3600000001</v>
      </c>
      <c r="K5" s="23">
        <v>663040</v>
      </c>
      <c r="L5" s="15">
        <f t="shared" ref="L5:L60" si="3">+K5*19%</f>
        <v>125977.60000000001</v>
      </c>
      <c r="M5" s="15">
        <f t="shared" ref="M5:M60" si="4">+K5+L5</f>
        <v>789017.59999999998</v>
      </c>
      <c r="N5" s="24">
        <f t="shared" ref="N5:N60" si="5">+M5*F5</f>
        <v>1578035.2</v>
      </c>
      <c r="O5" s="23">
        <v>747264</v>
      </c>
      <c r="P5" s="15">
        <f t="shared" ref="P5:P60" si="6">+O5*19%</f>
        <v>141980.16</v>
      </c>
      <c r="Q5" s="15">
        <f t="shared" ref="Q5:Q60" si="7">+O5+P5</f>
        <v>889244.16000000003</v>
      </c>
      <c r="R5" s="24">
        <f t="shared" ref="R5:R60" si="8">+Q5*F5</f>
        <v>1778488.3200000001</v>
      </c>
      <c r="S5" s="38">
        <f t="shared" ref="S5:S60" si="9">AVERAGE(G5,K5,O5)</f>
        <v>688725.33333333337</v>
      </c>
      <c r="T5" s="34">
        <f t="shared" ref="T5:T60" si="10">AVERAGE(H5,L5,P5)</f>
        <v>130857.81333333335</v>
      </c>
      <c r="U5" s="34">
        <f t="shared" ref="U5:U60" si="11">AVERAGE(I5,M5,Q5)</f>
        <v>819583.14666666661</v>
      </c>
      <c r="V5" s="39">
        <f t="shared" ref="V5:V61" si="12">AVERAGE(J5,N5,R5)</f>
        <v>1639166.2933333332</v>
      </c>
    </row>
    <row r="6" spans="1:22" ht="33" customHeight="1" x14ac:dyDescent="0.25">
      <c r="A6" s="134"/>
      <c r="B6" s="48">
        <v>3</v>
      </c>
      <c r="C6" s="43" t="s">
        <v>3</v>
      </c>
      <c r="D6" s="43" t="s">
        <v>71</v>
      </c>
      <c r="E6" s="43">
        <v>520</v>
      </c>
      <c r="F6" s="48">
        <v>2</v>
      </c>
      <c r="G6" s="23">
        <v>378000</v>
      </c>
      <c r="H6" s="15">
        <f t="shared" si="1"/>
        <v>71820</v>
      </c>
      <c r="I6" s="15">
        <f t="shared" si="2"/>
        <v>449820</v>
      </c>
      <c r="J6" s="24">
        <f t="shared" si="0"/>
        <v>899640</v>
      </c>
      <c r="K6" s="23">
        <v>380000</v>
      </c>
      <c r="L6" s="15">
        <f t="shared" si="3"/>
        <v>72200</v>
      </c>
      <c r="M6" s="15">
        <f t="shared" si="4"/>
        <v>452200</v>
      </c>
      <c r="N6" s="24">
        <f t="shared" si="5"/>
        <v>904400</v>
      </c>
      <c r="O6" s="23">
        <v>400000</v>
      </c>
      <c r="P6" s="15">
        <f t="shared" si="6"/>
        <v>76000</v>
      </c>
      <c r="Q6" s="15">
        <f t="shared" si="7"/>
        <v>476000</v>
      </c>
      <c r="R6" s="24">
        <f t="shared" si="8"/>
        <v>952000</v>
      </c>
      <c r="S6" s="38">
        <f t="shared" si="9"/>
        <v>386000</v>
      </c>
      <c r="T6" s="34">
        <f t="shared" si="10"/>
        <v>73340</v>
      </c>
      <c r="U6" s="34">
        <f t="shared" si="11"/>
        <v>459340</v>
      </c>
      <c r="V6" s="39">
        <f t="shared" si="12"/>
        <v>918680</v>
      </c>
    </row>
    <row r="7" spans="1:22" ht="33" customHeight="1" x14ac:dyDescent="0.25">
      <c r="A7" s="134"/>
      <c r="B7" s="48">
        <v>4</v>
      </c>
      <c r="C7" s="43" t="s">
        <v>3</v>
      </c>
      <c r="D7" s="43" t="s">
        <v>60</v>
      </c>
      <c r="E7" s="43">
        <v>200</v>
      </c>
      <c r="F7" s="48">
        <v>2</v>
      </c>
      <c r="G7" s="23">
        <v>158000</v>
      </c>
      <c r="H7" s="15">
        <f t="shared" si="1"/>
        <v>30020</v>
      </c>
      <c r="I7" s="15">
        <f t="shared" si="2"/>
        <v>188020</v>
      </c>
      <c r="J7" s="24">
        <f t="shared" si="0"/>
        <v>376040</v>
      </c>
      <c r="K7" s="23">
        <v>165000</v>
      </c>
      <c r="L7" s="15">
        <f t="shared" si="3"/>
        <v>31350</v>
      </c>
      <c r="M7" s="15">
        <f t="shared" si="4"/>
        <v>196350</v>
      </c>
      <c r="N7" s="24">
        <f t="shared" si="5"/>
        <v>392700</v>
      </c>
      <c r="O7" s="23">
        <v>170000</v>
      </c>
      <c r="P7" s="15">
        <f t="shared" si="6"/>
        <v>32300</v>
      </c>
      <c r="Q7" s="15">
        <f t="shared" si="7"/>
        <v>202300</v>
      </c>
      <c r="R7" s="24">
        <f t="shared" si="8"/>
        <v>404600</v>
      </c>
      <c r="S7" s="38">
        <f t="shared" si="9"/>
        <v>164333.33333333334</v>
      </c>
      <c r="T7" s="34">
        <f t="shared" si="10"/>
        <v>31223.333333333332</v>
      </c>
      <c r="U7" s="34">
        <f t="shared" si="11"/>
        <v>195556.66666666666</v>
      </c>
      <c r="V7" s="39">
        <f t="shared" si="12"/>
        <v>391113.33333333331</v>
      </c>
    </row>
    <row r="8" spans="1:22" ht="28.5" customHeight="1" x14ac:dyDescent="0.25">
      <c r="A8" s="134"/>
      <c r="B8" s="48">
        <v>5</v>
      </c>
      <c r="C8" s="43" t="s">
        <v>3</v>
      </c>
      <c r="D8" s="43" t="s">
        <v>61</v>
      </c>
      <c r="E8" s="43">
        <v>70</v>
      </c>
      <c r="F8" s="48">
        <v>2</v>
      </c>
      <c r="G8" s="23">
        <v>47700</v>
      </c>
      <c r="H8" s="15">
        <f t="shared" si="1"/>
        <v>9063</v>
      </c>
      <c r="I8" s="15">
        <f t="shared" si="2"/>
        <v>56763</v>
      </c>
      <c r="J8" s="24">
        <f t="shared" si="0"/>
        <v>113526</v>
      </c>
      <c r="K8" s="23">
        <v>48000</v>
      </c>
      <c r="L8" s="15">
        <f t="shared" si="3"/>
        <v>9120</v>
      </c>
      <c r="M8" s="15">
        <f t="shared" si="4"/>
        <v>57120</v>
      </c>
      <c r="N8" s="24">
        <f t="shared" si="5"/>
        <v>114240</v>
      </c>
      <c r="O8" s="23">
        <v>50000</v>
      </c>
      <c r="P8" s="15">
        <f t="shared" si="6"/>
        <v>9500</v>
      </c>
      <c r="Q8" s="15">
        <f t="shared" si="7"/>
        <v>59500</v>
      </c>
      <c r="R8" s="24">
        <f t="shared" si="8"/>
        <v>119000</v>
      </c>
      <c r="S8" s="38">
        <f t="shared" si="9"/>
        <v>48566.666666666664</v>
      </c>
      <c r="T8" s="34">
        <f t="shared" si="10"/>
        <v>9227.6666666666661</v>
      </c>
      <c r="U8" s="34">
        <f t="shared" si="11"/>
        <v>57794.333333333336</v>
      </c>
      <c r="V8" s="39">
        <f t="shared" si="12"/>
        <v>115588.66666666667</v>
      </c>
    </row>
    <row r="9" spans="1:22" ht="28.5" customHeight="1" x14ac:dyDescent="0.25">
      <c r="A9" s="134"/>
      <c r="B9" s="48">
        <v>6</v>
      </c>
      <c r="C9" s="43" t="s">
        <v>4</v>
      </c>
      <c r="D9" s="43" t="s">
        <v>62</v>
      </c>
      <c r="E9" s="10">
        <v>4275</v>
      </c>
      <c r="F9" s="48">
        <v>2</v>
      </c>
      <c r="G9" s="23">
        <v>1470600</v>
      </c>
      <c r="H9" s="15">
        <f t="shared" si="1"/>
        <v>279414</v>
      </c>
      <c r="I9" s="15">
        <f t="shared" si="2"/>
        <v>1750014</v>
      </c>
      <c r="J9" s="24">
        <f t="shared" si="0"/>
        <v>3500028</v>
      </c>
      <c r="K9" s="23">
        <v>1710000</v>
      </c>
      <c r="L9" s="15">
        <f t="shared" si="3"/>
        <v>324900</v>
      </c>
      <c r="M9" s="15">
        <f t="shared" si="4"/>
        <v>2034900</v>
      </c>
      <c r="N9" s="24">
        <f t="shared" si="5"/>
        <v>4069800</v>
      </c>
      <c r="O9" s="23">
        <v>1710000</v>
      </c>
      <c r="P9" s="15">
        <f t="shared" si="6"/>
        <v>324900</v>
      </c>
      <c r="Q9" s="15">
        <f t="shared" si="7"/>
        <v>2034900</v>
      </c>
      <c r="R9" s="24">
        <f t="shared" si="8"/>
        <v>4069800</v>
      </c>
      <c r="S9" s="38">
        <f t="shared" si="9"/>
        <v>1630200</v>
      </c>
      <c r="T9" s="34">
        <f t="shared" si="10"/>
        <v>309738</v>
      </c>
      <c r="U9" s="34">
        <f t="shared" si="11"/>
        <v>1939938</v>
      </c>
      <c r="V9" s="39">
        <f t="shared" si="12"/>
        <v>3879876</v>
      </c>
    </row>
    <row r="10" spans="1:22" ht="28.5" customHeight="1" x14ac:dyDescent="0.25">
      <c r="A10" s="134"/>
      <c r="B10" s="48">
        <v>7</v>
      </c>
      <c r="C10" s="43" t="s">
        <v>89</v>
      </c>
      <c r="D10" s="43" t="s">
        <v>72</v>
      </c>
      <c r="E10" s="43">
        <v>150</v>
      </c>
      <c r="F10" s="48">
        <v>2</v>
      </c>
      <c r="G10" s="23">
        <v>82500</v>
      </c>
      <c r="H10" s="15">
        <f t="shared" si="1"/>
        <v>15675</v>
      </c>
      <c r="I10" s="15">
        <f t="shared" si="2"/>
        <v>98175</v>
      </c>
      <c r="J10" s="24">
        <f t="shared" si="0"/>
        <v>196350</v>
      </c>
      <c r="K10" s="23">
        <v>85000</v>
      </c>
      <c r="L10" s="15">
        <f t="shared" si="3"/>
        <v>16150</v>
      </c>
      <c r="M10" s="15">
        <f t="shared" si="4"/>
        <v>101150</v>
      </c>
      <c r="N10" s="24">
        <f t="shared" si="5"/>
        <v>202300</v>
      </c>
      <c r="O10" s="23">
        <v>90000</v>
      </c>
      <c r="P10" s="15">
        <f t="shared" si="6"/>
        <v>17100</v>
      </c>
      <c r="Q10" s="15">
        <f t="shared" si="7"/>
        <v>107100</v>
      </c>
      <c r="R10" s="24">
        <f t="shared" si="8"/>
        <v>214200</v>
      </c>
      <c r="S10" s="38">
        <f t="shared" si="9"/>
        <v>85833.333333333328</v>
      </c>
      <c r="T10" s="34">
        <f t="shared" si="10"/>
        <v>16308.333333333334</v>
      </c>
      <c r="U10" s="34">
        <f t="shared" si="11"/>
        <v>102141.66666666667</v>
      </c>
      <c r="V10" s="39">
        <f t="shared" si="12"/>
        <v>204283.33333333334</v>
      </c>
    </row>
    <row r="11" spans="1:22" ht="28.5" customHeight="1" x14ac:dyDescent="0.25">
      <c r="A11" s="134"/>
      <c r="B11" s="48">
        <v>8</v>
      </c>
      <c r="C11" s="43" t="s">
        <v>88</v>
      </c>
      <c r="D11" s="43" t="s">
        <v>67</v>
      </c>
      <c r="E11" s="43">
        <v>64</v>
      </c>
      <c r="F11" s="48">
        <v>2</v>
      </c>
      <c r="G11" s="23">
        <v>47700</v>
      </c>
      <c r="H11" s="15">
        <f t="shared" si="1"/>
        <v>9063</v>
      </c>
      <c r="I11" s="15">
        <f t="shared" si="2"/>
        <v>56763</v>
      </c>
      <c r="J11" s="24">
        <f t="shared" si="0"/>
        <v>113526</v>
      </c>
      <c r="K11" s="23">
        <v>48000</v>
      </c>
      <c r="L11" s="15">
        <f t="shared" si="3"/>
        <v>9120</v>
      </c>
      <c r="M11" s="15">
        <f t="shared" si="4"/>
        <v>57120</v>
      </c>
      <c r="N11" s="24">
        <f t="shared" si="5"/>
        <v>114240</v>
      </c>
      <c r="O11" s="23">
        <v>50000</v>
      </c>
      <c r="P11" s="15">
        <f t="shared" si="6"/>
        <v>9500</v>
      </c>
      <c r="Q11" s="15">
        <f t="shared" si="7"/>
        <v>59500</v>
      </c>
      <c r="R11" s="24">
        <f t="shared" si="8"/>
        <v>119000</v>
      </c>
      <c r="S11" s="38">
        <f t="shared" si="9"/>
        <v>48566.666666666664</v>
      </c>
      <c r="T11" s="34">
        <f t="shared" si="10"/>
        <v>9227.6666666666661</v>
      </c>
      <c r="U11" s="34">
        <f t="shared" si="11"/>
        <v>57794.333333333336</v>
      </c>
      <c r="V11" s="39">
        <f t="shared" si="12"/>
        <v>115588.66666666667</v>
      </c>
    </row>
    <row r="12" spans="1:22" ht="28.5" customHeight="1" x14ac:dyDescent="0.25">
      <c r="A12" s="134"/>
      <c r="B12" s="48">
        <v>9</v>
      </c>
      <c r="C12" s="11" t="s">
        <v>30</v>
      </c>
      <c r="D12" s="43" t="s">
        <v>69</v>
      </c>
      <c r="E12" s="43">
        <v>125</v>
      </c>
      <c r="F12" s="48">
        <v>2</v>
      </c>
      <c r="G12" s="23">
        <v>82500</v>
      </c>
      <c r="H12" s="15">
        <f t="shared" si="1"/>
        <v>15675</v>
      </c>
      <c r="I12" s="15">
        <f t="shared" si="2"/>
        <v>98175</v>
      </c>
      <c r="J12" s="24">
        <f t="shared" si="0"/>
        <v>196350</v>
      </c>
      <c r="K12" s="23">
        <v>85000</v>
      </c>
      <c r="L12" s="15">
        <f t="shared" si="3"/>
        <v>16150</v>
      </c>
      <c r="M12" s="15">
        <f t="shared" si="4"/>
        <v>101150</v>
      </c>
      <c r="N12" s="24">
        <f t="shared" si="5"/>
        <v>202300</v>
      </c>
      <c r="O12" s="23">
        <v>90000</v>
      </c>
      <c r="P12" s="15">
        <f t="shared" si="6"/>
        <v>17100</v>
      </c>
      <c r="Q12" s="15">
        <f t="shared" si="7"/>
        <v>107100</v>
      </c>
      <c r="R12" s="24">
        <f t="shared" si="8"/>
        <v>214200</v>
      </c>
      <c r="S12" s="38">
        <f t="shared" si="9"/>
        <v>85833.333333333328</v>
      </c>
      <c r="T12" s="34">
        <f t="shared" si="10"/>
        <v>16308.333333333334</v>
      </c>
      <c r="U12" s="34">
        <f t="shared" si="11"/>
        <v>102141.66666666667</v>
      </c>
      <c r="V12" s="39">
        <f t="shared" si="12"/>
        <v>204283.33333333334</v>
      </c>
    </row>
    <row r="13" spans="1:22" ht="28.5" customHeight="1" x14ac:dyDescent="0.25">
      <c r="A13" s="134"/>
      <c r="B13" s="48">
        <v>10</v>
      </c>
      <c r="C13" s="43" t="s">
        <v>55</v>
      </c>
      <c r="D13" s="43" t="s">
        <v>70</v>
      </c>
      <c r="E13" s="43">
        <v>178</v>
      </c>
      <c r="F13" s="48">
        <v>2</v>
      </c>
      <c r="G13" s="23">
        <v>82500</v>
      </c>
      <c r="H13" s="15">
        <f t="shared" si="1"/>
        <v>15675</v>
      </c>
      <c r="I13" s="15">
        <f t="shared" si="2"/>
        <v>98175</v>
      </c>
      <c r="J13" s="24">
        <f t="shared" si="0"/>
        <v>196350</v>
      </c>
      <c r="K13" s="23">
        <v>85000</v>
      </c>
      <c r="L13" s="15">
        <f t="shared" si="3"/>
        <v>16150</v>
      </c>
      <c r="M13" s="15">
        <f t="shared" si="4"/>
        <v>101150</v>
      </c>
      <c r="N13" s="24">
        <f t="shared" si="5"/>
        <v>202300</v>
      </c>
      <c r="O13" s="23">
        <v>90000</v>
      </c>
      <c r="P13" s="15">
        <f t="shared" si="6"/>
        <v>17100</v>
      </c>
      <c r="Q13" s="15">
        <f t="shared" si="7"/>
        <v>107100</v>
      </c>
      <c r="R13" s="24">
        <f t="shared" si="8"/>
        <v>214200</v>
      </c>
      <c r="S13" s="38">
        <f t="shared" si="9"/>
        <v>85833.333333333328</v>
      </c>
      <c r="T13" s="34">
        <f t="shared" si="10"/>
        <v>16308.333333333334</v>
      </c>
      <c r="U13" s="34">
        <f t="shared" si="11"/>
        <v>102141.66666666667</v>
      </c>
      <c r="V13" s="39">
        <f t="shared" si="12"/>
        <v>204283.33333333334</v>
      </c>
    </row>
    <row r="14" spans="1:22" ht="28.5" customHeight="1" x14ac:dyDescent="0.25">
      <c r="A14" s="134"/>
      <c r="B14" s="48">
        <v>11</v>
      </c>
      <c r="C14" s="11" t="s">
        <v>78</v>
      </c>
      <c r="D14" s="43" t="s">
        <v>75</v>
      </c>
      <c r="E14" s="43">
        <v>115</v>
      </c>
      <c r="F14" s="48">
        <v>2</v>
      </c>
      <c r="G14" s="23">
        <v>82500</v>
      </c>
      <c r="H14" s="15">
        <f t="shared" si="1"/>
        <v>15675</v>
      </c>
      <c r="I14" s="15">
        <f t="shared" si="2"/>
        <v>98175</v>
      </c>
      <c r="J14" s="24">
        <f t="shared" si="0"/>
        <v>196350</v>
      </c>
      <c r="K14" s="23">
        <v>85000</v>
      </c>
      <c r="L14" s="15">
        <f t="shared" si="3"/>
        <v>16150</v>
      </c>
      <c r="M14" s="15">
        <f t="shared" si="4"/>
        <v>101150</v>
      </c>
      <c r="N14" s="24">
        <f t="shared" si="5"/>
        <v>202300</v>
      </c>
      <c r="O14" s="23">
        <v>90000</v>
      </c>
      <c r="P14" s="15">
        <f t="shared" si="6"/>
        <v>17100</v>
      </c>
      <c r="Q14" s="15">
        <f t="shared" si="7"/>
        <v>107100</v>
      </c>
      <c r="R14" s="24">
        <f t="shared" si="8"/>
        <v>214200</v>
      </c>
      <c r="S14" s="38">
        <f t="shared" si="9"/>
        <v>85833.333333333328</v>
      </c>
      <c r="T14" s="34">
        <f t="shared" si="10"/>
        <v>16308.333333333334</v>
      </c>
      <c r="U14" s="34">
        <f t="shared" si="11"/>
        <v>102141.66666666667</v>
      </c>
      <c r="V14" s="39">
        <f t="shared" si="12"/>
        <v>204283.33333333334</v>
      </c>
    </row>
    <row r="15" spans="1:22" ht="28.5" customHeight="1" x14ac:dyDescent="0.25">
      <c r="A15" s="134"/>
      <c r="B15" s="48">
        <v>12</v>
      </c>
      <c r="C15" s="11" t="s">
        <v>76</v>
      </c>
      <c r="D15" s="43" t="s">
        <v>66</v>
      </c>
      <c r="E15" s="43">
        <v>170</v>
      </c>
      <c r="F15" s="48">
        <v>2</v>
      </c>
      <c r="G15" s="23">
        <v>82500</v>
      </c>
      <c r="H15" s="15">
        <f t="shared" si="1"/>
        <v>15675</v>
      </c>
      <c r="I15" s="15">
        <f t="shared" si="2"/>
        <v>98175</v>
      </c>
      <c r="J15" s="24">
        <f t="shared" si="0"/>
        <v>196350</v>
      </c>
      <c r="K15" s="23">
        <v>85000</v>
      </c>
      <c r="L15" s="15">
        <f t="shared" si="3"/>
        <v>16150</v>
      </c>
      <c r="M15" s="15">
        <f t="shared" si="4"/>
        <v>101150</v>
      </c>
      <c r="N15" s="24">
        <f t="shared" si="5"/>
        <v>202300</v>
      </c>
      <c r="O15" s="23">
        <v>90000</v>
      </c>
      <c r="P15" s="15">
        <f t="shared" si="6"/>
        <v>17100</v>
      </c>
      <c r="Q15" s="15">
        <f t="shared" si="7"/>
        <v>107100</v>
      </c>
      <c r="R15" s="24">
        <f t="shared" si="8"/>
        <v>214200</v>
      </c>
      <c r="S15" s="38">
        <f t="shared" si="9"/>
        <v>85833.333333333328</v>
      </c>
      <c r="T15" s="34">
        <f t="shared" si="10"/>
        <v>16308.333333333334</v>
      </c>
      <c r="U15" s="34">
        <f t="shared" si="11"/>
        <v>102141.66666666667</v>
      </c>
      <c r="V15" s="39">
        <f t="shared" si="12"/>
        <v>204283.33333333334</v>
      </c>
    </row>
    <row r="16" spans="1:22" ht="28.5" customHeight="1" x14ac:dyDescent="0.25">
      <c r="A16" s="134"/>
      <c r="B16" s="48">
        <v>13</v>
      </c>
      <c r="C16" s="11" t="s">
        <v>31</v>
      </c>
      <c r="D16" s="43" t="s">
        <v>73</v>
      </c>
      <c r="E16" s="43">
        <v>64</v>
      </c>
      <c r="F16" s="48">
        <v>2</v>
      </c>
      <c r="G16" s="23">
        <v>47700</v>
      </c>
      <c r="H16" s="15">
        <f t="shared" si="1"/>
        <v>9063</v>
      </c>
      <c r="I16" s="15">
        <f t="shared" si="2"/>
        <v>56763</v>
      </c>
      <c r="J16" s="24">
        <f t="shared" si="0"/>
        <v>113526</v>
      </c>
      <c r="K16" s="23">
        <v>48000</v>
      </c>
      <c r="L16" s="15">
        <f t="shared" si="3"/>
        <v>9120</v>
      </c>
      <c r="M16" s="15">
        <f t="shared" si="4"/>
        <v>57120</v>
      </c>
      <c r="N16" s="24">
        <f t="shared" si="5"/>
        <v>114240</v>
      </c>
      <c r="O16" s="23">
        <v>50000</v>
      </c>
      <c r="P16" s="15">
        <f t="shared" si="6"/>
        <v>9500</v>
      </c>
      <c r="Q16" s="15">
        <f t="shared" si="7"/>
        <v>59500</v>
      </c>
      <c r="R16" s="24">
        <f t="shared" si="8"/>
        <v>119000</v>
      </c>
      <c r="S16" s="38">
        <f t="shared" si="9"/>
        <v>48566.666666666664</v>
      </c>
      <c r="T16" s="34">
        <f t="shared" si="10"/>
        <v>9227.6666666666661</v>
      </c>
      <c r="U16" s="34">
        <f t="shared" si="11"/>
        <v>57794.333333333336</v>
      </c>
      <c r="V16" s="39">
        <f t="shared" si="12"/>
        <v>115588.66666666667</v>
      </c>
    </row>
    <row r="17" spans="1:22" ht="28.5" customHeight="1" x14ac:dyDescent="0.25">
      <c r="A17" s="134"/>
      <c r="B17" s="48">
        <v>14</v>
      </c>
      <c r="C17" s="11" t="s">
        <v>77</v>
      </c>
      <c r="D17" s="43" t="s">
        <v>74</v>
      </c>
      <c r="E17" s="43">
        <v>67</v>
      </c>
      <c r="F17" s="48">
        <v>2</v>
      </c>
      <c r="G17" s="23">
        <v>47700</v>
      </c>
      <c r="H17" s="15">
        <f t="shared" si="1"/>
        <v>9063</v>
      </c>
      <c r="I17" s="15">
        <f t="shared" si="2"/>
        <v>56763</v>
      </c>
      <c r="J17" s="24">
        <f t="shared" si="0"/>
        <v>113526</v>
      </c>
      <c r="K17" s="23">
        <v>48000</v>
      </c>
      <c r="L17" s="15">
        <f t="shared" si="3"/>
        <v>9120</v>
      </c>
      <c r="M17" s="15">
        <f t="shared" si="4"/>
        <v>57120</v>
      </c>
      <c r="N17" s="24">
        <f t="shared" si="5"/>
        <v>114240</v>
      </c>
      <c r="O17" s="23">
        <v>50000</v>
      </c>
      <c r="P17" s="15">
        <f t="shared" si="6"/>
        <v>9500</v>
      </c>
      <c r="Q17" s="15">
        <f t="shared" si="7"/>
        <v>59500</v>
      </c>
      <c r="R17" s="24">
        <f t="shared" si="8"/>
        <v>119000</v>
      </c>
      <c r="S17" s="38">
        <f t="shared" si="9"/>
        <v>48566.666666666664</v>
      </c>
      <c r="T17" s="34">
        <f t="shared" si="10"/>
        <v>9227.6666666666661</v>
      </c>
      <c r="U17" s="34">
        <f t="shared" si="11"/>
        <v>57794.333333333336</v>
      </c>
      <c r="V17" s="39">
        <f t="shared" si="12"/>
        <v>115588.66666666667</v>
      </c>
    </row>
    <row r="18" spans="1:22" ht="28.5" customHeight="1" x14ac:dyDescent="0.25">
      <c r="A18" s="134"/>
      <c r="B18" s="48">
        <v>15</v>
      </c>
      <c r="C18" s="43" t="s">
        <v>11</v>
      </c>
      <c r="D18" s="43" t="s">
        <v>153</v>
      </c>
      <c r="E18" s="48">
        <v>300</v>
      </c>
      <c r="F18" s="48">
        <v>2</v>
      </c>
      <c r="G18" s="23">
        <v>158000</v>
      </c>
      <c r="H18" s="15">
        <f t="shared" si="1"/>
        <v>30020</v>
      </c>
      <c r="I18" s="15">
        <f t="shared" si="2"/>
        <v>188020</v>
      </c>
      <c r="J18" s="24">
        <f t="shared" si="0"/>
        <v>376040</v>
      </c>
      <c r="K18" s="23">
        <v>165000</v>
      </c>
      <c r="L18" s="15">
        <f t="shared" si="3"/>
        <v>31350</v>
      </c>
      <c r="M18" s="15">
        <f t="shared" si="4"/>
        <v>196350</v>
      </c>
      <c r="N18" s="24">
        <f t="shared" si="5"/>
        <v>392700</v>
      </c>
      <c r="O18" s="23">
        <v>170000</v>
      </c>
      <c r="P18" s="15">
        <f t="shared" si="6"/>
        <v>32300</v>
      </c>
      <c r="Q18" s="15">
        <f t="shared" si="7"/>
        <v>202300</v>
      </c>
      <c r="R18" s="24">
        <f t="shared" si="8"/>
        <v>404600</v>
      </c>
      <c r="S18" s="38">
        <f t="shared" si="9"/>
        <v>164333.33333333334</v>
      </c>
      <c r="T18" s="34">
        <f t="shared" si="10"/>
        <v>31223.333333333332</v>
      </c>
      <c r="U18" s="34">
        <f t="shared" si="11"/>
        <v>195556.66666666666</v>
      </c>
      <c r="V18" s="39">
        <f t="shared" si="12"/>
        <v>391113.33333333331</v>
      </c>
    </row>
    <row r="19" spans="1:22" ht="28.5" customHeight="1" x14ac:dyDescent="0.25">
      <c r="A19" s="133" t="s">
        <v>79</v>
      </c>
      <c r="B19" s="48">
        <v>16</v>
      </c>
      <c r="C19" s="43" t="s">
        <v>32</v>
      </c>
      <c r="D19" s="43" t="s">
        <v>54</v>
      </c>
      <c r="E19" s="43">
        <v>600</v>
      </c>
      <c r="F19" s="48">
        <v>2</v>
      </c>
      <c r="G19" s="23">
        <v>378000</v>
      </c>
      <c r="H19" s="15">
        <f t="shared" si="1"/>
        <v>71820</v>
      </c>
      <c r="I19" s="15">
        <f t="shared" si="2"/>
        <v>449820</v>
      </c>
      <c r="J19" s="24">
        <f t="shared" si="0"/>
        <v>899640</v>
      </c>
      <c r="K19" s="23">
        <v>380000</v>
      </c>
      <c r="L19" s="15">
        <f t="shared" si="3"/>
        <v>72200</v>
      </c>
      <c r="M19" s="15">
        <f t="shared" si="4"/>
        <v>452200</v>
      </c>
      <c r="N19" s="24">
        <f t="shared" si="5"/>
        <v>904400</v>
      </c>
      <c r="O19" s="23">
        <v>400000</v>
      </c>
      <c r="P19" s="15">
        <f t="shared" si="6"/>
        <v>76000</v>
      </c>
      <c r="Q19" s="15">
        <f t="shared" si="7"/>
        <v>476000</v>
      </c>
      <c r="R19" s="24">
        <f t="shared" si="8"/>
        <v>952000</v>
      </c>
      <c r="S19" s="38">
        <f t="shared" si="9"/>
        <v>386000</v>
      </c>
      <c r="T19" s="34">
        <f t="shared" si="10"/>
        <v>73340</v>
      </c>
      <c r="U19" s="34">
        <f t="shared" si="11"/>
        <v>459340</v>
      </c>
      <c r="V19" s="39">
        <f t="shared" si="12"/>
        <v>918680</v>
      </c>
    </row>
    <row r="20" spans="1:22" ht="28.5" customHeight="1" x14ac:dyDescent="0.25">
      <c r="A20" s="133"/>
      <c r="B20" s="48">
        <v>17</v>
      </c>
      <c r="C20" s="43" t="s">
        <v>6</v>
      </c>
      <c r="D20" s="43" t="s">
        <v>83</v>
      </c>
      <c r="E20" s="43">
        <v>471</v>
      </c>
      <c r="F20" s="48">
        <v>2</v>
      </c>
      <c r="G20" s="23">
        <v>158000</v>
      </c>
      <c r="H20" s="15">
        <f t="shared" si="1"/>
        <v>30020</v>
      </c>
      <c r="I20" s="15">
        <f t="shared" si="2"/>
        <v>188020</v>
      </c>
      <c r="J20" s="24">
        <f t="shared" si="0"/>
        <v>376040</v>
      </c>
      <c r="K20" s="23">
        <v>165000</v>
      </c>
      <c r="L20" s="15">
        <f t="shared" si="3"/>
        <v>31350</v>
      </c>
      <c r="M20" s="15">
        <f t="shared" si="4"/>
        <v>196350</v>
      </c>
      <c r="N20" s="24">
        <f t="shared" si="5"/>
        <v>392700</v>
      </c>
      <c r="O20" s="23">
        <v>170000</v>
      </c>
      <c r="P20" s="15">
        <f t="shared" si="6"/>
        <v>32300</v>
      </c>
      <c r="Q20" s="15">
        <f t="shared" si="7"/>
        <v>202300</v>
      </c>
      <c r="R20" s="24">
        <f t="shared" si="8"/>
        <v>404600</v>
      </c>
      <c r="S20" s="38">
        <f t="shared" si="9"/>
        <v>164333.33333333334</v>
      </c>
      <c r="T20" s="34">
        <f t="shared" si="10"/>
        <v>31223.333333333332</v>
      </c>
      <c r="U20" s="34">
        <f t="shared" si="11"/>
        <v>195556.66666666666</v>
      </c>
      <c r="V20" s="39">
        <f t="shared" si="12"/>
        <v>391113.33333333331</v>
      </c>
    </row>
    <row r="21" spans="1:22" ht="25.5" x14ac:dyDescent="0.25">
      <c r="A21" s="133"/>
      <c r="B21" s="48">
        <v>18</v>
      </c>
      <c r="C21" s="43" t="s">
        <v>7</v>
      </c>
      <c r="D21" s="43" t="s">
        <v>97</v>
      </c>
      <c r="E21" s="43">
        <v>60</v>
      </c>
      <c r="F21" s="48">
        <v>2</v>
      </c>
      <c r="G21" s="23">
        <v>47700</v>
      </c>
      <c r="H21" s="15">
        <f t="shared" si="1"/>
        <v>9063</v>
      </c>
      <c r="I21" s="15">
        <f t="shared" si="2"/>
        <v>56763</v>
      </c>
      <c r="J21" s="24">
        <f t="shared" si="0"/>
        <v>113526</v>
      </c>
      <c r="K21" s="23">
        <v>48000</v>
      </c>
      <c r="L21" s="15">
        <f t="shared" si="3"/>
        <v>9120</v>
      </c>
      <c r="M21" s="15">
        <f t="shared" si="4"/>
        <v>57120</v>
      </c>
      <c r="N21" s="24">
        <f t="shared" si="5"/>
        <v>114240</v>
      </c>
      <c r="O21" s="23">
        <v>50000</v>
      </c>
      <c r="P21" s="15">
        <f t="shared" si="6"/>
        <v>9500</v>
      </c>
      <c r="Q21" s="15">
        <f t="shared" si="7"/>
        <v>59500</v>
      </c>
      <c r="R21" s="24">
        <f t="shared" si="8"/>
        <v>119000</v>
      </c>
      <c r="S21" s="38">
        <f t="shared" si="9"/>
        <v>48566.666666666664</v>
      </c>
      <c r="T21" s="34">
        <f t="shared" si="10"/>
        <v>9227.6666666666661</v>
      </c>
      <c r="U21" s="34">
        <f t="shared" si="11"/>
        <v>57794.333333333336</v>
      </c>
      <c r="V21" s="39">
        <f t="shared" si="12"/>
        <v>115588.66666666667</v>
      </c>
    </row>
    <row r="22" spans="1:22" ht="25.5" x14ac:dyDescent="0.25">
      <c r="A22" s="133"/>
      <c r="B22" s="48">
        <v>19</v>
      </c>
      <c r="C22" s="43" t="s">
        <v>7</v>
      </c>
      <c r="D22" s="43" t="s">
        <v>98</v>
      </c>
      <c r="E22" s="43">
        <v>660</v>
      </c>
      <c r="F22" s="48">
        <v>2</v>
      </c>
      <c r="G22" s="23">
        <v>378000</v>
      </c>
      <c r="H22" s="15">
        <f t="shared" si="1"/>
        <v>71820</v>
      </c>
      <c r="I22" s="15">
        <f t="shared" si="2"/>
        <v>449820</v>
      </c>
      <c r="J22" s="24">
        <f t="shared" si="0"/>
        <v>899640</v>
      </c>
      <c r="K22" s="23">
        <v>380000</v>
      </c>
      <c r="L22" s="15">
        <f t="shared" si="3"/>
        <v>72200</v>
      </c>
      <c r="M22" s="15">
        <f t="shared" si="4"/>
        <v>452200</v>
      </c>
      <c r="N22" s="24">
        <f t="shared" si="5"/>
        <v>904400</v>
      </c>
      <c r="O22" s="23">
        <v>400000</v>
      </c>
      <c r="P22" s="15">
        <f t="shared" si="6"/>
        <v>76000</v>
      </c>
      <c r="Q22" s="15">
        <f t="shared" si="7"/>
        <v>476000</v>
      </c>
      <c r="R22" s="24">
        <f t="shared" si="8"/>
        <v>952000</v>
      </c>
      <c r="S22" s="38">
        <f t="shared" si="9"/>
        <v>386000</v>
      </c>
      <c r="T22" s="34">
        <f t="shared" si="10"/>
        <v>73340</v>
      </c>
      <c r="U22" s="34">
        <f t="shared" si="11"/>
        <v>459340</v>
      </c>
      <c r="V22" s="39">
        <f t="shared" si="12"/>
        <v>918680</v>
      </c>
    </row>
    <row r="23" spans="1:22" ht="25.5" x14ac:dyDescent="0.25">
      <c r="A23" s="133"/>
      <c r="B23" s="48">
        <v>20</v>
      </c>
      <c r="C23" s="43" t="s">
        <v>7</v>
      </c>
      <c r="D23" s="43" t="s">
        <v>100</v>
      </c>
      <c r="E23" s="43">
        <v>122</v>
      </c>
      <c r="F23" s="48">
        <v>2</v>
      </c>
      <c r="G23" s="23">
        <v>82500</v>
      </c>
      <c r="H23" s="15">
        <f t="shared" si="1"/>
        <v>15675</v>
      </c>
      <c r="I23" s="15">
        <f t="shared" si="2"/>
        <v>98175</v>
      </c>
      <c r="J23" s="24">
        <f t="shared" si="0"/>
        <v>196350</v>
      </c>
      <c r="K23" s="23">
        <v>85000</v>
      </c>
      <c r="L23" s="15">
        <f t="shared" si="3"/>
        <v>16150</v>
      </c>
      <c r="M23" s="15">
        <f t="shared" si="4"/>
        <v>101150</v>
      </c>
      <c r="N23" s="24">
        <f t="shared" si="5"/>
        <v>202300</v>
      </c>
      <c r="O23" s="23">
        <v>90000</v>
      </c>
      <c r="P23" s="15">
        <f t="shared" si="6"/>
        <v>17100</v>
      </c>
      <c r="Q23" s="15">
        <f t="shared" si="7"/>
        <v>107100</v>
      </c>
      <c r="R23" s="24">
        <f t="shared" si="8"/>
        <v>214200</v>
      </c>
      <c r="S23" s="38">
        <f t="shared" si="9"/>
        <v>85833.333333333328</v>
      </c>
      <c r="T23" s="34">
        <f t="shared" si="10"/>
        <v>16308.333333333334</v>
      </c>
      <c r="U23" s="34">
        <f t="shared" si="11"/>
        <v>102141.66666666667</v>
      </c>
      <c r="V23" s="39">
        <f t="shared" si="12"/>
        <v>204283.33333333334</v>
      </c>
    </row>
    <row r="24" spans="1:22" ht="25.5" x14ac:dyDescent="0.25">
      <c r="A24" s="133"/>
      <c r="B24" s="48">
        <v>21</v>
      </c>
      <c r="C24" s="43" t="s">
        <v>7</v>
      </c>
      <c r="D24" s="43" t="s">
        <v>99</v>
      </c>
      <c r="E24" s="43">
        <v>36</v>
      </c>
      <c r="F24" s="48">
        <v>2</v>
      </c>
      <c r="G24" s="23">
        <v>47700</v>
      </c>
      <c r="H24" s="15">
        <f t="shared" si="1"/>
        <v>9063</v>
      </c>
      <c r="I24" s="15">
        <f t="shared" si="2"/>
        <v>56763</v>
      </c>
      <c r="J24" s="24">
        <f t="shared" si="0"/>
        <v>113526</v>
      </c>
      <c r="K24" s="23">
        <v>48000</v>
      </c>
      <c r="L24" s="15">
        <f t="shared" si="3"/>
        <v>9120</v>
      </c>
      <c r="M24" s="15">
        <f t="shared" si="4"/>
        <v>57120</v>
      </c>
      <c r="N24" s="24">
        <f t="shared" si="5"/>
        <v>114240</v>
      </c>
      <c r="O24" s="23">
        <v>50000</v>
      </c>
      <c r="P24" s="15">
        <f t="shared" si="6"/>
        <v>9500</v>
      </c>
      <c r="Q24" s="15">
        <f t="shared" si="7"/>
        <v>59500</v>
      </c>
      <c r="R24" s="24">
        <f t="shared" si="8"/>
        <v>119000</v>
      </c>
      <c r="S24" s="38">
        <f t="shared" si="9"/>
        <v>48566.666666666664</v>
      </c>
      <c r="T24" s="34">
        <f t="shared" si="10"/>
        <v>9227.6666666666661</v>
      </c>
      <c r="U24" s="34">
        <f t="shared" si="11"/>
        <v>57794.333333333336</v>
      </c>
      <c r="V24" s="39">
        <f t="shared" si="12"/>
        <v>115588.66666666667</v>
      </c>
    </row>
    <row r="25" spans="1:22" ht="25.5" x14ac:dyDescent="0.25">
      <c r="A25" s="133"/>
      <c r="B25" s="48">
        <v>22</v>
      </c>
      <c r="C25" s="43" t="s">
        <v>7</v>
      </c>
      <c r="D25" s="43" t="s">
        <v>96</v>
      </c>
      <c r="E25" s="43">
        <v>820</v>
      </c>
      <c r="F25" s="48">
        <v>2</v>
      </c>
      <c r="G25" s="23">
        <v>378000</v>
      </c>
      <c r="H25" s="15">
        <f t="shared" si="1"/>
        <v>71820</v>
      </c>
      <c r="I25" s="15">
        <f t="shared" si="2"/>
        <v>449820</v>
      </c>
      <c r="J25" s="24">
        <f t="shared" si="0"/>
        <v>899640</v>
      </c>
      <c r="K25" s="23">
        <v>380000</v>
      </c>
      <c r="L25" s="15">
        <f t="shared" si="3"/>
        <v>72200</v>
      </c>
      <c r="M25" s="15">
        <f t="shared" si="4"/>
        <v>452200</v>
      </c>
      <c r="N25" s="24">
        <f t="shared" si="5"/>
        <v>904400</v>
      </c>
      <c r="O25" s="23">
        <v>400000</v>
      </c>
      <c r="P25" s="15">
        <f t="shared" si="6"/>
        <v>76000</v>
      </c>
      <c r="Q25" s="15">
        <f t="shared" si="7"/>
        <v>476000</v>
      </c>
      <c r="R25" s="24">
        <f t="shared" si="8"/>
        <v>952000</v>
      </c>
      <c r="S25" s="38">
        <f t="shared" si="9"/>
        <v>386000</v>
      </c>
      <c r="T25" s="34">
        <f t="shared" si="10"/>
        <v>73340</v>
      </c>
      <c r="U25" s="34">
        <f t="shared" si="11"/>
        <v>459340</v>
      </c>
      <c r="V25" s="39">
        <f t="shared" si="12"/>
        <v>918680</v>
      </c>
    </row>
    <row r="26" spans="1:22" ht="25.5" x14ac:dyDescent="0.25">
      <c r="A26" s="133"/>
      <c r="B26" s="48">
        <v>23</v>
      </c>
      <c r="C26" s="43" t="s">
        <v>7</v>
      </c>
      <c r="D26" s="43" t="s">
        <v>101</v>
      </c>
      <c r="E26" s="43">
        <v>117</v>
      </c>
      <c r="F26" s="48">
        <v>2</v>
      </c>
      <c r="G26" s="23">
        <v>82500</v>
      </c>
      <c r="H26" s="15">
        <f t="shared" si="1"/>
        <v>15675</v>
      </c>
      <c r="I26" s="15">
        <f t="shared" si="2"/>
        <v>98175</v>
      </c>
      <c r="J26" s="24">
        <f t="shared" si="0"/>
        <v>196350</v>
      </c>
      <c r="K26" s="23">
        <v>85000</v>
      </c>
      <c r="L26" s="15">
        <f t="shared" si="3"/>
        <v>16150</v>
      </c>
      <c r="M26" s="15">
        <f t="shared" si="4"/>
        <v>101150</v>
      </c>
      <c r="N26" s="24">
        <f t="shared" si="5"/>
        <v>202300</v>
      </c>
      <c r="O26" s="23">
        <v>90000</v>
      </c>
      <c r="P26" s="15">
        <f t="shared" si="6"/>
        <v>17100</v>
      </c>
      <c r="Q26" s="15">
        <f t="shared" si="7"/>
        <v>107100</v>
      </c>
      <c r="R26" s="24">
        <f t="shared" si="8"/>
        <v>214200</v>
      </c>
      <c r="S26" s="38">
        <f t="shared" si="9"/>
        <v>85833.333333333328</v>
      </c>
      <c r="T26" s="34">
        <f t="shared" si="10"/>
        <v>16308.333333333334</v>
      </c>
      <c r="U26" s="34">
        <f t="shared" si="11"/>
        <v>102141.66666666667</v>
      </c>
      <c r="V26" s="39">
        <f t="shared" si="12"/>
        <v>204283.33333333334</v>
      </c>
    </row>
    <row r="27" spans="1:22" ht="28.5" customHeight="1" x14ac:dyDescent="0.25">
      <c r="A27" s="133"/>
      <c r="B27" s="48">
        <v>24</v>
      </c>
      <c r="C27" s="43" t="s">
        <v>8</v>
      </c>
      <c r="D27" s="43" t="s">
        <v>34</v>
      </c>
      <c r="E27" s="43">
        <v>318</v>
      </c>
      <c r="F27" s="48">
        <v>2</v>
      </c>
      <c r="G27" s="23">
        <v>158000</v>
      </c>
      <c r="H27" s="15">
        <f t="shared" si="1"/>
        <v>30020</v>
      </c>
      <c r="I27" s="15">
        <f t="shared" si="2"/>
        <v>188020</v>
      </c>
      <c r="J27" s="24">
        <f t="shared" si="0"/>
        <v>376040</v>
      </c>
      <c r="K27" s="23">
        <v>165000</v>
      </c>
      <c r="L27" s="15">
        <f t="shared" si="3"/>
        <v>31350</v>
      </c>
      <c r="M27" s="15">
        <f t="shared" si="4"/>
        <v>196350</v>
      </c>
      <c r="N27" s="24">
        <f t="shared" si="5"/>
        <v>392700</v>
      </c>
      <c r="O27" s="23">
        <v>170000</v>
      </c>
      <c r="P27" s="15">
        <f t="shared" si="6"/>
        <v>32300</v>
      </c>
      <c r="Q27" s="15">
        <f t="shared" si="7"/>
        <v>202300</v>
      </c>
      <c r="R27" s="24">
        <f t="shared" si="8"/>
        <v>404600</v>
      </c>
      <c r="S27" s="38">
        <f t="shared" si="9"/>
        <v>164333.33333333334</v>
      </c>
      <c r="T27" s="34">
        <f t="shared" si="10"/>
        <v>31223.333333333332</v>
      </c>
      <c r="U27" s="34">
        <f t="shared" si="11"/>
        <v>195556.66666666666</v>
      </c>
      <c r="V27" s="39">
        <f t="shared" si="12"/>
        <v>391113.33333333331</v>
      </c>
    </row>
    <row r="28" spans="1:22" ht="28.5" customHeight="1" x14ac:dyDescent="0.25">
      <c r="A28" s="133"/>
      <c r="B28" s="48">
        <v>25</v>
      </c>
      <c r="C28" s="43" t="s">
        <v>82</v>
      </c>
      <c r="D28" s="43" t="s">
        <v>51</v>
      </c>
      <c r="E28" s="43">
        <v>210</v>
      </c>
      <c r="F28" s="48">
        <v>2</v>
      </c>
      <c r="G28" s="23">
        <v>158000</v>
      </c>
      <c r="H28" s="15">
        <f t="shared" si="1"/>
        <v>30020</v>
      </c>
      <c r="I28" s="15">
        <f t="shared" si="2"/>
        <v>188020</v>
      </c>
      <c r="J28" s="24">
        <f t="shared" si="0"/>
        <v>376040</v>
      </c>
      <c r="K28" s="23">
        <v>165000</v>
      </c>
      <c r="L28" s="15">
        <f t="shared" si="3"/>
        <v>31350</v>
      </c>
      <c r="M28" s="15">
        <f t="shared" si="4"/>
        <v>196350</v>
      </c>
      <c r="N28" s="24">
        <f t="shared" si="5"/>
        <v>392700</v>
      </c>
      <c r="O28" s="23">
        <v>170000</v>
      </c>
      <c r="P28" s="15">
        <f t="shared" si="6"/>
        <v>32300</v>
      </c>
      <c r="Q28" s="15">
        <f t="shared" si="7"/>
        <v>202300</v>
      </c>
      <c r="R28" s="24">
        <f t="shared" si="8"/>
        <v>404600</v>
      </c>
      <c r="S28" s="38">
        <f t="shared" si="9"/>
        <v>164333.33333333334</v>
      </c>
      <c r="T28" s="34">
        <f t="shared" si="10"/>
        <v>31223.333333333332</v>
      </c>
      <c r="U28" s="34">
        <f t="shared" si="11"/>
        <v>195556.66666666666</v>
      </c>
      <c r="V28" s="39">
        <f t="shared" si="12"/>
        <v>391113.33333333331</v>
      </c>
    </row>
    <row r="29" spans="1:22" ht="28.5" customHeight="1" x14ac:dyDescent="0.25">
      <c r="A29" s="133"/>
      <c r="B29" s="48">
        <v>26</v>
      </c>
      <c r="C29" s="43" t="s">
        <v>9</v>
      </c>
      <c r="D29" s="43" t="s">
        <v>35</v>
      </c>
      <c r="E29" s="43">
        <v>341</v>
      </c>
      <c r="F29" s="48">
        <v>2</v>
      </c>
      <c r="G29" s="23">
        <v>158000</v>
      </c>
      <c r="H29" s="15">
        <f t="shared" si="1"/>
        <v>30020</v>
      </c>
      <c r="I29" s="15">
        <f t="shared" si="2"/>
        <v>188020</v>
      </c>
      <c r="J29" s="24">
        <f t="shared" si="0"/>
        <v>376040</v>
      </c>
      <c r="K29" s="23">
        <v>165000</v>
      </c>
      <c r="L29" s="15">
        <f t="shared" si="3"/>
        <v>31350</v>
      </c>
      <c r="M29" s="15">
        <f t="shared" si="4"/>
        <v>196350</v>
      </c>
      <c r="N29" s="24">
        <f t="shared" si="5"/>
        <v>392700</v>
      </c>
      <c r="O29" s="23">
        <v>170000</v>
      </c>
      <c r="P29" s="15">
        <f t="shared" si="6"/>
        <v>32300</v>
      </c>
      <c r="Q29" s="15">
        <f t="shared" si="7"/>
        <v>202300</v>
      </c>
      <c r="R29" s="24">
        <f t="shared" si="8"/>
        <v>404600</v>
      </c>
      <c r="S29" s="38">
        <f t="shared" si="9"/>
        <v>164333.33333333334</v>
      </c>
      <c r="T29" s="34">
        <f t="shared" si="10"/>
        <v>31223.333333333332</v>
      </c>
      <c r="U29" s="34">
        <f t="shared" si="11"/>
        <v>195556.66666666666</v>
      </c>
      <c r="V29" s="39">
        <f t="shared" si="12"/>
        <v>391113.33333333331</v>
      </c>
    </row>
    <row r="30" spans="1:22" ht="29.45" customHeight="1" x14ac:dyDescent="0.25">
      <c r="A30" s="112" t="s">
        <v>64</v>
      </c>
      <c r="B30" s="48">
        <v>27</v>
      </c>
      <c r="C30" s="43" t="s">
        <v>4</v>
      </c>
      <c r="D30" s="43" t="s">
        <v>154</v>
      </c>
      <c r="E30" s="43">
        <v>652</v>
      </c>
      <c r="F30" s="48">
        <v>2</v>
      </c>
      <c r="G30" s="23">
        <v>378000</v>
      </c>
      <c r="H30" s="15">
        <f t="shared" si="1"/>
        <v>71820</v>
      </c>
      <c r="I30" s="15">
        <f t="shared" si="2"/>
        <v>449820</v>
      </c>
      <c r="J30" s="24">
        <f t="shared" si="0"/>
        <v>899640</v>
      </c>
      <c r="K30" s="23">
        <v>380000</v>
      </c>
      <c r="L30" s="15">
        <f t="shared" si="3"/>
        <v>72200</v>
      </c>
      <c r="M30" s="15">
        <f t="shared" si="4"/>
        <v>452200</v>
      </c>
      <c r="N30" s="24">
        <f t="shared" si="5"/>
        <v>904400</v>
      </c>
      <c r="O30" s="23">
        <v>400000</v>
      </c>
      <c r="P30" s="15">
        <f t="shared" si="6"/>
        <v>76000</v>
      </c>
      <c r="Q30" s="15">
        <f t="shared" si="7"/>
        <v>476000</v>
      </c>
      <c r="R30" s="24">
        <f t="shared" si="8"/>
        <v>952000</v>
      </c>
      <c r="S30" s="38">
        <f t="shared" si="9"/>
        <v>386000</v>
      </c>
      <c r="T30" s="34">
        <f t="shared" si="10"/>
        <v>73340</v>
      </c>
      <c r="U30" s="34">
        <f t="shared" si="11"/>
        <v>459340</v>
      </c>
      <c r="V30" s="39">
        <f t="shared" si="12"/>
        <v>918680</v>
      </c>
    </row>
    <row r="31" spans="1:22" ht="24.95" customHeight="1" x14ac:dyDescent="0.25">
      <c r="A31" s="113"/>
      <c r="B31" s="48">
        <v>28</v>
      </c>
      <c r="C31" s="43" t="s">
        <v>4</v>
      </c>
      <c r="D31" s="43" t="s">
        <v>107</v>
      </c>
      <c r="E31" s="43">
        <v>154</v>
      </c>
      <c r="F31" s="48">
        <v>2</v>
      </c>
      <c r="G31" s="23">
        <v>82500</v>
      </c>
      <c r="H31" s="15">
        <f t="shared" si="1"/>
        <v>15675</v>
      </c>
      <c r="I31" s="15">
        <f t="shared" si="2"/>
        <v>98175</v>
      </c>
      <c r="J31" s="24">
        <f t="shared" si="0"/>
        <v>196350</v>
      </c>
      <c r="K31" s="23">
        <v>85000</v>
      </c>
      <c r="L31" s="15">
        <f t="shared" si="3"/>
        <v>16150</v>
      </c>
      <c r="M31" s="15">
        <f t="shared" si="4"/>
        <v>101150</v>
      </c>
      <c r="N31" s="24">
        <f t="shared" si="5"/>
        <v>202300</v>
      </c>
      <c r="O31" s="23">
        <v>90000</v>
      </c>
      <c r="P31" s="15">
        <f t="shared" si="6"/>
        <v>17100</v>
      </c>
      <c r="Q31" s="15">
        <f t="shared" si="7"/>
        <v>107100</v>
      </c>
      <c r="R31" s="24">
        <f t="shared" si="8"/>
        <v>214200</v>
      </c>
      <c r="S31" s="38">
        <f t="shared" si="9"/>
        <v>85833.333333333328</v>
      </c>
      <c r="T31" s="34">
        <f t="shared" si="10"/>
        <v>16308.333333333334</v>
      </c>
      <c r="U31" s="34">
        <f t="shared" si="11"/>
        <v>102141.66666666667</v>
      </c>
      <c r="V31" s="39">
        <f t="shared" si="12"/>
        <v>204283.33333333334</v>
      </c>
    </row>
    <row r="32" spans="1:22" ht="27.95" customHeight="1" x14ac:dyDescent="0.25">
      <c r="A32" s="113"/>
      <c r="B32" s="48">
        <v>29</v>
      </c>
      <c r="C32" s="43" t="s">
        <v>63</v>
      </c>
      <c r="D32" s="43" t="s">
        <v>105</v>
      </c>
      <c r="E32" s="43">
        <v>352</v>
      </c>
      <c r="F32" s="48">
        <v>2</v>
      </c>
      <c r="G32" s="23">
        <v>158000</v>
      </c>
      <c r="H32" s="15">
        <f t="shared" si="1"/>
        <v>30020</v>
      </c>
      <c r="I32" s="15">
        <f t="shared" si="2"/>
        <v>188020</v>
      </c>
      <c r="J32" s="24">
        <f t="shared" si="0"/>
        <v>376040</v>
      </c>
      <c r="K32" s="23">
        <v>165000</v>
      </c>
      <c r="L32" s="15">
        <f t="shared" si="3"/>
        <v>31350</v>
      </c>
      <c r="M32" s="15">
        <f t="shared" si="4"/>
        <v>196350</v>
      </c>
      <c r="N32" s="24">
        <f t="shared" si="5"/>
        <v>392700</v>
      </c>
      <c r="O32" s="23">
        <v>170000</v>
      </c>
      <c r="P32" s="15">
        <f t="shared" si="6"/>
        <v>32300</v>
      </c>
      <c r="Q32" s="15">
        <f t="shared" si="7"/>
        <v>202300</v>
      </c>
      <c r="R32" s="24">
        <f t="shared" si="8"/>
        <v>404600</v>
      </c>
      <c r="S32" s="38">
        <f t="shared" si="9"/>
        <v>164333.33333333334</v>
      </c>
      <c r="T32" s="34">
        <f t="shared" si="10"/>
        <v>31223.333333333332</v>
      </c>
      <c r="U32" s="34">
        <f t="shared" si="11"/>
        <v>195556.66666666666</v>
      </c>
      <c r="V32" s="39">
        <f t="shared" si="12"/>
        <v>391113.33333333331</v>
      </c>
    </row>
    <row r="33" spans="1:22" ht="30.6" customHeight="1" x14ac:dyDescent="0.25">
      <c r="A33" s="113"/>
      <c r="B33" s="48">
        <v>30</v>
      </c>
      <c r="C33" s="43" t="s">
        <v>5</v>
      </c>
      <c r="D33" s="43" t="s">
        <v>33</v>
      </c>
      <c r="E33" s="43">
        <v>172</v>
      </c>
      <c r="F33" s="48">
        <v>2</v>
      </c>
      <c r="G33" s="23">
        <v>82500</v>
      </c>
      <c r="H33" s="15">
        <f t="shared" si="1"/>
        <v>15675</v>
      </c>
      <c r="I33" s="15">
        <f t="shared" si="2"/>
        <v>98175</v>
      </c>
      <c r="J33" s="24">
        <f t="shared" si="0"/>
        <v>196350</v>
      </c>
      <c r="K33" s="23">
        <v>85000</v>
      </c>
      <c r="L33" s="15">
        <f t="shared" si="3"/>
        <v>16150</v>
      </c>
      <c r="M33" s="15">
        <f t="shared" si="4"/>
        <v>101150</v>
      </c>
      <c r="N33" s="24">
        <f t="shared" si="5"/>
        <v>202300</v>
      </c>
      <c r="O33" s="23">
        <v>90000</v>
      </c>
      <c r="P33" s="15">
        <f t="shared" si="6"/>
        <v>17100</v>
      </c>
      <c r="Q33" s="15">
        <f t="shared" si="7"/>
        <v>107100</v>
      </c>
      <c r="R33" s="24">
        <f t="shared" si="8"/>
        <v>214200</v>
      </c>
      <c r="S33" s="38">
        <f t="shared" si="9"/>
        <v>85833.333333333328</v>
      </c>
      <c r="T33" s="34">
        <f t="shared" si="10"/>
        <v>16308.333333333334</v>
      </c>
      <c r="U33" s="34">
        <f t="shared" si="11"/>
        <v>102141.66666666667</v>
      </c>
      <c r="V33" s="39">
        <f t="shared" si="12"/>
        <v>204283.33333333334</v>
      </c>
    </row>
    <row r="34" spans="1:22" ht="29.45" customHeight="1" x14ac:dyDescent="0.25">
      <c r="A34" s="113"/>
      <c r="B34" s="48">
        <v>31</v>
      </c>
      <c r="C34" s="43" t="s">
        <v>155</v>
      </c>
      <c r="D34" s="43" t="s">
        <v>106</v>
      </c>
      <c r="E34" s="43">
        <v>490</v>
      </c>
      <c r="F34" s="48">
        <v>2</v>
      </c>
      <c r="G34" s="23">
        <v>158000</v>
      </c>
      <c r="H34" s="15">
        <f t="shared" si="1"/>
        <v>30020</v>
      </c>
      <c r="I34" s="15">
        <f t="shared" si="2"/>
        <v>188020</v>
      </c>
      <c r="J34" s="24">
        <f t="shared" si="0"/>
        <v>376040</v>
      </c>
      <c r="K34" s="23">
        <v>165000</v>
      </c>
      <c r="L34" s="15">
        <f t="shared" si="3"/>
        <v>31350</v>
      </c>
      <c r="M34" s="15">
        <f t="shared" si="4"/>
        <v>196350</v>
      </c>
      <c r="N34" s="24">
        <f t="shared" si="5"/>
        <v>392700</v>
      </c>
      <c r="O34" s="23">
        <v>170000</v>
      </c>
      <c r="P34" s="15">
        <f t="shared" si="6"/>
        <v>32300</v>
      </c>
      <c r="Q34" s="15">
        <f t="shared" si="7"/>
        <v>202300</v>
      </c>
      <c r="R34" s="24">
        <f t="shared" si="8"/>
        <v>404600</v>
      </c>
      <c r="S34" s="38">
        <f t="shared" si="9"/>
        <v>164333.33333333334</v>
      </c>
      <c r="T34" s="34">
        <f t="shared" si="10"/>
        <v>31223.333333333332</v>
      </c>
      <c r="U34" s="34">
        <f t="shared" si="11"/>
        <v>195556.66666666666</v>
      </c>
      <c r="V34" s="39">
        <f t="shared" si="12"/>
        <v>391113.33333333331</v>
      </c>
    </row>
    <row r="35" spans="1:22" ht="38.1" customHeight="1" x14ac:dyDescent="0.25">
      <c r="A35" s="42"/>
      <c r="B35" s="48">
        <v>32</v>
      </c>
      <c r="C35" s="43" t="s">
        <v>156</v>
      </c>
      <c r="D35" s="43" t="s">
        <v>108</v>
      </c>
      <c r="E35" s="43">
        <v>510</v>
      </c>
      <c r="F35" s="48">
        <v>2</v>
      </c>
      <c r="G35" s="23">
        <v>378000</v>
      </c>
      <c r="H35" s="15">
        <f t="shared" si="1"/>
        <v>71820</v>
      </c>
      <c r="I35" s="15">
        <f t="shared" si="2"/>
        <v>449820</v>
      </c>
      <c r="J35" s="24">
        <f t="shared" si="0"/>
        <v>899640</v>
      </c>
      <c r="K35" s="23">
        <v>380000</v>
      </c>
      <c r="L35" s="15">
        <f t="shared" si="3"/>
        <v>72200</v>
      </c>
      <c r="M35" s="15">
        <f t="shared" si="4"/>
        <v>452200</v>
      </c>
      <c r="N35" s="24">
        <f t="shared" si="5"/>
        <v>904400</v>
      </c>
      <c r="O35" s="23">
        <v>450000</v>
      </c>
      <c r="P35" s="15">
        <f t="shared" si="6"/>
        <v>85500</v>
      </c>
      <c r="Q35" s="15">
        <f t="shared" si="7"/>
        <v>535500</v>
      </c>
      <c r="R35" s="24">
        <f t="shared" si="8"/>
        <v>1071000</v>
      </c>
      <c r="S35" s="38">
        <f t="shared" si="9"/>
        <v>402666.66666666669</v>
      </c>
      <c r="T35" s="34">
        <f t="shared" si="10"/>
        <v>76506.666666666672</v>
      </c>
      <c r="U35" s="34">
        <f t="shared" si="11"/>
        <v>479173.33333333331</v>
      </c>
      <c r="V35" s="39">
        <f t="shared" si="12"/>
        <v>958346.66666666663</v>
      </c>
    </row>
    <row r="36" spans="1:22" ht="38.1" customHeight="1" x14ac:dyDescent="0.25">
      <c r="A36" s="123" t="s">
        <v>119</v>
      </c>
      <c r="B36" s="48">
        <v>33</v>
      </c>
      <c r="C36" s="43" t="s">
        <v>10</v>
      </c>
      <c r="D36" s="43" t="s">
        <v>36</v>
      </c>
      <c r="E36" s="10">
        <v>2444</v>
      </c>
      <c r="F36" s="48">
        <v>2</v>
      </c>
      <c r="G36" s="23">
        <v>894504</v>
      </c>
      <c r="H36" s="15">
        <f t="shared" si="1"/>
        <v>169955.76</v>
      </c>
      <c r="I36" s="15">
        <f t="shared" si="2"/>
        <v>1064459.76</v>
      </c>
      <c r="J36" s="24">
        <f t="shared" ref="J36:J60" si="13">+I36*F36</f>
        <v>2128919.52</v>
      </c>
      <c r="K36" s="23">
        <v>904280</v>
      </c>
      <c r="L36" s="15">
        <f t="shared" si="3"/>
        <v>171813.2</v>
      </c>
      <c r="M36" s="15">
        <f t="shared" si="4"/>
        <v>1076093.2</v>
      </c>
      <c r="N36" s="24">
        <f t="shared" si="5"/>
        <v>2152186.4</v>
      </c>
      <c r="O36" s="23">
        <v>953160</v>
      </c>
      <c r="P36" s="15">
        <f t="shared" si="6"/>
        <v>181100.4</v>
      </c>
      <c r="Q36" s="15">
        <f t="shared" si="7"/>
        <v>1134260.3999999999</v>
      </c>
      <c r="R36" s="24">
        <f t="shared" si="8"/>
        <v>2268520.7999999998</v>
      </c>
      <c r="S36" s="38">
        <f t="shared" si="9"/>
        <v>917314.66666666663</v>
      </c>
      <c r="T36" s="34">
        <f t="shared" si="10"/>
        <v>174289.78666666665</v>
      </c>
      <c r="U36" s="34">
        <f t="shared" si="11"/>
        <v>1091604.4533333334</v>
      </c>
      <c r="V36" s="39">
        <f t="shared" si="12"/>
        <v>2183208.9066666667</v>
      </c>
    </row>
    <row r="37" spans="1:22" ht="38.1" customHeight="1" x14ac:dyDescent="0.25">
      <c r="A37" s="124"/>
      <c r="B37" s="48">
        <v>34</v>
      </c>
      <c r="C37" s="43" t="s">
        <v>20</v>
      </c>
      <c r="D37" s="43" t="s">
        <v>45</v>
      </c>
      <c r="E37" s="43">
        <v>154</v>
      </c>
      <c r="F37" s="48">
        <v>2</v>
      </c>
      <c r="G37" s="23">
        <v>82500</v>
      </c>
      <c r="H37" s="15">
        <f t="shared" si="1"/>
        <v>15675</v>
      </c>
      <c r="I37" s="15">
        <f t="shared" si="2"/>
        <v>98175</v>
      </c>
      <c r="J37" s="24">
        <f t="shared" si="13"/>
        <v>196350</v>
      </c>
      <c r="K37" s="23">
        <v>85000</v>
      </c>
      <c r="L37" s="15">
        <f t="shared" si="3"/>
        <v>16150</v>
      </c>
      <c r="M37" s="15">
        <f t="shared" si="4"/>
        <v>101150</v>
      </c>
      <c r="N37" s="24">
        <f t="shared" si="5"/>
        <v>202300</v>
      </c>
      <c r="O37" s="23">
        <v>90000</v>
      </c>
      <c r="P37" s="15">
        <f t="shared" si="6"/>
        <v>17100</v>
      </c>
      <c r="Q37" s="15">
        <f t="shared" si="7"/>
        <v>107100</v>
      </c>
      <c r="R37" s="24">
        <f t="shared" si="8"/>
        <v>214200</v>
      </c>
      <c r="S37" s="38">
        <f t="shared" si="9"/>
        <v>85833.333333333328</v>
      </c>
      <c r="T37" s="34">
        <f t="shared" si="10"/>
        <v>16308.333333333334</v>
      </c>
      <c r="U37" s="34">
        <f t="shared" si="11"/>
        <v>102141.66666666667</v>
      </c>
      <c r="V37" s="39">
        <f t="shared" si="12"/>
        <v>204283.33333333334</v>
      </c>
    </row>
    <row r="38" spans="1:22" ht="38.1" customHeight="1" x14ac:dyDescent="0.25">
      <c r="A38" s="124"/>
      <c r="B38" s="48">
        <v>35</v>
      </c>
      <c r="C38" s="43" t="s">
        <v>21</v>
      </c>
      <c r="D38" s="43" t="s">
        <v>84</v>
      </c>
      <c r="E38" s="10">
        <v>1080</v>
      </c>
      <c r="F38" s="48">
        <v>2</v>
      </c>
      <c r="G38" s="23">
        <v>395280</v>
      </c>
      <c r="H38" s="15">
        <f t="shared" si="1"/>
        <v>75103.199999999997</v>
      </c>
      <c r="I38" s="15">
        <f t="shared" si="2"/>
        <v>470383.2</v>
      </c>
      <c r="J38" s="24">
        <f t="shared" si="13"/>
        <v>940766.4</v>
      </c>
      <c r="K38" s="23">
        <v>399600</v>
      </c>
      <c r="L38" s="15">
        <f t="shared" si="3"/>
        <v>75924</v>
      </c>
      <c r="M38" s="15">
        <f t="shared" si="4"/>
        <v>475524</v>
      </c>
      <c r="N38" s="24">
        <f t="shared" si="5"/>
        <v>951048</v>
      </c>
      <c r="O38" s="23">
        <v>421200</v>
      </c>
      <c r="P38" s="15">
        <f t="shared" si="6"/>
        <v>80028</v>
      </c>
      <c r="Q38" s="15">
        <f t="shared" si="7"/>
        <v>501228</v>
      </c>
      <c r="R38" s="24">
        <f t="shared" si="8"/>
        <v>1002456</v>
      </c>
      <c r="S38" s="38">
        <f t="shared" si="9"/>
        <v>405360</v>
      </c>
      <c r="T38" s="34">
        <f t="shared" si="10"/>
        <v>77018.400000000009</v>
      </c>
      <c r="U38" s="34">
        <f t="shared" si="11"/>
        <v>482378.39999999997</v>
      </c>
      <c r="V38" s="39">
        <f t="shared" si="12"/>
        <v>964756.79999999993</v>
      </c>
    </row>
    <row r="39" spans="1:22" ht="38.1" customHeight="1" x14ac:dyDescent="0.25">
      <c r="A39" s="124"/>
      <c r="B39" s="48">
        <v>36</v>
      </c>
      <c r="C39" s="43" t="s">
        <v>22</v>
      </c>
      <c r="D39" s="43" t="s">
        <v>46</v>
      </c>
      <c r="E39" s="10">
        <v>2500</v>
      </c>
      <c r="F39" s="48">
        <v>2</v>
      </c>
      <c r="G39" s="23">
        <v>915000</v>
      </c>
      <c r="H39" s="15">
        <f t="shared" si="1"/>
        <v>173850</v>
      </c>
      <c r="I39" s="15">
        <f t="shared" si="2"/>
        <v>1088850</v>
      </c>
      <c r="J39" s="24">
        <f t="shared" si="13"/>
        <v>2177700</v>
      </c>
      <c r="K39" s="23">
        <v>925000</v>
      </c>
      <c r="L39" s="15">
        <f t="shared" si="3"/>
        <v>175750</v>
      </c>
      <c r="M39" s="15">
        <f t="shared" si="4"/>
        <v>1100750</v>
      </c>
      <c r="N39" s="24">
        <f t="shared" si="5"/>
        <v>2201500</v>
      </c>
      <c r="O39" s="23">
        <v>975000</v>
      </c>
      <c r="P39" s="15">
        <f t="shared" si="6"/>
        <v>185250</v>
      </c>
      <c r="Q39" s="15">
        <f t="shared" si="7"/>
        <v>1160250</v>
      </c>
      <c r="R39" s="24">
        <f t="shared" si="8"/>
        <v>2320500</v>
      </c>
      <c r="S39" s="38">
        <f t="shared" si="9"/>
        <v>938333.33333333337</v>
      </c>
      <c r="T39" s="34">
        <f t="shared" si="10"/>
        <v>178283.33333333334</v>
      </c>
      <c r="U39" s="34">
        <f t="shared" si="11"/>
        <v>1116616.6666666667</v>
      </c>
      <c r="V39" s="39">
        <f t="shared" si="12"/>
        <v>2233233.3333333335</v>
      </c>
    </row>
    <row r="40" spans="1:22" ht="38.1" customHeight="1" x14ac:dyDescent="0.25">
      <c r="A40" s="124"/>
      <c r="B40" s="48">
        <v>37</v>
      </c>
      <c r="C40" s="43" t="s">
        <v>23</v>
      </c>
      <c r="D40" s="43" t="s">
        <v>47</v>
      </c>
      <c r="E40" s="43">
        <v>468</v>
      </c>
      <c r="F40" s="48">
        <v>2</v>
      </c>
      <c r="G40" s="23">
        <v>158000</v>
      </c>
      <c r="H40" s="15">
        <f t="shared" si="1"/>
        <v>30020</v>
      </c>
      <c r="I40" s="15">
        <f t="shared" si="2"/>
        <v>188020</v>
      </c>
      <c r="J40" s="24">
        <f t="shared" si="13"/>
        <v>376040</v>
      </c>
      <c r="K40" s="23">
        <v>165000</v>
      </c>
      <c r="L40" s="15">
        <f t="shared" si="3"/>
        <v>31350</v>
      </c>
      <c r="M40" s="15">
        <f t="shared" si="4"/>
        <v>196350</v>
      </c>
      <c r="N40" s="24">
        <f t="shared" si="5"/>
        <v>392700</v>
      </c>
      <c r="O40" s="23">
        <v>170000</v>
      </c>
      <c r="P40" s="15">
        <f t="shared" si="6"/>
        <v>32300</v>
      </c>
      <c r="Q40" s="15">
        <f t="shared" si="7"/>
        <v>202300</v>
      </c>
      <c r="R40" s="24">
        <f t="shared" si="8"/>
        <v>404600</v>
      </c>
      <c r="S40" s="38">
        <f t="shared" si="9"/>
        <v>164333.33333333334</v>
      </c>
      <c r="T40" s="34">
        <f t="shared" si="10"/>
        <v>31223.333333333332</v>
      </c>
      <c r="U40" s="34">
        <f t="shared" si="11"/>
        <v>195556.66666666666</v>
      </c>
      <c r="V40" s="39">
        <f t="shared" si="12"/>
        <v>391113.33333333331</v>
      </c>
    </row>
    <row r="41" spans="1:22" ht="38.1" customHeight="1" x14ac:dyDescent="0.25">
      <c r="A41" s="124"/>
      <c r="B41" s="48">
        <v>38</v>
      </c>
      <c r="C41" s="43" t="s">
        <v>24</v>
      </c>
      <c r="D41" s="43" t="s">
        <v>48</v>
      </c>
      <c r="E41" s="43">
        <v>120</v>
      </c>
      <c r="F41" s="48">
        <v>2</v>
      </c>
      <c r="G41" s="23">
        <v>82500</v>
      </c>
      <c r="H41" s="15">
        <f t="shared" si="1"/>
        <v>15675</v>
      </c>
      <c r="I41" s="15">
        <f t="shared" si="2"/>
        <v>98175</v>
      </c>
      <c r="J41" s="24">
        <f t="shared" si="13"/>
        <v>196350</v>
      </c>
      <c r="K41" s="23">
        <v>85000</v>
      </c>
      <c r="L41" s="15">
        <f t="shared" si="3"/>
        <v>16150</v>
      </c>
      <c r="M41" s="15">
        <f t="shared" si="4"/>
        <v>101150</v>
      </c>
      <c r="N41" s="24">
        <f t="shared" si="5"/>
        <v>202300</v>
      </c>
      <c r="O41" s="23">
        <v>90000</v>
      </c>
      <c r="P41" s="15">
        <f t="shared" si="6"/>
        <v>17100</v>
      </c>
      <c r="Q41" s="15">
        <f t="shared" si="7"/>
        <v>107100</v>
      </c>
      <c r="R41" s="24">
        <f t="shared" si="8"/>
        <v>214200</v>
      </c>
      <c r="S41" s="38">
        <f t="shared" si="9"/>
        <v>85833.333333333328</v>
      </c>
      <c r="T41" s="34">
        <f t="shared" si="10"/>
        <v>16308.333333333334</v>
      </c>
      <c r="U41" s="34">
        <f t="shared" si="11"/>
        <v>102141.66666666667</v>
      </c>
      <c r="V41" s="39">
        <f t="shared" si="12"/>
        <v>204283.33333333334</v>
      </c>
    </row>
    <row r="42" spans="1:22" ht="38.1" customHeight="1" x14ac:dyDescent="0.25">
      <c r="A42" s="124"/>
      <c r="B42" s="48">
        <v>39</v>
      </c>
      <c r="C42" s="43" t="s">
        <v>25</v>
      </c>
      <c r="D42" s="43" t="s">
        <v>49</v>
      </c>
      <c r="E42" s="10">
        <v>1588</v>
      </c>
      <c r="F42" s="48">
        <v>2</v>
      </c>
      <c r="G42" s="23">
        <v>581208</v>
      </c>
      <c r="H42" s="15">
        <f t="shared" si="1"/>
        <v>110429.52</v>
      </c>
      <c r="I42" s="15">
        <f t="shared" si="2"/>
        <v>691637.52</v>
      </c>
      <c r="J42" s="24">
        <f t="shared" si="13"/>
        <v>1383275.04</v>
      </c>
      <c r="K42" s="23">
        <v>587560</v>
      </c>
      <c r="L42" s="15">
        <f t="shared" si="3"/>
        <v>111636.4</v>
      </c>
      <c r="M42" s="15">
        <f t="shared" si="4"/>
        <v>699196.4</v>
      </c>
      <c r="N42" s="24">
        <f t="shared" si="5"/>
        <v>1398392.8</v>
      </c>
      <c r="O42" s="23">
        <v>619320</v>
      </c>
      <c r="P42" s="15">
        <f t="shared" si="6"/>
        <v>117670.8</v>
      </c>
      <c r="Q42" s="15">
        <f t="shared" si="7"/>
        <v>736990.8</v>
      </c>
      <c r="R42" s="24">
        <f t="shared" si="8"/>
        <v>1473981.6</v>
      </c>
      <c r="S42" s="38">
        <f t="shared" si="9"/>
        <v>596029.33333333337</v>
      </c>
      <c r="T42" s="34">
        <f t="shared" si="10"/>
        <v>113245.57333333332</v>
      </c>
      <c r="U42" s="34">
        <f t="shared" si="11"/>
        <v>709274.90666666662</v>
      </c>
      <c r="V42" s="39">
        <f t="shared" si="12"/>
        <v>1418549.8133333332</v>
      </c>
    </row>
    <row r="43" spans="1:22" ht="38.1" customHeight="1" x14ac:dyDescent="0.25">
      <c r="A43" s="124"/>
      <c r="B43" s="48">
        <v>40</v>
      </c>
      <c r="C43" s="43" t="s">
        <v>26</v>
      </c>
      <c r="D43" s="43" t="s">
        <v>50</v>
      </c>
      <c r="E43" s="10">
        <v>1032</v>
      </c>
      <c r="F43" s="48">
        <v>2</v>
      </c>
      <c r="G43" s="23">
        <v>377712</v>
      </c>
      <c r="H43" s="15">
        <f t="shared" si="1"/>
        <v>71765.279999999999</v>
      </c>
      <c r="I43" s="15">
        <f t="shared" si="2"/>
        <v>449477.28</v>
      </c>
      <c r="J43" s="24">
        <f t="shared" si="13"/>
        <v>898954.56</v>
      </c>
      <c r="K43" s="23">
        <v>381840</v>
      </c>
      <c r="L43" s="15">
        <f t="shared" si="3"/>
        <v>72549.600000000006</v>
      </c>
      <c r="M43" s="15">
        <f t="shared" si="4"/>
        <v>454389.6</v>
      </c>
      <c r="N43" s="24">
        <f t="shared" si="5"/>
        <v>908779.2</v>
      </c>
      <c r="O43" s="23">
        <v>402480</v>
      </c>
      <c r="P43" s="15">
        <f t="shared" si="6"/>
        <v>76471.199999999997</v>
      </c>
      <c r="Q43" s="15">
        <f t="shared" si="7"/>
        <v>478951.2</v>
      </c>
      <c r="R43" s="24">
        <f t="shared" si="8"/>
        <v>957902.4</v>
      </c>
      <c r="S43" s="38">
        <f t="shared" si="9"/>
        <v>387344</v>
      </c>
      <c r="T43" s="34">
        <f t="shared" si="10"/>
        <v>73595.360000000001</v>
      </c>
      <c r="U43" s="34">
        <f t="shared" si="11"/>
        <v>460939.36000000004</v>
      </c>
      <c r="V43" s="39">
        <f t="shared" si="12"/>
        <v>921878.72000000009</v>
      </c>
    </row>
    <row r="44" spans="1:22" ht="38.1" customHeight="1" x14ac:dyDescent="0.25">
      <c r="A44" s="124"/>
      <c r="B44" s="48">
        <v>41</v>
      </c>
      <c r="C44" s="43" t="s">
        <v>28</v>
      </c>
      <c r="D44" s="43" t="s">
        <v>57</v>
      </c>
      <c r="E44" s="43">
        <v>665</v>
      </c>
      <c r="F44" s="48">
        <v>2</v>
      </c>
      <c r="G44" s="23">
        <v>378000</v>
      </c>
      <c r="H44" s="15">
        <f t="shared" si="1"/>
        <v>71820</v>
      </c>
      <c r="I44" s="15">
        <f t="shared" si="2"/>
        <v>449820</v>
      </c>
      <c r="J44" s="24">
        <f t="shared" si="13"/>
        <v>899640</v>
      </c>
      <c r="K44" s="23">
        <v>380000</v>
      </c>
      <c r="L44" s="15">
        <f t="shared" si="3"/>
        <v>72200</v>
      </c>
      <c r="M44" s="15">
        <f t="shared" si="4"/>
        <v>452200</v>
      </c>
      <c r="N44" s="24">
        <f t="shared" si="5"/>
        <v>904400</v>
      </c>
      <c r="O44" s="23">
        <v>400000</v>
      </c>
      <c r="P44" s="15">
        <f t="shared" si="6"/>
        <v>76000</v>
      </c>
      <c r="Q44" s="15">
        <f t="shared" si="7"/>
        <v>476000</v>
      </c>
      <c r="R44" s="24">
        <f t="shared" si="8"/>
        <v>952000</v>
      </c>
      <c r="S44" s="38">
        <f t="shared" si="9"/>
        <v>386000</v>
      </c>
      <c r="T44" s="34">
        <f t="shared" si="10"/>
        <v>73340</v>
      </c>
      <c r="U44" s="34">
        <f t="shared" si="11"/>
        <v>459340</v>
      </c>
      <c r="V44" s="39">
        <f t="shared" si="12"/>
        <v>918680</v>
      </c>
    </row>
    <row r="45" spans="1:22" ht="38.1" customHeight="1" x14ac:dyDescent="0.25">
      <c r="A45" s="124"/>
      <c r="B45" s="48">
        <v>42</v>
      </c>
      <c r="C45" s="43" t="s">
        <v>29</v>
      </c>
      <c r="D45" s="43" t="s">
        <v>53</v>
      </c>
      <c r="E45" s="10">
        <v>5000</v>
      </c>
      <c r="F45" s="48">
        <v>2</v>
      </c>
      <c r="G45" s="23">
        <v>1720000</v>
      </c>
      <c r="H45" s="15">
        <f t="shared" si="1"/>
        <v>326800</v>
      </c>
      <c r="I45" s="15">
        <f t="shared" si="2"/>
        <v>2046800</v>
      </c>
      <c r="J45" s="24">
        <f t="shared" si="13"/>
        <v>4093600</v>
      </c>
      <c r="K45" s="23">
        <v>1650000</v>
      </c>
      <c r="L45" s="15">
        <f t="shared" si="3"/>
        <v>313500</v>
      </c>
      <c r="M45" s="15">
        <f t="shared" si="4"/>
        <v>1963500</v>
      </c>
      <c r="N45" s="24">
        <f t="shared" si="5"/>
        <v>3927000</v>
      </c>
      <c r="O45" s="23">
        <v>1750000</v>
      </c>
      <c r="P45" s="15">
        <f t="shared" si="6"/>
        <v>332500</v>
      </c>
      <c r="Q45" s="15">
        <f t="shared" si="7"/>
        <v>2082500</v>
      </c>
      <c r="R45" s="24">
        <f t="shared" si="8"/>
        <v>4165000</v>
      </c>
      <c r="S45" s="38">
        <f t="shared" si="9"/>
        <v>1706666.6666666667</v>
      </c>
      <c r="T45" s="34">
        <f t="shared" si="10"/>
        <v>324266.66666666669</v>
      </c>
      <c r="U45" s="34">
        <f t="shared" si="11"/>
        <v>2030933.3333333333</v>
      </c>
      <c r="V45" s="39">
        <f t="shared" si="12"/>
        <v>4061866.6666666665</v>
      </c>
    </row>
    <row r="46" spans="1:22" ht="38.1" customHeight="1" x14ac:dyDescent="0.25">
      <c r="A46" s="124"/>
      <c r="B46" s="48">
        <v>43</v>
      </c>
      <c r="C46" s="43" t="s">
        <v>19</v>
      </c>
      <c r="D46" s="43" t="s">
        <v>44</v>
      </c>
      <c r="E46" s="43">
        <v>143</v>
      </c>
      <c r="F46" s="48">
        <v>2</v>
      </c>
      <c r="G46" s="23">
        <v>82500</v>
      </c>
      <c r="H46" s="15">
        <f t="shared" si="1"/>
        <v>15675</v>
      </c>
      <c r="I46" s="15">
        <f t="shared" si="2"/>
        <v>98175</v>
      </c>
      <c r="J46" s="24">
        <f t="shared" si="13"/>
        <v>196350</v>
      </c>
      <c r="K46" s="23">
        <v>85000</v>
      </c>
      <c r="L46" s="15">
        <f t="shared" si="3"/>
        <v>16150</v>
      </c>
      <c r="M46" s="15">
        <f t="shared" si="4"/>
        <v>101150</v>
      </c>
      <c r="N46" s="24">
        <f t="shared" si="5"/>
        <v>202300</v>
      </c>
      <c r="O46" s="23">
        <v>90000</v>
      </c>
      <c r="P46" s="15">
        <f t="shared" si="6"/>
        <v>17100</v>
      </c>
      <c r="Q46" s="15">
        <f t="shared" si="7"/>
        <v>107100</v>
      </c>
      <c r="R46" s="24">
        <f t="shared" si="8"/>
        <v>214200</v>
      </c>
      <c r="S46" s="38">
        <f t="shared" si="9"/>
        <v>85833.333333333328</v>
      </c>
      <c r="T46" s="34">
        <f t="shared" si="10"/>
        <v>16308.333333333334</v>
      </c>
      <c r="U46" s="34">
        <f t="shared" si="11"/>
        <v>102141.66666666667</v>
      </c>
      <c r="V46" s="39">
        <f t="shared" si="12"/>
        <v>204283.33333333334</v>
      </c>
    </row>
    <row r="47" spans="1:22" ht="38.1" customHeight="1" x14ac:dyDescent="0.25">
      <c r="A47" s="125"/>
      <c r="B47" s="48">
        <v>44</v>
      </c>
      <c r="C47" s="8" t="s">
        <v>27</v>
      </c>
      <c r="D47" s="8" t="s">
        <v>118</v>
      </c>
      <c r="E47" s="43">
        <v>990</v>
      </c>
      <c r="F47" s="48">
        <v>2</v>
      </c>
      <c r="G47" s="23">
        <v>378000</v>
      </c>
      <c r="H47" s="15">
        <f t="shared" si="1"/>
        <v>71820</v>
      </c>
      <c r="I47" s="15">
        <f t="shared" si="2"/>
        <v>449820</v>
      </c>
      <c r="J47" s="24">
        <f t="shared" si="13"/>
        <v>899640</v>
      </c>
      <c r="K47" s="23">
        <v>380000</v>
      </c>
      <c r="L47" s="15">
        <f t="shared" si="3"/>
        <v>72200</v>
      </c>
      <c r="M47" s="15">
        <f t="shared" si="4"/>
        <v>452200</v>
      </c>
      <c r="N47" s="24">
        <f t="shared" si="5"/>
        <v>904400</v>
      </c>
      <c r="O47" s="23">
        <v>400000</v>
      </c>
      <c r="P47" s="15">
        <f t="shared" si="6"/>
        <v>76000</v>
      </c>
      <c r="Q47" s="15">
        <f t="shared" si="7"/>
        <v>476000</v>
      </c>
      <c r="R47" s="24">
        <f t="shared" si="8"/>
        <v>952000</v>
      </c>
      <c r="S47" s="38">
        <f t="shared" si="9"/>
        <v>386000</v>
      </c>
      <c r="T47" s="34">
        <f t="shared" si="10"/>
        <v>73340</v>
      </c>
      <c r="U47" s="34">
        <f t="shared" si="11"/>
        <v>459340</v>
      </c>
      <c r="V47" s="39">
        <f t="shared" si="12"/>
        <v>918680</v>
      </c>
    </row>
    <row r="48" spans="1:22" ht="38.1" customHeight="1" x14ac:dyDescent="0.25">
      <c r="A48" s="7" t="s">
        <v>65</v>
      </c>
      <c r="B48" s="48">
        <v>45</v>
      </c>
      <c r="C48" s="43" t="s">
        <v>12</v>
      </c>
      <c r="D48" s="43" t="s">
        <v>124</v>
      </c>
      <c r="E48" s="10">
        <v>9000</v>
      </c>
      <c r="F48" s="48">
        <v>2</v>
      </c>
      <c r="G48" s="23">
        <v>3096000</v>
      </c>
      <c r="H48" s="15">
        <f t="shared" si="1"/>
        <v>588240</v>
      </c>
      <c r="I48" s="15">
        <f t="shared" si="2"/>
        <v>3684240</v>
      </c>
      <c r="J48" s="24">
        <f t="shared" si="13"/>
        <v>7368480</v>
      </c>
      <c r="K48" s="23">
        <v>2970000</v>
      </c>
      <c r="L48" s="15">
        <f t="shared" si="3"/>
        <v>564300</v>
      </c>
      <c r="M48" s="15">
        <f t="shared" si="4"/>
        <v>3534300</v>
      </c>
      <c r="N48" s="24">
        <f t="shared" si="5"/>
        <v>7068600</v>
      </c>
      <c r="O48" s="23">
        <v>2970000</v>
      </c>
      <c r="P48" s="15">
        <f t="shared" si="6"/>
        <v>564300</v>
      </c>
      <c r="Q48" s="15">
        <f t="shared" si="7"/>
        <v>3534300</v>
      </c>
      <c r="R48" s="24">
        <f t="shared" si="8"/>
        <v>7068600</v>
      </c>
      <c r="S48" s="38">
        <f t="shared" si="9"/>
        <v>3012000</v>
      </c>
      <c r="T48" s="34">
        <f t="shared" si="10"/>
        <v>572280</v>
      </c>
      <c r="U48" s="34">
        <f t="shared" si="11"/>
        <v>3584280</v>
      </c>
      <c r="V48" s="39">
        <f t="shared" si="12"/>
        <v>7168560</v>
      </c>
    </row>
    <row r="49" spans="1:22" ht="38.1" customHeight="1" x14ac:dyDescent="0.25">
      <c r="A49" s="126" t="s">
        <v>80</v>
      </c>
      <c r="B49" s="48">
        <v>46</v>
      </c>
      <c r="C49" s="43" t="s">
        <v>85</v>
      </c>
      <c r="D49" s="43" t="s">
        <v>52</v>
      </c>
      <c r="E49" s="10">
        <v>4001</v>
      </c>
      <c r="F49" s="48">
        <v>2</v>
      </c>
      <c r="G49" s="23">
        <v>1216304</v>
      </c>
      <c r="H49" s="15">
        <f t="shared" si="1"/>
        <v>231097.76</v>
      </c>
      <c r="I49" s="15">
        <f t="shared" si="2"/>
        <v>1447401.76</v>
      </c>
      <c r="J49" s="24">
        <f t="shared" si="13"/>
        <v>2894803.52</v>
      </c>
      <c r="K49" s="23">
        <v>1320330</v>
      </c>
      <c r="L49" s="15">
        <f t="shared" si="3"/>
        <v>250862.7</v>
      </c>
      <c r="M49" s="15">
        <f t="shared" si="4"/>
        <v>1571192.7</v>
      </c>
      <c r="N49" s="24">
        <f t="shared" si="5"/>
        <v>3142385.4</v>
      </c>
      <c r="O49" s="23">
        <v>1400350</v>
      </c>
      <c r="P49" s="15">
        <f t="shared" si="6"/>
        <v>266066.5</v>
      </c>
      <c r="Q49" s="15">
        <f t="shared" si="7"/>
        <v>1666416.5</v>
      </c>
      <c r="R49" s="24">
        <f t="shared" si="8"/>
        <v>3332833</v>
      </c>
      <c r="S49" s="38">
        <f t="shared" si="9"/>
        <v>1312328</v>
      </c>
      <c r="T49" s="34">
        <f t="shared" si="10"/>
        <v>249342.31999999998</v>
      </c>
      <c r="U49" s="34">
        <f t="shared" si="11"/>
        <v>1561670.32</v>
      </c>
      <c r="V49" s="39">
        <f t="shared" si="12"/>
        <v>3123340.64</v>
      </c>
    </row>
    <row r="50" spans="1:22" ht="38.1" customHeight="1" x14ac:dyDescent="0.25">
      <c r="A50" s="127"/>
      <c r="B50" s="48">
        <v>47</v>
      </c>
      <c r="C50" s="43" t="s">
        <v>87</v>
      </c>
      <c r="D50" s="43" t="s">
        <v>86</v>
      </c>
      <c r="E50" s="10">
        <v>17600</v>
      </c>
      <c r="F50" s="48">
        <v>2</v>
      </c>
      <c r="G50" s="23">
        <v>6054400</v>
      </c>
      <c r="H50" s="15">
        <f t="shared" si="1"/>
        <v>1150336</v>
      </c>
      <c r="I50" s="15">
        <f t="shared" si="2"/>
        <v>7204736</v>
      </c>
      <c r="J50" s="24">
        <f t="shared" si="13"/>
        <v>14409472</v>
      </c>
      <c r="K50" s="23">
        <v>5808000</v>
      </c>
      <c r="L50" s="15">
        <f t="shared" si="3"/>
        <v>1103520</v>
      </c>
      <c r="M50" s="15">
        <f t="shared" si="4"/>
        <v>6911520</v>
      </c>
      <c r="N50" s="24">
        <f t="shared" si="5"/>
        <v>13823040</v>
      </c>
      <c r="O50" s="23">
        <v>5808000</v>
      </c>
      <c r="P50" s="15">
        <f t="shared" si="6"/>
        <v>1103520</v>
      </c>
      <c r="Q50" s="15">
        <f t="shared" si="7"/>
        <v>6911520</v>
      </c>
      <c r="R50" s="24">
        <f t="shared" si="8"/>
        <v>13823040</v>
      </c>
      <c r="S50" s="38">
        <f t="shared" si="9"/>
        <v>5890133.333333333</v>
      </c>
      <c r="T50" s="34">
        <f t="shared" si="10"/>
        <v>1119125.3333333333</v>
      </c>
      <c r="U50" s="34">
        <f t="shared" si="11"/>
        <v>7009258.666666667</v>
      </c>
      <c r="V50" s="39">
        <f t="shared" si="12"/>
        <v>14018517.333333334</v>
      </c>
    </row>
    <row r="51" spans="1:22" ht="38.1" customHeight="1" x14ac:dyDescent="0.25">
      <c r="A51" s="127"/>
      <c r="B51" s="48">
        <v>48</v>
      </c>
      <c r="C51" s="43" t="s">
        <v>13</v>
      </c>
      <c r="D51" s="43" t="s">
        <v>37</v>
      </c>
      <c r="E51" s="10">
        <v>5218</v>
      </c>
      <c r="F51" s="48">
        <v>2</v>
      </c>
      <c r="G51" s="23">
        <v>1794992</v>
      </c>
      <c r="H51" s="15">
        <f t="shared" si="1"/>
        <v>341048.48</v>
      </c>
      <c r="I51" s="15">
        <f t="shared" si="2"/>
        <v>2136040.48</v>
      </c>
      <c r="J51" s="24">
        <f t="shared" si="13"/>
        <v>4272080.96</v>
      </c>
      <c r="K51" s="23">
        <v>1721940</v>
      </c>
      <c r="L51" s="15">
        <f t="shared" si="3"/>
        <v>327168.59999999998</v>
      </c>
      <c r="M51" s="15">
        <f t="shared" si="4"/>
        <v>2049108.6</v>
      </c>
      <c r="N51" s="24">
        <f t="shared" si="5"/>
        <v>4098217.2</v>
      </c>
      <c r="O51" s="23">
        <v>1721940</v>
      </c>
      <c r="P51" s="15">
        <f t="shared" si="6"/>
        <v>327168.59999999998</v>
      </c>
      <c r="Q51" s="15">
        <f t="shared" si="7"/>
        <v>2049108.6</v>
      </c>
      <c r="R51" s="24">
        <f t="shared" si="8"/>
        <v>4098217.2</v>
      </c>
      <c r="S51" s="38">
        <f t="shared" si="9"/>
        <v>1746290.6666666667</v>
      </c>
      <c r="T51" s="34">
        <f t="shared" si="10"/>
        <v>331795.22666666663</v>
      </c>
      <c r="U51" s="34">
        <f t="shared" si="11"/>
        <v>2078085.8933333333</v>
      </c>
      <c r="V51" s="39">
        <f t="shared" si="12"/>
        <v>4156171.7866666666</v>
      </c>
    </row>
    <row r="52" spans="1:22" ht="38.1" customHeight="1" x14ac:dyDescent="0.25">
      <c r="A52" s="127"/>
      <c r="B52" s="48">
        <v>49</v>
      </c>
      <c r="C52" s="43" t="s">
        <v>14</v>
      </c>
      <c r="D52" s="43" t="s">
        <v>38</v>
      </c>
      <c r="E52" s="10">
        <v>6007</v>
      </c>
      <c r="F52" s="48">
        <v>2</v>
      </c>
      <c r="G52" s="23">
        <v>2066408</v>
      </c>
      <c r="H52" s="15">
        <f t="shared" si="1"/>
        <v>392617.52</v>
      </c>
      <c r="I52" s="15">
        <f t="shared" si="2"/>
        <v>2459025.52</v>
      </c>
      <c r="J52" s="24">
        <f t="shared" si="13"/>
        <v>4918051.04</v>
      </c>
      <c r="K52" s="23">
        <v>1982310</v>
      </c>
      <c r="L52" s="15">
        <f t="shared" si="3"/>
        <v>376638.9</v>
      </c>
      <c r="M52" s="15">
        <f t="shared" si="4"/>
        <v>2358948.9</v>
      </c>
      <c r="N52" s="24">
        <f t="shared" si="5"/>
        <v>4717897.8</v>
      </c>
      <c r="O52" s="23">
        <v>1982310</v>
      </c>
      <c r="P52" s="15">
        <f t="shared" si="6"/>
        <v>376638.9</v>
      </c>
      <c r="Q52" s="15">
        <f t="shared" si="7"/>
        <v>2358948.9</v>
      </c>
      <c r="R52" s="24">
        <f t="shared" si="8"/>
        <v>4717897.8</v>
      </c>
      <c r="S52" s="38">
        <f t="shared" si="9"/>
        <v>2010342.6666666667</v>
      </c>
      <c r="T52" s="34">
        <f t="shared" si="10"/>
        <v>381965.10666666669</v>
      </c>
      <c r="U52" s="34">
        <f t="shared" si="11"/>
        <v>2392307.7733333334</v>
      </c>
      <c r="V52" s="39">
        <f t="shared" si="12"/>
        <v>4784615.5466666669</v>
      </c>
    </row>
    <row r="53" spans="1:22" ht="38.1" customHeight="1" x14ac:dyDescent="0.25">
      <c r="A53" s="127"/>
      <c r="B53" s="48">
        <v>50</v>
      </c>
      <c r="C53" s="43" t="s">
        <v>15</v>
      </c>
      <c r="D53" s="43" t="s">
        <v>132</v>
      </c>
      <c r="E53" s="10">
        <v>7268</v>
      </c>
      <c r="F53" s="48">
        <v>2</v>
      </c>
      <c r="G53" s="23">
        <v>2500192</v>
      </c>
      <c r="H53" s="15">
        <f t="shared" si="1"/>
        <v>475036.48</v>
      </c>
      <c r="I53" s="15">
        <f t="shared" si="2"/>
        <v>2975228.48</v>
      </c>
      <c r="J53" s="24">
        <f t="shared" si="13"/>
        <v>5950456.96</v>
      </c>
      <c r="K53" s="23">
        <v>2398440</v>
      </c>
      <c r="L53" s="15">
        <f t="shared" si="3"/>
        <v>455703.6</v>
      </c>
      <c r="M53" s="15">
        <f t="shared" si="4"/>
        <v>2854143.6</v>
      </c>
      <c r="N53" s="24">
        <f t="shared" si="5"/>
        <v>5708287.2000000002</v>
      </c>
      <c r="O53" s="23">
        <v>2398440</v>
      </c>
      <c r="P53" s="15">
        <f t="shared" si="6"/>
        <v>455703.6</v>
      </c>
      <c r="Q53" s="15">
        <f t="shared" si="7"/>
        <v>2854143.6</v>
      </c>
      <c r="R53" s="24">
        <f t="shared" si="8"/>
        <v>5708287.2000000002</v>
      </c>
      <c r="S53" s="38">
        <f t="shared" si="9"/>
        <v>2432357.3333333335</v>
      </c>
      <c r="T53" s="34">
        <f t="shared" si="10"/>
        <v>462147.89333333331</v>
      </c>
      <c r="U53" s="34">
        <f t="shared" si="11"/>
        <v>2894505.2266666666</v>
      </c>
      <c r="V53" s="39">
        <f t="shared" si="12"/>
        <v>5789010.4533333331</v>
      </c>
    </row>
    <row r="54" spans="1:22" ht="38.1" customHeight="1" x14ac:dyDescent="0.25">
      <c r="A54" s="127"/>
      <c r="B54" s="48">
        <v>51</v>
      </c>
      <c r="C54" s="43" t="s">
        <v>16</v>
      </c>
      <c r="D54" s="43" t="s">
        <v>40</v>
      </c>
      <c r="E54" s="10">
        <v>1802</v>
      </c>
      <c r="F54" s="48">
        <v>2</v>
      </c>
      <c r="G54" s="23">
        <v>659532</v>
      </c>
      <c r="H54" s="15">
        <f t="shared" si="1"/>
        <v>125311.08</v>
      </c>
      <c r="I54" s="15">
        <f t="shared" si="2"/>
        <v>784843.08</v>
      </c>
      <c r="J54" s="24">
        <f t="shared" si="13"/>
        <v>1569686.16</v>
      </c>
      <c r="K54" s="23">
        <v>666740</v>
      </c>
      <c r="L54" s="15">
        <f t="shared" si="3"/>
        <v>126680.6</v>
      </c>
      <c r="M54" s="15">
        <f t="shared" si="4"/>
        <v>793420.6</v>
      </c>
      <c r="N54" s="24">
        <f t="shared" si="5"/>
        <v>1586841.2</v>
      </c>
      <c r="O54" s="23">
        <v>702780</v>
      </c>
      <c r="P54" s="15">
        <f t="shared" si="6"/>
        <v>133528.20000000001</v>
      </c>
      <c r="Q54" s="15">
        <f t="shared" si="7"/>
        <v>836308.2</v>
      </c>
      <c r="R54" s="24">
        <f t="shared" si="8"/>
        <v>1672616.4</v>
      </c>
      <c r="S54" s="38">
        <f t="shared" si="9"/>
        <v>676350.66666666663</v>
      </c>
      <c r="T54" s="34">
        <f t="shared" si="10"/>
        <v>128506.62666666666</v>
      </c>
      <c r="U54" s="34">
        <f t="shared" si="11"/>
        <v>804857.29333333333</v>
      </c>
      <c r="V54" s="39">
        <f t="shared" si="12"/>
        <v>1609714.5866666667</v>
      </c>
    </row>
    <row r="55" spans="1:22" ht="38.1" customHeight="1" x14ac:dyDescent="0.25">
      <c r="A55" s="127"/>
      <c r="B55" s="48">
        <v>52</v>
      </c>
      <c r="C55" s="43" t="s">
        <v>12</v>
      </c>
      <c r="D55" s="43" t="s">
        <v>41</v>
      </c>
      <c r="E55" s="10">
        <v>2110</v>
      </c>
      <c r="F55" s="48">
        <v>2</v>
      </c>
      <c r="G55" s="23">
        <v>772260</v>
      </c>
      <c r="H55" s="15">
        <f t="shared" si="1"/>
        <v>146729.4</v>
      </c>
      <c r="I55" s="15">
        <f t="shared" si="2"/>
        <v>918989.4</v>
      </c>
      <c r="J55" s="24">
        <f t="shared" si="13"/>
        <v>1837978.8</v>
      </c>
      <c r="K55" s="23">
        <v>780700</v>
      </c>
      <c r="L55" s="15">
        <f t="shared" si="3"/>
        <v>148333</v>
      </c>
      <c r="M55" s="15">
        <f t="shared" si="4"/>
        <v>929033</v>
      </c>
      <c r="N55" s="24">
        <f t="shared" si="5"/>
        <v>1858066</v>
      </c>
      <c r="O55" s="23">
        <v>822900</v>
      </c>
      <c r="P55" s="15">
        <f t="shared" si="6"/>
        <v>156351</v>
      </c>
      <c r="Q55" s="15">
        <f t="shared" si="7"/>
        <v>979251</v>
      </c>
      <c r="R55" s="24">
        <f t="shared" si="8"/>
        <v>1958502</v>
      </c>
      <c r="S55" s="38">
        <f t="shared" si="9"/>
        <v>791953.33333333337</v>
      </c>
      <c r="T55" s="34">
        <f t="shared" si="10"/>
        <v>150471.13333333333</v>
      </c>
      <c r="U55" s="34">
        <f t="shared" si="11"/>
        <v>942424.46666666667</v>
      </c>
      <c r="V55" s="39">
        <f t="shared" si="12"/>
        <v>1884848.9333333333</v>
      </c>
    </row>
    <row r="56" spans="1:22" ht="38.1" customHeight="1" x14ac:dyDescent="0.25">
      <c r="A56" s="127"/>
      <c r="B56" s="48">
        <v>53</v>
      </c>
      <c r="C56" s="43" t="s">
        <v>17</v>
      </c>
      <c r="D56" s="43" t="s">
        <v>42</v>
      </c>
      <c r="E56" s="10">
        <v>5738</v>
      </c>
      <c r="F56" s="48">
        <v>2</v>
      </c>
      <c r="G56" s="23">
        <v>1973872</v>
      </c>
      <c r="H56" s="15">
        <f t="shared" si="1"/>
        <v>375035.68</v>
      </c>
      <c r="I56" s="15">
        <f t="shared" si="2"/>
        <v>2348907.6800000002</v>
      </c>
      <c r="J56" s="24">
        <f t="shared" si="13"/>
        <v>4697815.3600000003</v>
      </c>
      <c r="K56" s="23">
        <v>1893540</v>
      </c>
      <c r="L56" s="15">
        <f t="shared" si="3"/>
        <v>359772.6</v>
      </c>
      <c r="M56" s="15">
        <f t="shared" si="4"/>
        <v>2253312.6</v>
      </c>
      <c r="N56" s="24">
        <f t="shared" si="5"/>
        <v>4506625.2</v>
      </c>
      <c r="O56" s="23">
        <v>1893540</v>
      </c>
      <c r="P56" s="15">
        <f t="shared" si="6"/>
        <v>359772.6</v>
      </c>
      <c r="Q56" s="15">
        <f t="shared" si="7"/>
        <v>2253312.6</v>
      </c>
      <c r="R56" s="24">
        <f t="shared" si="8"/>
        <v>4506625.2</v>
      </c>
      <c r="S56" s="38">
        <f t="shared" si="9"/>
        <v>1920317.3333333333</v>
      </c>
      <c r="T56" s="34">
        <f t="shared" si="10"/>
        <v>364860.29333333328</v>
      </c>
      <c r="U56" s="34">
        <f t="shared" si="11"/>
        <v>2285177.6266666669</v>
      </c>
      <c r="V56" s="39">
        <f t="shared" si="12"/>
        <v>4570355.2533333339</v>
      </c>
    </row>
    <row r="57" spans="1:22" ht="15" x14ac:dyDescent="0.25">
      <c r="A57" s="127"/>
      <c r="B57" s="48">
        <v>54</v>
      </c>
      <c r="C57" s="43" t="s">
        <v>18</v>
      </c>
      <c r="D57" s="43" t="s">
        <v>43</v>
      </c>
      <c r="E57" s="10">
        <v>2099</v>
      </c>
      <c r="F57" s="48">
        <v>2</v>
      </c>
      <c r="G57" s="23">
        <v>768234</v>
      </c>
      <c r="H57" s="15">
        <f t="shared" si="1"/>
        <v>145964.46</v>
      </c>
      <c r="I57" s="15">
        <f t="shared" si="2"/>
        <v>914198.46</v>
      </c>
      <c r="J57" s="24">
        <f t="shared" si="13"/>
        <v>1828396.92</v>
      </c>
      <c r="K57" s="23">
        <v>776630</v>
      </c>
      <c r="L57" s="15">
        <f t="shared" si="3"/>
        <v>147559.70000000001</v>
      </c>
      <c r="M57" s="15">
        <f t="shared" si="4"/>
        <v>924189.7</v>
      </c>
      <c r="N57" s="24">
        <f t="shared" si="5"/>
        <v>1848379.4</v>
      </c>
      <c r="O57" s="23">
        <v>818610</v>
      </c>
      <c r="P57" s="15">
        <f t="shared" si="6"/>
        <v>155535.9</v>
      </c>
      <c r="Q57" s="15">
        <f t="shared" si="7"/>
        <v>974145.9</v>
      </c>
      <c r="R57" s="24">
        <f t="shared" si="8"/>
        <v>1948291.8</v>
      </c>
      <c r="S57" s="38">
        <f t="shared" si="9"/>
        <v>787824.66666666663</v>
      </c>
      <c r="T57" s="34">
        <f t="shared" si="10"/>
        <v>149686.68666666668</v>
      </c>
      <c r="U57" s="34">
        <f t="shared" si="11"/>
        <v>937511.35333333339</v>
      </c>
      <c r="V57" s="39">
        <f t="shared" si="12"/>
        <v>1875022.7066666668</v>
      </c>
    </row>
    <row r="58" spans="1:22" ht="25.5" x14ac:dyDescent="0.25">
      <c r="A58" s="127"/>
      <c r="B58" s="48">
        <v>55</v>
      </c>
      <c r="C58" s="43" t="s">
        <v>120</v>
      </c>
      <c r="D58" s="43" t="s">
        <v>121</v>
      </c>
      <c r="E58" s="43">
        <v>746</v>
      </c>
      <c r="F58" s="48">
        <v>2</v>
      </c>
      <c r="G58" s="23">
        <v>378000</v>
      </c>
      <c r="H58" s="15">
        <f t="shared" si="1"/>
        <v>71820</v>
      </c>
      <c r="I58" s="15">
        <f t="shared" si="2"/>
        <v>449820</v>
      </c>
      <c r="J58" s="24">
        <f t="shared" si="13"/>
        <v>899640</v>
      </c>
      <c r="K58" s="23">
        <v>380000</v>
      </c>
      <c r="L58" s="15">
        <f t="shared" si="3"/>
        <v>72200</v>
      </c>
      <c r="M58" s="15">
        <f t="shared" si="4"/>
        <v>452200</v>
      </c>
      <c r="N58" s="24">
        <f t="shared" si="5"/>
        <v>904400</v>
      </c>
      <c r="O58" s="23">
        <v>400000</v>
      </c>
      <c r="P58" s="15">
        <f t="shared" si="6"/>
        <v>76000</v>
      </c>
      <c r="Q58" s="15">
        <f t="shared" si="7"/>
        <v>476000</v>
      </c>
      <c r="R58" s="24">
        <f t="shared" si="8"/>
        <v>952000</v>
      </c>
      <c r="S58" s="38">
        <f t="shared" si="9"/>
        <v>386000</v>
      </c>
      <c r="T58" s="34">
        <f t="shared" si="10"/>
        <v>73340</v>
      </c>
      <c r="U58" s="34">
        <f t="shared" si="11"/>
        <v>459340</v>
      </c>
      <c r="V58" s="39">
        <f t="shared" si="12"/>
        <v>918680</v>
      </c>
    </row>
    <row r="59" spans="1:22" ht="26.25" customHeight="1" thickBot="1" x14ac:dyDescent="0.3">
      <c r="A59" s="127"/>
      <c r="B59" s="48">
        <v>56</v>
      </c>
      <c r="C59" s="43" t="s">
        <v>122</v>
      </c>
      <c r="D59" s="43" t="s">
        <v>123</v>
      </c>
      <c r="E59" s="10">
        <v>1757</v>
      </c>
      <c r="F59" s="48">
        <v>2</v>
      </c>
      <c r="G59" s="23">
        <v>643062</v>
      </c>
      <c r="H59" s="15">
        <f t="shared" si="1"/>
        <v>122181.78</v>
      </c>
      <c r="I59" s="15">
        <f t="shared" si="2"/>
        <v>765243.78</v>
      </c>
      <c r="J59" s="27">
        <f t="shared" si="13"/>
        <v>1530487.56</v>
      </c>
      <c r="K59" s="23">
        <v>650090</v>
      </c>
      <c r="L59" s="15">
        <f t="shared" si="3"/>
        <v>123517.1</v>
      </c>
      <c r="M59" s="15">
        <f t="shared" si="4"/>
        <v>773607.1</v>
      </c>
      <c r="N59" s="24">
        <f t="shared" si="5"/>
        <v>1547214.2</v>
      </c>
      <c r="O59" s="23">
        <v>685230</v>
      </c>
      <c r="P59" s="15">
        <f t="shared" si="6"/>
        <v>130193.7</v>
      </c>
      <c r="Q59" s="15">
        <f t="shared" si="7"/>
        <v>815423.7</v>
      </c>
      <c r="R59" s="24">
        <f t="shared" si="8"/>
        <v>1630847.4</v>
      </c>
      <c r="S59" s="38">
        <f t="shared" si="9"/>
        <v>659460.66666666663</v>
      </c>
      <c r="T59" s="34">
        <f t="shared" si="10"/>
        <v>125297.52666666667</v>
      </c>
      <c r="U59" s="34">
        <f t="shared" si="11"/>
        <v>784758.19333333336</v>
      </c>
      <c r="V59" s="39">
        <f t="shared" si="12"/>
        <v>1569516.3866666667</v>
      </c>
    </row>
    <row r="60" spans="1:22" ht="26.45" customHeight="1" thickBot="1" x14ac:dyDescent="0.3">
      <c r="A60" s="128"/>
      <c r="B60" s="48">
        <v>57</v>
      </c>
      <c r="C60" s="43"/>
      <c r="D60" s="43" t="s">
        <v>157</v>
      </c>
      <c r="E60" s="43">
        <v>976</v>
      </c>
      <c r="F60" s="48">
        <v>2</v>
      </c>
      <c r="G60" s="23">
        <v>378000</v>
      </c>
      <c r="H60" s="15">
        <f t="shared" si="1"/>
        <v>71820</v>
      </c>
      <c r="I60" s="15">
        <f t="shared" si="2"/>
        <v>449820</v>
      </c>
      <c r="J60" s="27">
        <f t="shared" si="13"/>
        <v>899640</v>
      </c>
      <c r="K60" s="23">
        <v>380000</v>
      </c>
      <c r="L60" s="15">
        <f t="shared" si="3"/>
        <v>72200</v>
      </c>
      <c r="M60" s="15">
        <f t="shared" si="4"/>
        <v>452200</v>
      </c>
      <c r="N60" s="24">
        <f t="shared" si="5"/>
        <v>904400</v>
      </c>
      <c r="O60" s="23">
        <v>400000</v>
      </c>
      <c r="P60" s="15">
        <f t="shared" si="6"/>
        <v>76000</v>
      </c>
      <c r="Q60" s="15">
        <f t="shared" si="7"/>
        <v>476000</v>
      </c>
      <c r="R60" s="24">
        <f t="shared" si="8"/>
        <v>952000</v>
      </c>
      <c r="S60" s="38">
        <f t="shared" si="9"/>
        <v>386000</v>
      </c>
      <c r="T60" s="34">
        <f t="shared" si="10"/>
        <v>73340</v>
      </c>
      <c r="U60" s="34">
        <f t="shared" si="11"/>
        <v>459340</v>
      </c>
      <c r="V60" s="39">
        <f t="shared" si="12"/>
        <v>918680</v>
      </c>
    </row>
    <row r="61" spans="1:22" ht="15.75" thickBot="1" x14ac:dyDescent="0.3">
      <c r="C61" s="13"/>
      <c r="D61" s="63" t="s">
        <v>161</v>
      </c>
      <c r="E61" s="62">
        <f>SUM(E4:E60)</f>
        <v>99481</v>
      </c>
      <c r="F61" s="129">
        <f>SUM(F4:F60)</f>
        <v>114</v>
      </c>
      <c r="J61" s="41">
        <f>SUM(J5:J60)</f>
        <v>83380044.159999996</v>
      </c>
      <c r="N61" s="41">
        <f>SUM(N5:N60)</f>
        <v>82783635.200000003</v>
      </c>
      <c r="O61" s="1"/>
      <c r="P61" s="1"/>
      <c r="Q61" s="1"/>
      <c r="R61" s="41">
        <f>SUM(R5:R60)</f>
        <v>85067207.12000002</v>
      </c>
      <c r="V61" s="41">
        <f t="shared" si="12"/>
        <v>83743628.826666668</v>
      </c>
    </row>
    <row r="62" spans="1:22" ht="13.5" thickBot="1" x14ac:dyDescent="0.3">
      <c r="D62" s="131" t="s">
        <v>162</v>
      </c>
      <c r="E62" s="132"/>
      <c r="F62" s="130"/>
    </row>
    <row r="63" spans="1:22" ht="12.75" customHeight="1" x14ac:dyDescent="0.25"/>
    <row r="64" spans="1:22" ht="25.5" customHeight="1" thickBot="1" x14ac:dyDescent="0.3"/>
    <row r="65" spans="1:22" x14ac:dyDescent="0.25">
      <c r="B65" s="110" t="s">
        <v>163</v>
      </c>
      <c r="C65" s="111"/>
      <c r="D65" s="111"/>
      <c r="E65" s="111"/>
      <c r="F65" s="111"/>
      <c r="G65" s="84" t="str">
        <f>+G1</f>
        <v>INVERKPITAL SAS</v>
      </c>
      <c r="H65" s="85"/>
      <c r="I65" s="85"/>
      <c r="J65" s="86"/>
      <c r="K65" s="84" t="str">
        <f>+K1</f>
        <v>SOLIX</v>
      </c>
      <c r="L65" s="85"/>
      <c r="M65" s="85"/>
      <c r="N65" s="86"/>
      <c r="O65" s="84" t="str">
        <f>+O1</f>
        <v>VALCA</v>
      </c>
      <c r="P65" s="85"/>
      <c r="Q65" s="85"/>
      <c r="R65" s="86"/>
      <c r="S65" s="115" t="s">
        <v>146</v>
      </c>
      <c r="T65" s="116"/>
      <c r="U65" s="116"/>
      <c r="V65" s="117"/>
    </row>
    <row r="66" spans="1:22" ht="38.25" x14ac:dyDescent="0.25">
      <c r="A66" s="2"/>
      <c r="B66" s="3" t="s">
        <v>56</v>
      </c>
      <c r="C66" s="3" t="s">
        <v>0</v>
      </c>
      <c r="D66" s="3" t="s">
        <v>1</v>
      </c>
      <c r="E66" s="4" t="s">
        <v>152</v>
      </c>
      <c r="F66" s="4" t="s">
        <v>164</v>
      </c>
      <c r="G66" s="41" t="s">
        <v>136</v>
      </c>
      <c r="H66" s="41" t="s">
        <v>137</v>
      </c>
      <c r="I66" s="41" t="s">
        <v>138</v>
      </c>
      <c r="J66" s="41" t="s">
        <v>139</v>
      </c>
      <c r="K66" s="41" t="s">
        <v>136</v>
      </c>
      <c r="L66" s="41" t="s">
        <v>137</v>
      </c>
      <c r="M66" s="41" t="s">
        <v>138</v>
      </c>
      <c r="N66" s="41" t="s">
        <v>139</v>
      </c>
      <c r="O66" s="41" t="s">
        <v>136</v>
      </c>
      <c r="P66" s="41" t="s">
        <v>137</v>
      </c>
      <c r="Q66" s="41" t="s">
        <v>138</v>
      </c>
      <c r="R66" s="41" t="s">
        <v>139</v>
      </c>
      <c r="S66" s="41" t="s">
        <v>136</v>
      </c>
      <c r="T66" s="41" t="s">
        <v>137</v>
      </c>
      <c r="U66" s="41" t="s">
        <v>138</v>
      </c>
      <c r="V66" s="41" t="s">
        <v>139</v>
      </c>
    </row>
    <row r="67" spans="1:22" ht="15" x14ac:dyDescent="0.25">
      <c r="A67" s="112" t="s">
        <v>80</v>
      </c>
      <c r="B67" s="48">
        <v>1</v>
      </c>
      <c r="C67" s="12" t="s">
        <v>85</v>
      </c>
      <c r="D67" s="12" t="s">
        <v>52</v>
      </c>
      <c r="E67" s="64">
        <v>4001</v>
      </c>
      <c r="F67" s="48">
        <v>1</v>
      </c>
      <c r="G67" s="23">
        <v>205000</v>
      </c>
      <c r="H67" s="15">
        <f>+G67*19%</f>
        <v>38950</v>
      </c>
      <c r="I67" s="15">
        <f>+G67+H67</f>
        <v>243950</v>
      </c>
      <c r="J67" s="24">
        <f>+I67*F67</f>
        <v>243950</v>
      </c>
      <c r="K67" s="23">
        <v>215000</v>
      </c>
      <c r="L67" s="15">
        <f>+K67*19%</f>
        <v>40850</v>
      </c>
      <c r="M67" s="15">
        <f>+K67+L67</f>
        <v>255850</v>
      </c>
      <c r="N67" s="24">
        <f>+M67*F67</f>
        <v>255850</v>
      </c>
      <c r="O67" s="23">
        <v>220000</v>
      </c>
      <c r="P67" s="15">
        <f>+O67*19%</f>
        <v>41800</v>
      </c>
      <c r="Q67" s="15">
        <f>+O67+P67</f>
        <v>261800</v>
      </c>
      <c r="R67" s="24">
        <f>+Q67*F67</f>
        <v>261800</v>
      </c>
      <c r="S67" s="38">
        <f>AVERAGE(G67,K67,O67)</f>
        <v>213333.33333333334</v>
      </c>
      <c r="T67" s="34">
        <f>AVERAGE(H67,L67,P67)</f>
        <v>40533.333333333336</v>
      </c>
      <c r="U67" s="34">
        <f>AVERAGE(I67,M67,Q67)</f>
        <v>253866.66666666666</v>
      </c>
      <c r="V67" s="39">
        <f>AVERAGE(J67,N67,R67)</f>
        <v>253866.66666666666</v>
      </c>
    </row>
    <row r="68" spans="1:22" ht="15" x14ac:dyDescent="0.25">
      <c r="A68" s="113"/>
      <c r="B68" s="48">
        <v>2</v>
      </c>
      <c r="C68" s="12" t="s">
        <v>87</v>
      </c>
      <c r="D68" s="12" t="s">
        <v>86</v>
      </c>
      <c r="E68" s="64">
        <v>17600</v>
      </c>
      <c r="F68" s="48">
        <v>1</v>
      </c>
      <c r="G68" s="23">
        <v>205000</v>
      </c>
      <c r="H68" s="15">
        <f t="shared" ref="H68:H74" si="14">+G68*19%</f>
        <v>38950</v>
      </c>
      <c r="I68" s="15">
        <f t="shared" ref="I68:I74" si="15">+G68+H68</f>
        <v>243950</v>
      </c>
      <c r="J68" s="24">
        <f t="shared" ref="J68:J74" si="16">+I68*F68</f>
        <v>243950</v>
      </c>
      <c r="K68" s="23">
        <v>215000</v>
      </c>
      <c r="L68" s="15">
        <f t="shared" ref="L68:L74" si="17">+K68*19%</f>
        <v>40850</v>
      </c>
      <c r="M68" s="15">
        <f t="shared" ref="M68:M74" si="18">+K68+L68</f>
        <v>255850</v>
      </c>
      <c r="N68" s="24">
        <f t="shared" ref="N68:N73" si="19">+M68*F68</f>
        <v>255850</v>
      </c>
      <c r="O68" s="23">
        <v>220000</v>
      </c>
      <c r="P68" s="15">
        <f t="shared" ref="P68:P74" si="20">+O68*19%</f>
        <v>41800</v>
      </c>
      <c r="Q68" s="15">
        <f t="shared" ref="Q68:Q74" si="21">+O68+P68</f>
        <v>261800</v>
      </c>
      <c r="R68" s="24">
        <f t="shared" ref="R68:R74" si="22">+Q68*F68</f>
        <v>261800</v>
      </c>
      <c r="S68" s="38">
        <f t="shared" ref="S68:S74" si="23">AVERAGE(G68,K68,O68)</f>
        <v>213333.33333333334</v>
      </c>
      <c r="T68" s="34">
        <f t="shared" ref="T68:T74" si="24">AVERAGE(H68,L68,P68)</f>
        <v>40533.333333333336</v>
      </c>
      <c r="U68" s="34">
        <f t="shared" ref="U68:U74" si="25">AVERAGE(I68,M68,Q68)</f>
        <v>253866.66666666666</v>
      </c>
      <c r="V68" s="39">
        <f t="shared" ref="V68:V75" si="26">AVERAGE(J68,N68,R68)</f>
        <v>253866.66666666666</v>
      </c>
    </row>
    <row r="69" spans="1:22" ht="15" x14ac:dyDescent="0.25">
      <c r="A69" s="113"/>
      <c r="B69" s="48">
        <v>3</v>
      </c>
      <c r="C69" s="12" t="s">
        <v>13</v>
      </c>
      <c r="D69" s="12" t="s">
        <v>37</v>
      </c>
      <c r="E69" s="64">
        <v>5218</v>
      </c>
      <c r="F69" s="48">
        <v>1</v>
      </c>
      <c r="G69" s="23">
        <v>205000</v>
      </c>
      <c r="H69" s="15">
        <f t="shared" si="14"/>
        <v>38950</v>
      </c>
      <c r="I69" s="15">
        <f t="shared" si="15"/>
        <v>243950</v>
      </c>
      <c r="J69" s="24">
        <f t="shared" si="16"/>
        <v>243950</v>
      </c>
      <c r="K69" s="23">
        <v>215000</v>
      </c>
      <c r="L69" s="15">
        <f t="shared" si="17"/>
        <v>40850</v>
      </c>
      <c r="M69" s="15">
        <f t="shared" si="18"/>
        <v>255850</v>
      </c>
      <c r="N69" s="24">
        <f t="shared" si="19"/>
        <v>255850</v>
      </c>
      <c r="O69" s="23">
        <v>220000</v>
      </c>
      <c r="P69" s="15">
        <f t="shared" si="20"/>
        <v>41800</v>
      </c>
      <c r="Q69" s="15">
        <f t="shared" si="21"/>
        <v>261800</v>
      </c>
      <c r="R69" s="24">
        <f t="shared" si="22"/>
        <v>261800</v>
      </c>
      <c r="S69" s="38">
        <f t="shared" si="23"/>
        <v>213333.33333333334</v>
      </c>
      <c r="T69" s="34">
        <f t="shared" si="24"/>
        <v>40533.333333333336</v>
      </c>
      <c r="U69" s="34">
        <f t="shared" si="25"/>
        <v>253866.66666666666</v>
      </c>
      <c r="V69" s="39">
        <f t="shared" si="26"/>
        <v>253866.66666666666</v>
      </c>
    </row>
    <row r="70" spans="1:22" ht="15" x14ac:dyDescent="0.25">
      <c r="A70" s="113"/>
      <c r="B70" s="48">
        <v>4</v>
      </c>
      <c r="C70" s="12" t="s">
        <v>14</v>
      </c>
      <c r="D70" s="12" t="s">
        <v>38</v>
      </c>
      <c r="E70" s="64">
        <v>6007</v>
      </c>
      <c r="F70" s="48">
        <v>1</v>
      </c>
      <c r="G70" s="23">
        <v>205000</v>
      </c>
      <c r="H70" s="15">
        <f t="shared" si="14"/>
        <v>38950</v>
      </c>
      <c r="I70" s="15">
        <f t="shared" si="15"/>
        <v>243950</v>
      </c>
      <c r="J70" s="24">
        <f t="shared" si="16"/>
        <v>243950</v>
      </c>
      <c r="K70" s="23">
        <v>215000</v>
      </c>
      <c r="L70" s="15">
        <f t="shared" si="17"/>
        <v>40850</v>
      </c>
      <c r="M70" s="15">
        <f t="shared" si="18"/>
        <v>255850</v>
      </c>
      <c r="N70" s="24">
        <f t="shared" si="19"/>
        <v>255850</v>
      </c>
      <c r="O70" s="23">
        <v>220000</v>
      </c>
      <c r="P70" s="15">
        <f t="shared" si="20"/>
        <v>41800</v>
      </c>
      <c r="Q70" s="15">
        <f t="shared" si="21"/>
        <v>261800</v>
      </c>
      <c r="R70" s="24">
        <f t="shared" si="22"/>
        <v>261800</v>
      </c>
      <c r="S70" s="38">
        <f t="shared" si="23"/>
        <v>213333.33333333334</v>
      </c>
      <c r="T70" s="34">
        <f t="shared" si="24"/>
        <v>40533.333333333336</v>
      </c>
      <c r="U70" s="34">
        <f t="shared" si="25"/>
        <v>253866.66666666666</v>
      </c>
      <c r="V70" s="39">
        <f t="shared" si="26"/>
        <v>253866.66666666666</v>
      </c>
    </row>
    <row r="71" spans="1:22" ht="15" x14ac:dyDescent="0.25">
      <c r="A71" s="113"/>
      <c r="B71" s="48">
        <v>5</v>
      </c>
      <c r="C71" s="12" t="s">
        <v>15</v>
      </c>
      <c r="D71" s="12" t="s">
        <v>39</v>
      </c>
      <c r="E71" s="64">
        <v>7268</v>
      </c>
      <c r="F71" s="48">
        <v>1</v>
      </c>
      <c r="G71" s="23">
        <v>205000</v>
      </c>
      <c r="H71" s="15">
        <f t="shared" si="14"/>
        <v>38950</v>
      </c>
      <c r="I71" s="15">
        <f t="shared" si="15"/>
        <v>243950</v>
      </c>
      <c r="J71" s="24">
        <f t="shared" si="16"/>
        <v>243950</v>
      </c>
      <c r="K71" s="23">
        <v>215000</v>
      </c>
      <c r="L71" s="15">
        <f t="shared" si="17"/>
        <v>40850</v>
      </c>
      <c r="M71" s="15">
        <f t="shared" si="18"/>
        <v>255850</v>
      </c>
      <c r="N71" s="24">
        <f t="shared" si="19"/>
        <v>255850</v>
      </c>
      <c r="O71" s="23">
        <v>220000</v>
      </c>
      <c r="P71" s="15">
        <f t="shared" si="20"/>
        <v>41800</v>
      </c>
      <c r="Q71" s="15">
        <f t="shared" si="21"/>
        <v>261800</v>
      </c>
      <c r="R71" s="24">
        <f t="shared" si="22"/>
        <v>261800</v>
      </c>
      <c r="S71" s="38">
        <f t="shared" si="23"/>
        <v>213333.33333333334</v>
      </c>
      <c r="T71" s="34">
        <f t="shared" si="24"/>
        <v>40533.333333333336</v>
      </c>
      <c r="U71" s="34">
        <f t="shared" si="25"/>
        <v>253866.66666666666</v>
      </c>
      <c r="V71" s="39">
        <f t="shared" si="26"/>
        <v>253866.66666666666</v>
      </c>
    </row>
    <row r="72" spans="1:22" ht="24" customHeight="1" x14ac:dyDescent="0.25">
      <c r="A72" s="113"/>
      <c r="B72" s="48">
        <v>6</v>
      </c>
      <c r="C72" s="12" t="s">
        <v>17</v>
      </c>
      <c r="D72" s="12" t="s">
        <v>42</v>
      </c>
      <c r="E72" s="64">
        <v>5738</v>
      </c>
      <c r="F72" s="48">
        <v>1</v>
      </c>
      <c r="G72" s="23">
        <v>205000</v>
      </c>
      <c r="H72" s="15">
        <f t="shared" si="14"/>
        <v>38950</v>
      </c>
      <c r="I72" s="15">
        <f t="shared" si="15"/>
        <v>243950</v>
      </c>
      <c r="J72" s="24">
        <f t="shared" si="16"/>
        <v>243950</v>
      </c>
      <c r="K72" s="23">
        <v>215000</v>
      </c>
      <c r="L72" s="15">
        <f t="shared" si="17"/>
        <v>40850</v>
      </c>
      <c r="M72" s="15">
        <f t="shared" si="18"/>
        <v>255850</v>
      </c>
      <c r="N72" s="24">
        <f t="shared" si="19"/>
        <v>255850</v>
      </c>
      <c r="O72" s="23">
        <v>220000</v>
      </c>
      <c r="P72" s="15">
        <f t="shared" si="20"/>
        <v>41800</v>
      </c>
      <c r="Q72" s="15">
        <f t="shared" si="21"/>
        <v>261800</v>
      </c>
      <c r="R72" s="24">
        <f t="shared" si="22"/>
        <v>261800</v>
      </c>
      <c r="S72" s="38">
        <f t="shared" si="23"/>
        <v>213333.33333333334</v>
      </c>
      <c r="T72" s="34">
        <f t="shared" si="24"/>
        <v>40533.333333333336</v>
      </c>
      <c r="U72" s="34">
        <f t="shared" si="25"/>
        <v>253866.66666666666</v>
      </c>
      <c r="V72" s="39">
        <f t="shared" si="26"/>
        <v>253866.66666666666</v>
      </c>
    </row>
    <row r="73" spans="1:22" ht="15" x14ac:dyDescent="0.25">
      <c r="A73" s="113"/>
      <c r="B73" s="48">
        <v>7</v>
      </c>
      <c r="C73" s="12" t="s">
        <v>18</v>
      </c>
      <c r="D73" s="12" t="s">
        <v>43</v>
      </c>
      <c r="E73" s="64">
        <v>2099</v>
      </c>
      <c r="F73" s="48">
        <v>1</v>
      </c>
      <c r="G73" s="23">
        <v>205000</v>
      </c>
      <c r="H73" s="15">
        <f t="shared" si="14"/>
        <v>38950</v>
      </c>
      <c r="I73" s="15">
        <f t="shared" si="15"/>
        <v>243950</v>
      </c>
      <c r="J73" s="24">
        <f t="shared" si="16"/>
        <v>243950</v>
      </c>
      <c r="K73" s="23">
        <v>215000</v>
      </c>
      <c r="L73" s="15">
        <f t="shared" si="17"/>
        <v>40850</v>
      </c>
      <c r="M73" s="15">
        <f t="shared" si="18"/>
        <v>255850</v>
      </c>
      <c r="N73" s="24">
        <f t="shared" si="19"/>
        <v>255850</v>
      </c>
      <c r="O73" s="23">
        <v>220000</v>
      </c>
      <c r="P73" s="15">
        <f t="shared" si="20"/>
        <v>41800</v>
      </c>
      <c r="Q73" s="15">
        <f t="shared" si="21"/>
        <v>261800</v>
      </c>
      <c r="R73" s="24">
        <f t="shared" si="22"/>
        <v>261800</v>
      </c>
      <c r="S73" s="38">
        <f t="shared" si="23"/>
        <v>213333.33333333334</v>
      </c>
      <c r="T73" s="34">
        <f t="shared" si="24"/>
        <v>40533.333333333336</v>
      </c>
      <c r="U73" s="34">
        <f t="shared" si="25"/>
        <v>253866.66666666666</v>
      </c>
      <c r="V73" s="39">
        <f t="shared" si="26"/>
        <v>253866.66666666666</v>
      </c>
    </row>
    <row r="74" spans="1:22" ht="15" x14ac:dyDescent="0.25">
      <c r="A74" s="114"/>
      <c r="B74" s="48">
        <v>8</v>
      </c>
      <c r="C74" s="12" t="s">
        <v>12</v>
      </c>
      <c r="D74" s="65" t="s">
        <v>41</v>
      </c>
      <c r="E74" s="66">
        <v>2110</v>
      </c>
      <c r="F74" s="46">
        <v>1</v>
      </c>
      <c r="G74" s="23">
        <v>205000</v>
      </c>
      <c r="H74" s="15">
        <f t="shared" si="14"/>
        <v>38950</v>
      </c>
      <c r="I74" s="15">
        <f t="shared" si="15"/>
        <v>243950</v>
      </c>
      <c r="J74" s="24">
        <f t="shared" si="16"/>
        <v>243950</v>
      </c>
      <c r="K74" s="23">
        <v>215000</v>
      </c>
      <c r="L74" s="15">
        <f t="shared" si="17"/>
        <v>40850</v>
      </c>
      <c r="M74" s="15">
        <f t="shared" si="18"/>
        <v>255850</v>
      </c>
      <c r="N74" s="24">
        <f>+M74*F74</f>
        <v>255850</v>
      </c>
      <c r="O74" s="23">
        <v>220000</v>
      </c>
      <c r="P74" s="15">
        <f t="shared" si="20"/>
        <v>41800</v>
      </c>
      <c r="Q74" s="15">
        <f t="shared" si="21"/>
        <v>261800</v>
      </c>
      <c r="R74" s="24">
        <f t="shared" si="22"/>
        <v>261800</v>
      </c>
      <c r="S74" s="38">
        <f t="shared" si="23"/>
        <v>213333.33333333334</v>
      </c>
      <c r="T74" s="34">
        <f t="shared" si="24"/>
        <v>40533.333333333336</v>
      </c>
      <c r="U74" s="34">
        <f t="shared" si="25"/>
        <v>253866.66666666666</v>
      </c>
      <c r="V74" s="39">
        <f t="shared" si="26"/>
        <v>253866.66666666666</v>
      </c>
    </row>
    <row r="75" spans="1:22" ht="15.75" thickBot="1" x14ac:dyDescent="0.3">
      <c r="C75" s="67"/>
      <c r="J75" s="41">
        <f>SUM(J68:J74)</f>
        <v>1707650</v>
      </c>
      <c r="K75" s="1"/>
      <c r="L75" s="1"/>
      <c r="M75" s="1"/>
      <c r="N75" s="41">
        <f>SUM(N68:N74)</f>
        <v>1790950</v>
      </c>
      <c r="O75" s="1"/>
      <c r="P75" s="1"/>
      <c r="Q75" s="1"/>
      <c r="R75" s="41">
        <f>SUM(R68:R74)</f>
        <v>1832600</v>
      </c>
      <c r="V75" s="41">
        <f t="shared" si="26"/>
        <v>1777066.6666666667</v>
      </c>
    </row>
    <row r="76" spans="1:22" ht="15.75" customHeight="1" thickBot="1" x14ac:dyDescent="0.3">
      <c r="D76" s="68" t="s">
        <v>165</v>
      </c>
      <c r="E76" s="69">
        <f>SUM(E67:E74)</f>
        <v>50041</v>
      </c>
      <c r="F76" s="70">
        <f>SUM(F67:F74)</f>
        <v>8</v>
      </c>
    </row>
    <row r="77" spans="1:22" ht="13.5" thickBot="1" x14ac:dyDescent="0.3">
      <c r="D77" s="63" t="s">
        <v>166</v>
      </c>
      <c r="E77" s="71"/>
      <c r="F77" s="72"/>
    </row>
  </sheetData>
  <mergeCells count="34">
    <mergeCell ref="B2:F2"/>
    <mergeCell ref="A19:A29"/>
    <mergeCell ref="A30:A34"/>
    <mergeCell ref="A4:A18"/>
    <mergeCell ref="H2:H3"/>
    <mergeCell ref="G65:J65"/>
    <mergeCell ref="A36:A47"/>
    <mergeCell ref="A49:A60"/>
    <mergeCell ref="F61:F62"/>
    <mergeCell ref="D62:E62"/>
    <mergeCell ref="M2:M3"/>
    <mergeCell ref="K1:N1"/>
    <mergeCell ref="J2:J3"/>
    <mergeCell ref="G2:G3"/>
    <mergeCell ref="G1:J1"/>
    <mergeCell ref="K2:K3"/>
    <mergeCell ref="L2:L3"/>
    <mergeCell ref="I2:I3"/>
    <mergeCell ref="B65:F65"/>
    <mergeCell ref="A67:A74"/>
    <mergeCell ref="S65:V65"/>
    <mergeCell ref="S1:V1"/>
    <mergeCell ref="S2:S3"/>
    <mergeCell ref="T2:T3"/>
    <mergeCell ref="U2:U3"/>
    <mergeCell ref="V2:V3"/>
    <mergeCell ref="N2:N3"/>
    <mergeCell ref="K65:N65"/>
    <mergeCell ref="O1:R1"/>
    <mergeCell ref="O2:O3"/>
    <mergeCell ref="P2:P3"/>
    <mergeCell ref="Q2:Q3"/>
    <mergeCell ref="R2:R3"/>
    <mergeCell ref="O65:R65"/>
  </mergeCells>
  <pageMargins left="0.7" right="0.7" top="0.75" bottom="0.75" header="0.3" footer="0.3"/>
  <pageSetup paperSize="9" scale="2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V38"/>
  <sheetViews>
    <sheetView zoomScale="40" zoomScaleNormal="40" workbookViewId="0">
      <selection activeCell="I36" sqref="I36"/>
    </sheetView>
  </sheetViews>
  <sheetFormatPr baseColWidth="10" defaultRowHeight="15" x14ac:dyDescent="0.25"/>
  <cols>
    <col min="1" max="1" width="17.140625" customWidth="1"/>
    <col min="2" max="2" width="8.42578125" customWidth="1"/>
    <col min="3" max="3" width="21.140625" customWidth="1"/>
    <col min="4" max="4" width="28.85546875" customWidth="1"/>
    <col min="5" max="5" width="22.42578125" customWidth="1"/>
    <col min="6" max="6" width="34.85546875" bestFit="1" customWidth="1"/>
    <col min="7" max="7" width="28" style="17" bestFit="1" customWidth="1"/>
    <col min="8" max="8" width="11.28515625" style="17" bestFit="1" customWidth="1"/>
    <col min="9" max="9" width="48" style="17" bestFit="1" customWidth="1"/>
    <col min="10" max="10" width="20.140625" style="17" bestFit="1" customWidth="1"/>
    <col min="11" max="11" width="28" style="17" bestFit="1" customWidth="1"/>
    <col min="12" max="12" width="13" style="17" bestFit="1" customWidth="1"/>
    <col min="13" max="13" width="48" style="17" bestFit="1" customWidth="1"/>
    <col min="14" max="14" width="20.140625" style="17" bestFit="1" customWidth="1"/>
    <col min="15" max="15" width="28" style="17" bestFit="1" customWidth="1"/>
    <col min="16" max="16" width="13" style="17" bestFit="1" customWidth="1"/>
    <col min="17" max="17" width="48" style="17" bestFit="1" customWidth="1"/>
    <col min="18" max="18" width="20.140625" style="17" bestFit="1" customWidth="1"/>
    <col min="19" max="19" width="28" style="17" bestFit="1" customWidth="1"/>
    <col min="20" max="20" width="13" style="17" bestFit="1" customWidth="1"/>
    <col min="21" max="21" width="48" style="17" bestFit="1" customWidth="1"/>
    <col min="22" max="22" width="20.140625" style="17" bestFit="1" customWidth="1"/>
  </cols>
  <sheetData>
    <row r="1" spans="1:22" x14ac:dyDescent="0.25">
      <c r="A1" s="1"/>
      <c r="B1" s="110" t="s">
        <v>167</v>
      </c>
      <c r="C1" s="111"/>
      <c r="D1" s="111"/>
      <c r="E1" s="111"/>
      <c r="F1" s="111"/>
      <c r="G1" s="84" t="s">
        <v>147</v>
      </c>
      <c r="H1" s="85"/>
      <c r="I1" s="85"/>
      <c r="J1" s="86"/>
      <c r="K1" s="84" t="s">
        <v>144</v>
      </c>
      <c r="L1" s="85"/>
      <c r="M1" s="85"/>
      <c r="N1" s="86"/>
      <c r="O1" s="84" t="s">
        <v>149</v>
      </c>
      <c r="P1" s="85"/>
      <c r="Q1" s="85"/>
      <c r="R1" s="86"/>
      <c r="S1" s="84" t="s">
        <v>146</v>
      </c>
      <c r="T1" s="85"/>
      <c r="U1" s="85"/>
      <c r="V1" s="86"/>
    </row>
    <row r="2" spans="1:22" ht="15" customHeight="1" x14ac:dyDescent="0.25">
      <c r="A2" s="2"/>
      <c r="B2" s="3" t="s">
        <v>56</v>
      </c>
      <c r="C2" s="3" t="s">
        <v>0</v>
      </c>
      <c r="D2" s="3" t="s">
        <v>1</v>
      </c>
      <c r="E2" s="4" t="s">
        <v>152</v>
      </c>
      <c r="F2" s="4" t="s">
        <v>164</v>
      </c>
      <c r="G2" s="75" t="s">
        <v>136</v>
      </c>
      <c r="H2" s="76" t="s">
        <v>137</v>
      </c>
      <c r="I2" s="76" t="s">
        <v>138</v>
      </c>
      <c r="J2" s="77" t="s">
        <v>139</v>
      </c>
      <c r="K2" s="75" t="s">
        <v>136</v>
      </c>
      <c r="L2" s="76" t="s">
        <v>137</v>
      </c>
      <c r="M2" s="76" t="s">
        <v>138</v>
      </c>
      <c r="N2" s="77" t="s">
        <v>139</v>
      </c>
      <c r="O2" s="75" t="s">
        <v>136</v>
      </c>
      <c r="P2" s="76" t="s">
        <v>137</v>
      </c>
      <c r="Q2" s="76" t="s">
        <v>138</v>
      </c>
      <c r="R2" s="77" t="s">
        <v>139</v>
      </c>
      <c r="S2" s="75" t="s">
        <v>136</v>
      </c>
      <c r="T2" s="76" t="s">
        <v>137</v>
      </c>
      <c r="U2" s="76" t="s">
        <v>138</v>
      </c>
      <c r="V2" s="77" t="s">
        <v>139</v>
      </c>
    </row>
    <row r="3" spans="1:22" ht="25.5" x14ac:dyDescent="0.25">
      <c r="A3" s="136" t="s">
        <v>127</v>
      </c>
      <c r="B3" s="48">
        <v>1</v>
      </c>
      <c r="C3" s="43" t="s">
        <v>128</v>
      </c>
      <c r="D3" s="43" t="s">
        <v>52</v>
      </c>
      <c r="E3" s="10">
        <v>4001</v>
      </c>
      <c r="F3" s="43">
        <v>1</v>
      </c>
      <c r="G3" s="23">
        <v>205000</v>
      </c>
      <c r="H3" s="15">
        <f>+G3*19%</f>
        <v>38950</v>
      </c>
      <c r="I3" s="15">
        <f>+G3+H3</f>
        <v>243950</v>
      </c>
      <c r="J3" s="24">
        <f t="shared" ref="J3:J9" si="0">+I3*F3</f>
        <v>243950</v>
      </c>
      <c r="K3" s="23">
        <v>215000</v>
      </c>
      <c r="L3" s="15">
        <f>+K3*19%</f>
        <v>40850</v>
      </c>
      <c r="M3" s="15">
        <f>+K3+L3</f>
        <v>255850</v>
      </c>
      <c r="N3" s="24">
        <f>+M3*F3</f>
        <v>255850</v>
      </c>
      <c r="O3" s="23">
        <v>220000</v>
      </c>
      <c r="P3" s="15">
        <f>+O3*19%</f>
        <v>41800</v>
      </c>
      <c r="Q3" s="15">
        <f>+O3+P3</f>
        <v>261800</v>
      </c>
      <c r="R3" s="24">
        <f>+Q3*F3</f>
        <v>261800</v>
      </c>
      <c r="S3" s="23">
        <f>AVERAGE(G3,K3,O3)</f>
        <v>213333.33333333334</v>
      </c>
      <c r="T3" s="15">
        <f>AVERAGE(H3,L3,P3)</f>
        <v>40533.333333333336</v>
      </c>
      <c r="U3" s="15">
        <f>AVERAGE(I3,M3,Q3)</f>
        <v>253866.66666666666</v>
      </c>
      <c r="V3" s="24">
        <f>AVERAGE(J3,N3,R3)</f>
        <v>253866.66666666666</v>
      </c>
    </row>
    <row r="4" spans="1:22" ht="25.5" x14ac:dyDescent="0.25">
      <c r="A4" s="136"/>
      <c r="B4" s="48">
        <v>2</v>
      </c>
      <c r="C4" s="43" t="s">
        <v>129</v>
      </c>
      <c r="D4" s="43" t="s">
        <v>130</v>
      </c>
      <c r="E4" s="10">
        <v>17600</v>
      </c>
      <c r="F4" s="43">
        <v>1</v>
      </c>
      <c r="G4" s="23">
        <v>205000</v>
      </c>
      <c r="H4" s="15">
        <f t="shared" ref="H4:H9" si="1">+G4*19%</f>
        <v>38950</v>
      </c>
      <c r="I4" s="15">
        <f t="shared" ref="I4:I9" si="2">+G4+H4</f>
        <v>243950</v>
      </c>
      <c r="J4" s="24">
        <f t="shared" si="0"/>
        <v>243950</v>
      </c>
      <c r="K4" s="23">
        <v>215000</v>
      </c>
      <c r="L4" s="15">
        <f t="shared" ref="L4:L9" si="3">+K4*19%</f>
        <v>40850</v>
      </c>
      <c r="M4" s="15">
        <f t="shared" ref="M4:M9" si="4">+K4+L4</f>
        <v>255850</v>
      </c>
      <c r="N4" s="24">
        <f t="shared" ref="N4:N9" si="5">+M4*F4</f>
        <v>255850</v>
      </c>
      <c r="O4" s="23">
        <v>220000</v>
      </c>
      <c r="P4" s="15">
        <f t="shared" ref="P4:P9" si="6">+O4*19%</f>
        <v>41800</v>
      </c>
      <c r="Q4" s="15">
        <f t="shared" ref="Q4:Q9" si="7">+O4+P4</f>
        <v>261800</v>
      </c>
      <c r="R4" s="24">
        <f t="shared" ref="R4:R9" si="8">+Q4*F4</f>
        <v>261800</v>
      </c>
      <c r="S4" s="23">
        <f t="shared" ref="S4:S9" si="9">AVERAGE(G4,K4,O4)</f>
        <v>213333.33333333334</v>
      </c>
      <c r="T4" s="15">
        <f t="shared" ref="T4:T9" si="10">AVERAGE(H4,L4,P4)</f>
        <v>40533.333333333336</v>
      </c>
      <c r="U4" s="15">
        <f t="shared" ref="U4:U9" si="11">AVERAGE(I4,M4,Q4)</f>
        <v>253866.66666666666</v>
      </c>
      <c r="V4" s="24">
        <f t="shared" ref="V4:V10" si="12">AVERAGE(J4,N4,R4)</f>
        <v>253866.66666666666</v>
      </c>
    </row>
    <row r="5" spans="1:22" x14ac:dyDescent="0.25">
      <c r="A5" s="136"/>
      <c r="B5" s="48">
        <v>3</v>
      </c>
      <c r="C5" s="43" t="s">
        <v>15</v>
      </c>
      <c r="D5" s="43" t="s">
        <v>131</v>
      </c>
      <c r="E5" s="10">
        <v>7268</v>
      </c>
      <c r="F5" s="43">
        <v>1</v>
      </c>
      <c r="G5" s="23">
        <v>205000</v>
      </c>
      <c r="H5" s="15">
        <f t="shared" si="1"/>
        <v>38950</v>
      </c>
      <c r="I5" s="15">
        <f t="shared" si="2"/>
        <v>243950</v>
      </c>
      <c r="J5" s="24">
        <f t="shared" si="0"/>
        <v>243950</v>
      </c>
      <c r="K5" s="23">
        <v>215000</v>
      </c>
      <c r="L5" s="15">
        <f t="shared" si="3"/>
        <v>40850</v>
      </c>
      <c r="M5" s="15">
        <f t="shared" si="4"/>
        <v>255850</v>
      </c>
      <c r="N5" s="24">
        <f t="shared" si="5"/>
        <v>255850</v>
      </c>
      <c r="O5" s="23">
        <v>220000</v>
      </c>
      <c r="P5" s="15">
        <f t="shared" si="6"/>
        <v>41800</v>
      </c>
      <c r="Q5" s="15">
        <f t="shared" si="7"/>
        <v>261800</v>
      </c>
      <c r="R5" s="24">
        <f t="shared" si="8"/>
        <v>261800</v>
      </c>
      <c r="S5" s="23">
        <f t="shared" si="9"/>
        <v>213333.33333333334</v>
      </c>
      <c r="T5" s="15">
        <f t="shared" si="10"/>
        <v>40533.333333333336</v>
      </c>
      <c r="U5" s="15">
        <f t="shared" si="11"/>
        <v>253866.66666666666</v>
      </c>
      <c r="V5" s="24">
        <f t="shared" si="12"/>
        <v>253866.66666666666</v>
      </c>
    </row>
    <row r="6" spans="1:22" x14ac:dyDescent="0.25">
      <c r="A6" s="136"/>
      <c r="B6" s="48">
        <v>4</v>
      </c>
      <c r="C6" s="43" t="s">
        <v>17</v>
      </c>
      <c r="D6" s="43" t="s">
        <v>42</v>
      </c>
      <c r="E6" s="10">
        <v>5738</v>
      </c>
      <c r="F6" s="43">
        <v>1</v>
      </c>
      <c r="G6" s="23">
        <v>205000</v>
      </c>
      <c r="H6" s="15">
        <f t="shared" si="1"/>
        <v>38950</v>
      </c>
      <c r="I6" s="15">
        <f t="shared" si="2"/>
        <v>243950</v>
      </c>
      <c r="J6" s="24">
        <f t="shared" si="0"/>
        <v>243950</v>
      </c>
      <c r="K6" s="23">
        <v>215000</v>
      </c>
      <c r="L6" s="15">
        <f t="shared" si="3"/>
        <v>40850</v>
      </c>
      <c r="M6" s="15">
        <f t="shared" si="4"/>
        <v>255850</v>
      </c>
      <c r="N6" s="24">
        <f t="shared" si="5"/>
        <v>255850</v>
      </c>
      <c r="O6" s="23">
        <v>220000</v>
      </c>
      <c r="P6" s="15">
        <f t="shared" si="6"/>
        <v>41800</v>
      </c>
      <c r="Q6" s="15">
        <f t="shared" si="7"/>
        <v>261800</v>
      </c>
      <c r="R6" s="24">
        <f t="shared" si="8"/>
        <v>261800</v>
      </c>
      <c r="S6" s="23">
        <f t="shared" si="9"/>
        <v>213333.33333333334</v>
      </c>
      <c r="T6" s="15">
        <f t="shared" si="10"/>
        <v>40533.333333333336</v>
      </c>
      <c r="U6" s="15">
        <f t="shared" si="11"/>
        <v>253866.66666666666</v>
      </c>
      <c r="V6" s="24">
        <f t="shared" si="12"/>
        <v>253866.66666666666</v>
      </c>
    </row>
    <row r="7" spans="1:22" x14ac:dyDescent="0.25">
      <c r="A7" s="136"/>
      <c r="B7" s="48">
        <v>5</v>
      </c>
      <c r="C7" s="43" t="s">
        <v>18</v>
      </c>
      <c r="D7" s="43" t="s">
        <v>43</v>
      </c>
      <c r="E7" s="10">
        <v>2099</v>
      </c>
      <c r="F7" s="43">
        <v>1</v>
      </c>
      <c r="G7" s="23">
        <v>205000</v>
      </c>
      <c r="H7" s="15">
        <f t="shared" si="1"/>
        <v>38950</v>
      </c>
      <c r="I7" s="15">
        <f t="shared" si="2"/>
        <v>243950</v>
      </c>
      <c r="J7" s="24">
        <f t="shared" si="0"/>
        <v>243950</v>
      </c>
      <c r="K7" s="23">
        <v>215000</v>
      </c>
      <c r="L7" s="15">
        <f t="shared" si="3"/>
        <v>40850</v>
      </c>
      <c r="M7" s="15">
        <f t="shared" si="4"/>
        <v>255850</v>
      </c>
      <c r="N7" s="24">
        <f t="shared" si="5"/>
        <v>255850</v>
      </c>
      <c r="O7" s="23">
        <v>220000</v>
      </c>
      <c r="P7" s="15">
        <f t="shared" si="6"/>
        <v>41800</v>
      </c>
      <c r="Q7" s="15">
        <f t="shared" si="7"/>
        <v>261800</v>
      </c>
      <c r="R7" s="24">
        <f t="shared" si="8"/>
        <v>261800</v>
      </c>
      <c r="S7" s="23">
        <f t="shared" si="9"/>
        <v>213333.33333333334</v>
      </c>
      <c r="T7" s="15">
        <f t="shared" si="10"/>
        <v>40533.333333333336</v>
      </c>
      <c r="U7" s="15">
        <f t="shared" si="11"/>
        <v>253866.66666666666</v>
      </c>
      <c r="V7" s="24">
        <f t="shared" si="12"/>
        <v>253866.66666666666</v>
      </c>
    </row>
    <row r="8" spans="1:22" x14ac:dyDescent="0.25">
      <c r="A8" s="135" t="s">
        <v>168</v>
      </c>
      <c r="B8" s="48">
        <v>6</v>
      </c>
      <c r="C8" s="43" t="s">
        <v>28</v>
      </c>
      <c r="D8" s="43" t="s">
        <v>57</v>
      </c>
      <c r="E8" s="43">
        <v>665</v>
      </c>
      <c r="F8" s="48">
        <v>1</v>
      </c>
      <c r="G8" s="23">
        <v>205000</v>
      </c>
      <c r="H8" s="15">
        <f t="shared" si="1"/>
        <v>38950</v>
      </c>
      <c r="I8" s="15">
        <f t="shared" si="2"/>
        <v>243950</v>
      </c>
      <c r="J8" s="24">
        <f t="shared" si="0"/>
        <v>243950</v>
      </c>
      <c r="K8" s="23">
        <v>215000</v>
      </c>
      <c r="L8" s="15">
        <f t="shared" si="3"/>
        <v>40850</v>
      </c>
      <c r="M8" s="15">
        <f t="shared" si="4"/>
        <v>255850</v>
      </c>
      <c r="N8" s="24">
        <f t="shared" si="5"/>
        <v>255850</v>
      </c>
      <c r="O8" s="23">
        <v>220000</v>
      </c>
      <c r="P8" s="15">
        <f t="shared" si="6"/>
        <v>41800</v>
      </c>
      <c r="Q8" s="15">
        <f t="shared" si="7"/>
        <v>261800</v>
      </c>
      <c r="R8" s="24">
        <f t="shared" si="8"/>
        <v>261800</v>
      </c>
      <c r="S8" s="23">
        <f t="shared" si="9"/>
        <v>213333.33333333334</v>
      </c>
      <c r="T8" s="15">
        <f t="shared" si="10"/>
        <v>40533.333333333336</v>
      </c>
      <c r="U8" s="15">
        <f t="shared" si="11"/>
        <v>253866.66666666666</v>
      </c>
      <c r="V8" s="24">
        <f t="shared" si="12"/>
        <v>253866.66666666666</v>
      </c>
    </row>
    <row r="9" spans="1:22" ht="29.1" customHeight="1" thickBot="1" x14ac:dyDescent="0.3">
      <c r="A9" s="135"/>
      <c r="B9" s="48">
        <v>7</v>
      </c>
      <c r="C9" s="43" t="s">
        <v>19</v>
      </c>
      <c r="D9" s="44" t="s">
        <v>44</v>
      </c>
      <c r="E9" s="44">
        <v>143</v>
      </c>
      <c r="F9" s="46">
        <v>1</v>
      </c>
      <c r="G9" s="23">
        <v>205000</v>
      </c>
      <c r="H9" s="15">
        <f t="shared" si="1"/>
        <v>38950</v>
      </c>
      <c r="I9" s="15">
        <f t="shared" si="2"/>
        <v>243950</v>
      </c>
      <c r="J9" s="24">
        <f t="shared" si="0"/>
        <v>243950</v>
      </c>
      <c r="K9" s="23">
        <v>215000</v>
      </c>
      <c r="L9" s="15">
        <f t="shared" si="3"/>
        <v>40850</v>
      </c>
      <c r="M9" s="15">
        <f t="shared" si="4"/>
        <v>255850</v>
      </c>
      <c r="N9" s="24">
        <f t="shared" si="5"/>
        <v>255850</v>
      </c>
      <c r="O9" s="23">
        <v>220000</v>
      </c>
      <c r="P9" s="15">
        <f t="shared" si="6"/>
        <v>41800</v>
      </c>
      <c r="Q9" s="15">
        <f t="shared" si="7"/>
        <v>261800</v>
      </c>
      <c r="R9" s="24">
        <f t="shared" si="8"/>
        <v>261800</v>
      </c>
      <c r="S9" s="23">
        <f t="shared" si="9"/>
        <v>213333.33333333334</v>
      </c>
      <c r="T9" s="15">
        <f t="shared" si="10"/>
        <v>40533.333333333336</v>
      </c>
      <c r="U9" s="15">
        <f t="shared" si="11"/>
        <v>253866.66666666666</v>
      </c>
      <c r="V9" s="24">
        <f t="shared" si="12"/>
        <v>253866.66666666666</v>
      </c>
    </row>
    <row r="10" spans="1:22" ht="15.75" thickBot="1" x14ac:dyDescent="0.3">
      <c r="A10" s="13"/>
      <c r="B10" s="1"/>
      <c r="C10" s="13"/>
      <c r="D10" s="73" t="s">
        <v>165</v>
      </c>
      <c r="E10" s="74">
        <f>SUM(E3:E9)</f>
        <v>37514</v>
      </c>
      <c r="F10" s="129">
        <f>SUM(F3:F9)</f>
        <v>7</v>
      </c>
      <c r="G10" s="1"/>
      <c r="H10" s="1"/>
      <c r="I10" s="1"/>
      <c r="J10" s="41">
        <f>SUM(J5:J9)</f>
        <v>1219750</v>
      </c>
      <c r="K10" s="1"/>
      <c r="L10" s="1"/>
      <c r="M10" s="1"/>
      <c r="N10" s="41">
        <f>SUM(N5:N9)</f>
        <v>1279250</v>
      </c>
      <c r="O10" s="1"/>
      <c r="P10" s="1"/>
      <c r="Q10" s="1"/>
      <c r="R10" s="41">
        <f>SUM(R5:R9)</f>
        <v>1309000</v>
      </c>
      <c r="V10" s="41">
        <f t="shared" si="12"/>
        <v>1269333.3333333333</v>
      </c>
    </row>
    <row r="11" spans="1:22" ht="15.75" thickBot="1" x14ac:dyDescent="0.3">
      <c r="D11" s="131" t="s">
        <v>169</v>
      </c>
      <c r="E11" s="132"/>
      <c r="F11" s="130"/>
      <c r="G11" s="1"/>
      <c r="H11" s="1"/>
      <c r="I11" s="1"/>
      <c r="J11" s="1"/>
      <c r="N11" s="1"/>
      <c r="R11" s="1"/>
      <c r="V11" s="1"/>
    </row>
    <row r="12" spans="1:22" ht="15" customHeight="1" thickBot="1" x14ac:dyDescent="0.3">
      <c r="G12" s="18"/>
      <c r="H12" s="18"/>
      <c r="I12" s="18"/>
      <c r="J12" s="19"/>
      <c r="K12" s="18"/>
      <c r="L12" s="18"/>
      <c r="M12" s="18"/>
      <c r="N12" s="19"/>
      <c r="O12" s="18"/>
      <c r="P12" s="18"/>
      <c r="Q12" s="18"/>
      <c r="R12" s="19"/>
      <c r="S12" s="18"/>
      <c r="T12" s="18"/>
      <c r="U12" s="18"/>
      <c r="V12" s="19"/>
    </row>
    <row r="13" spans="1:22" x14ac:dyDescent="0.25">
      <c r="G13" s="84" t="s">
        <v>144</v>
      </c>
      <c r="H13" s="85"/>
      <c r="I13" s="85"/>
      <c r="J13" s="86"/>
      <c r="K13" s="84" t="s">
        <v>145</v>
      </c>
      <c r="L13" s="85"/>
      <c r="M13" s="85"/>
      <c r="N13" s="86"/>
      <c r="O13" s="84" t="s">
        <v>147</v>
      </c>
      <c r="P13" s="85"/>
      <c r="Q13" s="85"/>
      <c r="R13" s="86"/>
      <c r="S13" s="84" t="s">
        <v>146</v>
      </c>
      <c r="T13" s="85"/>
      <c r="U13" s="85"/>
      <c r="V13" s="86"/>
    </row>
    <row r="14" spans="1:22" x14ac:dyDescent="0.25">
      <c r="A14" s="1"/>
      <c r="B14" s="110" t="s">
        <v>170</v>
      </c>
      <c r="C14" s="111"/>
      <c r="D14" s="111"/>
      <c r="E14" s="111"/>
      <c r="F14" s="111"/>
      <c r="G14" s="87" t="s">
        <v>136</v>
      </c>
      <c r="H14" s="89" t="s">
        <v>137</v>
      </c>
      <c r="I14" s="89" t="s">
        <v>138</v>
      </c>
      <c r="J14" s="91" t="s">
        <v>139</v>
      </c>
      <c r="K14" s="87" t="s">
        <v>136</v>
      </c>
      <c r="L14" s="89" t="s">
        <v>137</v>
      </c>
      <c r="M14" s="89" t="s">
        <v>138</v>
      </c>
      <c r="N14" s="91" t="s">
        <v>139</v>
      </c>
      <c r="O14" s="87" t="s">
        <v>136</v>
      </c>
      <c r="P14" s="89" t="s">
        <v>137</v>
      </c>
      <c r="Q14" s="89" t="s">
        <v>138</v>
      </c>
      <c r="R14" s="91" t="s">
        <v>139</v>
      </c>
      <c r="S14" s="87" t="s">
        <v>136</v>
      </c>
      <c r="T14" s="89" t="s">
        <v>137</v>
      </c>
      <c r="U14" s="89" t="s">
        <v>138</v>
      </c>
      <c r="V14" s="91" t="s">
        <v>139</v>
      </c>
    </row>
    <row r="15" spans="1:22" ht="38.25" x14ac:dyDescent="0.25">
      <c r="A15" s="2"/>
      <c r="B15" s="3" t="s">
        <v>56</v>
      </c>
      <c r="C15" s="3" t="s">
        <v>0</v>
      </c>
      <c r="D15" s="3" t="s">
        <v>1</v>
      </c>
      <c r="E15" s="4" t="s">
        <v>152</v>
      </c>
      <c r="F15" s="4" t="s">
        <v>133</v>
      </c>
      <c r="G15" s="88"/>
      <c r="H15" s="90"/>
      <c r="I15" s="90"/>
      <c r="J15" s="92"/>
      <c r="K15" s="88"/>
      <c r="L15" s="90"/>
      <c r="M15" s="90"/>
      <c r="N15" s="92"/>
      <c r="O15" s="88"/>
      <c r="P15" s="90"/>
      <c r="Q15" s="90"/>
      <c r="R15" s="92"/>
      <c r="S15" s="88"/>
      <c r="T15" s="90"/>
      <c r="U15" s="90"/>
      <c r="V15" s="92"/>
    </row>
    <row r="16" spans="1:22" ht="25.5" x14ac:dyDescent="0.25">
      <c r="A16" s="136" t="s">
        <v>127</v>
      </c>
      <c r="B16" s="48">
        <v>1</v>
      </c>
      <c r="C16" s="43" t="s">
        <v>128</v>
      </c>
      <c r="D16" s="43" t="s">
        <v>52</v>
      </c>
      <c r="E16" s="10">
        <v>4001</v>
      </c>
      <c r="F16" s="43">
        <v>2</v>
      </c>
      <c r="G16" s="23">
        <v>1160290</v>
      </c>
      <c r="H16" s="15">
        <f>+G16*19%</f>
        <v>220455.1</v>
      </c>
      <c r="I16" s="15">
        <f>+G16+H16</f>
        <v>1380745.1</v>
      </c>
      <c r="J16" s="24">
        <f>+I16*F16</f>
        <v>2761490.2</v>
      </c>
      <c r="K16" s="23">
        <v>1300325</v>
      </c>
      <c r="L16" s="15">
        <f>+K16*19%</f>
        <v>247061.75</v>
      </c>
      <c r="M16" s="15">
        <f>+K16+L16</f>
        <v>1547386.75</v>
      </c>
      <c r="N16" s="24">
        <f>+M16*F16</f>
        <v>3094773.5</v>
      </c>
      <c r="O16" s="23">
        <v>1400350</v>
      </c>
      <c r="P16" s="15">
        <f>+O16*19%</f>
        <v>266066.5</v>
      </c>
      <c r="Q16" s="15">
        <f>+O16+P16</f>
        <v>1666416.5</v>
      </c>
      <c r="R16" s="24">
        <f>+Q16*F16</f>
        <v>3332833</v>
      </c>
      <c r="S16" s="23">
        <f>AVERAGE(G16,K16,O16)</f>
        <v>1286988.3333333333</v>
      </c>
      <c r="T16" s="15">
        <f>AVERAGE(H16,L16,P16)</f>
        <v>244527.78333333333</v>
      </c>
      <c r="U16" s="15">
        <f>AVERAGE(I16,M16,Q16)</f>
        <v>1531516.1166666665</v>
      </c>
      <c r="V16" s="24">
        <f>AVERAGE(J16,N16,R16)</f>
        <v>3063032.2333333329</v>
      </c>
    </row>
    <row r="17" spans="1:22" ht="25.5" x14ac:dyDescent="0.25">
      <c r="A17" s="136"/>
      <c r="B17" s="48">
        <v>2</v>
      </c>
      <c r="C17" s="43" t="s">
        <v>129</v>
      </c>
      <c r="D17" s="43" t="s">
        <v>130</v>
      </c>
      <c r="E17" s="10">
        <v>17600</v>
      </c>
      <c r="F17" s="43">
        <v>2</v>
      </c>
      <c r="G17" s="23">
        <v>5104000</v>
      </c>
      <c r="H17" s="15">
        <f t="shared" ref="H17:H22" si="13">+G17*19%</f>
        <v>969760</v>
      </c>
      <c r="I17" s="15">
        <f t="shared" ref="I17:I22" si="14">+G17+H17</f>
        <v>6073760</v>
      </c>
      <c r="J17" s="24">
        <f>+I17*F17</f>
        <v>12147520</v>
      </c>
      <c r="K17" s="23">
        <v>5720000</v>
      </c>
      <c r="L17" s="15">
        <f t="shared" ref="L17:L22" si="15">+K17*19%</f>
        <v>1086800</v>
      </c>
      <c r="M17" s="15">
        <f t="shared" ref="M17:M22" si="16">+K17+L17</f>
        <v>6806800</v>
      </c>
      <c r="N17" s="24">
        <f t="shared" ref="N17:N22" si="17">+M17*F17</f>
        <v>13613600</v>
      </c>
      <c r="O17" s="23">
        <v>6160000</v>
      </c>
      <c r="P17" s="15">
        <f t="shared" ref="P17:P22" si="18">+O17*19%</f>
        <v>1170400</v>
      </c>
      <c r="Q17" s="15">
        <f t="shared" ref="Q17:Q22" si="19">+O17+P17</f>
        <v>7330400</v>
      </c>
      <c r="R17" s="24">
        <f t="shared" ref="R17:R22" si="20">+Q17*F17</f>
        <v>14660800</v>
      </c>
      <c r="S17" s="23">
        <f t="shared" ref="S17:S22" si="21">AVERAGE(G17,K17,O17)</f>
        <v>5661333.333333333</v>
      </c>
      <c r="T17" s="15">
        <f t="shared" ref="T17:T22" si="22">AVERAGE(H17,L17,P17)</f>
        <v>1075653.3333333333</v>
      </c>
      <c r="U17" s="15">
        <f t="shared" ref="U17:U22" si="23">AVERAGE(I17,M17,Q17)</f>
        <v>6736986.666666667</v>
      </c>
      <c r="V17" s="24">
        <f t="shared" ref="V17:V23" si="24">AVERAGE(J17,N17,R17)</f>
        <v>13473973.333333334</v>
      </c>
    </row>
    <row r="18" spans="1:22" x14ac:dyDescent="0.25">
      <c r="A18" s="136"/>
      <c r="B18" s="48">
        <v>3</v>
      </c>
      <c r="C18" s="43" t="s">
        <v>15</v>
      </c>
      <c r="D18" s="43" t="s">
        <v>131</v>
      </c>
      <c r="E18" s="10">
        <v>7268</v>
      </c>
      <c r="F18" s="43">
        <v>2</v>
      </c>
      <c r="G18" s="23">
        <v>2107720</v>
      </c>
      <c r="H18" s="15">
        <f t="shared" si="13"/>
        <v>400466.8</v>
      </c>
      <c r="I18" s="15">
        <f t="shared" si="14"/>
        <v>2508186.7999999998</v>
      </c>
      <c r="J18" s="24">
        <f>+I18*F18</f>
        <v>5016373.5999999996</v>
      </c>
      <c r="K18" s="23">
        <v>2362100</v>
      </c>
      <c r="L18" s="15">
        <f t="shared" si="15"/>
        <v>448799</v>
      </c>
      <c r="M18" s="15">
        <f t="shared" si="16"/>
        <v>2810899</v>
      </c>
      <c r="N18" s="24">
        <f t="shared" si="17"/>
        <v>5621798</v>
      </c>
      <c r="O18" s="23">
        <v>2543800</v>
      </c>
      <c r="P18" s="15">
        <f t="shared" si="18"/>
        <v>483322</v>
      </c>
      <c r="Q18" s="15">
        <f t="shared" si="19"/>
        <v>3027122</v>
      </c>
      <c r="R18" s="24">
        <f t="shared" si="20"/>
        <v>6054244</v>
      </c>
      <c r="S18" s="23">
        <f t="shared" si="21"/>
        <v>2337873.3333333335</v>
      </c>
      <c r="T18" s="15">
        <f t="shared" si="22"/>
        <v>444195.93333333335</v>
      </c>
      <c r="U18" s="15">
        <f t="shared" si="23"/>
        <v>2782069.2666666666</v>
      </c>
      <c r="V18" s="24">
        <f t="shared" si="24"/>
        <v>5564138.5333333332</v>
      </c>
    </row>
    <row r="19" spans="1:22" ht="29.1" customHeight="1" x14ac:dyDescent="0.25">
      <c r="A19" s="136"/>
      <c r="B19" s="48">
        <v>4</v>
      </c>
      <c r="C19" s="43" t="s">
        <v>17</v>
      </c>
      <c r="D19" s="43" t="s">
        <v>42</v>
      </c>
      <c r="E19" s="10">
        <v>5738</v>
      </c>
      <c r="F19" s="43">
        <v>2</v>
      </c>
      <c r="G19" s="23">
        <v>1664020</v>
      </c>
      <c r="H19" s="15">
        <f t="shared" si="13"/>
        <v>316163.8</v>
      </c>
      <c r="I19" s="15">
        <f t="shared" si="14"/>
        <v>1980183.8</v>
      </c>
      <c r="J19" s="24">
        <f t="shared" ref="J19:J22" si="25">+I19*F19</f>
        <v>3960367.6</v>
      </c>
      <c r="K19" s="23">
        <v>1864850</v>
      </c>
      <c r="L19" s="15">
        <f t="shared" si="15"/>
        <v>354321.5</v>
      </c>
      <c r="M19" s="15">
        <f t="shared" si="16"/>
        <v>2219171.5</v>
      </c>
      <c r="N19" s="24">
        <f t="shared" si="17"/>
        <v>4438343</v>
      </c>
      <c r="O19" s="23">
        <v>2008300</v>
      </c>
      <c r="P19" s="15">
        <f t="shared" si="18"/>
        <v>381577</v>
      </c>
      <c r="Q19" s="15">
        <f t="shared" si="19"/>
        <v>2389877</v>
      </c>
      <c r="R19" s="24">
        <f t="shared" si="20"/>
        <v>4779754</v>
      </c>
      <c r="S19" s="23">
        <f t="shared" si="21"/>
        <v>1845723.3333333333</v>
      </c>
      <c r="T19" s="15">
        <f t="shared" si="22"/>
        <v>350687.43333333335</v>
      </c>
      <c r="U19" s="15">
        <f t="shared" si="23"/>
        <v>2196410.7666666666</v>
      </c>
      <c r="V19" s="24">
        <f t="shared" si="24"/>
        <v>4392821.5333333332</v>
      </c>
    </row>
    <row r="20" spans="1:22" x14ac:dyDescent="0.25">
      <c r="A20" s="136"/>
      <c r="B20" s="48">
        <v>5</v>
      </c>
      <c r="C20" s="43" t="s">
        <v>18</v>
      </c>
      <c r="D20" s="43" t="s">
        <v>43</v>
      </c>
      <c r="E20" s="10">
        <v>2099</v>
      </c>
      <c r="F20" s="43">
        <v>2</v>
      </c>
      <c r="G20" s="23">
        <v>608710</v>
      </c>
      <c r="H20" s="15">
        <f t="shared" si="13"/>
        <v>115654.9</v>
      </c>
      <c r="I20" s="15">
        <f t="shared" si="14"/>
        <v>724364.9</v>
      </c>
      <c r="J20" s="24">
        <f t="shared" si="25"/>
        <v>1448729.8</v>
      </c>
      <c r="K20" s="23">
        <v>682175</v>
      </c>
      <c r="L20" s="15">
        <f t="shared" si="15"/>
        <v>129613.25</v>
      </c>
      <c r="M20" s="15">
        <f t="shared" si="16"/>
        <v>811788.25</v>
      </c>
      <c r="N20" s="24">
        <f t="shared" si="17"/>
        <v>1623576.5</v>
      </c>
      <c r="O20" s="23">
        <v>734650</v>
      </c>
      <c r="P20" s="15">
        <f t="shared" si="18"/>
        <v>139583.5</v>
      </c>
      <c r="Q20" s="15">
        <f t="shared" si="19"/>
        <v>874233.5</v>
      </c>
      <c r="R20" s="24">
        <f t="shared" si="20"/>
        <v>1748467</v>
      </c>
      <c r="S20" s="23">
        <f t="shared" si="21"/>
        <v>675178.33333333337</v>
      </c>
      <c r="T20" s="15">
        <f t="shared" si="22"/>
        <v>128283.88333333335</v>
      </c>
      <c r="U20" s="15">
        <f t="shared" si="23"/>
        <v>803462.21666666667</v>
      </c>
      <c r="V20" s="24">
        <f t="shared" si="24"/>
        <v>1606924.4333333333</v>
      </c>
    </row>
    <row r="21" spans="1:22" x14ac:dyDescent="0.25">
      <c r="A21" s="135" t="s">
        <v>168</v>
      </c>
      <c r="B21" s="48">
        <v>6</v>
      </c>
      <c r="C21" s="43" t="s">
        <v>28</v>
      </c>
      <c r="D21" s="43" t="s">
        <v>57</v>
      </c>
      <c r="E21" s="43">
        <v>665</v>
      </c>
      <c r="F21" s="48">
        <v>2</v>
      </c>
      <c r="G21" s="23">
        <v>192850</v>
      </c>
      <c r="H21" s="15">
        <f t="shared" si="13"/>
        <v>36641.5</v>
      </c>
      <c r="I21" s="15">
        <f t="shared" si="14"/>
        <v>229491.5</v>
      </c>
      <c r="J21" s="24">
        <f t="shared" si="25"/>
        <v>458983</v>
      </c>
      <c r="K21" s="23">
        <v>216125</v>
      </c>
      <c r="L21" s="15">
        <f t="shared" si="15"/>
        <v>41063.75</v>
      </c>
      <c r="M21" s="15">
        <f t="shared" si="16"/>
        <v>257188.75</v>
      </c>
      <c r="N21" s="24">
        <f t="shared" si="17"/>
        <v>514377.5</v>
      </c>
      <c r="O21" s="23">
        <v>232750</v>
      </c>
      <c r="P21" s="15">
        <f t="shared" si="18"/>
        <v>44222.5</v>
      </c>
      <c r="Q21" s="15">
        <f t="shared" si="19"/>
        <v>276972.5</v>
      </c>
      <c r="R21" s="24">
        <f t="shared" si="20"/>
        <v>553945</v>
      </c>
      <c r="S21" s="23">
        <f t="shared" si="21"/>
        <v>213908.33333333334</v>
      </c>
      <c r="T21" s="15">
        <f t="shared" si="22"/>
        <v>40642.583333333336</v>
      </c>
      <c r="U21" s="15">
        <f t="shared" si="23"/>
        <v>254550.91666666666</v>
      </c>
      <c r="V21" s="24">
        <f t="shared" si="24"/>
        <v>509101.83333333331</v>
      </c>
    </row>
    <row r="22" spans="1:22" ht="26.25" thickBot="1" x14ac:dyDescent="0.3">
      <c r="A22" s="135"/>
      <c r="B22" s="48">
        <v>7</v>
      </c>
      <c r="C22" s="43" t="s">
        <v>19</v>
      </c>
      <c r="D22" s="44" t="s">
        <v>44</v>
      </c>
      <c r="E22" s="44">
        <v>143</v>
      </c>
      <c r="F22" s="46">
        <v>2</v>
      </c>
      <c r="G22" s="23">
        <v>41470</v>
      </c>
      <c r="H22" s="15">
        <f t="shared" si="13"/>
        <v>7879.3</v>
      </c>
      <c r="I22" s="15">
        <f t="shared" si="14"/>
        <v>49349.3</v>
      </c>
      <c r="J22" s="24">
        <f t="shared" si="25"/>
        <v>98698.6</v>
      </c>
      <c r="K22" s="23">
        <v>46475</v>
      </c>
      <c r="L22" s="15">
        <f t="shared" si="15"/>
        <v>8830.25</v>
      </c>
      <c r="M22" s="15">
        <f t="shared" si="16"/>
        <v>55305.25</v>
      </c>
      <c r="N22" s="24">
        <f t="shared" si="17"/>
        <v>110610.5</v>
      </c>
      <c r="O22" s="23">
        <v>50050</v>
      </c>
      <c r="P22" s="15">
        <f t="shared" si="18"/>
        <v>9509.5</v>
      </c>
      <c r="Q22" s="15">
        <f t="shared" si="19"/>
        <v>59559.5</v>
      </c>
      <c r="R22" s="24">
        <f t="shared" si="20"/>
        <v>119119</v>
      </c>
      <c r="S22" s="23">
        <f t="shared" si="21"/>
        <v>45998.333333333336</v>
      </c>
      <c r="T22" s="15">
        <f t="shared" si="22"/>
        <v>8739.6833333333325</v>
      </c>
      <c r="U22" s="15">
        <f t="shared" si="23"/>
        <v>54738.016666666663</v>
      </c>
      <c r="V22" s="24">
        <f t="shared" si="24"/>
        <v>109476.03333333333</v>
      </c>
    </row>
    <row r="23" spans="1:22" ht="26.25" thickBot="1" x14ac:dyDescent="0.3">
      <c r="A23" s="13"/>
      <c r="B23" s="1"/>
      <c r="C23" s="13"/>
      <c r="D23" s="73" t="s">
        <v>171</v>
      </c>
      <c r="E23" s="74">
        <f>SUM(E16:E22)</f>
        <v>37514</v>
      </c>
      <c r="F23" s="129">
        <f>SUM(F16:F22)</f>
        <v>14</v>
      </c>
      <c r="G23"/>
      <c r="H23"/>
      <c r="I23"/>
      <c r="J23" s="41">
        <f>SUM(J18:J22)</f>
        <v>10983152.6</v>
      </c>
      <c r="K23"/>
      <c r="L23"/>
      <c r="M23"/>
      <c r="N23" s="41">
        <f>SUM(N18:N22)</f>
        <v>12308705.5</v>
      </c>
      <c r="O23"/>
      <c r="P23"/>
      <c r="Q23"/>
      <c r="R23" s="41">
        <f>SUM(R18:R22)</f>
        <v>13255529</v>
      </c>
      <c r="V23" s="41">
        <f t="shared" si="24"/>
        <v>12182462.366666667</v>
      </c>
    </row>
    <row r="24" spans="1:22" ht="15.75" thickBot="1" x14ac:dyDescent="0.3">
      <c r="D24" s="131" t="s">
        <v>172</v>
      </c>
      <c r="E24" s="132"/>
      <c r="F24" s="130"/>
    </row>
    <row r="29" spans="1:22" x14ac:dyDescent="0.25">
      <c r="F29" s="49"/>
    </row>
    <row r="30" spans="1:22" x14ac:dyDescent="0.25">
      <c r="F30" s="49"/>
    </row>
    <row r="31" spans="1:22" x14ac:dyDescent="0.25">
      <c r="F31" s="49"/>
    </row>
    <row r="32" spans="1:22" x14ac:dyDescent="0.25">
      <c r="F32" s="49"/>
    </row>
    <row r="33" spans="6:6" x14ac:dyDescent="0.25">
      <c r="F33" s="49"/>
    </row>
    <row r="34" spans="6:6" x14ac:dyDescent="0.25">
      <c r="F34" s="49"/>
    </row>
    <row r="35" spans="6:6" x14ac:dyDescent="0.25">
      <c r="F35" s="49"/>
    </row>
    <row r="36" spans="6:6" x14ac:dyDescent="0.25">
      <c r="F36" s="49"/>
    </row>
    <row r="37" spans="6:6" x14ac:dyDescent="0.25">
      <c r="F37" s="49"/>
    </row>
    <row r="38" spans="6:6" x14ac:dyDescent="0.25">
      <c r="F38" s="49"/>
    </row>
  </sheetData>
  <mergeCells count="34">
    <mergeCell ref="G1:J1"/>
    <mergeCell ref="G13:J13"/>
    <mergeCell ref="K1:N1"/>
    <mergeCell ref="H14:H15"/>
    <mergeCell ref="I14:I15"/>
    <mergeCell ref="G14:G15"/>
    <mergeCell ref="J14:J15"/>
    <mergeCell ref="K14:K15"/>
    <mergeCell ref="L14:L15"/>
    <mergeCell ref="M14:M15"/>
    <mergeCell ref="N14:N15"/>
    <mergeCell ref="K13:N13"/>
    <mergeCell ref="S1:V1"/>
    <mergeCell ref="O13:R13"/>
    <mergeCell ref="O14:O15"/>
    <mergeCell ref="P14:P15"/>
    <mergeCell ref="Q14:Q15"/>
    <mergeCell ref="R14:R15"/>
    <mergeCell ref="O1:R1"/>
    <mergeCell ref="S13:V13"/>
    <mergeCell ref="S14:S15"/>
    <mergeCell ref="T14:T15"/>
    <mergeCell ref="U14:U15"/>
    <mergeCell ref="V14:V15"/>
    <mergeCell ref="A21:A22"/>
    <mergeCell ref="F23:F24"/>
    <mergeCell ref="D24:E24"/>
    <mergeCell ref="B1:F1"/>
    <mergeCell ref="A3:A7"/>
    <mergeCell ref="A8:A9"/>
    <mergeCell ref="F10:F11"/>
    <mergeCell ref="D11:E11"/>
    <mergeCell ref="B14:F14"/>
    <mergeCell ref="A16:A20"/>
  </mergeCells>
  <pageMargins left="0.7" right="0.7" top="0.75" bottom="0.75" header="0.3" footer="0.3"/>
  <pageSetup scale="2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U57"/>
  <sheetViews>
    <sheetView tabSelected="1" zoomScale="40" zoomScaleNormal="40" workbookViewId="0">
      <selection activeCell="L28" sqref="L28"/>
    </sheetView>
  </sheetViews>
  <sheetFormatPr baseColWidth="10" defaultColWidth="10.85546875" defaultRowHeight="12.75" x14ac:dyDescent="0.2"/>
  <cols>
    <col min="1" max="1" width="14.7109375" style="5" customWidth="1"/>
    <col min="2" max="2" width="10.85546875" style="5"/>
    <col min="3" max="3" width="28.140625" style="5" customWidth="1"/>
    <col min="4" max="4" width="35.140625" style="6" customWidth="1"/>
    <col min="5" max="5" width="21" style="6" customWidth="1"/>
    <col min="6" max="6" width="19" style="5" customWidth="1"/>
    <col min="7" max="7" width="17.42578125" style="5" customWidth="1"/>
    <col min="8" max="8" width="16" style="5" customWidth="1"/>
    <col min="9" max="9" width="18.7109375" style="5" customWidth="1"/>
    <col min="10" max="10" width="12.7109375" style="5" bestFit="1" customWidth="1"/>
    <col min="11" max="11" width="10.140625" style="5" bestFit="1" customWidth="1"/>
    <col min="12" max="12" width="21.28515625" style="5" bestFit="1" customWidth="1"/>
    <col min="13" max="13" width="20.140625" style="5" bestFit="1" customWidth="1"/>
    <col min="14" max="14" width="11.28515625" style="5" bestFit="1" customWidth="1"/>
    <col min="15" max="15" width="10.140625" style="5" bestFit="1" customWidth="1"/>
    <col min="16" max="16" width="21.28515625" style="5" bestFit="1" customWidth="1"/>
    <col min="17" max="17" width="20.140625" style="5" bestFit="1" customWidth="1"/>
    <col min="18" max="18" width="11.28515625" style="5" bestFit="1" customWidth="1"/>
    <col min="19" max="19" width="10.140625" style="5" bestFit="1" customWidth="1"/>
    <col min="20" max="20" width="21.28515625" style="5" bestFit="1" customWidth="1"/>
    <col min="21" max="21" width="20.140625" style="5" bestFit="1" customWidth="1"/>
    <col min="22" max="22" width="18.28515625" style="20" bestFit="1" customWidth="1"/>
    <col min="23" max="23" width="10.140625" style="20" bestFit="1" customWidth="1"/>
    <col min="24" max="24" width="21.28515625" style="20" bestFit="1" customWidth="1"/>
    <col min="25" max="25" width="20.140625" style="20" bestFit="1" customWidth="1"/>
    <col min="26" max="16384" width="10.85546875" style="5"/>
  </cols>
  <sheetData>
    <row r="1" spans="1:47" ht="51" customHeight="1" x14ac:dyDescent="0.2">
      <c r="B1" s="3" t="s">
        <v>56</v>
      </c>
      <c r="C1" s="3" t="s">
        <v>0</v>
      </c>
      <c r="D1" s="3" t="s">
        <v>1</v>
      </c>
      <c r="E1" s="4" t="s">
        <v>90</v>
      </c>
      <c r="F1" s="4" t="s">
        <v>173</v>
      </c>
      <c r="G1" s="4" t="s">
        <v>174</v>
      </c>
      <c r="H1" s="4" t="s">
        <v>175</v>
      </c>
      <c r="I1" s="4" t="s">
        <v>91</v>
      </c>
      <c r="J1" s="75" t="s">
        <v>136</v>
      </c>
      <c r="K1" s="76" t="s">
        <v>137</v>
      </c>
      <c r="L1" s="76" t="s">
        <v>138</v>
      </c>
      <c r="M1" s="77" t="s">
        <v>139</v>
      </c>
      <c r="N1" s="81" t="s">
        <v>136</v>
      </c>
      <c r="O1" s="82" t="s">
        <v>137</v>
      </c>
      <c r="P1" s="82" t="s">
        <v>138</v>
      </c>
      <c r="Q1" s="83" t="s">
        <v>139</v>
      </c>
      <c r="R1" s="75" t="s">
        <v>136</v>
      </c>
      <c r="S1" s="76" t="s">
        <v>137</v>
      </c>
      <c r="T1" s="76" t="s">
        <v>138</v>
      </c>
      <c r="U1" s="77" t="s">
        <v>139</v>
      </c>
      <c r="V1" s="75" t="s">
        <v>136</v>
      </c>
      <c r="W1" s="76" t="s">
        <v>137</v>
      </c>
      <c r="X1" s="76" t="s">
        <v>138</v>
      </c>
      <c r="Y1" s="77" t="s">
        <v>139</v>
      </c>
    </row>
    <row r="2" spans="1:47" ht="12.75" customHeight="1" x14ac:dyDescent="0.25">
      <c r="A2" s="145" t="s">
        <v>92</v>
      </c>
      <c r="B2" s="147">
        <v>1</v>
      </c>
      <c r="C2" s="142" t="s">
        <v>89</v>
      </c>
      <c r="D2" s="142" t="s">
        <v>72</v>
      </c>
      <c r="E2" s="43">
        <v>2</v>
      </c>
      <c r="F2" s="10">
        <v>1000</v>
      </c>
      <c r="G2" s="43" t="s">
        <v>176</v>
      </c>
      <c r="H2" s="43" t="s">
        <v>177</v>
      </c>
      <c r="I2" s="43">
        <v>4</v>
      </c>
      <c r="J2" s="23">
        <v>197000</v>
      </c>
      <c r="K2" s="15">
        <f>+J2*19%</f>
        <v>37430</v>
      </c>
      <c r="L2" s="15">
        <f>+J2+K2</f>
        <v>234430</v>
      </c>
      <c r="M2" s="24">
        <f>+L2*I2</f>
        <v>937720</v>
      </c>
      <c r="N2" s="23">
        <v>160000</v>
      </c>
      <c r="O2" s="15">
        <f>+N2*19%</f>
        <v>30400</v>
      </c>
      <c r="P2" s="15">
        <f>+N2+O2</f>
        <v>190400</v>
      </c>
      <c r="Q2" s="24">
        <f>+P2*I2</f>
        <v>761600</v>
      </c>
      <c r="R2" s="23">
        <v>175000</v>
      </c>
      <c r="S2" s="15">
        <f>+R2*19%</f>
        <v>33250</v>
      </c>
      <c r="T2" s="15">
        <f>+R2+S2</f>
        <v>208250</v>
      </c>
      <c r="U2" s="24">
        <f>+T2*I2</f>
        <v>833000</v>
      </c>
      <c r="V2" s="23">
        <f>AVERAGE(J2,N2,R2)</f>
        <v>177333.33333333334</v>
      </c>
      <c r="W2" s="15">
        <f>AVERAGE(K2,O2,S2)</f>
        <v>33693.333333333336</v>
      </c>
      <c r="X2" s="15">
        <f>AVERAGE(L2,P2,T2)</f>
        <v>211026.66666666666</v>
      </c>
      <c r="Y2" s="24">
        <f>AVERAGE(M2,Q2,U2)</f>
        <v>844106.66666666663</v>
      </c>
    </row>
    <row r="3" spans="1:47" ht="15" customHeight="1" x14ac:dyDescent="0.25">
      <c r="A3" s="146"/>
      <c r="B3" s="148"/>
      <c r="C3" s="143"/>
      <c r="D3" s="143"/>
      <c r="E3" s="43">
        <v>1</v>
      </c>
      <c r="F3" s="43">
        <v>500</v>
      </c>
      <c r="G3" s="43" t="s">
        <v>176</v>
      </c>
      <c r="H3" s="43" t="s">
        <v>177</v>
      </c>
      <c r="I3" s="43">
        <v>2</v>
      </c>
      <c r="J3" s="23">
        <v>197000</v>
      </c>
      <c r="K3" s="15">
        <f t="shared" ref="K3:K50" si="0">+J3*19%</f>
        <v>37430</v>
      </c>
      <c r="L3" s="15">
        <f t="shared" ref="L3:L50" si="1">+J3+K3</f>
        <v>234430</v>
      </c>
      <c r="M3" s="24">
        <f t="shared" ref="M3:M50" si="2">+L3*I3</f>
        <v>468860</v>
      </c>
      <c r="N3" s="23">
        <v>160000</v>
      </c>
      <c r="O3" s="15">
        <f t="shared" ref="O3:O50" si="3">+N3*19%</f>
        <v>30400</v>
      </c>
      <c r="P3" s="15">
        <f t="shared" ref="P3:P50" si="4">+N3+O3</f>
        <v>190400</v>
      </c>
      <c r="Q3" s="24">
        <f t="shared" ref="Q3:Q50" si="5">+P3*I3</f>
        <v>380800</v>
      </c>
      <c r="R3" s="23">
        <v>175000</v>
      </c>
      <c r="S3" s="15">
        <f t="shared" ref="S3:S50" si="6">+R3*19%</f>
        <v>33250</v>
      </c>
      <c r="T3" s="15">
        <f t="shared" ref="T3:T50" si="7">+R3+S3</f>
        <v>208250</v>
      </c>
      <c r="U3" s="24">
        <f t="shared" ref="U3:U50" si="8">+T3*I3</f>
        <v>416500</v>
      </c>
      <c r="V3" s="23">
        <f t="shared" ref="V3:V50" si="9">AVERAGE(J3,N3,R3)</f>
        <v>177333.33333333334</v>
      </c>
      <c r="W3" s="15">
        <f t="shared" ref="W3:W50" si="10">AVERAGE(K3,O3,S3)</f>
        <v>33693.333333333336</v>
      </c>
      <c r="X3" s="15">
        <f t="shared" ref="X3:X50" si="11">AVERAGE(L3,P3,T3)</f>
        <v>211026.66666666666</v>
      </c>
      <c r="Y3" s="24">
        <f t="shared" ref="Y3:Y51" si="12">AVERAGE(M3,Q3,U3)</f>
        <v>422053.33333333331</v>
      </c>
    </row>
    <row r="4" spans="1:47" ht="25.5" x14ac:dyDescent="0.25">
      <c r="A4" s="146"/>
      <c r="B4" s="48">
        <v>2</v>
      </c>
      <c r="C4" s="43" t="s">
        <v>3</v>
      </c>
      <c r="D4" s="43" t="s">
        <v>81</v>
      </c>
      <c r="E4" s="43">
        <v>2</v>
      </c>
      <c r="F4" s="10">
        <v>1000</v>
      </c>
      <c r="G4" s="43" t="s">
        <v>176</v>
      </c>
      <c r="H4" s="43" t="s">
        <v>177</v>
      </c>
      <c r="I4" s="43">
        <v>4</v>
      </c>
      <c r="J4" s="23">
        <v>197000</v>
      </c>
      <c r="K4" s="15">
        <f t="shared" si="0"/>
        <v>37430</v>
      </c>
      <c r="L4" s="15">
        <f t="shared" si="1"/>
        <v>234430</v>
      </c>
      <c r="M4" s="24">
        <f t="shared" si="2"/>
        <v>937720</v>
      </c>
      <c r="N4" s="23">
        <v>160000</v>
      </c>
      <c r="O4" s="15">
        <f t="shared" si="3"/>
        <v>30400</v>
      </c>
      <c r="P4" s="15">
        <f t="shared" si="4"/>
        <v>190400</v>
      </c>
      <c r="Q4" s="24">
        <f t="shared" si="5"/>
        <v>761600</v>
      </c>
      <c r="R4" s="23">
        <v>175000</v>
      </c>
      <c r="S4" s="15">
        <f t="shared" si="6"/>
        <v>33250</v>
      </c>
      <c r="T4" s="15">
        <f t="shared" si="7"/>
        <v>208250</v>
      </c>
      <c r="U4" s="24">
        <f t="shared" si="8"/>
        <v>833000</v>
      </c>
      <c r="V4" s="23">
        <f t="shared" si="9"/>
        <v>177333.33333333334</v>
      </c>
      <c r="W4" s="15">
        <f t="shared" si="10"/>
        <v>33693.333333333336</v>
      </c>
      <c r="X4" s="15">
        <f t="shared" si="11"/>
        <v>211026.66666666666</v>
      </c>
      <c r="Y4" s="24">
        <f t="shared" si="12"/>
        <v>844106.66666666663</v>
      </c>
    </row>
    <row r="5" spans="1:47" ht="15" x14ac:dyDescent="0.25">
      <c r="A5" s="146"/>
      <c r="B5" s="48">
        <v>3</v>
      </c>
      <c r="C5" s="43" t="s">
        <v>3</v>
      </c>
      <c r="D5" s="43" t="s">
        <v>60</v>
      </c>
      <c r="E5" s="43">
        <v>1</v>
      </c>
      <c r="F5" s="10">
        <v>1000</v>
      </c>
      <c r="G5" s="43" t="s">
        <v>176</v>
      </c>
      <c r="H5" s="43" t="s">
        <v>177</v>
      </c>
      <c r="I5" s="43">
        <v>2</v>
      </c>
      <c r="J5" s="23">
        <v>197000</v>
      </c>
      <c r="K5" s="15">
        <f t="shared" si="0"/>
        <v>37430</v>
      </c>
      <c r="L5" s="15">
        <f t="shared" si="1"/>
        <v>234430</v>
      </c>
      <c r="M5" s="24">
        <f t="shared" si="2"/>
        <v>468860</v>
      </c>
      <c r="N5" s="23">
        <v>160000</v>
      </c>
      <c r="O5" s="15">
        <f t="shared" si="3"/>
        <v>30400</v>
      </c>
      <c r="P5" s="15">
        <f t="shared" si="4"/>
        <v>190400</v>
      </c>
      <c r="Q5" s="24">
        <f t="shared" si="5"/>
        <v>380800</v>
      </c>
      <c r="R5" s="23">
        <v>175000</v>
      </c>
      <c r="S5" s="15">
        <f t="shared" si="6"/>
        <v>33250</v>
      </c>
      <c r="T5" s="15">
        <f t="shared" si="7"/>
        <v>208250</v>
      </c>
      <c r="U5" s="24">
        <f t="shared" si="8"/>
        <v>416500</v>
      </c>
      <c r="V5" s="23">
        <f t="shared" si="9"/>
        <v>177333.33333333334</v>
      </c>
      <c r="W5" s="15">
        <f t="shared" si="10"/>
        <v>33693.333333333336</v>
      </c>
      <c r="X5" s="15">
        <f t="shared" si="11"/>
        <v>211026.66666666666</v>
      </c>
      <c r="Y5" s="24">
        <f t="shared" si="12"/>
        <v>422053.33333333331</v>
      </c>
    </row>
    <row r="6" spans="1:47" ht="15" x14ac:dyDescent="0.25">
      <c r="A6" s="146"/>
      <c r="B6" s="147">
        <v>4</v>
      </c>
      <c r="C6" s="142" t="s">
        <v>2</v>
      </c>
      <c r="D6" s="142" t="s">
        <v>68</v>
      </c>
      <c r="E6" s="43">
        <v>1</v>
      </c>
      <c r="F6" s="43">
        <v>400</v>
      </c>
      <c r="G6" s="43" t="s">
        <v>176</v>
      </c>
      <c r="H6" s="43" t="s">
        <v>177</v>
      </c>
      <c r="I6" s="43">
        <v>2</v>
      </c>
      <c r="J6" s="23">
        <v>197000</v>
      </c>
      <c r="K6" s="15">
        <f t="shared" si="0"/>
        <v>37430</v>
      </c>
      <c r="L6" s="15">
        <f t="shared" si="1"/>
        <v>234430</v>
      </c>
      <c r="M6" s="24">
        <f t="shared" si="2"/>
        <v>468860</v>
      </c>
      <c r="N6" s="23">
        <v>160000</v>
      </c>
      <c r="O6" s="15">
        <f t="shared" si="3"/>
        <v>30400</v>
      </c>
      <c r="P6" s="15">
        <f t="shared" si="4"/>
        <v>190400</v>
      </c>
      <c r="Q6" s="24">
        <f t="shared" si="5"/>
        <v>380800</v>
      </c>
      <c r="R6" s="23">
        <v>175000</v>
      </c>
      <c r="S6" s="15">
        <f t="shared" si="6"/>
        <v>33250</v>
      </c>
      <c r="T6" s="15">
        <f t="shared" si="7"/>
        <v>208250</v>
      </c>
      <c r="U6" s="24">
        <f t="shared" si="8"/>
        <v>416500</v>
      </c>
      <c r="V6" s="23">
        <f t="shared" si="9"/>
        <v>177333.33333333334</v>
      </c>
      <c r="W6" s="15">
        <f t="shared" si="10"/>
        <v>33693.333333333336</v>
      </c>
      <c r="X6" s="15">
        <f t="shared" si="11"/>
        <v>211026.66666666666</v>
      </c>
      <c r="Y6" s="24">
        <f t="shared" si="12"/>
        <v>422053.33333333331</v>
      </c>
    </row>
    <row r="7" spans="1:47" ht="15" x14ac:dyDescent="0.25">
      <c r="A7" s="146"/>
      <c r="B7" s="148"/>
      <c r="C7" s="143"/>
      <c r="D7" s="143"/>
      <c r="E7" s="43">
        <v>1</v>
      </c>
      <c r="F7" s="10">
        <v>2000</v>
      </c>
      <c r="G7" s="43" t="s">
        <v>176</v>
      </c>
      <c r="H7" s="43" t="s">
        <v>177</v>
      </c>
      <c r="I7" s="43">
        <v>2</v>
      </c>
      <c r="J7" s="23">
        <v>175000</v>
      </c>
      <c r="K7" s="15">
        <f t="shared" si="0"/>
        <v>33250</v>
      </c>
      <c r="L7" s="15">
        <f t="shared" si="1"/>
        <v>208250</v>
      </c>
      <c r="M7" s="24">
        <f t="shared" si="2"/>
        <v>416500</v>
      </c>
      <c r="N7" s="23">
        <v>200000</v>
      </c>
      <c r="O7" s="15">
        <f t="shared" si="3"/>
        <v>38000</v>
      </c>
      <c r="P7" s="15">
        <f t="shared" si="4"/>
        <v>238000</v>
      </c>
      <c r="Q7" s="24">
        <f t="shared" si="5"/>
        <v>476000</v>
      </c>
      <c r="R7" s="23">
        <v>225000</v>
      </c>
      <c r="S7" s="15">
        <f t="shared" si="6"/>
        <v>42750</v>
      </c>
      <c r="T7" s="15">
        <f t="shared" si="7"/>
        <v>267750</v>
      </c>
      <c r="U7" s="24">
        <f t="shared" si="8"/>
        <v>535500</v>
      </c>
      <c r="V7" s="23">
        <f t="shared" si="9"/>
        <v>200000</v>
      </c>
      <c r="W7" s="15">
        <f t="shared" si="10"/>
        <v>38000</v>
      </c>
      <c r="X7" s="15">
        <f t="shared" si="11"/>
        <v>238000</v>
      </c>
      <c r="Y7" s="24">
        <f t="shared" si="12"/>
        <v>476000</v>
      </c>
    </row>
    <row r="8" spans="1:47" ht="15" x14ac:dyDescent="0.25">
      <c r="A8" s="146"/>
      <c r="B8" s="47">
        <v>5</v>
      </c>
      <c r="C8" s="45" t="s">
        <v>178</v>
      </c>
      <c r="D8" s="45" t="s">
        <v>179</v>
      </c>
      <c r="E8" s="43">
        <v>1</v>
      </c>
      <c r="F8" s="10">
        <v>400</v>
      </c>
      <c r="G8" s="43" t="s">
        <v>176</v>
      </c>
      <c r="H8" s="43" t="s">
        <v>177</v>
      </c>
      <c r="I8" s="43">
        <v>2</v>
      </c>
      <c r="J8" s="23">
        <v>197000</v>
      </c>
      <c r="K8" s="15">
        <f t="shared" si="0"/>
        <v>37430</v>
      </c>
      <c r="L8" s="15">
        <f t="shared" si="1"/>
        <v>234430</v>
      </c>
      <c r="M8" s="24">
        <f t="shared" si="2"/>
        <v>468860</v>
      </c>
      <c r="N8" s="23">
        <v>160000</v>
      </c>
      <c r="O8" s="15">
        <f t="shared" si="3"/>
        <v>30400</v>
      </c>
      <c r="P8" s="15">
        <f t="shared" si="4"/>
        <v>190400</v>
      </c>
      <c r="Q8" s="24">
        <f t="shared" si="5"/>
        <v>380800</v>
      </c>
      <c r="R8" s="23">
        <v>175000</v>
      </c>
      <c r="S8" s="15">
        <f t="shared" si="6"/>
        <v>33250</v>
      </c>
      <c r="T8" s="15">
        <f t="shared" si="7"/>
        <v>208250</v>
      </c>
      <c r="U8" s="24">
        <f t="shared" si="8"/>
        <v>416500</v>
      </c>
      <c r="V8" s="23">
        <f t="shared" si="9"/>
        <v>177333.33333333334</v>
      </c>
      <c r="W8" s="15">
        <f t="shared" si="10"/>
        <v>33693.333333333336</v>
      </c>
      <c r="X8" s="15">
        <f t="shared" si="11"/>
        <v>211026.66666666666</v>
      </c>
      <c r="Y8" s="24">
        <f t="shared" si="12"/>
        <v>422053.33333333331</v>
      </c>
    </row>
    <row r="9" spans="1:47" ht="15" x14ac:dyDescent="0.25">
      <c r="A9" s="146"/>
      <c r="B9" s="48">
        <v>6</v>
      </c>
      <c r="C9" s="43" t="s">
        <v>76</v>
      </c>
      <c r="D9" s="43" t="s">
        <v>66</v>
      </c>
      <c r="E9" s="43">
        <v>1</v>
      </c>
      <c r="F9" s="43">
        <v>400</v>
      </c>
      <c r="G9" s="43" t="s">
        <v>176</v>
      </c>
      <c r="H9" s="43" t="s">
        <v>177</v>
      </c>
      <c r="I9" s="43">
        <v>2</v>
      </c>
      <c r="J9" s="23">
        <v>197000</v>
      </c>
      <c r="K9" s="15">
        <f t="shared" si="0"/>
        <v>37430</v>
      </c>
      <c r="L9" s="15">
        <f t="shared" si="1"/>
        <v>234430</v>
      </c>
      <c r="M9" s="24">
        <f t="shared" si="2"/>
        <v>468860</v>
      </c>
      <c r="N9" s="23">
        <v>160000</v>
      </c>
      <c r="O9" s="15">
        <f t="shared" si="3"/>
        <v>30400</v>
      </c>
      <c r="P9" s="15">
        <f t="shared" si="4"/>
        <v>190400</v>
      </c>
      <c r="Q9" s="24">
        <f t="shared" si="5"/>
        <v>380800</v>
      </c>
      <c r="R9" s="23">
        <v>175000</v>
      </c>
      <c r="S9" s="15">
        <f t="shared" si="6"/>
        <v>33250</v>
      </c>
      <c r="T9" s="15">
        <f t="shared" si="7"/>
        <v>208250</v>
      </c>
      <c r="U9" s="24">
        <f t="shared" si="8"/>
        <v>416500</v>
      </c>
      <c r="V9" s="23">
        <f t="shared" si="9"/>
        <v>177333.33333333334</v>
      </c>
      <c r="W9" s="15">
        <f t="shared" si="10"/>
        <v>33693.333333333336</v>
      </c>
      <c r="X9" s="15">
        <f t="shared" si="11"/>
        <v>211026.66666666666</v>
      </c>
      <c r="Y9" s="24">
        <f t="shared" si="12"/>
        <v>422053.33333333331</v>
      </c>
    </row>
    <row r="10" spans="1:47" ht="25.5" x14ac:dyDescent="0.25">
      <c r="A10" s="146"/>
      <c r="B10" s="48">
        <v>7</v>
      </c>
      <c r="C10" s="43" t="s">
        <v>180</v>
      </c>
      <c r="D10" s="48" t="s">
        <v>181</v>
      </c>
      <c r="E10" s="43">
        <v>2</v>
      </c>
      <c r="F10" s="48">
        <v>25</v>
      </c>
      <c r="G10" s="43" t="s">
        <v>182</v>
      </c>
      <c r="H10" s="48" t="s">
        <v>183</v>
      </c>
      <c r="I10" s="43">
        <v>4</v>
      </c>
      <c r="J10" s="23">
        <v>235000</v>
      </c>
      <c r="K10" s="15">
        <f t="shared" si="0"/>
        <v>44650</v>
      </c>
      <c r="L10" s="15">
        <f t="shared" si="1"/>
        <v>279650</v>
      </c>
      <c r="M10" s="24">
        <f t="shared" si="2"/>
        <v>1118600</v>
      </c>
      <c r="N10" s="23">
        <v>260000</v>
      </c>
      <c r="O10" s="15">
        <f t="shared" si="3"/>
        <v>49400</v>
      </c>
      <c r="P10" s="15">
        <f t="shared" si="4"/>
        <v>309400</v>
      </c>
      <c r="Q10" s="24">
        <f t="shared" si="5"/>
        <v>1237600</v>
      </c>
      <c r="R10" s="23">
        <v>275000</v>
      </c>
      <c r="S10" s="15">
        <f t="shared" si="6"/>
        <v>52250</v>
      </c>
      <c r="T10" s="15">
        <f t="shared" si="7"/>
        <v>327250</v>
      </c>
      <c r="U10" s="24">
        <f t="shared" si="8"/>
        <v>1309000</v>
      </c>
      <c r="V10" s="23">
        <f t="shared" si="9"/>
        <v>256666.66666666666</v>
      </c>
      <c r="W10" s="15">
        <f t="shared" si="10"/>
        <v>48766.666666666664</v>
      </c>
      <c r="X10" s="15">
        <f t="shared" si="11"/>
        <v>305433.33333333331</v>
      </c>
      <c r="Y10" s="24">
        <f t="shared" si="12"/>
        <v>1221733.3333333333</v>
      </c>
    </row>
    <row r="11" spans="1:47" s="9" customFormat="1" ht="25.5" x14ac:dyDescent="0.25">
      <c r="A11" s="140" t="s">
        <v>79</v>
      </c>
      <c r="B11" s="48">
        <v>8</v>
      </c>
      <c r="C11" s="43" t="s">
        <v>6</v>
      </c>
      <c r="D11" s="43" t="s">
        <v>103</v>
      </c>
      <c r="E11" s="48">
        <v>1</v>
      </c>
      <c r="F11" s="10">
        <v>2000</v>
      </c>
      <c r="G11" s="43" t="s">
        <v>176</v>
      </c>
      <c r="H11" s="43" t="s">
        <v>177</v>
      </c>
      <c r="I11" s="43">
        <v>2</v>
      </c>
      <c r="J11" s="23">
        <v>175000</v>
      </c>
      <c r="K11" s="15">
        <f t="shared" si="0"/>
        <v>33250</v>
      </c>
      <c r="L11" s="15">
        <f t="shared" si="1"/>
        <v>208250</v>
      </c>
      <c r="M11" s="24">
        <f t="shared" si="2"/>
        <v>416500</v>
      </c>
      <c r="N11" s="23">
        <v>200000</v>
      </c>
      <c r="O11" s="15">
        <f t="shared" si="3"/>
        <v>38000</v>
      </c>
      <c r="P11" s="15">
        <f t="shared" si="4"/>
        <v>238000</v>
      </c>
      <c r="Q11" s="24">
        <f t="shared" si="5"/>
        <v>476000</v>
      </c>
      <c r="R11" s="23">
        <v>225000</v>
      </c>
      <c r="S11" s="15">
        <f t="shared" si="6"/>
        <v>42750</v>
      </c>
      <c r="T11" s="15">
        <f t="shared" si="7"/>
        <v>267750</v>
      </c>
      <c r="U11" s="24">
        <f t="shared" si="8"/>
        <v>535500</v>
      </c>
      <c r="V11" s="23">
        <f t="shared" si="9"/>
        <v>200000</v>
      </c>
      <c r="W11" s="15">
        <f t="shared" si="10"/>
        <v>38000</v>
      </c>
      <c r="X11" s="15">
        <f t="shared" si="11"/>
        <v>238000</v>
      </c>
      <c r="Y11" s="24">
        <f t="shared" si="12"/>
        <v>476000</v>
      </c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</row>
    <row r="12" spans="1:47" ht="25.5" x14ac:dyDescent="0.25">
      <c r="A12" s="140"/>
      <c r="B12" s="48">
        <v>9</v>
      </c>
      <c r="C12" s="43" t="s">
        <v>6</v>
      </c>
      <c r="D12" s="43" t="s">
        <v>83</v>
      </c>
      <c r="E12" s="48">
        <v>4</v>
      </c>
      <c r="F12" s="10">
        <v>1000</v>
      </c>
      <c r="G12" s="43" t="s">
        <v>176</v>
      </c>
      <c r="H12" s="43" t="s">
        <v>177</v>
      </c>
      <c r="I12" s="43">
        <v>8</v>
      </c>
      <c r="J12" s="23">
        <v>197000</v>
      </c>
      <c r="K12" s="15">
        <f t="shared" si="0"/>
        <v>37430</v>
      </c>
      <c r="L12" s="15">
        <f t="shared" si="1"/>
        <v>234430</v>
      </c>
      <c r="M12" s="24">
        <f t="shared" si="2"/>
        <v>1875440</v>
      </c>
      <c r="N12" s="23">
        <v>160000</v>
      </c>
      <c r="O12" s="15">
        <f t="shared" si="3"/>
        <v>30400</v>
      </c>
      <c r="P12" s="15">
        <f t="shared" si="4"/>
        <v>190400</v>
      </c>
      <c r="Q12" s="24">
        <f t="shared" si="5"/>
        <v>1523200</v>
      </c>
      <c r="R12" s="23">
        <v>175000</v>
      </c>
      <c r="S12" s="15">
        <f t="shared" si="6"/>
        <v>33250</v>
      </c>
      <c r="T12" s="15">
        <f t="shared" si="7"/>
        <v>208250</v>
      </c>
      <c r="U12" s="24">
        <f t="shared" si="8"/>
        <v>1666000</v>
      </c>
      <c r="V12" s="23">
        <f t="shared" si="9"/>
        <v>177333.33333333334</v>
      </c>
      <c r="W12" s="15">
        <f t="shared" si="10"/>
        <v>33693.333333333336</v>
      </c>
      <c r="X12" s="15">
        <f t="shared" si="11"/>
        <v>211026.66666666666</v>
      </c>
      <c r="Y12" s="24">
        <f t="shared" si="12"/>
        <v>1688213.3333333333</v>
      </c>
    </row>
    <row r="13" spans="1:47" ht="25.5" x14ac:dyDescent="0.25">
      <c r="A13" s="140"/>
      <c r="B13" s="48">
        <v>10</v>
      </c>
      <c r="C13" s="43" t="s">
        <v>7</v>
      </c>
      <c r="D13" s="43" t="s">
        <v>94</v>
      </c>
      <c r="E13" s="48">
        <v>3</v>
      </c>
      <c r="F13" s="10">
        <v>2000</v>
      </c>
      <c r="G13" s="43" t="s">
        <v>176</v>
      </c>
      <c r="H13" s="43" t="s">
        <v>177</v>
      </c>
      <c r="I13" s="43">
        <v>6</v>
      </c>
      <c r="J13" s="23">
        <v>175000</v>
      </c>
      <c r="K13" s="15">
        <f t="shared" si="0"/>
        <v>33250</v>
      </c>
      <c r="L13" s="15">
        <f t="shared" si="1"/>
        <v>208250</v>
      </c>
      <c r="M13" s="24">
        <f t="shared" si="2"/>
        <v>1249500</v>
      </c>
      <c r="N13" s="23">
        <v>200000</v>
      </c>
      <c r="O13" s="15">
        <f t="shared" si="3"/>
        <v>38000</v>
      </c>
      <c r="P13" s="15">
        <f t="shared" si="4"/>
        <v>238000</v>
      </c>
      <c r="Q13" s="24">
        <f t="shared" si="5"/>
        <v>1428000</v>
      </c>
      <c r="R13" s="23">
        <v>225000</v>
      </c>
      <c r="S13" s="15">
        <f t="shared" si="6"/>
        <v>42750</v>
      </c>
      <c r="T13" s="15">
        <f t="shared" si="7"/>
        <v>267750</v>
      </c>
      <c r="U13" s="24">
        <f t="shared" si="8"/>
        <v>1606500</v>
      </c>
      <c r="V13" s="23">
        <f t="shared" si="9"/>
        <v>200000</v>
      </c>
      <c r="W13" s="15">
        <f t="shared" si="10"/>
        <v>38000</v>
      </c>
      <c r="X13" s="15">
        <f t="shared" si="11"/>
        <v>238000</v>
      </c>
      <c r="Y13" s="24">
        <f t="shared" si="12"/>
        <v>1428000</v>
      </c>
    </row>
    <row r="14" spans="1:47" ht="25.5" x14ac:dyDescent="0.25">
      <c r="A14" s="140"/>
      <c r="B14" s="48">
        <v>11</v>
      </c>
      <c r="C14" s="43" t="s">
        <v>7</v>
      </c>
      <c r="D14" s="43" t="s">
        <v>95</v>
      </c>
      <c r="E14" s="48">
        <v>4</v>
      </c>
      <c r="F14" s="43">
        <v>500</v>
      </c>
      <c r="G14" s="43" t="s">
        <v>176</v>
      </c>
      <c r="H14" s="43" t="s">
        <v>177</v>
      </c>
      <c r="I14" s="43">
        <v>8</v>
      </c>
      <c r="J14" s="23">
        <v>197000</v>
      </c>
      <c r="K14" s="15">
        <f t="shared" si="0"/>
        <v>37430</v>
      </c>
      <c r="L14" s="15">
        <f t="shared" si="1"/>
        <v>234430</v>
      </c>
      <c r="M14" s="24">
        <f t="shared" si="2"/>
        <v>1875440</v>
      </c>
      <c r="N14" s="23">
        <v>160000</v>
      </c>
      <c r="O14" s="15">
        <f t="shared" si="3"/>
        <v>30400</v>
      </c>
      <c r="P14" s="15">
        <f t="shared" si="4"/>
        <v>190400</v>
      </c>
      <c r="Q14" s="24">
        <f t="shared" si="5"/>
        <v>1523200</v>
      </c>
      <c r="R14" s="23">
        <v>175000</v>
      </c>
      <c r="S14" s="15">
        <f t="shared" si="6"/>
        <v>33250</v>
      </c>
      <c r="T14" s="15">
        <f t="shared" si="7"/>
        <v>208250</v>
      </c>
      <c r="U14" s="24">
        <f t="shared" si="8"/>
        <v>1666000</v>
      </c>
      <c r="V14" s="23">
        <f t="shared" si="9"/>
        <v>177333.33333333334</v>
      </c>
      <c r="W14" s="15">
        <f t="shared" si="10"/>
        <v>33693.333333333336</v>
      </c>
      <c r="X14" s="15">
        <f t="shared" si="11"/>
        <v>211026.66666666666</v>
      </c>
      <c r="Y14" s="24">
        <f t="shared" si="12"/>
        <v>1688213.3333333333</v>
      </c>
    </row>
    <row r="15" spans="1:47" ht="25.5" x14ac:dyDescent="0.25">
      <c r="A15" s="140"/>
      <c r="B15" s="48">
        <v>12</v>
      </c>
      <c r="C15" s="43" t="s">
        <v>7</v>
      </c>
      <c r="D15" s="43" t="s">
        <v>104</v>
      </c>
      <c r="E15" s="48">
        <v>3</v>
      </c>
      <c r="F15" s="10">
        <v>2000</v>
      </c>
      <c r="G15" s="43" t="s">
        <v>176</v>
      </c>
      <c r="H15" s="43" t="s">
        <v>177</v>
      </c>
      <c r="I15" s="43">
        <v>6</v>
      </c>
      <c r="J15" s="23">
        <v>175000</v>
      </c>
      <c r="K15" s="15">
        <f t="shared" si="0"/>
        <v>33250</v>
      </c>
      <c r="L15" s="15">
        <f t="shared" si="1"/>
        <v>208250</v>
      </c>
      <c r="M15" s="24">
        <f t="shared" si="2"/>
        <v>1249500</v>
      </c>
      <c r="N15" s="23">
        <v>200000</v>
      </c>
      <c r="O15" s="15">
        <f t="shared" si="3"/>
        <v>38000</v>
      </c>
      <c r="P15" s="15">
        <f t="shared" si="4"/>
        <v>238000</v>
      </c>
      <c r="Q15" s="24">
        <f t="shared" si="5"/>
        <v>1428000</v>
      </c>
      <c r="R15" s="23">
        <v>225000</v>
      </c>
      <c r="S15" s="15">
        <f t="shared" si="6"/>
        <v>42750</v>
      </c>
      <c r="T15" s="15">
        <f t="shared" si="7"/>
        <v>267750</v>
      </c>
      <c r="U15" s="24">
        <f t="shared" si="8"/>
        <v>1606500</v>
      </c>
      <c r="V15" s="23">
        <f t="shared" si="9"/>
        <v>200000</v>
      </c>
      <c r="W15" s="15">
        <f t="shared" si="10"/>
        <v>38000</v>
      </c>
      <c r="X15" s="15">
        <f t="shared" si="11"/>
        <v>238000</v>
      </c>
      <c r="Y15" s="24">
        <f t="shared" si="12"/>
        <v>1428000</v>
      </c>
    </row>
    <row r="16" spans="1:47" ht="15" x14ac:dyDescent="0.25">
      <c r="A16" s="140"/>
      <c r="B16" s="141">
        <v>13</v>
      </c>
      <c r="C16" s="142" t="s">
        <v>9</v>
      </c>
      <c r="D16" s="142" t="s">
        <v>35</v>
      </c>
      <c r="E16" s="48">
        <v>1</v>
      </c>
      <c r="F16" s="10">
        <v>1000</v>
      </c>
      <c r="G16" s="43" t="s">
        <v>176</v>
      </c>
      <c r="H16" s="43" t="s">
        <v>177</v>
      </c>
      <c r="I16" s="43">
        <v>2</v>
      </c>
      <c r="J16" s="23">
        <v>197000</v>
      </c>
      <c r="K16" s="15">
        <f t="shared" si="0"/>
        <v>37430</v>
      </c>
      <c r="L16" s="15">
        <f t="shared" si="1"/>
        <v>234430</v>
      </c>
      <c r="M16" s="24">
        <f t="shared" si="2"/>
        <v>468860</v>
      </c>
      <c r="N16" s="23">
        <v>160000</v>
      </c>
      <c r="O16" s="15">
        <f t="shared" si="3"/>
        <v>30400</v>
      </c>
      <c r="P16" s="15">
        <f t="shared" si="4"/>
        <v>190400</v>
      </c>
      <c r="Q16" s="24">
        <f t="shared" si="5"/>
        <v>380800</v>
      </c>
      <c r="R16" s="23">
        <v>175000</v>
      </c>
      <c r="S16" s="15">
        <f t="shared" si="6"/>
        <v>33250</v>
      </c>
      <c r="T16" s="15">
        <f t="shared" si="7"/>
        <v>208250</v>
      </c>
      <c r="U16" s="24">
        <f t="shared" si="8"/>
        <v>416500</v>
      </c>
      <c r="V16" s="23">
        <f t="shared" si="9"/>
        <v>177333.33333333334</v>
      </c>
      <c r="W16" s="15">
        <f t="shared" si="10"/>
        <v>33693.333333333336</v>
      </c>
      <c r="X16" s="15">
        <f t="shared" si="11"/>
        <v>211026.66666666666</v>
      </c>
      <c r="Y16" s="24">
        <f t="shared" si="12"/>
        <v>422053.33333333331</v>
      </c>
    </row>
    <row r="17" spans="1:25" ht="15" x14ac:dyDescent="0.25">
      <c r="A17" s="140"/>
      <c r="B17" s="141"/>
      <c r="C17" s="152"/>
      <c r="D17" s="152"/>
      <c r="E17" s="48">
        <v>1</v>
      </c>
      <c r="F17" s="10">
        <v>1000</v>
      </c>
      <c r="G17" s="43" t="s">
        <v>176</v>
      </c>
      <c r="H17" s="43" t="s">
        <v>177</v>
      </c>
      <c r="I17" s="43">
        <v>2</v>
      </c>
      <c r="J17" s="23">
        <v>197000</v>
      </c>
      <c r="K17" s="15">
        <f t="shared" si="0"/>
        <v>37430</v>
      </c>
      <c r="L17" s="15">
        <f t="shared" si="1"/>
        <v>234430</v>
      </c>
      <c r="M17" s="24">
        <f t="shared" si="2"/>
        <v>468860</v>
      </c>
      <c r="N17" s="23">
        <v>160000</v>
      </c>
      <c r="O17" s="15">
        <f t="shared" si="3"/>
        <v>30400</v>
      </c>
      <c r="P17" s="15">
        <f t="shared" si="4"/>
        <v>190400</v>
      </c>
      <c r="Q17" s="24">
        <f t="shared" si="5"/>
        <v>380800</v>
      </c>
      <c r="R17" s="23">
        <v>175000</v>
      </c>
      <c r="S17" s="15">
        <f t="shared" si="6"/>
        <v>33250</v>
      </c>
      <c r="T17" s="15">
        <f t="shared" si="7"/>
        <v>208250</v>
      </c>
      <c r="U17" s="24">
        <f t="shared" si="8"/>
        <v>416500</v>
      </c>
      <c r="V17" s="23">
        <f t="shared" si="9"/>
        <v>177333.33333333334</v>
      </c>
      <c r="W17" s="15">
        <f t="shared" si="10"/>
        <v>33693.333333333336</v>
      </c>
      <c r="X17" s="15">
        <f t="shared" si="11"/>
        <v>211026.66666666666</v>
      </c>
      <c r="Y17" s="24">
        <f t="shared" si="12"/>
        <v>422053.33333333331</v>
      </c>
    </row>
    <row r="18" spans="1:25" ht="15" x14ac:dyDescent="0.25">
      <c r="A18" s="140"/>
      <c r="B18" s="141"/>
      <c r="C18" s="152"/>
      <c r="D18" s="152"/>
      <c r="E18" s="48">
        <v>1</v>
      </c>
      <c r="F18" s="43">
        <v>500</v>
      </c>
      <c r="G18" s="43" t="s">
        <v>176</v>
      </c>
      <c r="H18" s="43" t="s">
        <v>177</v>
      </c>
      <c r="I18" s="43">
        <v>2</v>
      </c>
      <c r="J18" s="23">
        <v>197000</v>
      </c>
      <c r="K18" s="15">
        <f t="shared" si="0"/>
        <v>37430</v>
      </c>
      <c r="L18" s="15">
        <f t="shared" si="1"/>
        <v>234430</v>
      </c>
      <c r="M18" s="24">
        <f t="shared" si="2"/>
        <v>468860</v>
      </c>
      <c r="N18" s="23">
        <v>160000</v>
      </c>
      <c r="O18" s="15">
        <f t="shared" si="3"/>
        <v>30400</v>
      </c>
      <c r="P18" s="15">
        <f t="shared" si="4"/>
        <v>190400</v>
      </c>
      <c r="Q18" s="24">
        <f t="shared" si="5"/>
        <v>380800</v>
      </c>
      <c r="R18" s="23">
        <v>175000</v>
      </c>
      <c r="S18" s="15">
        <f t="shared" si="6"/>
        <v>33250</v>
      </c>
      <c r="T18" s="15">
        <f t="shared" si="7"/>
        <v>208250</v>
      </c>
      <c r="U18" s="24">
        <f t="shared" si="8"/>
        <v>416500</v>
      </c>
      <c r="V18" s="23">
        <f t="shared" si="9"/>
        <v>177333.33333333334</v>
      </c>
      <c r="W18" s="15">
        <f t="shared" si="10"/>
        <v>33693.333333333336</v>
      </c>
      <c r="X18" s="15">
        <f t="shared" si="11"/>
        <v>211026.66666666666</v>
      </c>
      <c r="Y18" s="24">
        <f t="shared" si="12"/>
        <v>422053.33333333331</v>
      </c>
    </row>
    <row r="19" spans="1:25" ht="15" x14ac:dyDescent="0.25">
      <c r="A19" s="140"/>
      <c r="B19" s="141">
        <v>14</v>
      </c>
      <c r="C19" s="142" t="s">
        <v>82</v>
      </c>
      <c r="D19" s="144" t="s">
        <v>51</v>
      </c>
      <c r="E19" s="48">
        <v>1</v>
      </c>
      <c r="F19" s="43">
        <v>500</v>
      </c>
      <c r="G19" s="43" t="s">
        <v>176</v>
      </c>
      <c r="H19" s="43" t="s">
        <v>177</v>
      </c>
      <c r="I19" s="43">
        <v>2</v>
      </c>
      <c r="J19" s="23">
        <v>197000</v>
      </c>
      <c r="K19" s="15">
        <f t="shared" si="0"/>
        <v>37430</v>
      </c>
      <c r="L19" s="15">
        <f t="shared" si="1"/>
        <v>234430</v>
      </c>
      <c r="M19" s="24">
        <f t="shared" si="2"/>
        <v>468860</v>
      </c>
      <c r="N19" s="23">
        <v>160000</v>
      </c>
      <c r="O19" s="15">
        <f t="shared" si="3"/>
        <v>30400</v>
      </c>
      <c r="P19" s="15">
        <f t="shared" si="4"/>
        <v>190400</v>
      </c>
      <c r="Q19" s="24">
        <f t="shared" si="5"/>
        <v>380800</v>
      </c>
      <c r="R19" s="23">
        <v>175000</v>
      </c>
      <c r="S19" s="15">
        <f t="shared" si="6"/>
        <v>33250</v>
      </c>
      <c r="T19" s="15">
        <f t="shared" si="7"/>
        <v>208250</v>
      </c>
      <c r="U19" s="24">
        <f t="shared" si="8"/>
        <v>416500</v>
      </c>
      <c r="V19" s="23">
        <f t="shared" si="9"/>
        <v>177333.33333333334</v>
      </c>
      <c r="W19" s="15">
        <f t="shared" si="10"/>
        <v>33693.333333333336</v>
      </c>
      <c r="X19" s="15">
        <f t="shared" si="11"/>
        <v>211026.66666666666</v>
      </c>
      <c r="Y19" s="24">
        <f t="shared" si="12"/>
        <v>422053.33333333331</v>
      </c>
    </row>
    <row r="20" spans="1:25" ht="15" x14ac:dyDescent="0.25">
      <c r="A20" s="140"/>
      <c r="B20" s="141"/>
      <c r="C20" s="143"/>
      <c r="D20" s="144"/>
      <c r="E20" s="48">
        <v>1</v>
      </c>
      <c r="F20" s="43">
        <v>500</v>
      </c>
      <c r="G20" s="43" t="s">
        <v>176</v>
      </c>
      <c r="H20" s="43" t="s">
        <v>177</v>
      </c>
      <c r="I20" s="43">
        <v>2</v>
      </c>
      <c r="J20" s="23">
        <v>197000</v>
      </c>
      <c r="K20" s="15">
        <f t="shared" si="0"/>
        <v>37430</v>
      </c>
      <c r="L20" s="15">
        <f t="shared" si="1"/>
        <v>234430</v>
      </c>
      <c r="M20" s="24">
        <f t="shared" si="2"/>
        <v>468860</v>
      </c>
      <c r="N20" s="23">
        <v>160000</v>
      </c>
      <c r="O20" s="15">
        <f t="shared" si="3"/>
        <v>30400</v>
      </c>
      <c r="P20" s="15">
        <f t="shared" si="4"/>
        <v>190400</v>
      </c>
      <c r="Q20" s="24">
        <f t="shared" si="5"/>
        <v>380800</v>
      </c>
      <c r="R20" s="23">
        <v>175000</v>
      </c>
      <c r="S20" s="15">
        <f t="shared" si="6"/>
        <v>33250</v>
      </c>
      <c r="T20" s="15">
        <f t="shared" si="7"/>
        <v>208250</v>
      </c>
      <c r="U20" s="24">
        <f t="shared" si="8"/>
        <v>416500</v>
      </c>
      <c r="V20" s="23">
        <f t="shared" si="9"/>
        <v>177333.33333333334</v>
      </c>
      <c r="W20" s="15">
        <f t="shared" si="10"/>
        <v>33693.333333333336</v>
      </c>
      <c r="X20" s="15">
        <f t="shared" si="11"/>
        <v>211026.66666666666</v>
      </c>
      <c r="Y20" s="24">
        <f t="shared" si="12"/>
        <v>422053.33333333331</v>
      </c>
    </row>
    <row r="21" spans="1:25" ht="25.5" x14ac:dyDescent="0.25">
      <c r="A21" s="112" t="s">
        <v>93</v>
      </c>
      <c r="B21" s="48">
        <v>15</v>
      </c>
      <c r="C21" s="43" t="s">
        <v>109</v>
      </c>
      <c r="D21" s="43" t="s">
        <v>110</v>
      </c>
      <c r="E21" s="48">
        <v>1</v>
      </c>
      <c r="F21" s="43">
        <v>22</v>
      </c>
      <c r="G21" s="43" t="s">
        <v>182</v>
      </c>
      <c r="H21" s="43" t="s">
        <v>183</v>
      </c>
      <c r="I21" s="43">
        <v>2</v>
      </c>
      <c r="J21" s="23">
        <v>235000</v>
      </c>
      <c r="K21" s="15">
        <f t="shared" si="0"/>
        <v>44650</v>
      </c>
      <c r="L21" s="15">
        <f t="shared" si="1"/>
        <v>279650</v>
      </c>
      <c r="M21" s="24">
        <f t="shared" si="2"/>
        <v>559300</v>
      </c>
      <c r="N21" s="23">
        <v>260000</v>
      </c>
      <c r="O21" s="15">
        <f t="shared" si="3"/>
        <v>49400</v>
      </c>
      <c r="P21" s="15">
        <f t="shared" si="4"/>
        <v>309400</v>
      </c>
      <c r="Q21" s="24">
        <f t="shared" si="5"/>
        <v>618800</v>
      </c>
      <c r="R21" s="23">
        <v>275000</v>
      </c>
      <c r="S21" s="15">
        <f t="shared" si="6"/>
        <v>52250</v>
      </c>
      <c r="T21" s="15">
        <f t="shared" si="7"/>
        <v>327250</v>
      </c>
      <c r="U21" s="24">
        <f t="shared" si="8"/>
        <v>654500</v>
      </c>
      <c r="V21" s="23">
        <f t="shared" si="9"/>
        <v>256666.66666666666</v>
      </c>
      <c r="W21" s="15">
        <f t="shared" si="10"/>
        <v>48766.666666666664</v>
      </c>
      <c r="X21" s="15">
        <f t="shared" si="11"/>
        <v>305433.33333333331</v>
      </c>
      <c r="Y21" s="24">
        <f t="shared" si="12"/>
        <v>610866.66666666663</v>
      </c>
    </row>
    <row r="22" spans="1:25" ht="25.5" x14ac:dyDescent="0.25">
      <c r="A22" s="113"/>
      <c r="B22" s="48">
        <v>16</v>
      </c>
      <c r="C22" s="43" t="s">
        <v>109</v>
      </c>
      <c r="D22" s="43" t="s">
        <v>111</v>
      </c>
      <c r="E22" s="48">
        <v>1</v>
      </c>
      <c r="F22" s="43">
        <v>4</v>
      </c>
      <c r="G22" s="43" t="s">
        <v>182</v>
      </c>
      <c r="H22" s="43" t="s">
        <v>183</v>
      </c>
      <c r="I22" s="43">
        <v>2</v>
      </c>
      <c r="J22" s="23">
        <v>124000</v>
      </c>
      <c r="K22" s="15">
        <f t="shared" si="0"/>
        <v>23560</v>
      </c>
      <c r="L22" s="15">
        <f t="shared" si="1"/>
        <v>147560</v>
      </c>
      <c r="M22" s="24">
        <f t="shared" si="2"/>
        <v>295120</v>
      </c>
      <c r="N22" s="23">
        <v>130000</v>
      </c>
      <c r="O22" s="15">
        <f t="shared" si="3"/>
        <v>24700</v>
      </c>
      <c r="P22" s="15">
        <f t="shared" si="4"/>
        <v>154700</v>
      </c>
      <c r="Q22" s="24">
        <f t="shared" si="5"/>
        <v>309400</v>
      </c>
      <c r="R22" s="23">
        <v>145000</v>
      </c>
      <c r="S22" s="15">
        <f t="shared" si="6"/>
        <v>27550</v>
      </c>
      <c r="T22" s="15">
        <f t="shared" si="7"/>
        <v>172550</v>
      </c>
      <c r="U22" s="24">
        <f t="shared" si="8"/>
        <v>345100</v>
      </c>
      <c r="V22" s="23">
        <f t="shared" si="9"/>
        <v>133000</v>
      </c>
      <c r="W22" s="15">
        <f t="shared" si="10"/>
        <v>25270</v>
      </c>
      <c r="X22" s="15">
        <f t="shared" si="11"/>
        <v>158270</v>
      </c>
      <c r="Y22" s="24">
        <f t="shared" si="12"/>
        <v>316540</v>
      </c>
    </row>
    <row r="23" spans="1:25" ht="25.5" x14ac:dyDescent="0.25">
      <c r="A23" s="113"/>
      <c r="B23" s="48">
        <v>17</v>
      </c>
      <c r="C23" s="43" t="s">
        <v>112</v>
      </c>
      <c r="D23" s="43" t="s">
        <v>113</v>
      </c>
      <c r="E23" s="48">
        <v>1</v>
      </c>
      <c r="F23" s="43">
        <v>11</v>
      </c>
      <c r="G23" s="43" t="s">
        <v>182</v>
      </c>
      <c r="H23" s="43" t="s">
        <v>183</v>
      </c>
      <c r="I23" s="43">
        <v>2</v>
      </c>
      <c r="J23" s="23">
        <v>174000</v>
      </c>
      <c r="K23" s="15">
        <f t="shared" si="0"/>
        <v>33060</v>
      </c>
      <c r="L23" s="15">
        <f t="shared" si="1"/>
        <v>207060</v>
      </c>
      <c r="M23" s="24">
        <f t="shared" si="2"/>
        <v>414120</v>
      </c>
      <c r="N23" s="23">
        <v>220000</v>
      </c>
      <c r="O23" s="15">
        <f t="shared" si="3"/>
        <v>41800</v>
      </c>
      <c r="P23" s="15">
        <f t="shared" si="4"/>
        <v>261800</v>
      </c>
      <c r="Q23" s="24">
        <f t="shared" si="5"/>
        <v>523600</v>
      </c>
      <c r="R23" s="23">
        <v>225000</v>
      </c>
      <c r="S23" s="15">
        <f t="shared" si="6"/>
        <v>42750</v>
      </c>
      <c r="T23" s="15">
        <f t="shared" si="7"/>
        <v>267750</v>
      </c>
      <c r="U23" s="24">
        <f t="shared" si="8"/>
        <v>535500</v>
      </c>
      <c r="V23" s="23">
        <f t="shared" si="9"/>
        <v>206333.33333333334</v>
      </c>
      <c r="W23" s="15">
        <f t="shared" si="10"/>
        <v>39203.333333333336</v>
      </c>
      <c r="X23" s="15">
        <f t="shared" si="11"/>
        <v>245536.66666666666</v>
      </c>
      <c r="Y23" s="24">
        <f t="shared" si="12"/>
        <v>491073.33333333331</v>
      </c>
    </row>
    <row r="24" spans="1:25" ht="12.6" customHeight="1" x14ac:dyDescent="0.25">
      <c r="A24" s="113"/>
      <c r="B24" s="48">
        <v>18</v>
      </c>
      <c r="C24" s="43" t="s">
        <v>115</v>
      </c>
      <c r="D24" s="43" t="s">
        <v>114</v>
      </c>
      <c r="E24" s="48">
        <v>1</v>
      </c>
      <c r="F24" s="43">
        <v>7</v>
      </c>
      <c r="G24" s="43" t="s">
        <v>182</v>
      </c>
      <c r="H24" s="43" t="s">
        <v>183</v>
      </c>
      <c r="I24" s="43">
        <v>2</v>
      </c>
      <c r="J24" s="23">
        <v>124000</v>
      </c>
      <c r="K24" s="15">
        <f t="shared" si="0"/>
        <v>23560</v>
      </c>
      <c r="L24" s="15">
        <f t="shared" si="1"/>
        <v>147560</v>
      </c>
      <c r="M24" s="24">
        <f t="shared" si="2"/>
        <v>295120</v>
      </c>
      <c r="N24" s="23">
        <v>130000</v>
      </c>
      <c r="O24" s="15">
        <f t="shared" si="3"/>
        <v>24700</v>
      </c>
      <c r="P24" s="15">
        <f t="shared" si="4"/>
        <v>154700</v>
      </c>
      <c r="Q24" s="24">
        <f t="shared" si="5"/>
        <v>309400</v>
      </c>
      <c r="R24" s="23">
        <v>145000</v>
      </c>
      <c r="S24" s="15">
        <f t="shared" si="6"/>
        <v>27550</v>
      </c>
      <c r="T24" s="15">
        <f t="shared" si="7"/>
        <v>172550</v>
      </c>
      <c r="U24" s="24">
        <f t="shared" si="8"/>
        <v>345100</v>
      </c>
      <c r="V24" s="23">
        <f t="shared" si="9"/>
        <v>133000</v>
      </c>
      <c r="W24" s="15">
        <f t="shared" si="10"/>
        <v>25270</v>
      </c>
      <c r="X24" s="15">
        <f t="shared" si="11"/>
        <v>158270</v>
      </c>
      <c r="Y24" s="24">
        <f t="shared" si="12"/>
        <v>316540</v>
      </c>
    </row>
    <row r="25" spans="1:25" ht="25.5" x14ac:dyDescent="0.25">
      <c r="A25" s="113"/>
      <c r="B25" s="48">
        <v>19</v>
      </c>
      <c r="C25" s="43" t="s">
        <v>117</v>
      </c>
      <c r="D25" s="43" t="s">
        <v>116</v>
      </c>
      <c r="E25" s="48">
        <v>1</v>
      </c>
      <c r="F25" s="43">
        <v>15</v>
      </c>
      <c r="G25" s="43" t="s">
        <v>182</v>
      </c>
      <c r="H25" s="43" t="s">
        <v>183</v>
      </c>
      <c r="I25" s="43">
        <v>2</v>
      </c>
      <c r="J25" s="23">
        <v>174000</v>
      </c>
      <c r="K25" s="15">
        <f t="shared" si="0"/>
        <v>33060</v>
      </c>
      <c r="L25" s="15">
        <f t="shared" si="1"/>
        <v>207060</v>
      </c>
      <c r="M25" s="24">
        <f t="shared" si="2"/>
        <v>414120</v>
      </c>
      <c r="N25" s="23">
        <v>220000</v>
      </c>
      <c r="O25" s="15">
        <f t="shared" si="3"/>
        <v>41800</v>
      </c>
      <c r="P25" s="15">
        <f t="shared" si="4"/>
        <v>261800</v>
      </c>
      <c r="Q25" s="24">
        <f t="shared" si="5"/>
        <v>523600</v>
      </c>
      <c r="R25" s="23">
        <v>225000</v>
      </c>
      <c r="S25" s="15">
        <f t="shared" si="6"/>
        <v>42750</v>
      </c>
      <c r="T25" s="15">
        <f t="shared" si="7"/>
        <v>267750</v>
      </c>
      <c r="U25" s="24">
        <f t="shared" si="8"/>
        <v>535500</v>
      </c>
      <c r="V25" s="23">
        <f t="shared" si="9"/>
        <v>206333.33333333334</v>
      </c>
      <c r="W25" s="15">
        <f t="shared" si="10"/>
        <v>39203.333333333336</v>
      </c>
      <c r="X25" s="15">
        <f t="shared" si="11"/>
        <v>245536.66666666666</v>
      </c>
      <c r="Y25" s="24">
        <f t="shared" si="12"/>
        <v>491073.33333333331</v>
      </c>
    </row>
    <row r="26" spans="1:25" ht="25.5" x14ac:dyDescent="0.25">
      <c r="A26" s="123" t="s">
        <v>119</v>
      </c>
      <c r="B26" s="48">
        <v>20</v>
      </c>
      <c r="C26" s="43" t="s">
        <v>10</v>
      </c>
      <c r="D26" s="43" t="s">
        <v>36</v>
      </c>
      <c r="E26" s="48">
        <v>2</v>
      </c>
      <c r="F26" s="78">
        <v>1000</v>
      </c>
      <c r="G26" s="43" t="s">
        <v>176</v>
      </c>
      <c r="H26" s="43" t="s">
        <v>177</v>
      </c>
      <c r="I26" s="43">
        <v>4</v>
      </c>
      <c r="J26" s="23">
        <v>197000</v>
      </c>
      <c r="K26" s="15">
        <f t="shared" si="0"/>
        <v>37430</v>
      </c>
      <c r="L26" s="15">
        <f t="shared" si="1"/>
        <v>234430</v>
      </c>
      <c r="M26" s="24">
        <f t="shared" si="2"/>
        <v>937720</v>
      </c>
      <c r="N26" s="23">
        <v>160000</v>
      </c>
      <c r="O26" s="15">
        <f t="shared" si="3"/>
        <v>30400</v>
      </c>
      <c r="P26" s="15">
        <f t="shared" si="4"/>
        <v>190400</v>
      </c>
      <c r="Q26" s="24">
        <f t="shared" si="5"/>
        <v>761600</v>
      </c>
      <c r="R26" s="23">
        <v>175000</v>
      </c>
      <c r="S26" s="15">
        <f t="shared" si="6"/>
        <v>33250</v>
      </c>
      <c r="T26" s="15">
        <f t="shared" si="7"/>
        <v>208250</v>
      </c>
      <c r="U26" s="24">
        <f t="shared" si="8"/>
        <v>833000</v>
      </c>
      <c r="V26" s="23">
        <f t="shared" si="9"/>
        <v>177333.33333333334</v>
      </c>
      <c r="W26" s="15">
        <f t="shared" si="10"/>
        <v>33693.333333333336</v>
      </c>
      <c r="X26" s="15">
        <f t="shared" si="11"/>
        <v>211026.66666666666</v>
      </c>
      <c r="Y26" s="24">
        <f t="shared" si="12"/>
        <v>844106.66666666663</v>
      </c>
    </row>
    <row r="27" spans="1:25" ht="15" x14ac:dyDescent="0.25">
      <c r="A27" s="124"/>
      <c r="B27" s="48">
        <v>21</v>
      </c>
      <c r="C27" s="43" t="s">
        <v>20</v>
      </c>
      <c r="D27" s="43" t="s">
        <v>45</v>
      </c>
      <c r="E27" s="48">
        <v>1</v>
      </c>
      <c r="F27" s="78">
        <v>2000</v>
      </c>
      <c r="G27" s="43" t="s">
        <v>176</v>
      </c>
      <c r="H27" s="43" t="s">
        <v>177</v>
      </c>
      <c r="I27" s="43">
        <v>2</v>
      </c>
      <c r="J27" s="23">
        <v>175000</v>
      </c>
      <c r="K27" s="15">
        <f t="shared" si="0"/>
        <v>33250</v>
      </c>
      <c r="L27" s="15">
        <f t="shared" si="1"/>
        <v>208250</v>
      </c>
      <c r="M27" s="24">
        <f t="shared" si="2"/>
        <v>416500</v>
      </c>
      <c r="N27" s="23">
        <v>200000</v>
      </c>
      <c r="O27" s="15">
        <f t="shared" si="3"/>
        <v>38000</v>
      </c>
      <c r="P27" s="15">
        <f t="shared" si="4"/>
        <v>238000</v>
      </c>
      <c r="Q27" s="24">
        <f t="shared" si="5"/>
        <v>476000</v>
      </c>
      <c r="R27" s="23">
        <v>225000</v>
      </c>
      <c r="S27" s="15">
        <f t="shared" si="6"/>
        <v>42750</v>
      </c>
      <c r="T27" s="15">
        <f t="shared" si="7"/>
        <v>267750</v>
      </c>
      <c r="U27" s="24">
        <f t="shared" si="8"/>
        <v>535500</v>
      </c>
      <c r="V27" s="23">
        <f t="shared" si="9"/>
        <v>200000</v>
      </c>
      <c r="W27" s="15">
        <f t="shared" si="10"/>
        <v>38000</v>
      </c>
      <c r="X27" s="15">
        <f t="shared" si="11"/>
        <v>238000</v>
      </c>
      <c r="Y27" s="24">
        <f t="shared" si="12"/>
        <v>476000</v>
      </c>
    </row>
    <row r="28" spans="1:25" ht="25.5" x14ac:dyDescent="0.25">
      <c r="A28" s="124"/>
      <c r="B28" s="48">
        <v>22</v>
      </c>
      <c r="C28" s="43" t="s">
        <v>21</v>
      </c>
      <c r="D28" s="43" t="s">
        <v>84</v>
      </c>
      <c r="E28" s="48">
        <v>1</v>
      </c>
      <c r="F28" s="8">
        <v>50</v>
      </c>
      <c r="G28" s="43" t="s">
        <v>182</v>
      </c>
      <c r="H28" s="43" t="s">
        <v>183</v>
      </c>
      <c r="I28" s="43">
        <v>2</v>
      </c>
      <c r="J28" s="23">
        <v>235000</v>
      </c>
      <c r="K28" s="15">
        <f t="shared" si="0"/>
        <v>44650</v>
      </c>
      <c r="L28" s="15">
        <f t="shared" si="1"/>
        <v>279650</v>
      </c>
      <c r="M28" s="24">
        <f t="shared" si="2"/>
        <v>559300</v>
      </c>
      <c r="N28" s="23">
        <v>260000</v>
      </c>
      <c r="O28" s="15">
        <f t="shared" si="3"/>
        <v>49400</v>
      </c>
      <c r="P28" s="15">
        <f t="shared" si="4"/>
        <v>309400</v>
      </c>
      <c r="Q28" s="24">
        <f t="shared" si="5"/>
        <v>618800</v>
      </c>
      <c r="R28" s="23">
        <v>275000</v>
      </c>
      <c r="S28" s="15">
        <f t="shared" si="6"/>
        <v>52250</v>
      </c>
      <c r="T28" s="15">
        <f t="shared" si="7"/>
        <v>327250</v>
      </c>
      <c r="U28" s="24">
        <f t="shared" si="8"/>
        <v>654500</v>
      </c>
      <c r="V28" s="23">
        <f t="shared" si="9"/>
        <v>256666.66666666666</v>
      </c>
      <c r="W28" s="15">
        <f t="shared" si="10"/>
        <v>48766.666666666664</v>
      </c>
      <c r="X28" s="15">
        <f t="shared" si="11"/>
        <v>305433.33333333331</v>
      </c>
      <c r="Y28" s="24">
        <f t="shared" si="12"/>
        <v>610866.66666666663</v>
      </c>
    </row>
    <row r="29" spans="1:25" ht="14.45" customHeight="1" x14ac:dyDescent="0.25">
      <c r="A29" s="124"/>
      <c r="B29" s="48">
        <v>23</v>
      </c>
      <c r="C29" s="43" t="s">
        <v>24</v>
      </c>
      <c r="D29" s="43" t="s">
        <v>48</v>
      </c>
      <c r="E29" s="48">
        <v>1</v>
      </c>
      <c r="F29" s="10">
        <v>2000</v>
      </c>
      <c r="G29" s="43" t="s">
        <v>176</v>
      </c>
      <c r="H29" s="43" t="s">
        <v>177</v>
      </c>
      <c r="I29" s="43">
        <v>2</v>
      </c>
      <c r="J29" s="23">
        <v>175000</v>
      </c>
      <c r="K29" s="15">
        <f t="shared" si="0"/>
        <v>33250</v>
      </c>
      <c r="L29" s="15">
        <f t="shared" si="1"/>
        <v>208250</v>
      </c>
      <c r="M29" s="24">
        <f t="shared" si="2"/>
        <v>416500</v>
      </c>
      <c r="N29" s="23">
        <v>200000</v>
      </c>
      <c r="O29" s="15">
        <f t="shared" si="3"/>
        <v>38000</v>
      </c>
      <c r="P29" s="15">
        <f t="shared" si="4"/>
        <v>238000</v>
      </c>
      <c r="Q29" s="24">
        <f t="shared" si="5"/>
        <v>476000</v>
      </c>
      <c r="R29" s="23">
        <v>225000</v>
      </c>
      <c r="S29" s="15">
        <f t="shared" si="6"/>
        <v>42750</v>
      </c>
      <c r="T29" s="15">
        <f t="shared" si="7"/>
        <v>267750</v>
      </c>
      <c r="U29" s="24">
        <f t="shared" si="8"/>
        <v>535500</v>
      </c>
      <c r="V29" s="23">
        <f t="shared" si="9"/>
        <v>200000</v>
      </c>
      <c r="W29" s="15">
        <f t="shared" si="10"/>
        <v>38000</v>
      </c>
      <c r="X29" s="15">
        <f t="shared" si="11"/>
        <v>238000</v>
      </c>
      <c r="Y29" s="24">
        <f t="shared" si="12"/>
        <v>476000</v>
      </c>
    </row>
    <row r="30" spans="1:25" ht="25.5" x14ac:dyDescent="0.25">
      <c r="A30" s="124"/>
      <c r="B30" s="48">
        <v>24</v>
      </c>
      <c r="C30" s="43" t="s">
        <v>26</v>
      </c>
      <c r="D30" s="43" t="s">
        <v>50</v>
      </c>
      <c r="E30" s="48">
        <v>1</v>
      </c>
      <c r="F30" s="43">
        <v>22</v>
      </c>
      <c r="G30" s="43" t="s">
        <v>182</v>
      </c>
      <c r="H30" s="43" t="s">
        <v>183</v>
      </c>
      <c r="I30" s="43">
        <v>2</v>
      </c>
      <c r="J30" s="23">
        <v>235000</v>
      </c>
      <c r="K30" s="15">
        <f t="shared" si="0"/>
        <v>44650</v>
      </c>
      <c r="L30" s="15">
        <f t="shared" si="1"/>
        <v>279650</v>
      </c>
      <c r="M30" s="24">
        <f t="shared" si="2"/>
        <v>559300</v>
      </c>
      <c r="N30" s="23">
        <v>260000</v>
      </c>
      <c r="O30" s="15">
        <f t="shared" si="3"/>
        <v>49400</v>
      </c>
      <c r="P30" s="15">
        <f t="shared" si="4"/>
        <v>309400</v>
      </c>
      <c r="Q30" s="24">
        <f t="shared" si="5"/>
        <v>618800</v>
      </c>
      <c r="R30" s="23">
        <v>275000</v>
      </c>
      <c r="S30" s="15">
        <f t="shared" si="6"/>
        <v>52250</v>
      </c>
      <c r="T30" s="15">
        <f t="shared" si="7"/>
        <v>327250</v>
      </c>
      <c r="U30" s="24">
        <f t="shared" si="8"/>
        <v>654500</v>
      </c>
      <c r="V30" s="23">
        <f t="shared" si="9"/>
        <v>256666.66666666666</v>
      </c>
      <c r="W30" s="15">
        <f t="shared" si="10"/>
        <v>48766.666666666664</v>
      </c>
      <c r="X30" s="15">
        <f t="shared" si="11"/>
        <v>305433.33333333331</v>
      </c>
      <c r="Y30" s="24">
        <f t="shared" si="12"/>
        <v>610866.66666666663</v>
      </c>
    </row>
    <row r="31" spans="1:25" ht="15" x14ac:dyDescent="0.25">
      <c r="A31" s="124"/>
      <c r="B31" s="147">
        <v>25</v>
      </c>
      <c r="C31" s="144" t="s">
        <v>29</v>
      </c>
      <c r="D31" s="144" t="s">
        <v>53</v>
      </c>
      <c r="E31" s="48">
        <v>2</v>
      </c>
      <c r="F31" s="43">
        <v>500</v>
      </c>
      <c r="G31" s="43" t="s">
        <v>176</v>
      </c>
      <c r="H31" s="43" t="s">
        <v>177</v>
      </c>
      <c r="I31" s="43">
        <v>4</v>
      </c>
      <c r="J31" s="23">
        <v>197000</v>
      </c>
      <c r="K31" s="15">
        <f t="shared" si="0"/>
        <v>37430</v>
      </c>
      <c r="L31" s="15">
        <f t="shared" si="1"/>
        <v>234430</v>
      </c>
      <c r="M31" s="24">
        <f t="shared" si="2"/>
        <v>937720</v>
      </c>
      <c r="N31" s="23">
        <v>160000</v>
      </c>
      <c r="O31" s="15">
        <f t="shared" si="3"/>
        <v>30400</v>
      </c>
      <c r="P31" s="15">
        <f t="shared" si="4"/>
        <v>190400</v>
      </c>
      <c r="Q31" s="24">
        <f t="shared" si="5"/>
        <v>761600</v>
      </c>
      <c r="R31" s="23">
        <v>175000</v>
      </c>
      <c r="S31" s="15">
        <f t="shared" si="6"/>
        <v>33250</v>
      </c>
      <c r="T31" s="15">
        <f t="shared" si="7"/>
        <v>208250</v>
      </c>
      <c r="U31" s="24">
        <f t="shared" si="8"/>
        <v>833000</v>
      </c>
      <c r="V31" s="23">
        <f t="shared" si="9"/>
        <v>177333.33333333334</v>
      </c>
      <c r="W31" s="15">
        <f t="shared" si="10"/>
        <v>33693.333333333336</v>
      </c>
      <c r="X31" s="15">
        <f t="shared" si="11"/>
        <v>211026.66666666666</v>
      </c>
      <c r="Y31" s="24">
        <f t="shared" si="12"/>
        <v>844106.66666666663</v>
      </c>
    </row>
    <row r="32" spans="1:25" ht="15" x14ac:dyDescent="0.25">
      <c r="A32" s="124"/>
      <c r="B32" s="148"/>
      <c r="C32" s="144"/>
      <c r="D32" s="144"/>
      <c r="E32" s="43">
        <v>5</v>
      </c>
      <c r="F32" s="10">
        <v>1000</v>
      </c>
      <c r="G32" s="43" t="s">
        <v>176</v>
      </c>
      <c r="H32" s="43" t="s">
        <v>177</v>
      </c>
      <c r="I32" s="43">
        <v>10</v>
      </c>
      <c r="J32" s="23">
        <v>197000</v>
      </c>
      <c r="K32" s="15">
        <f t="shared" si="0"/>
        <v>37430</v>
      </c>
      <c r="L32" s="15">
        <f t="shared" si="1"/>
        <v>234430</v>
      </c>
      <c r="M32" s="24">
        <f t="shared" si="2"/>
        <v>2344300</v>
      </c>
      <c r="N32" s="23">
        <v>160000</v>
      </c>
      <c r="O32" s="15">
        <f t="shared" si="3"/>
        <v>30400</v>
      </c>
      <c r="P32" s="15">
        <f t="shared" si="4"/>
        <v>190400</v>
      </c>
      <c r="Q32" s="24">
        <f t="shared" si="5"/>
        <v>1904000</v>
      </c>
      <c r="R32" s="23">
        <v>175000</v>
      </c>
      <c r="S32" s="15">
        <f t="shared" si="6"/>
        <v>33250</v>
      </c>
      <c r="T32" s="15">
        <f t="shared" si="7"/>
        <v>208250</v>
      </c>
      <c r="U32" s="24">
        <f t="shared" si="8"/>
        <v>2082500</v>
      </c>
      <c r="V32" s="23">
        <f t="shared" si="9"/>
        <v>177333.33333333334</v>
      </c>
      <c r="W32" s="15">
        <f t="shared" si="10"/>
        <v>33693.333333333336</v>
      </c>
      <c r="X32" s="15">
        <f t="shared" si="11"/>
        <v>211026.66666666666</v>
      </c>
      <c r="Y32" s="24">
        <f t="shared" si="12"/>
        <v>2110266.6666666665</v>
      </c>
    </row>
    <row r="33" spans="1:25" ht="25.5" x14ac:dyDescent="0.25">
      <c r="A33" s="124"/>
      <c r="B33" s="147">
        <v>26</v>
      </c>
      <c r="C33" s="144" t="s">
        <v>19</v>
      </c>
      <c r="D33" s="144" t="s">
        <v>44</v>
      </c>
      <c r="E33" s="43">
        <v>1</v>
      </c>
      <c r="F33" s="43">
        <v>12</v>
      </c>
      <c r="G33" s="43" t="s">
        <v>182</v>
      </c>
      <c r="H33" s="43" t="s">
        <v>183</v>
      </c>
      <c r="I33" s="43">
        <v>2</v>
      </c>
      <c r="J33" s="23">
        <v>174000</v>
      </c>
      <c r="K33" s="15">
        <f t="shared" si="0"/>
        <v>33060</v>
      </c>
      <c r="L33" s="15">
        <f t="shared" si="1"/>
        <v>207060</v>
      </c>
      <c r="M33" s="24">
        <f t="shared" si="2"/>
        <v>414120</v>
      </c>
      <c r="N33" s="23">
        <v>220000</v>
      </c>
      <c r="O33" s="15">
        <f t="shared" si="3"/>
        <v>41800</v>
      </c>
      <c r="P33" s="15">
        <f t="shared" si="4"/>
        <v>261800</v>
      </c>
      <c r="Q33" s="24">
        <f t="shared" si="5"/>
        <v>523600</v>
      </c>
      <c r="R33" s="23">
        <v>225000</v>
      </c>
      <c r="S33" s="15">
        <f t="shared" si="6"/>
        <v>42750</v>
      </c>
      <c r="T33" s="15">
        <f t="shared" si="7"/>
        <v>267750</v>
      </c>
      <c r="U33" s="24">
        <f t="shared" si="8"/>
        <v>535500</v>
      </c>
      <c r="V33" s="23">
        <f t="shared" si="9"/>
        <v>206333.33333333334</v>
      </c>
      <c r="W33" s="15">
        <f t="shared" si="10"/>
        <v>39203.333333333336</v>
      </c>
      <c r="X33" s="15">
        <f t="shared" si="11"/>
        <v>245536.66666666666</v>
      </c>
      <c r="Y33" s="24">
        <f t="shared" si="12"/>
        <v>491073.33333333331</v>
      </c>
    </row>
    <row r="34" spans="1:25" ht="27.95" customHeight="1" x14ac:dyDescent="0.25">
      <c r="A34" s="124"/>
      <c r="B34" s="148"/>
      <c r="C34" s="144"/>
      <c r="D34" s="144"/>
      <c r="E34" s="43">
        <v>2</v>
      </c>
      <c r="F34" s="10">
        <v>1000</v>
      </c>
      <c r="G34" s="43" t="s">
        <v>176</v>
      </c>
      <c r="H34" s="43" t="s">
        <v>177</v>
      </c>
      <c r="I34" s="43">
        <v>4</v>
      </c>
      <c r="J34" s="23">
        <v>197000</v>
      </c>
      <c r="K34" s="15">
        <f t="shared" si="0"/>
        <v>37430</v>
      </c>
      <c r="L34" s="15">
        <f t="shared" si="1"/>
        <v>234430</v>
      </c>
      <c r="M34" s="24">
        <f t="shared" si="2"/>
        <v>937720</v>
      </c>
      <c r="N34" s="23">
        <v>160000</v>
      </c>
      <c r="O34" s="15">
        <f t="shared" si="3"/>
        <v>30400</v>
      </c>
      <c r="P34" s="15">
        <f t="shared" si="4"/>
        <v>190400</v>
      </c>
      <c r="Q34" s="24">
        <f t="shared" si="5"/>
        <v>761600</v>
      </c>
      <c r="R34" s="23">
        <v>175000</v>
      </c>
      <c r="S34" s="15">
        <f t="shared" si="6"/>
        <v>33250</v>
      </c>
      <c r="T34" s="15">
        <f t="shared" si="7"/>
        <v>208250</v>
      </c>
      <c r="U34" s="24">
        <f t="shared" si="8"/>
        <v>833000</v>
      </c>
      <c r="V34" s="23">
        <f t="shared" si="9"/>
        <v>177333.33333333334</v>
      </c>
      <c r="W34" s="15">
        <f t="shared" si="10"/>
        <v>33693.333333333336</v>
      </c>
      <c r="X34" s="15">
        <f t="shared" si="11"/>
        <v>211026.66666666666</v>
      </c>
      <c r="Y34" s="24">
        <f t="shared" si="12"/>
        <v>844106.66666666663</v>
      </c>
    </row>
    <row r="35" spans="1:25" ht="25.5" x14ac:dyDescent="0.25">
      <c r="A35" s="124"/>
      <c r="B35" s="48">
        <v>27</v>
      </c>
      <c r="C35" s="8" t="s">
        <v>27</v>
      </c>
      <c r="D35" s="8" t="s">
        <v>118</v>
      </c>
      <c r="E35" s="8">
        <v>1</v>
      </c>
      <c r="F35" s="43">
        <v>12</v>
      </c>
      <c r="G35" s="43" t="s">
        <v>182</v>
      </c>
      <c r="H35" s="43" t="s">
        <v>183</v>
      </c>
      <c r="I35" s="43">
        <v>2</v>
      </c>
      <c r="J35" s="23">
        <v>174000</v>
      </c>
      <c r="K35" s="15">
        <f t="shared" si="0"/>
        <v>33060</v>
      </c>
      <c r="L35" s="15">
        <f t="shared" si="1"/>
        <v>207060</v>
      </c>
      <c r="M35" s="24">
        <f t="shared" si="2"/>
        <v>414120</v>
      </c>
      <c r="N35" s="23">
        <v>220000</v>
      </c>
      <c r="O35" s="15">
        <f t="shared" si="3"/>
        <v>41800</v>
      </c>
      <c r="P35" s="15">
        <f t="shared" si="4"/>
        <v>261800</v>
      </c>
      <c r="Q35" s="24">
        <f t="shared" si="5"/>
        <v>523600</v>
      </c>
      <c r="R35" s="23">
        <v>225000</v>
      </c>
      <c r="S35" s="15">
        <f t="shared" si="6"/>
        <v>42750</v>
      </c>
      <c r="T35" s="15">
        <f t="shared" si="7"/>
        <v>267750</v>
      </c>
      <c r="U35" s="24">
        <f t="shared" si="8"/>
        <v>535500</v>
      </c>
      <c r="V35" s="23">
        <f t="shared" si="9"/>
        <v>206333.33333333334</v>
      </c>
      <c r="W35" s="15">
        <f t="shared" si="10"/>
        <v>39203.333333333336</v>
      </c>
      <c r="X35" s="15">
        <f t="shared" si="11"/>
        <v>245536.66666666666</v>
      </c>
      <c r="Y35" s="24">
        <f t="shared" si="12"/>
        <v>491073.33333333331</v>
      </c>
    </row>
    <row r="36" spans="1:25" ht="15" x14ac:dyDescent="0.25">
      <c r="A36" s="149" t="s">
        <v>65</v>
      </c>
      <c r="B36" s="147">
        <v>28</v>
      </c>
      <c r="C36" s="142" t="s">
        <v>12</v>
      </c>
      <c r="D36" s="142" t="s">
        <v>184</v>
      </c>
      <c r="E36" s="79">
        <v>2</v>
      </c>
      <c r="F36" s="10">
        <v>5000</v>
      </c>
      <c r="G36" s="43" t="s">
        <v>176</v>
      </c>
      <c r="H36" s="43" t="s">
        <v>177</v>
      </c>
      <c r="I36" s="43">
        <v>4</v>
      </c>
      <c r="J36" s="23">
        <v>224000</v>
      </c>
      <c r="K36" s="15">
        <f t="shared" si="0"/>
        <v>42560</v>
      </c>
      <c r="L36" s="15">
        <f t="shared" si="1"/>
        <v>266560</v>
      </c>
      <c r="M36" s="24">
        <f t="shared" si="2"/>
        <v>1066240</v>
      </c>
      <c r="N36" s="23">
        <v>260000</v>
      </c>
      <c r="O36" s="15">
        <f t="shared" si="3"/>
        <v>49400</v>
      </c>
      <c r="P36" s="15">
        <f t="shared" si="4"/>
        <v>309400</v>
      </c>
      <c r="Q36" s="24">
        <f t="shared" si="5"/>
        <v>1237600</v>
      </c>
      <c r="R36" s="23">
        <v>275000</v>
      </c>
      <c r="S36" s="15">
        <f t="shared" si="6"/>
        <v>52250</v>
      </c>
      <c r="T36" s="15">
        <f t="shared" si="7"/>
        <v>327250</v>
      </c>
      <c r="U36" s="24">
        <f t="shared" si="8"/>
        <v>1309000</v>
      </c>
      <c r="V36" s="23">
        <f t="shared" si="9"/>
        <v>253000</v>
      </c>
      <c r="W36" s="15">
        <f t="shared" si="10"/>
        <v>48070</v>
      </c>
      <c r="X36" s="15">
        <f t="shared" si="11"/>
        <v>301070</v>
      </c>
      <c r="Y36" s="24">
        <f t="shared" si="12"/>
        <v>1204280</v>
      </c>
    </row>
    <row r="37" spans="1:25" ht="25.5" x14ac:dyDescent="0.25">
      <c r="A37" s="150"/>
      <c r="B37" s="148"/>
      <c r="C37" s="143"/>
      <c r="D37" s="143"/>
      <c r="E37" s="79">
        <v>1</v>
      </c>
      <c r="F37" s="10">
        <v>20</v>
      </c>
      <c r="G37" s="43" t="s">
        <v>182</v>
      </c>
      <c r="H37" s="43" t="s">
        <v>183</v>
      </c>
      <c r="I37" s="43">
        <v>2</v>
      </c>
      <c r="J37" s="23">
        <v>174000</v>
      </c>
      <c r="K37" s="15">
        <f t="shared" si="0"/>
        <v>33060</v>
      </c>
      <c r="L37" s="15">
        <f t="shared" si="1"/>
        <v>207060</v>
      </c>
      <c r="M37" s="24">
        <f t="shared" si="2"/>
        <v>414120</v>
      </c>
      <c r="N37" s="23">
        <v>220000</v>
      </c>
      <c r="O37" s="15">
        <f t="shared" si="3"/>
        <v>41800</v>
      </c>
      <c r="P37" s="15">
        <f t="shared" si="4"/>
        <v>261800</v>
      </c>
      <c r="Q37" s="24">
        <f t="shared" si="5"/>
        <v>523600</v>
      </c>
      <c r="R37" s="23">
        <v>225000</v>
      </c>
      <c r="S37" s="15">
        <f t="shared" si="6"/>
        <v>42750</v>
      </c>
      <c r="T37" s="15">
        <f t="shared" si="7"/>
        <v>267750</v>
      </c>
      <c r="U37" s="24">
        <f t="shared" si="8"/>
        <v>535500</v>
      </c>
      <c r="V37" s="23">
        <f t="shared" si="9"/>
        <v>206333.33333333334</v>
      </c>
      <c r="W37" s="15">
        <f t="shared" si="10"/>
        <v>39203.333333333336</v>
      </c>
      <c r="X37" s="15">
        <f t="shared" si="11"/>
        <v>245536.66666666666</v>
      </c>
      <c r="Y37" s="24">
        <f t="shared" si="12"/>
        <v>491073.33333333331</v>
      </c>
    </row>
    <row r="38" spans="1:25" ht="25.5" x14ac:dyDescent="0.25">
      <c r="A38" s="112" t="s">
        <v>80</v>
      </c>
      <c r="B38" s="48">
        <v>29</v>
      </c>
      <c r="C38" s="43" t="s">
        <v>85</v>
      </c>
      <c r="D38" s="43" t="s">
        <v>52</v>
      </c>
      <c r="E38" s="79">
        <v>1</v>
      </c>
      <c r="F38" s="10">
        <v>20</v>
      </c>
      <c r="G38" s="43" t="s">
        <v>182</v>
      </c>
      <c r="H38" s="43" t="s">
        <v>183</v>
      </c>
      <c r="I38" s="43">
        <v>2</v>
      </c>
      <c r="J38" s="23">
        <v>174000</v>
      </c>
      <c r="K38" s="15">
        <f t="shared" si="0"/>
        <v>33060</v>
      </c>
      <c r="L38" s="15">
        <f t="shared" si="1"/>
        <v>207060</v>
      </c>
      <c r="M38" s="24">
        <f t="shared" si="2"/>
        <v>414120</v>
      </c>
      <c r="N38" s="23">
        <v>220000</v>
      </c>
      <c r="O38" s="15">
        <f t="shared" si="3"/>
        <v>41800</v>
      </c>
      <c r="P38" s="15">
        <f t="shared" si="4"/>
        <v>261800</v>
      </c>
      <c r="Q38" s="24">
        <f t="shared" si="5"/>
        <v>523600</v>
      </c>
      <c r="R38" s="23">
        <v>225000</v>
      </c>
      <c r="S38" s="15">
        <f t="shared" si="6"/>
        <v>42750</v>
      </c>
      <c r="T38" s="15">
        <f t="shared" si="7"/>
        <v>267750</v>
      </c>
      <c r="U38" s="24">
        <f t="shared" si="8"/>
        <v>535500</v>
      </c>
      <c r="V38" s="23">
        <f t="shared" si="9"/>
        <v>206333.33333333334</v>
      </c>
      <c r="W38" s="15">
        <f t="shared" si="10"/>
        <v>39203.333333333336</v>
      </c>
      <c r="X38" s="15">
        <f t="shared" si="11"/>
        <v>245536.66666666666</v>
      </c>
      <c r="Y38" s="24">
        <f t="shared" si="12"/>
        <v>491073.33333333331</v>
      </c>
    </row>
    <row r="39" spans="1:25" ht="15" x14ac:dyDescent="0.25">
      <c r="A39" s="113"/>
      <c r="B39" s="48">
        <v>30</v>
      </c>
      <c r="C39" s="44" t="s">
        <v>87</v>
      </c>
      <c r="D39" s="44" t="s">
        <v>86</v>
      </c>
      <c r="E39" s="79">
        <v>1</v>
      </c>
      <c r="F39" s="10">
        <v>1000</v>
      </c>
      <c r="G39" s="43" t="s">
        <v>176</v>
      </c>
      <c r="H39" s="43" t="s">
        <v>177</v>
      </c>
      <c r="I39" s="43">
        <v>2</v>
      </c>
      <c r="J39" s="23">
        <v>197000</v>
      </c>
      <c r="K39" s="15">
        <f t="shared" si="0"/>
        <v>37430</v>
      </c>
      <c r="L39" s="15">
        <f t="shared" si="1"/>
        <v>234430</v>
      </c>
      <c r="M39" s="24">
        <f t="shared" si="2"/>
        <v>468860</v>
      </c>
      <c r="N39" s="23">
        <v>160000</v>
      </c>
      <c r="O39" s="15">
        <f t="shared" si="3"/>
        <v>30400</v>
      </c>
      <c r="P39" s="15">
        <f t="shared" si="4"/>
        <v>190400</v>
      </c>
      <c r="Q39" s="24">
        <f t="shared" si="5"/>
        <v>380800</v>
      </c>
      <c r="R39" s="23">
        <v>175000</v>
      </c>
      <c r="S39" s="15">
        <f t="shared" si="6"/>
        <v>33250</v>
      </c>
      <c r="T39" s="15">
        <f t="shared" si="7"/>
        <v>208250</v>
      </c>
      <c r="U39" s="24">
        <f t="shared" si="8"/>
        <v>416500</v>
      </c>
      <c r="V39" s="23">
        <f t="shared" si="9"/>
        <v>177333.33333333334</v>
      </c>
      <c r="W39" s="15">
        <f t="shared" si="10"/>
        <v>33693.333333333336</v>
      </c>
      <c r="X39" s="15">
        <f t="shared" si="11"/>
        <v>211026.66666666666</v>
      </c>
      <c r="Y39" s="24">
        <f t="shared" si="12"/>
        <v>422053.33333333331</v>
      </c>
    </row>
    <row r="40" spans="1:25" ht="15" x14ac:dyDescent="0.25">
      <c r="A40" s="113"/>
      <c r="B40" s="48">
        <v>31</v>
      </c>
      <c r="C40" s="43" t="s">
        <v>13</v>
      </c>
      <c r="D40" s="43" t="s">
        <v>37</v>
      </c>
      <c r="E40" s="79">
        <v>6</v>
      </c>
      <c r="F40" s="10">
        <v>1000</v>
      </c>
      <c r="G40" s="43" t="s">
        <v>176</v>
      </c>
      <c r="H40" s="43" t="s">
        <v>177</v>
      </c>
      <c r="I40" s="43">
        <v>12</v>
      </c>
      <c r="J40" s="23">
        <v>197000</v>
      </c>
      <c r="K40" s="15">
        <f t="shared" si="0"/>
        <v>37430</v>
      </c>
      <c r="L40" s="15">
        <f t="shared" si="1"/>
        <v>234430</v>
      </c>
      <c r="M40" s="24">
        <f t="shared" si="2"/>
        <v>2813160</v>
      </c>
      <c r="N40" s="23">
        <v>160000</v>
      </c>
      <c r="O40" s="15">
        <f t="shared" si="3"/>
        <v>30400</v>
      </c>
      <c r="P40" s="15">
        <f t="shared" si="4"/>
        <v>190400</v>
      </c>
      <c r="Q40" s="24">
        <f t="shared" si="5"/>
        <v>2284800</v>
      </c>
      <c r="R40" s="23">
        <v>175000</v>
      </c>
      <c r="S40" s="15">
        <f t="shared" si="6"/>
        <v>33250</v>
      </c>
      <c r="T40" s="15">
        <f t="shared" si="7"/>
        <v>208250</v>
      </c>
      <c r="U40" s="24">
        <f t="shared" si="8"/>
        <v>2499000</v>
      </c>
      <c r="V40" s="23">
        <f t="shared" si="9"/>
        <v>177333.33333333334</v>
      </c>
      <c r="W40" s="15">
        <f t="shared" si="10"/>
        <v>33693.333333333336</v>
      </c>
      <c r="X40" s="15">
        <f t="shared" si="11"/>
        <v>211026.66666666666</v>
      </c>
      <c r="Y40" s="24">
        <f t="shared" si="12"/>
        <v>2532320</v>
      </c>
    </row>
    <row r="41" spans="1:25" ht="15" x14ac:dyDescent="0.25">
      <c r="A41" s="113"/>
      <c r="B41" s="147">
        <v>32</v>
      </c>
      <c r="C41" s="142" t="s">
        <v>14</v>
      </c>
      <c r="D41" s="142" t="s">
        <v>38</v>
      </c>
      <c r="E41" s="79">
        <v>1</v>
      </c>
      <c r="F41" s="10">
        <v>5000</v>
      </c>
      <c r="G41" s="43" t="s">
        <v>176</v>
      </c>
      <c r="H41" s="43" t="s">
        <v>177</v>
      </c>
      <c r="I41" s="43">
        <v>2</v>
      </c>
      <c r="J41" s="23">
        <v>224000</v>
      </c>
      <c r="K41" s="15">
        <f t="shared" si="0"/>
        <v>42560</v>
      </c>
      <c r="L41" s="15">
        <f t="shared" si="1"/>
        <v>266560</v>
      </c>
      <c r="M41" s="24">
        <f t="shared" si="2"/>
        <v>533120</v>
      </c>
      <c r="N41" s="23">
        <v>260000</v>
      </c>
      <c r="O41" s="15">
        <f t="shared" si="3"/>
        <v>49400</v>
      </c>
      <c r="P41" s="15">
        <f t="shared" si="4"/>
        <v>309400</v>
      </c>
      <c r="Q41" s="24">
        <f t="shared" si="5"/>
        <v>618800</v>
      </c>
      <c r="R41" s="23">
        <v>275000</v>
      </c>
      <c r="S41" s="15">
        <f t="shared" si="6"/>
        <v>52250</v>
      </c>
      <c r="T41" s="15">
        <f t="shared" si="7"/>
        <v>327250</v>
      </c>
      <c r="U41" s="24">
        <f t="shared" si="8"/>
        <v>654500</v>
      </c>
      <c r="V41" s="23">
        <f t="shared" si="9"/>
        <v>253000</v>
      </c>
      <c r="W41" s="15">
        <f t="shared" si="10"/>
        <v>48070</v>
      </c>
      <c r="X41" s="15">
        <f t="shared" si="11"/>
        <v>301070</v>
      </c>
      <c r="Y41" s="24">
        <f t="shared" si="12"/>
        <v>602140</v>
      </c>
    </row>
    <row r="42" spans="1:25" ht="15" x14ac:dyDescent="0.25">
      <c r="A42" s="113"/>
      <c r="B42" s="151"/>
      <c r="C42" s="152"/>
      <c r="D42" s="152"/>
      <c r="E42" s="79">
        <v>1</v>
      </c>
      <c r="F42" s="10">
        <v>1000</v>
      </c>
      <c r="G42" s="43" t="s">
        <v>176</v>
      </c>
      <c r="H42" s="43" t="s">
        <v>177</v>
      </c>
      <c r="I42" s="43">
        <v>2</v>
      </c>
      <c r="J42" s="23">
        <v>197000</v>
      </c>
      <c r="K42" s="15">
        <f t="shared" si="0"/>
        <v>37430</v>
      </c>
      <c r="L42" s="15">
        <f t="shared" si="1"/>
        <v>234430</v>
      </c>
      <c r="M42" s="24">
        <f t="shared" si="2"/>
        <v>468860</v>
      </c>
      <c r="N42" s="23">
        <v>160000</v>
      </c>
      <c r="O42" s="15">
        <f t="shared" si="3"/>
        <v>30400</v>
      </c>
      <c r="P42" s="15">
        <f t="shared" si="4"/>
        <v>190400</v>
      </c>
      <c r="Q42" s="24">
        <f t="shared" si="5"/>
        <v>380800</v>
      </c>
      <c r="R42" s="23">
        <v>175000</v>
      </c>
      <c r="S42" s="15">
        <f t="shared" si="6"/>
        <v>33250</v>
      </c>
      <c r="T42" s="15">
        <f t="shared" si="7"/>
        <v>208250</v>
      </c>
      <c r="U42" s="24">
        <f t="shared" si="8"/>
        <v>416500</v>
      </c>
      <c r="V42" s="23">
        <f t="shared" si="9"/>
        <v>177333.33333333334</v>
      </c>
      <c r="W42" s="15">
        <f t="shared" si="10"/>
        <v>33693.333333333336</v>
      </c>
      <c r="X42" s="15">
        <f t="shared" si="11"/>
        <v>211026.66666666666</v>
      </c>
      <c r="Y42" s="24">
        <f t="shared" si="12"/>
        <v>422053.33333333331</v>
      </c>
    </row>
    <row r="43" spans="1:25" ht="25.5" x14ac:dyDescent="0.25">
      <c r="A43" s="113"/>
      <c r="B43" s="148"/>
      <c r="C43" s="143"/>
      <c r="D43" s="143"/>
      <c r="E43" s="79">
        <v>1</v>
      </c>
      <c r="F43" s="10">
        <v>10</v>
      </c>
      <c r="G43" s="43" t="s">
        <v>182</v>
      </c>
      <c r="H43" s="43" t="s">
        <v>183</v>
      </c>
      <c r="I43" s="43">
        <v>2</v>
      </c>
      <c r="J43" s="23">
        <v>174000</v>
      </c>
      <c r="K43" s="15">
        <f t="shared" si="0"/>
        <v>33060</v>
      </c>
      <c r="L43" s="15">
        <f t="shared" si="1"/>
        <v>207060</v>
      </c>
      <c r="M43" s="24">
        <f t="shared" si="2"/>
        <v>414120</v>
      </c>
      <c r="N43" s="23">
        <v>220000</v>
      </c>
      <c r="O43" s="15">
        <f t="shared" si="3"/>
        <v>41800</v>
      </c>
      <c r="P43" s="15">
        <f t="shared" si="4"/>
        <v>261800</v>
      </c>
      <c r="Q43" s="24">
        <f t="shared" si="5"/>
        <v>523600</v>
      </c>
      <c r="R43" s="23">
        <v>225000</v>
      </c>
      <c r="S43" s="15">
        <f t="shared" si="6"/>
        <v>42750</v>
      </c>
      <c r="T43" s="15">
        <f t="shared" si="7"/>
        <v>267750</v>
      </c>
      <c r="U43" s="24">
        <f t="shared" si="8"/>
        <v>535500</v>
      </c>
      <c r="V43" s="23">
        <f t="shared" si="9"/>
        <v>206333.33333333334</v>
      </c>
      <c r="W43" s="15">
        <f t="shared" si="10"/>
        <v>39203.333333333336</v>
      </c>
      <c r="X43" s="15">
        <f t="shared" si="11"/>
        <v>245536.66666666666</v>
      </c>
      <c r="Y43" s="24">
        <f t="shared" si="12"/>
        <v>491073.33333333331</v>
      </c>
    </row>
    <row r="44" spans="1:25" ht="25.5" x14ac:dyDescent="0.25">
      <c r="A44" s="113"/>
      <c r="B44" s="48">
        <v>33</v>
      </c>
      <c r="C44" s="43" t="s">
        <v>15</v>
      </c>
      <c r="D44" s="43" t="s">
        <v>39</v>
      </c>
      <c r="E44" s="79">
        <v>1</v>
      </c>
      <c r="F44" s="43">
        <v>20</v>
      </c>
      <c r="G44" s="43" t="s">
        <v>182</v>
      </c>
      <c r="H44" s="43" t="s">
        <v>183</v>
      </c>
      <c r="I44" s="43">
        <v>2</v>
      </c>
      <c r="J44" s="23">
        <v>174000</v>
      </c>
      <c r="K44" s="15">
        <f t="shared" si="0"/>
        <v>33060</v>
      </c>
      <c r="L44" s="15">
        <f t="shared" si="1"/>
        <v>207060</v>
      </c>
      <c r="M44" s="24">
        <f t="shared" si="2"/>
        <v>414120</v>
      </c>
      <c r="N44" s="23">
        <v>220000</v>
      </c>
      <c r="O44" s="15">
        <f t="shared" si="3"/>
        <v>41800</v>
      </c>
      <c r="P44" s="15">
        <f t="shared" si="4"/>
        <v>261800</v>
      </c>
      <c r="Q44" s="24">
        <f t="shared" si="5"/>
        <v>523600</v>
      </c>
      <c r="R44" s="23">
        <v>225000</v>
      </c>
      <c r="S44" s="15">
        <f t="shared" si="6"/>
        <v>42750</v>
      </c>
      <c r="T44" s="15">
        <f t="shared" si="7"/>
        <v>267750</v>
      </c>
      <c r="U44" s="24">
        <f t="shared" si="8"/>
        <v>535500</v>
      </c>
      <c r="V44" s="23">
        <f t="shared" si="9"/>
        <v>206333.33333333334</v>
      </c>
      <c r="W44" s="15">
        <f t="shared" si="10"/>
        <v>39203.333333333336</v>
      </c>
      <c r="X44" s="15">
        <f t="shared" si="11"/>
        <v>245536.66666666666</v>
      </c>
      <c r="Y44" s="24">
        <f t="shared" si="12"/>
        <v>491073.33333333331</v>
      </c>
    </row>
    <row r="45" spans="1:25" ht="15" x14ac:dyDescent="0.25">
      <c r="A45" s="113"/>
      <c r="B45" s="48">
        <v>34</v>
      </c>
      <c r="C45" s="43" t="s">
        <v>16</v>
      </c>
      <c r="D45" s="43" t="s">
        <v>40</v>
      </c>
      <c r="E45" s="79">
        <v>4</v>
      </c>
      <c r="F45" s="10">
        <v>1000</v>
      </c>
      <c r="G45" s="43" t="s">
        <v>176</v>
      </c>
      <c r="H45" s="43" t="s">
        <v>177</v>
      </c>
      <c r="I45" s="43">
        <v>8</v>
      </c>
      <c r="J45" s="23">
        <v>197000</v>
      </c>
      <c r="K45" s="15">
        <f t="shared" si="0"/>
        <v>37430</v>
      </c>
      <c r="L45" s="15">
        <f t="shared" si="1"/>
        <v>234430</v>
      </c>
      <c r="M45" s="24">
        <f t="shared" si="2"/>
        <v>1875440</v>
      </c>
      <c r="N45" s="23">
        <v>160000</v>
      </c>
      <c r="O45" s="15">
        <f t="shared" si="3"/>
        <v>30400</v>
      </c>
      <c r="P45" s="15">
        <f t="shared" si="4"/>
        <v>190400</v>
      </c>
      <c r="Q45" s="24">
        <f t="shared" si="5"/>
        <v>1523200</v>
      </c>
      <c r="R45" s="23">
        <v>175000</v>
      </c>
      <c r="S45" s="15">
        <f t="shared" si="6"/>
        <v>33250</v>
      </c>
      <c r="T45" s="15">
        <f t="shared" si="7"/>
        <v>208250</v>
      </c>
      <c r="U45" s="24">
        <f t="shared" si="8"/>
        <v>1666000</v>
      </c>
      <c r="V45" s="23">
        <f t="shared" si="9"/>
        <v>177333.33333333334</v>
      </c>
      <c r="W45" s="15">
        <f t="shared" si="10"/>
        <v>33693.333333333336</v>
      </c>
      <c r="X45" s="15">
        <f t="shared" si="11"/>
        <v>211026.66666666666</v>
      </c>
      <c r="Y45" s="24">
        <f t="shared" si="12"/>
        <v>1688213.3333333333</v>
      </c>
    </row>
    <row r="46" spans="1:25" ht="25.5" x14ac:dyDescent="0.25">
      <c r="A46" s="113"/>
      <c r="B46" s="48">
        <v>35</v>
      </c>
      <c r="C46" s="43" t="s">
        <v>12</v>
      </c>
      <c r="D46" s="43" t="s">
        <v>41</v>
      </c>
      <c r="E46" s="79">
        <v>1</v>
      </c>
      <c r="F46" s="43">
        <v>50</v>
      </c>
      <c r="G46" s="43" t="s">
        <v>182</v>
      </c>
      <c r="H46" s="43" t="s">
        <v>183</v>
      </c>
      <c r="I46" s="43">
        <v>2</v>
      </c>
      <c r="J46" s="23">
        <v>235000</v>
      </c>
      <c r="K46" s="15">
        <f t="shared" si="0"/>
        <v>44650</v>
      </c>
      <c r="L46" s="15">
        <f t="shared" si="1"/>
        <v>279650</v>
      </c>
      <c r="M46" s="24">
        <f t="shared" si="2"/>
        <v>559300</v>
      </c>
      <c r="N46" s="23">
        <v>260000</v>
      </c>
      <c r="O46" s="15">
        <f t="shared" si="3"/>
        <v>49400</v>
      </c>
      <c r="P46" s="15">
        <f t="shared" si="4"/>
        <v>309400</v>
      </c>
      <c r="Q46" s="24">
        <f t="shared" si="5"/>
        <v>618800</v>
      </c>
      <c r="R46" s="23">
        <v>275000</v>
      </c>
      <c r="S46" s="15">
        <f t="shared" si="6"/>
        <v>52250</v>
      </c>
      <c r="T46" s="15">
        <f t="shared" si="7"/>
        <v>327250</v>
      </c>
      <c r="U46" s="24">
        <f t="shared" si="8"/>
        <v>654500</v>
      </c>
      <c r="V46" s="23">
        <f t="shared" si="9"/>
        <v>256666.66666666666</v>
      </c>
      <c r="W46" s="15">
        <f t="shared" si="10"/>
        <v>48766.666666666664</v>
      </c>
      <c r="X46" s="15">
        <f t="shared" si="11"/>
        <v>305433.33333333331</v>
      </c>
      <c r="Y46" s="24">
        <f t="shared" si="12"/>
        <v>610866.66666666663</v>
      </c>
    </row>
    <row r="47" spans="1:25" ht="25.5" x14ac:dyDescent="0.25">
      <c r="A47" s="113"/>
      <c r="B47" s="48">
        <v>36</v>
      </c>
      <c r="C47" s="43" t="s">
        <v>17</v>
      </c>
      <c r="D47" s="43" t="s">
        <v>42</v>
      </c>
      <c r="E47" s="79">
        <v>1</v>
      </c>
      <c r="F47" s="43">
        <v>50</v>
      </c>
      <c r="G47" s="43" t="s">
        <v>182</v>
      </c>
      <c r="H47" s="43" t="s">
        <v>183</v>
      </c>
      <c r="I47" s="43">
        <v>2</v>
      </c>
      <c r="J47" s="23">
        <v>235000</v>
      </c>
      <c r="K47" s="15">
        <f t="shared" si="0"/>
        <v>44650</v>
      </c>
      <c r="L47" s="15">
        <f t="shared" si="1"/>
        <v>279650</v>
      </c>
      <c r="M47" s="24">
        <f t="shared" si="2"/>
        <v>559300</v>
      </c>
      <c r="N47" s="23">
        <v>260000</v>
      </c>
      <c r="O47" s="15">
        <f t="shared" si="3"/>
        <v>49400</v>
      </c>
      <c r="P47" s="15">
        <f t="shared" si="4"/>
        <v>309400</v>
      </c>
      <c r="Q47" s="24">
        <f t="shared" si="5"/>
        <v>618800</v>
      </c>
      <c r="R47" s="23">
        <v>275000</v>
      </c>
      <c r="S47" s="15">
        <f t="shared" si="6"/>
        <v>52250</v>
      </c>
      <c r="T47" s="15">
        <f t="shared" si="7"/>
        <v>327250</v>
      </c>
      <c r="U47" s="24">
        <f t="shared" si="8"/>
        <v>654500</v>
      </c>
      <c r="V47" s="23">
        <f t="shared" si="9"/>
        <v>256666.66666666666</v>
      </c>
      <c r="W47" s="15">
        <f t="shared" si="10"/>
        <v>48766.666666666664</v>
      </c>
      <c r="X47" s="15">
        <f t="shared" si="11"/>
        <v>305433.33333333331</v>
      </c>
      <c r="Y47" s="24">
        <f t="shared" si="12"/>
        <v>610866.66666666663</v>
      </c>
    </row>
    <row r="48" spans="1:25" ht="25.5" x14ac:dyDescent="0.25">
      <c r="A48" s="113"/>
      <c r="B48" s="48">
        <v>37</v>
      </c>
      <c r="C48" s="43" t="s">
        <v>126</v>
      </c>
      <c r="D48" s="43" t="s">
        <v>125</v>
      </c>
      <c r="E48" s="79">
        <v>1</v>
      </c>
      <c r="F48" s="43">
        <v>30</v>
      </c>
      <c r="G48" s="43" t="s">
        <v>182</v>
      </c>
      <c r="H48" s="43" t="s">
        <v>183</v>
      </c>
      <c r="I48" s="43">
        <v>2</v>
      </c>
      <c r="J48" s="23">
        <v>235000</v>
      </c>
      <c r="K48" s="15">
        <f t="shared" si="0"/>
        <v>44650</v>
      </c>
      <c r="L48" s="15">
        <f t="shared" si="1"/>
        <v>279650</v>
      </c>
      <c r="M48" s="24">
        <f t="shared" si="2"/>
        <v>559300</v>
      </c>
      <c r="N48" s="23">
        <v>260000</v>
      </c>
      <c r="O48" s="15">
        <f t="shared" si="3"/>
        <v>49400</v>
      </c>
      <c r="P48" s="15">
        <f t="shared" si="4"/>
        <v>309400</v>
      </c>
      <c r="Q48" s="24">
        <f t="shared" si="5"/>
        <v>618800</v>
      </c>
      <c r="R48" s="23">
        <v>275000</v>
      </c>
      <c r="S48" s="15">
        <f t="shared" si="6"/>
        <v>52250</v>
      </c>
      <c r="T48" s="15">
        <f t="shared" si="7"/>
        <v>327250</v>
      </c>
      <c r="U48" s="24">
        <f t="shared" si="8"/>
        <v>654500</v>
      </c>
      <c r="V48" s="23">
        <f t="shared" si="9"/>
        <v>256666.66666666666</v>
      </c>
      <c r="W48" s="15">
        <f t="shared" si="10"/>
        <v>48766.666666666664</v>
      </c>
      <c r="X48" s="15">
        <f t="shared" si="11"/>
        <v>305433.33333333331</v>
      </c>
      <c r="Y48" s="24">
        <f t="shared" si="12"/>
        <v>610866.66666666663</v>
      </c>
    </row>
    <row r="49" spans="1:25" ht="15" x14ac:dyDescent="0.25">
      <c r="A49" s="113"/>
      <c r="B49" s="147">
        <v>38</v>
      </c>
      <c r="C49" s="142" t="s">
        <v>18</v>
      </c>
      <c r="D49" s="142" t="s">
        <v>43</v>
      </c>
      <c r="E49" s="79">
        <v>3</v>
      </c>
      <c r="F49" s="10">
        <v>1000</v>
      </c>
      <c r="G49" s="43" t="s">
        <v>176</v>
      </c>
      <c r="H49" s="43" t="s">
        <v>177</v>
      </c>
      <c r="I49" s="43">
        <v>6</v>
      </c>
      <c r="J49" s="23">
        <v>197000</v>
      </c>
      <c r="K49" s="15">
        <f t="shared" si="0"/>
        <v>37430</v>
      </c>
      <c r="L49" s="15">
        <f t="shared" si="1"/>
        <v>234430</v>
      </c>
      <c r="M49" s="24">
        <f t="shared" si="2"/>
        <v>1406580</v>
      </c>
      <c r="N49" s="23">
        <v>160000</v>
      </c>
      <c r="O49" s="15">
        <f t="shared" si="3"/>
        <v>30400</v>
      </c>
      <c r="P49" s="15">
        <f t="shared" si="4"/>
        <v>190400</v>
      </c>
      <c r="Q49" s="24">
        <f t="shared" si="5"/>
        <v>1142400</v>
      </c>
      <c r="R49" s="23">
        <v>175000</v>
      </c>
      <c r="S49" s="15">
        <f t="shared" si="6"/>
        <v>33250</v>
      </c>
      <c r="T49" s="15">
        <f t="shared" si="7"/>
        <v>208250</v>
      </c>
      <c r="U49" s="24">
        <f t="shared" si="8"/>
        <v>1249500</v>
      </c>
      <c r="V49" s="23">
        <f t="shared" si="9"/>
        <v>177333.33333333334</v>
      </c>
      <c r="W49" s="15">
        <f t="shared" si="10"/>
        <v>33693.333333333336</v>
      </c>
      <c r="X49" s="15">
        <f t="shared" si="11"/>
        <v>211026.66666666666</v>
      </c>
      <c r="Y49" s="24">
        <f t="shared" si="12"/>
        <v>1266160</v>
      </c>
    </row>
    <row r="50" spans="1:25" ht="26.25" thickBot="1" x14ac:dyDescent="0.3">
      <c r="A50" s="114"/>
      <c r="B50" s="148"/>
      <c r="C50" s="143"/>
      <c r="D50" s="143"/>
      <c r="E50" s="79">
        <v>1</v>
      </c>
      <c r="F50" s="43">
        <v>14</v>
      </c>
      <c r="G50" s="43" t="s">
        <v>182</v>
      </c>
      <c r="H50" s="43" t="s">
        <v>183</v>
      </c>
      <c r="I50" s="43">
        <v>2</v>
      </c>
      <c r="J50" s="23">
        <v>174000</v>
      </c>
      <c r="K50" s="15">
        <f t="shared" si="0"/>
        <v>33060</v>
      </c>
      <c r="L50" s="15">
        <f t="shared" si="1"/>
        <v>207060</v>
      </c>
      <c r="M50" s="24">
        <f t="shared" si="2"/>
        <v>414120</v>
      </c>
      <c r="N50" s="25">
        <v>220000</v>
      </c>
      <c r="O50" s="26">
        <f t="shared" si="3"/>
        <v>41800</v>
      </c>
      <c r="P50" s="26">
        <f t="shared" si="4"/>
        <v>261800</v>
      </c>
      <c r="Q50" s="27">
        <f t="shared" si="5"/>
        <v>523600</v>
      </c>
      <c r="R50" s="23">
        <v>225000</v>
      </c>
      <c r="S50" s="15">
        <f t="shared" si="6"/>
        <v>42750</v>
      </c>
      <c r="T50" s="15">
        <f t="shared" si="7"/>
        <v>267750</v>
      </c>
      <c r="U50" s="24">
        <f t="shared" si="8"/>
        <v>535500</v>
      </c>
      <c r="V50" s="23">
        <f t="shared" si="9"/>
        <v>206333.33333333334</v>
      </c>
      <c r="W50" s="15">
        <f t="shared" si="10"/>
        <v>39203.333333333336</v>
      </c>
      <c r="X50" s="15">
        <f t="shared" si="11"/>
        <v>245536.66666666666</v>
      </c>
      <c r="Y50" s="24">
        <f t="shared" si="12"/>
        <v>491073.33333333331</v>
      </c>
    </row>
    <row r="51" spans="1:25" ht="24.95" customHeight="1" thickBot="1" x14ac:dyDescent="0.25">
      <c r="D51" s="73" t="s">
        <v>185</v>
      </c>
      <c r="E51" s="73">
        <f>SUM(E2:E50)</f>
        <v>80</v>
      </c>
      <c r="F51" s="137" t="s">
        <v>186</v>
      </c>
      <c r="G51" s="138"/>
      <c r="H51" s="139"/>
      <c r="I51" s="80">
        <f>SUM(I2:I50)</f>
        <v>160</v>
      </c>
      <c r="M51" s="41">
        <f>SUM(M2:M50)</f>
        <v>37061360</v>
      </c>
      <c r="Q51" s="41">
        <f>SUM(Q2:Q50)</f>
        <v>35176400</v>
      </c>
      <c r="U51" s="41">
        <f>SUM(U2:U50)</f>
        <v>38056200</v>
      </c>
      <c r="V51" s="5"/>
      <c r="W51" s="5"/>
      <c r="X51" s="5"/>
      <c r="Y51" s="41">
        <f t="shared" si="12"/>
        <v>36764653.333333336</v>
      </c>
    </row>
    <row r="52" spans="1:25" ht="24" customHeight="1" x14ac:dyDescent="0.2">
      <c r="Y52" s="5"/>
    </row>
    <row r="53" spans="1:25" ht="15" x14ac:dyDescent="0.25">
      <c r="V53" s="18"/>
      <c r="W53" s="18"/>
      <c r="X53" s="18"/>
      <c r="Y53" s="19"/>
    </row>
    <row r="54" spans="1:25" ht="15" x14ac:dyDescent="0.25">
      <c r="V54" s="21"/>
      <c r="W54" s="18"/>
      <c r="X54" s="18"/>
      <c r="Y54" s="19"/>
    </row>
    <row r="55" spans="1:25" ht="15" x14ac:dyDescent="0.25">
      <c r="V55" s="18"/>
      <c r="W55" s="18"/>
      <c r="X55" s="18"/>
      <c r="Y55" s="19"/>
    </row>
    <row r="56" spans="1:25" ht="15" x14ac:dyDescent="0.25">
      <c r="V56" s="18"/>
      <c r="W56" s="18"/>
      <c r="X56" s="18"/>
      <c r="Y56" s="19"/>
    </row>
    <row r="57" spans="1:25" ht="15" x14ac:dyDescent="0.25">
      <c r="V57" s="18"/>
      <c r="W57" s="18"/>
      <c r="X57" s="18"/>
      <c r="Y57" s="19"/>
    </row>
  </sheetData>
  <mergeCells count="34">
    <mergeCell ref="B16:B18"/>
    <mergeCell ref="C16:C18"/>
    <mergeCell ref="D16:D18"/>
    <mergeCell ref="D36:D37"/>
    <mergeCell ref="A38:A50"/>
    <mergeCell ref="B41:B43"/>
    <mergeCell ref="C41:C43"/>
    <mergeCell ref="D41:D43"/>
    <mergeCell ref="B49:B50"/>
    <mergeCell ref="C49:C50"/>
    <mergeCell ref="D49:D50"/>
    <mergeCell ref="A2:A10"/>
    <mergeCell ref="B2:B3"/>
    <mergeCell ref="C2:C3"/>
    <mergeCell ref="D2:D3"/>
    <mergeCell ref="B6:B7"/>
    <mergeCell ref="C6:C7"/>
    <mergeCell ref="D6:D7"/>
    <mergeCell ref="F51:H51"/>
    <mergeCell ref="A11:A20"/>
    <mergeCell ref="B19:B20"/>
    <mergeCell ref="C19:C20"/>
    <mergeCell ref="D19:D20"/>
    <mergeCell ref="A21:A25"/>
    <mergeCell ref="B33:B34"/>
    <mergeCell ref="C33:C34"/>
    <mergeCell ref="D33:D34"/>
    <mergeCell ref="B36:B37"/>
    <mergeCell ref="C36:C37"/>
    <mergeCell ref="C31:C32"/>
    <mergeCell ref="D31:D32"/>
    <mergeCell ref="B31:B32"/>
    <mergeCell ref="A26:A35"/>
    <mergeCell ref="A36:A37"/>
  </mergeCells>
  <pageMargins left="0.7" right="0.7" top="0.75" bottom="0.75" header="0.3" footer="0.3"/>
  <pageSetup scale="2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E4:I10"/>
  <sheetViews>
    <sheetView workbookViewId="0">
      <selection activeCell="I10" sqref="I10"/>
    </sheetView>
  </sheetViews>
  <sheetFormatPr baseColWidth="10" defaultRowHeight="15" x14ac:dyDescent="0.25"/>
  <cols>
    <col min="5" max="5" width="31.28515625" customWidth="1"/>
    <col min="6" max="9" width="14" bestFit="1" customWidth="1"/>
  </cols>
  <sheetData>
    <row r="4" spans="5:9" ht="15.75" thickBot="1" x14ac:dyDescent="0.3"/>
    <row r="5" spans="5:9" ht="32.25" customHeight="1" x14ac:dyDescent="0.25">
      <c r="F5" s="35" t="s">
        <v>149</v>
      </c>
      <c r="G5" s="36" t="s">
        <v>144</v>
      </c>
      <c r="H5" s="36"/>
      <c r="I5" s="37" t="s">
        <v>146</v>
      </c>
    </row>
    <row r="6" spans="5:9" x14ac:dyDescent="0.25">
      <c r="E6" s="14" t="s">
        <v>140</v>
      </c>
      <c r="F6" s="28">
        <f>+Fumigación!J63</f>
        <v>94088073.519999966</v>
      </c>
      <c r="G6" s="29">
        <f>+Fumigación!N63</f>
        <v>97939998.799999997</v>
      </c>
      <c r="H6" s="29">
        <f>+Fumigación!R63</f>
        <v>88846328.200000018</v>
      </c>
      <c r="I6" s="30">
        <f>AVERAGE(F6:H6)</f>
        <v>93624800.173333332</v>
      </c>
    </row>
    <row r="7" spans="5:9" x14ac:dyDescent="0.25">
      <c r="E7" s="14" t="s">
        <v>141</v>
      </c>
      <c r="F7" s="28">
        <f>+Desratizacion!J61+Desratizacion!J75</f>
        <v>85087694.159999996</v>
      </c>
      <c r="G7" s="29">
        <f>+Desratizacion!N61+Desratizacion!N75</f>
        <v>84574585.200000003</v>
      </c>
      <c r="H7" s="29">
        <f>+Desratizacion!R61+Desratizacion!R75</f>
        <v>86899807.12000002</v>
      </c>
      <c r="I7" s="30">
        <f t="shared" ref="I7:I9" si="0">AVERAGE(F7:H7)</f>
        <v>85520695.49333334</v>
      </c>
    </row>
    <row r="8" spans="5:9" x14ac:dyDescent="0.25">
      <c r="E8" s="14" t="s">
        <v>142</v>
      </c>
      <c r="F8" s="28">
        <f>+Voladores!J10+Voladores!J23</f>
        <v>12202902.6</v>
      </c>
      <c r="G8" s="29">
        <f>+Voladores!N23+Voladores!N10</f>
        <v>13587955.5</v>
      </c>
      <c r="H8" s="29">
        <f>+Voladores!R10+Voladores!R23</f>
        <v>14564529</v>
      </c>
      <c r="I8" s="30">
        <f t="shared" si="0"/>
        <v>13451795.700000001</v>
      </c>
    </row>
    <row r="9" spans="5:9" x14ac:dyDescent="0.25">
      <c r="E9" s="14" t="s">
        <v>143</v>
      </c>
      <c r="F9" s="28">
        <f>+'Tanques elevados y subterraneo '!M51</f>
        <v>37061360</v>
      </c>
      <c r="G9" s="29">
        <f>+'Tanques elevados y subterraneo '!Q51</f>
        <v>35176400</v>
      </c>
      <c r="H9" s="29">
        <f>+'Tanques elevados y subterraneo '!U51</f>
        <v>38056200</v>
      </c>
      <c r="I9" s="30">
        <f t="shared" si="0"/>
        <v>36764653.333333336</v>
      </c>
    </row>
    <row r="10" spans="5:9" ht="15.75" thickBot="1" x14ac:dyDescent="0.3">
      <c r="E10" s="40" t="s">
        <v>148</v>
      </c>
      <c r="F10" s="31">
        <f>SUM(F6:F9)</f>
        <v>228440030.27999994</v>
      </c>
      <c r="G10" s="32">
        <f>SUM(G6:G9)</f>
        <v>231278939.5</v>
      </c>
      <c r="H10" s="32">
        <f>SUM(H6:H9)</f>
        <v>228366864.32000005</v>
      </c>
      <c r="I10" s="33">
        <f>AVERAGE(F10:H10)</f>
        <v>229361944.70000002</v>
      </c>
    </row>
  </sheetData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Fumigación</vt:lpstr>
      <vt:lpstr>Desratizacion</vt:lpstr>
      <vt:lpstr>Voladores</vt:lpstr>
      <vt:lpstr>Tanques elevados y subterraneo </vt:lpstr>
      <vt:lpstr>GRAN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Saneamiento Cota</dc:creator>
  <cp:lastModifiedBy>LINA FORERO</cp:lastModifiedBy>
  <cp:lastPrinted>2026-09-07T15:32:39Z</cp:lastPrinted>
  <dcterms:created xsi:type="dcterms:W3CDTF">2024-07-29T15:46:16Z</dcterms:created>
  <dcterms:modified xsi:type="dcterms:W3CDTF">2026-09-07T15:32:42Z</dcterms:modified>
</cp:coreProperties>
</file>