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cossiom\Documents\AADOCUMENTOS OMAIRA_2024\AA VIGENCIA 2026\MANTENIMIENTO DE AIRES ACONDICIONADOS\PROCESO 2026 AIRES ACONDICIONADO\ESTUDIO DE MERCADO\"/>
    </mc:Choice>
  </mc:AlternateContent>
  <xr:revisionPtr revIDLastSave="54" documentId="8_{2C5355FD-3590-43C1-8373-A0954B6F6E76}" xr6:coauthVersionLast="47" xr6:coauthVersionMax="47" xr10:uidLastSave="{4B3A537F-146F-4FF1-8742-D7F7EA43A720}"/>
  <bookViews>
    <workbookView xWindow="-120" yWindow="-120" windowWidth="29040" windowHeight="15720" xr2:uid="{DB434147-E893-41D2-95E2-798375BF88BF}"/>
  </bookViews>
  <sheets>
    <sheet name="AJUSTES" sheetId="2" r:id="rId1"/>
    <sheet name="PROMEDIOS 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74" i="2" l="1"/>
  <c r="F173" i="2"/>
  <c r="F172" i="2"/>
  <c r="E171" i="2"/>
  <c r="F171" i="2" s="1"/>
  <c r="E170" i="2"/>
  <c r="F170" i="2" s="1"/>
  <c r="E169" i="2"/>
  <c r="F169" i="2" s="1"/>
  <c r="E168" i="2"/>
  <c r="F168" i="2" s="1"/>
  <c r="E167" i="2"/>
  <c r="F167" i="2" s="1"/>
  <c r="E166" i="2"/>
  <c r="F166" i="2" s="1"/>
  <c r="E165" i="2"/>
  <c r="F165" i="2" s="1"/>
  <c r="E164" i="2"/>
  <c r="F164" i="2" s="1"/>
  <c r="E163" i="2"/>
  <c r="F163" i="2" s="1"/>
  <c r="E162" i="2"/>
  <c r="F162" i="2" s="1"/>
  <c r="E161" i="2"/>
  <c r="F161" i="2" s="1"/>
  <c r="E160" i="2"/>
  <c r="F160" i="2" s="1"/>
  <c r="E159" i="2"/>
  <c r="F159" i="2" s="1"/>
  <c r="E158" i="2"/>
  <c r="F158" i="2" s="1"/>
  <c r="E157" i="2"/>
  <c r="F157" i="2" s="1"/>
  <c r="E156" i="2"/>
  <c r="F156" i="2" s="1"/>
  <c r="E155" i="2"/>
  <c r="F155" i="2" s="1"/>
  <c r="E154" i="2"/>
  <c r="F154" i="2" s="1"/>
  <c r="E153" i="2"/>
  <c r="F153" i="2" s="1"/>
  <c r="E152" i="2"/>
  <c r="F152" i="2" s="1"/>
  <c r="E151" i="2"/>
  <c r="F151" i="2" s="1"/>
  <c r="E149" i="2"/>
  <c r="F149" i="2" s="1"/>
  <c r="E148" i="2"/>
  <c r="F148" i="2" s="1"/>
  <c r="E147" i="2"/>
  <c r="F147" i="2" s="1"/>
  <c r="E146" i="2"/>
  <c r="F146" i="2" s="1"/>
  <c r="E145" i="2"/>
  <c r="F145" i="2" s="1"/>
  <c r="E144" i="2"/>
  <c r="F144" i="2" s="1"/>
  <c r="E143" i="2"/>
  <c r="F143" i="2" s="1"/>
  <c r="E142" i="2"/>
  <c r="F142" i="2" s="1"/>
  <c r="E141" i="2"/>
  <c r="F141" i="2" s="1"/>
  <c r="E140" i="2"/>
  <c r="F140" i="2" s="1"/>
  <c r="E139" i="2"/>
  <c r="F139" i="2" s="1"/>
  <c r="E138" i="2"/>
  <c r="F138" i="2" s="1"/>
  <c r="E137" i="2"/>
  <c r="F137" i="2" s="1"/>
  <c r="E136" i="2"/>
  <c r="F136" i="2" s="1"/>
  <c r="E135" i="2"/>
  <c r="F135" i="2" s="1"/>
  <c r="E134" i="2"/>
  <c r="F134" i="2" s="1"/>
  <c r="E133" i="2"/>
  <c r="F133" i="2" s="1"/>
  <c r="E132" i="2"/>
  <c r="F132" i="2" s="1"/>
  <c r="E131" i="2"/>
  <c r="F131" i="2" s="1"/>
  <c r="E130" i="2"/>
  <c r="F130" i="2" s="1"/>
  <c r="E129" i="2"/>
  <c r="F129" i="2" s="1"/>
  <c r="E127" i="2"/>
  <c r="F127" i="2" s="1"/>
  <c r="E126" i="2"/>
  <c r="F126" i="2" s="1"/>
  <c r="E125" i="2"/>
  <c r="F125" i="2" s="1"/>
  <c r="E124" i="2"/>
  <c r="F124" i="2" s="1"/>
  <c r="E123" i="2"/>
  <c r="F123" i="2" s="1"/>
  <c r="E122" i="2"/>
  <c r="F122" i="2" s="1"/>
  <c r="E121" i="2"/>
  <c r="F121" i="2" s="1"/>
  <c r="E120" i="2"/>
  <c r="F120" i="2" s="1"/>
  <c r="E119" i="2"/>
  <c r="F119" i="2" s="1"/>
  <c r="E118" i="2"/>
  <c r="F118" i="2" s="1"/>
  <c r="E117" i="2"/>
  <c r="F117" i="2" s="1"/>
  <c r="E116" i="2"/>
  <c r="F116" i="2" s="1"/>
  <c r="E115" i="2"/>
  <c r="F115" i="2" s="1"/>
  <c r="E114" i="2"/>
  <c r="F114" i="2" s="1"/>
  <c r="E113" i="2"/>
  <c r="F113" i="2" s="1"/>
  <c r="E112" i="2"/>
  <c r="F112" i="2" s="1"/>
  <c r="E111" i="2"/>
  <c r="F111" i="2" s="1"/>
  <c r="E110" i="2"/>
  <c r="F110" i="2" s="1"/>
  <c r="E109" i="2"/>
  <c r="F109" i="2" s="1"/>
  <c r="E108" i="2"/>
  <c r="F108" i="2" s="1"/>
  <c r="E106" i="2"/>
  <c r="F106" i="2" s="1"/>
  <c r="E105" i="2"/>
  <c r="F105" i="2" s="1"/>
  <c r="E104" i="2"/>
  <c r="F104" i="2" s="1"/>
  <c r="E103" i="2"/>
  <c r="F103" i="2" s="1"/>
  <c r="E102" i="2"/>
  <c r="F102" i="2" s="1"/>
  <c r="E101" i="2"/>
  <c r="F101" i="2" s="1"/>
  <c r="E100" i="2"/>
  <c r="F100" i="2" s="1"/>
  <c r="E99" i="2"/>
  <c r="F99" i="2" s="1"/>
  <c r="E98" i="2"/>
  <c r="F98" i="2" s="1"/>
  <c r="E97" i="2"/>
  <c r="F97" i="2" s="1"/>
  <c r="E96" i="2"/>
  <c r="F96" i="2" s="1"/>
  <c r="E95" i="2"/>
  <c r="F95" i="2" s="1"/>
  <c r="E94" i="2"/>
  <c r="F94" i="2" s="1"/>
  <c r="E93" i="2"/>
  <c r="F93" i="2" s="1"/>
  <c r="E92" i="2"/>
  <c r="F92" i="2" s="1"/>
  <c r="E91" i="2"/>
  <c r="F91" i="2" s="1"/>
  <c r="E90" i="2"/>
  <c r="F90" i="2" s="1"/>
  <c r="E89" i="2"/>
  <c r="F89" i="2" s="1"/>
  <c r="E88" i="2"/>
  <c r="F88" i="2" s="1"/>
  <c r="E87" i="2"/>
  <c r="F87" i="2" s="1"/>
  <c r="E85" i="2"/>
  <c r="F85" i="2" s="1"/>
  <c r="E84" i="2"/>
  <c r="F84" i="2" s="1"/>
  <c r="E83" i="2"/>
  <c r="F83" i="2" s="1"/>
  <c r="E82" i="2"/>
  <c r="F82" i="2" s="1"/>
  <c r="E81" i="2"/>
  <c r="F81" i="2" s="1"/>
  <c r="E80" i="2"/>
  <c r="F80" i="2" s="1"/>
  <c r="E79" i="2"/>
  <c r="F79" i="2" s="1"/>
  <c r="E78" i="2"/>
  <c r="F78" i="2" s="1"/>
  <c r="E77" i="2"/>
  <c r="F77" i="2" s="1"/>
  <c r="E76" i="2"/>
  <c r="F76" i="2" s="1"/>
  <c r="E75" i="2"/>
  <c r="F75" i="2" s="1"/>
  <c r="E74" i="2"/>
  <c r="F74" i="2" s="1"/>
  <c r="E73" i="2"/>
  <c r="F73" i="2" s="1"/>
  <c r="E72" i="2"/>
  <c r="F72" i="2" s="1"/>
  <c r="E71" i="2"/>
  <c r="F71" i="2" s="1"/>
  <c r="E70" i="2"/>
  <c r="F70" i="2" s="1"/>
  <c r="E69" i="2"/>
  <c r="F69" i="2" s="1"/>
  <c r="E68" i="2"/>
  <c r="F68" i="2" s="1"/>
  <c r="E67" i="2"/>
  <c r="F67" i="2" s="1"/>
  <c r="E66" i="2"/>
  <c r="F66" i="2" s="1"/>
  <c r="E64" i="2"/>
  <c r="F64" i="2" s="1"/>
  <c r="E63" i="2"/>
  <c r="F63" i="2" s="1"/>
  <c r="E62" i="2"/>
  <c r="F62" i="2" s="1"/>
  <c r="E61" i="2"/>
  <c r="F61" i="2" s="1"/>
  <c r="E60" i="2"/>
  <c r="F60" i="2" s="1"/>
  <c r="E59" i="2"/>
  <c r="F59" i="2" s="1"/>
  <c r="E58" i="2"/>
  <c r="F58" i="2" s="1"/>
  <c r="E57" i="2"/>
  <c r="F57" i="2" s="1"/>
  <c r="E56" i="2"/>
  <c r="F56" i="2" s="1"/>
  <c r="E55" i="2"/>
  <c r="F55" i="2" s="1"/>
  <c r="E54" i="2"/>
  <c r="F54" i="2" s="1"/>
  <c r="E53" i="2"/>
  <c r="F53" i="2" s="1"/>
  <c r="E52" i="2"/>
  <c r="F52" i="2" s="1"/>
  <c r="E51" i="2"/>
  <c r="F51" i="2" s="1"/>
  <c r="E50" i="2"/>
  <c r="F50" i="2" s="1"/>
  <c r="E49" i="2"/>
  <c r="F49" i="2" s="1"/>
  <c r="E48" i="2"/>
  <c r="F48" i="2" s="1"/>
  <c r="E47" i="2"/>
  <c r="F47" i="2" s="1"/>
  <c r="E46" i="2"/>
  <c r="F46" i="2" s="1"/>
  <c r="E45" i="2"/>
  <c r="F45" i="2" s="1"/>
  <c r="E42" i="2"/>
  <c r="F42" i="2" s="1"/>
  <c r="E40" i="2"/>
  <c r="F40" i="2" s="1"/>
  <c r="E37" i="2"/>
  <c r="F37" i="2" s="1"/>
  <c r="E35" i="2"/>
  <c r="F35" i="2" s="1"/>
  <c r="E32" i="2"/>
  <c r="F32" i="2" s="1"/>
  <c r="E30" i="2"/>
  <c r="F30" i="2" s="1"/>
  <c r="E27" i="2"/>
  <c r="F27" i="2" s="1"/>
  <c r="E25" i="2"/>
  <c r="F25" i="2" s="1"/>
  <c r="E22" i="2"/>
  <c r="F22" i="2" s="1"/>
  <c r="E20" i="2"/>
  <c r="F20" i="2" s="1"/>
  <c r="E17" i="2"/>
  <c r="F17" i="2" s="1"/>
  <c r="E15" i="2"/>
  <c r="F15" i="2" s="1"/>
  <c r="E12" i="2"/>
  <c r="F12" i="2" s="1"/>
  <c r="E11" i="2"/>
  <c r="F11" i="2" s="1"/>
  <c r="E9" i="2"/>
  <c r="F9" i="2" s="1"/>
  <c r="F7" i="2"/>
  <c r="E7" i="2"/>
  <c r="A46" i="2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9" i="2"/>
  <c r="A11" i="2" s="1"/>
  <c r="A12" i="2" s="1"/>
  <c r="A15" i="2" s="1"/>
  <c r="A17" i="2" s="1"/>
  <c r="A20" i="2" s="1"/>
  <c r="A22" i="2" s="1"/>
  <c r="A25" i="2" s="1"/>
  <c r="A27" i="2" s="1"/>
  <c r="A30" i="2" s="1"/>
  <c r="A32" i="2" s="1"/>
  <c r="A35" i="2" s="1"/>
  <c r="A37" i="2" s="1"/>
  <c r="A40" i="2" s="1"/>
  <c r="A42" i="2" s="1"/>
  <c r="G171" i="1"/>
  <c r="H171" i="1" s="1"/>
  <c r="I171" i="1" s="1"/>
  <c r="E171" i="1"/>
  <c r="E170" i="1"/>
  <c r="G170" i="1" s="1"/>
  <c r="H170" i="1" s="1"/>
  <c r="I170" i="1" s="1"/>
  <c r="G169" i="1"/>
  <c r="H169" i="1" s="1"/>
  <c r="I169" i="1" s="1"/>
  <c r="E169" i="1"/>
  <c r="E168" i="1"/>
  <c r="E167" i="1"/>
  <c r="E166" i="1"/>
  <c r="G166" i="1" s="1"/>
  <c r="E165" i="1"/>
  <c r="G165" i="1" s="1"/>
  <c r="E164" i="1"/>
  <c r="E163" i="1"/>
  <c r="G163" i="1" s="1"/>
  <c r="H163" i="1" s="1"/>
  <c r="I163" i="1" s="1"/>
  <c r="G162" i="1"/>
  <c r="H162" i="1" s="1"/>
  <c r="I162" i="1" s="1"/>
  <c r="E162" i="1"/>
  <c r="H161" i="1"/>
  <c r="I161" i="1" s="1"/>
  <c r="G161" i="1"/>
  <c r="E161" i="1"/>
  <c r="E160" i="1"/>
  <c r="E159" i="1"/>
  <c r="G159" i="1" s="1"/>
  <c r="E158" i="1"/>
  <c r="G158" i="1" s="1"/>
  <c r="E157" i="1"/>
  <c r="E156" i="1"/>
  <c r="G155" i="1"/>
  <c r="E155" i="1"/>
  <c r="H155" i="1" s="1"/>
  <c r="I155" i="1" s="1"/>
  <c r="E154" i="1"/>
  <c r="E153" i="1"/>
  <c r="G153" i="1" s="1"/>
  <c r="H152" i="1"/>
  <c r="I152" i="1" s="1"/>
  <c r="G152" i="1"/>
  <c r="E152" i="1"/>
  <c r="E151" i="1"/>
  <c r="G151" i="1" s="1"/>
  <c r="G149" i="1"/>
  <c r="H149" i="1" s="1"/>
  <c r="I149" i="1" s="1"/>
  <c r="E149" i="1"/>
  <c r="E148" i="1"/>
  <c r="E147" i="1"/>
  <c r="E146" i="1"/>
  <c r="G146" i="1" s="1"/>
  <c r="G145" i="1"/>
  <c r="E145" i="1"/>
  <c r="H145" i="1" s="1"/>
  <c r="I145" i="1" s="1"/>
  <c r="E144" i="1"/>
  <c r="G144" i="1" s="1"/>
  <c r="H144" i="1" s="1"/>
  <c r="I144" i="1" s="1"/>
  <c r="E143" i="1"/>
  <c r="E142" i="1"/>
  <c r="E141" i="1"/>
  <c r="G140" i="1"/>
  <c r="H140" i="1" s="1"/>
  <c r="I140" i="1" s="1"/>
  <c r="E140" i="1"/>
  <c r="E139" i="1"/>
  <c r="E138" i="1"/>
  <c r="G138" i="1" s="1"/>
  <c r="E137" i="1"/>
  <c r="G137" i="1" s="1"/>
  <c r="E136" i="1"/>
  <c r="G136" i="1" s="1"/>
  <c r="E135" i="1"/>
  <c r="G135" i="1" s="1"/>
  <c r="E134" i="1"/>
  <c r="G134" i="1" s="1"/>
  <c r="H134" i="1" s="1"/>
  <c r="I134" i="1" s="1"/>
  <c r="G133" i="1"/>
  <c r="H133" i="1" s="1"/>
  <c r="I133" i="1" s="1"/>
  <c r="E133" i="1"/>
  <c r="H132" i="1"/>
  <c r="I132" i="1" s="1"/>
  <c r="G132" i="1"/>
  <c r="E132" i="1"/>
  <c r="E131" i="1"/>
  <c r="E130" i="1"/>
  <c r="E129" i="1"/>
  <c r="E127" i="1"/>
  <c r="E126" i="1"/>
  <c r="G125" i="1"/>
  <c r="E125" i="1"/>
  <c r="H125" i="1" s="1"/>
  <c r="I125" i="1" s="1"/>
  <c r="E124" i="1"/>
  <c r="G124" i="1" s="1"/>
  <c r="E123" i="1"/>
  <c r="G123" i="1" s="1"/>
  <c r="H122" i="1"/>
  <c r="I122" i="1" s="1"/>
  <c r="G122" i="1"/>
  <c r="E122" i="1"/>
  <c r="E121" i="1"/>
  <c r="G121" i="1" s="1"/>
  <c r="G120" i="1"/>
  <c r="H120" i="1" s="1"/>
  <c r="I120" i="1" s="1"/>
  <c r="E120" i="1"/>
  <c r="E119" i="1"/>
  <c r="E118" i="1"/>
  <c r="E117" i="1"/>
  <c r="G116" i="1"/>
  <c r="E116" i="1"/>
  <c r="H116" i="1" s="1"/>
  <c r="I116" i="1" s="1"/>
  <c r="E115" i="1"/>
  <c r="G115" i="1" s="1"/>
  <c r="H115" i="1" s="1"/>
  <c r="I115" i="1" s="1"/>
  <c r="E114" i="1"/>
  <c r="E113" i="1"/>
  <c r="E112" i="1"/>
  <c r="G111" i="1"/>
  <c r="H111" i="1" s="1"/>
  <c r="I111" i="1" s="1"/>
  <c r="E111" i="1"/>
  <c r="E110" i="1"/>
  <c r="E109" i="1"/>
  <c r="G109" i="1" s="1"/>
  <c r="E108" i="1"/>
  <c r="G108" i="1" s="1"/>
  <c r="E106" i="1"/>
  <c r="G106" i="1" s="1"/>
  <c r="E105" i="1"/>
  <c r="G105" i="1" s="1"/>
  <c r="E104" i="1"/>
  <c r="G104" i="1" s="1"/>
  <c r="H104" i="1" s="1"/>
  <c r="I104" i="1" s="1"/>
  <c r="G103" i="1"/>
  <c r="H103" i="1" s="1"/>
  <c r="I103" i="1" s="1"/>
  <c r="E103" i="1"/>
  <c r="H102" i="1"/>
  <c r="I102" i="1" s="1"/>
  <c r="G102" i="1"/>
  <c r="E102" i="1"/>
  <c r="E101" i="1"/>
  <c r="E100" i="1"/>
  <c r="G100" i="1" s="1"/>
  <c r="E99" i="1"/>
  <c r="G99" i="1" s="1"/>
  <c r="E98" i="1"/>
  <c r="E97" i="1"/>
  <c r="G96" i="1"/>
  <c r="E96" i="1"/>
  <c r="H96" i="1" s="1"/>
  <c r="I96" i="1" s="1"/>
  <c r="E95" i="1"/>
  <c r="E94" i="1"/>
  <c r="G94" i="1" s="1"/>
  <c r="H94" i="1" s="1"/>
  <c r="I94" i="1" s="1"/>
  <c r="H93" i="1"/>
  <c r="I93" i="1" s="1"/>
  <c r="G93" i="1"/>
  <c r="E93" i="1"/>
  <c r="E92" i="1"/>
  <c r="G91" i="1"/>
  <c r="H91" i="1" s="1"/>
  <c r="I91" i="1" s="1"/>
  <c r="E91" i="1"/>
  <c r="E90" i="1"/>
  <c r="E89" i="1"/>
  <c r="E88" i="1"/>
  <c r="G88" i="1" s="1"/>
  <c r="G87" i="1"/>
  <c r="E87" i="1"/>
  <c r="H87" i="1" s="1"/>
  <c r="I87" i="1" s="1"/>
  <c r="E85" i="1"/>
  <c r="G85" i="1" s="1"/>
  <c r="H85" i="1" s="1"/>
  <c r="I85" i="1" s="1"/>
  <c r="E84" i="1"/>
  <c r="E83" i="1"/>
  <c r="G83" i="1" s="1"/>
  <c r="E82" i="1"/>
  <c r="G82" i="1" s="1"/>
  <c r="G81" i="1"/>
  <c r="H81" i="1" s="1"/>
  <c r="I81" i="1" s="1"/>
  <c r="E81" i="1"/>
  <c r="E80" i="1"/>
  <c r="G80" i="1" s="1"/>
  <c r="E79" i="1"/>
  <c r="G79" i="1" s="1"/>
  <c r="E78" i="1"/>
  <c r="G78" i="1" s="1"/>
  <c r="E77" i="1"/>
  <c r="E76" i="1"/>
  <c r="E75" i="1"/>
  <c r="G75" i="1" s="1"/>
  <c r="H75" i="1" s="1"/>
  <c r="I75" i="1" s="1"/>
  <c r="G74" i="1"/>
  <c r="H74" i="1" s="1"/>
  <c r="I74" i="1" s="1"/>
  <c r="E74" i="1"/>
  <c r="H73" i="1"/>
  <c r="I73" i="1" s="1"/>
  <c r="G73" i="1"/>
  <c r="E73" i="1"/>
  <c r="E72" i="1"/>
  <c r="E71" i="1"/>
  <c r="E70" i="1"/>
  <c r="G70" i="1" s="1"/>
  <c r="E69" i="1"/>
  <c r="E68" i="1"/>
  <c r="G67" i="1"/>
  <c r="E67" i="1"/>
  <c r="H67" i="1" s="1"/>
  <c r="I67" i="1" s="1"/>
  <c r="E66" i="1"/>
  <c r="E64" i="1"/>
  <c r="G64" i="1" s="1"/>
  <c r="H63" i="1"/>
  <c r="I63" i="1" s="1"/>
  <c r="G63" i="1"/>
  <c r="E63" i="1"/>
  <c r="E62" i="1"/>
  <c r="G61" i="1"/>
  <c r="H61" i="1" s="1"/>
  <c r="I61" i="1" s="1"/>
  <c r="E61" i="1"/>
  <c r="E60" i="1"/>
  <c r="E59" i="1"/>
  <c r="G59" i="1" s="1"/>
  <c r="E58" i="1"/>
  <c r="G57" i="1"/>
  <c r="E57" i="1"/>
  <c r="H57" i="1" s="1"/>
  <c r="I57" i="1" s="1"/>
  <c r="E56" i="1"/>
  <c r="G56" i="1" s="1"/>
  <c r="H56" i="1" s="1"/>
  <c r="I56" i="1" s="1"/>
  <c r="E55" i="1"/>
  <c r="E54" i="1"/>
  <c r="E53" i="1"/>
  <c r="G52" i="1"/>
  <c r="H52" i="1" s="1"/>
  <c r="I52" i="1" s="1"/>
  <c r="E52" i="1"/>
  <c r="E51" i="1"/>
  <c r="G51" i="1" s="1"/>
  <c r="E50" i="1"/>
  <c r="G50" i="1" s="1"/>
  <c r="E49" i="1"/>
  <c r="G49" i="1" s="1"/>
  <c r="E48" i="1"/>
  <c r="E47" i="1"/>
  <c r="A47" i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E46" i="1"/>
  <c r="G46" i="1" s="1"/>
  <c r="H46" i="1" s="1"/>
  <c r="I46" i="1" s="1"/>
  <c r="A46" i="1"/>
  <c r="G45" i="1"/>
  <c r="H45" i="1" s="1"/>
  <c r="I45" i="1" s="1"/>
  <c r="E45" i="1"/>
  <c r="G42" i="1"/>
  <c r="H42" i="1" s="1"/>
  <c r="I42" i="1" s="1"/>
  <c r="E42" i="1"/>
  <c r="E40" i="1"/>
  <c r="E37" i="1"/>
  <c r="G37" i="1" s="1"/>
  <c r="E35" i="1"/>
  <c r="G32" i="1"/>
  <c r="E32" i="1"/>
  <c r="H32" i="1" s="1"/>
  <c r="I32" i="1" s="1"/>
  <c r="E30" i="1"/>
  <c r="G30" i="1" s="1"/>
  <c r="H30" i="1" s="1"/>
  <c r="I30" i="1" s="1"/>
  <c r="E27" i="1"/>
  <c r="E25" i="1"/>
  <c r="G25" i="1" s="1"/>
  <c r="E22" i="1"/>
  <c r="G20" i="1"/>
  <c r="H20" i="1" s="1"/>
  <c r="I20" i="1" s="1"/>
  <c r="E20" i="1"/>
  <c r="E17" i="1"/>
  <c r="E15" i="1"/>
  <c r="E12" i="1"/>
  <c r="G12" i="1" s="1"/>
  <c r="E11" i="1"/>
  <c r="G11" i="1" s="1"/>
  <c r="E9" i="1"/>
  <c r="A9" i="1"/>
  <c r="A11" i="1" s="1"/>
  <c r="A12" i="1" s="1"/>
  <c r="A15" i="1" s="1"/>
  <c r="A17" i="1" s="1"/>
  <c r="A20" i="1" s="1"/>
  <c r="A22" i="1" s="1"/>
  <c r="A25" i="1" s="1"/>
  <c r="A27" i="1" s="1"/>
  <c r="A30" i="1" s="1"/>
  <c r="A32" i="1" s="1"/>
  <c r="A35" i="1" s="1"/>
  <c r="A37" i="1" s="1"/>
  <c r="A40" i="1" s="1"/>
  <c r="A42" i="1" s="1"/>
  <c r="E7" i="1"/>
  <c r="G7" i="1" s="1"/>
  <c r="H7" i="1" s="1"/>
  <c r="I7" i="1" s="1"/>
  <c r="H47" i="1" l="1"/>
  <c r="I47" i="1" s="1"/>
  <c r="H160" i="1"/>
  <c r="I160" i="1" s="1"/>
  <c r="H117" i="1"/>
  <c r="I117" i="1" s="1"/>
  <c r="H53" i="1"/>
  <c r="I53" i="1" s="1"/>
  <c r="H17" i="1"/>
  <c r="I17" i="1" s="1"/>
  <c r="H77" i="1"/>
  <c r="I77" i="1" s="1"/>
  <c r="H22" i="1"/>
  <c r="I22" i="1" s="1"/>
  <c r="H168" i="1"/>
  <c r="I168" i="1" s="1"/>
  <c r="H147" i="1"/>
  <c r="I147" i="1" s="1"/>
  <c r="H27" i="1"/>
  <c r="I27" i="1" s="1"/>
  <c r="H130" i="1"/>
  <c r="I130" i="1" s="1"/>
  <c r="H131" i="1"/>
  <c r="I131" i="1" s="1"/>
  <c r="H110" i="1"/>
  <c r="I110" i="1" s="1"/>
  <c r="H90" i="1"/>
  <c r="I90" i="1" s="1"/>
  <c r="H148" i="1"/>
  <c r="I148" i="1" s="1"/>
  <c r="H35" i="1"/>
  <c r="I35" i="1" s="1"/>
  <c r="H89" i="1"/>
  <c r="I89" i="1" s="1"/>
  <c r="H112" i="1"/>
  <c r="I112" i="1" s="1"/>
  <c r="H69" i="1"/>
  <c r="I69" i="1" s="1"/>
  <c r="H71" i="1"/>
  <c r="I71" i="1" s="1"/>
  <c r="H119" i="1"/>
  <c r="I119" i="1" s="1"/>
  <c r="H142" i="1"/>
  <c r="I142" i="1" s="1"/>
  <c r="H76" i="1"/>
  <c r="I76" i="1" s="1"/>
  <c r="H101" i="1"/>
  <c r="I101" i="1" s="1"/>
  <c r="H58" i="1"/>
  <c r="I58" i="1" s="1"/>
  <c r="H60" i="1"/>
  <c r="I60" i="1" s="1"/>
  <c r="H127" i="1"/>
  <c r="I127" i="1" s="1"/>
  <c r="G47" i="1"/>
  <c r="H88" i="1"/>
  <c r="I88" i="1" s="1"/>
  <c r="H146" i="1"/>
  <c r="I146" i="1" s="1"/>
  <c r="H64" i="1"/>
  <c r="I64" i="1" s="1"/>
  <c r="H153" i="1"/>
  <c r="I153" i="1" s="1"/>
  <c r="H100" i="1"/>
  <c r="I100" i="1" s="1"/>
  <c r="H159" i="1"/>
  <c r="I159" i="1" s="1"/>
  <c r="G77" i="1"/>
  <c r="H11" i="1"/>
  <c r="I11" i="1" s="1"/>
  <c r="G66" i="1"/>
  <c r="H66" i="1" s="1"/>
  <c r="I66" i="1" s="1"/>
  <c r="H165" i="1"/>
  <c r="I165" i="1" s="1"/>
  <c r="H124" i="1"/>
  <c r="I124" i="1" s="1"/>
  <c r="G142" i="1"/>
  <c r="H25" i="1"/>
  <c r="I25" i="1" s="1"/>
  <c r="H83" i="1"/>
  <c r="I83" i="1" s="1"/>
  <c r="H49" i="1"/>
  <c r="I49" i="1" s="1"/>
  <c r="H78" i="1"/>
  <c r="I78" i="1" s="1"/>
  <c r="H108" i="1"/>
  <c r="I108" i="1" s="1"/>
  <c r="H166" i="1"/>
  <c r="I166" i="1" s="1"/>
  <c r="G27" i="1"/>
  <c r="G55" i="1"/>
  <c r="H55" i="1" s="1"/>
  <c r="I55" i="1" s="1"/>
  <c r="G84" i="1"/>
  <c r="H84" i="1" s="1"/>
  <c r="I84" i="1" s="1"/>
  <c r="G114" i="1"/>
  <c r="H114" i="1" s="1"/>
  <c r="I114" i="1" s="1"/>
  <c r="G143" i="1"/>
  <c r="H143" i="1" s="1"/>
  <c r="I143" i="1" s="1"/>
  <c r="H158" i="1"/>
  <c r="I158" i="1" s="1"/>
  <c r="G164" i="1"/>
  <c r="H164" i="1" s="1"/>
  <c r="I164" i="1" s="1"/>
  <c r="H105" i="1"/>
  <c r="I105" i="1" s="1"/>
  <c r="H135" i="1"/>
  <c r="I135" i="1" s="1"/>
  <c r="G71" i="1"/>
  <c r="H82" i="1"/>
  <c r="I82" i="1" s="1"/>
  <c r="H37" i="1"/>
  <c r="I37" i="1" s="1"/>
  <c r="H106" i="1"/>
  <c r="I106" i="1" s="1"/>
  <c r="G160" i="1"/>
  <c r="H12" i="1"/>
  <c r="I12" i="1" s="1"/>
  <c r="H137" i="1"/>
  <c r="I137" i="1" s="1"/>
  <c r="H70" i="1"/>
  <c r="I70" i="1" s="1"/>
  <c r="G117" i="1"/>
  <c r="G22" i="1"/>
  <c r="H123" i="1"/>
  <c r="I123" i="1" s="1"/>
  <c r="H99" i="1"/>
  <c r="I99" i="1" s="1"/>
  <c r="G9" i="1"/>
  <c r="H9" i="1" s="1"/>
  <c r="I9" i="1" s="1"/>
  <c r="G76" i="1"/>
  <c r="G147" i="1"/>
  <c r="H59" i="1"/>
  <c r="I59" i="1" s="1"/>
  <c r="G95" i="1"/>
  <c r="H95" i="1" s="1"/>
  <c r="I95" i="1" s="1"/>
  <c r="G54" i="1"/>
  <c r="H54" i="1" s="1"/>
  <c r="I54" i="1" s="1"/>
  <c r="G113" i="1"/>
  <c r="H113" i="1" s="1"/>
  <c r="I113" i="1" s="1"/>
  <c r="G15" i="1"/>
  <c r="H15" i="1" s="1"/>
  <c r="I15" i="1" s="1"/>
  <c r="G167" i="1"/>
  <c r="H167" i="1" s="1"/>
  <c r="I167" i="1" s="1"/>
  <c r="H50" i="1"/>
  <c r="I50" i="1" s="1"/>
  <c r="G68" i="1"/>
  <c r="H68" i="1" s="1"/>
  <c r="I68" i="1" s="1"/>
  <c r="H79" i="1"/>
  <c r="I79" i="1" s="1"/>
  <c r="G97" i="1"/>
  <c r="H97" i="1" s="1"/>
  <c r="I97" i="1" s="1"/>
  <c r="H109" i="1"/>
  <c r="I109" i="1" s="1"/>
  <c r="G126" i="1"/>
  <c r="H126" i="1" s="1"/>
  <c r="I126" i="1" s="1"/>
  <c r="H138" i="1"/>
  <c r="I138" i="1" s="1"/>
  <c r="G156" i="1"/>
  <c r="H156" i="1" s="1"/>
  <c r="I156" i="1" s="1"/>
  <c r="G35" i="1"/>
  <c r="G53" i="1"/>
  <c r="G112" i="1"/>
  <c r="G89" i="1"/>
  <c r="G118" i="1"/>
  <c r="H118" i="1" s="1"/>
  <c r="I118" i="1" s="1"/>
  <c r="G130" i="1"/>
  <c r="H136" i="1"/>
  <c r="I136" i="1" s="1"/>
  <c r="G92" i="1"/>
  <c r="H92" i="1" s="1"/>
  <c r="I92" i="1" s="1"/>
  <c r="G17" i="1"/>
  <c r="G110" i="1"/>
  <c r="H121" i="1"/>
  <c r="I121" i="1" s="1"/>
  <c r="G139" i="1"/>
  <c r="H139" i="1" s="1"/>
  <c r="I139" i="1" s="1"/>
  <c r="H151" i="1"/>
  <c r="I151" i="1" s="1"/>
  <c r="G168" i="1"/>
  <c r="H51" i="1"/>
  <c r="I51" i="1" s="1"/>
  <c r="G69" i="1"/>
  <c r="H80" i="1"/>
  <c r="I80" i="1" s="1"/>
  <c r="G98" i="1"/>
  <c r="H98" i="1" s="1"/>
  <c r="I98" i="1" s="1"/>
  <c r="G127" i="1"/>
  <c r="G157" i="1"/>
  <c r="H157" i="1" s="1"/>
  <c r="I157" i="1" s="1"/>
  <c r="G129" i="1"/>
  <c r="H129" i="1" s="1"/>
  <c r="I129" i="1" s="1"/>
  <c r="G62" i="1"/>
  <c r="H62" i="1" s="1"/>
  <c r="I62" i="1" s="1"/>
  <c r="G141" i="1"/>
  <c r="H141" i="1" s="1"/>
  <c r="I141" i="1" s="1"/>
  <c r="G58" i="1"/>
  <c r="G48" i="1"/>
  <c r="H48" i="1" s="1"/>
  <c r="I48" i="1" s="1"/>
  <c r="G154" i="1"/>
  <c r="H154" i="1" s="1"/>
  <c r="I154" i="1" s="1"/>
  <c r="G72" i="1"/>
  <c r="H72" i="1" s="1"/>
  <c r="I72" i="1" s="1"/>
  <c r="G101" i="1"/>
  <c r="G131" i="1"/>
  <c r="G40" i="1"/>
  <c r="H40" i="1" s="1"/>
  <c r="I40" i="1" s="1"/>
  <c r="G60" i="1"/>
  <c r="G90" i="1"/>
  <c r="G119" i="1"/>
  <c r="G148" i="1"/>
  <c r="I172" i="1" l="1"/>
</calcChain>
</file>

<file path=xl/sharedStrings.xml><?xml version="1.0" encoding="utf-8"?>
<sst xmlns="http://schemas.openxmlformats.org/spreadsheetml/2006/main" count="647" uniqueCount="67">
  <si>
    <t>PRESUPUESTO</t>
  </si>
  <si>
    <t>PROMEDIO</t>
  </si>
  <si>
    <t>JUAN CAMILO GÓMEZ C</t>
  </si>
  <si>
    <t>CS MAPAVA</t>
  </si>
  <si>
    <t>JSV CONSTRUCTORA S.A.S</t>
  </si>
  <si>
    <t>ITEM</t>
  </si>
  <si>
    <t>DESCRIPCION</t>
  </si>
  <si>
    <t>UND.</t>
  </si>
  <si>
    <t>CANT.</t>
  </si>
  <si>
    <t>V. UNIT</t>
  </si>
  <si>
    <t>TOTAL</t>
  </si>
  <si>
    <t>MEDELLÍN Y ÁREA METROPOLITANA</t>
  </si>
  <si>
    <t>MANTNIMIENTO PREVENTIVO</t>
  </si>
  <si>
    <t>AIRES ACONDICIONADOS CONVENCIONALES E  INVERTER (TIPO  MINI SPLIT , PISO TECHO Ó CASSETTE)</t>
  </si>
  <si>
    <t xml:space="preserve">Mantenimiento general del equipo, limpieza de filtros de aire (evaporadora), desincrustación química de serpentines (evaporadora y condensadora),  elementos electromecánicos (limpieza y lubricación), lubricación de partes móviles, ajuste de borneras y  terminales electricas, evaluación de variables de voltaje, amperaje  y presiones de refrigerante, ajustes de refrigerante. Entrega de informe de mantenimiento. </t>
  </si>
  <si>
    <t>UND</t>
  </si>
  <si>
    <t>AIRES ACONDICIONADOS CONVENCIONALES (TIPO  VENTANA)</t>
  </si>
  <si>
    <t xml:space="preserve">Mantenimiento general del equipo, limpieza de filtros de aire, desincrustación química de serpentines,  elementos electromecánicos (limpieza y lubricación), lubricación de partes móviles, ajuste de borneras y  terminales electricas, evaluación de variables de voltaje, amperaje  y presiones de refrigerante. Entrega de informe de mantenimiento. </t>
  </si>
  <si>
    <t>AIRES ACONDICIONADOS MULTI INVERTER o VRF (TIPO  MINI SPLIT, PISO TECHO Ó CASSETTE)</t>
  </si>
  <si>
    <t xml:space="preserve">CONDENSADORA: Mantenimiento general del equipo, limpieza de filtros de aire, desincrustación química de serpentines,  elementos electromecánicos (limpieza y lubricación), lubricación de partes móviles, ajuste de borneras y  terminales electricas, evaluación de variables de voltaje, amperaje  y presiones de refrigerante, ajustes de refrigerante. Entrega de informe de mantenimiento. </t>
  </si>
  <si>
    <t xml:space="preserve">EVAPORADORA: Mantenimiento general del equipo, limpieza de filtros de aire, desincrustación química de serpentines,  elementos electromecánicos (limpieza y lubricación), lubricación de partes móviles, ajuste de borneras y  terminales electricas, evaluación de variables de voltaje, amperaje  y presiones de refrigerante, ajustes de refrigerante. Entrega de informe de mantenimiento. </t>
  </si>
  <si>
    <t>BAJO CAUCA</t>
  </si>
  <si>
    <t>MAGDALENA MEDIO</t>
  </si>
  <si>
    <t>NORDESTE</t>
  </si>
  <si>
    <t>OCCIDENTE</t>
  </si>
  <si>
    <t>SUROESTE</t>
  </si>
  <si>
    <t>URABÁ</t>
  </si>
  <si>
    <t>MANTENIMIENTO CORRECTIVO (REPUESTOS)</t>
  </si>
  <si>
    <t>AIRE ACONDICIONADO CONVENCIONAL, INVERTER,  MULTI INVERTER O VRF (VENTANA, MINISPLIT, PISO TECHO Ó CASSETTE) 12000 BTU</t>
  </si>
  <si>
    <t>Suministro y cargue de Refrigerante R22; Incluye todos los elementos necesarios para su correcta ejecución y funcionamiento.</t>
  </si>
  <si>
    <t>LIBRA</t>
  </si>
  <si>
    <t>Suministro y cargue de Refrigerante R410A; Incluye todos los elementos necesarios para su correcta ejecución y funcionamiento.</t>
  </si>
  <si>
    <t>Suministro e instalación de  KIT (Sensores de temperatura y anticongelamiento) (CONDENSADORA); Incluye todos los elementos necesarios para su correcta instalación y funcionamiento.</t>
  </si>
  <si>
    <t>Suministro e instalación de  KIT (Sensores de temperatura y anticongelamiento) (EVAPORADORA); Incluye todos los elementos necesarios para su correcta instalación y funcionamiento.</t>
  </si>
  <si>
    <t xml:space="preserve"> Suministro e instalación de Kit de arranque  bajo torque (CONDENSADORA);  Incluye todos los elementos necesarios para su correcta instalación y funcionamiento.</t>
  </si>
  <si>
    <t xml:space="preserve"> Suministro e instalación de Capacitor de marcha para compresor (CONDENSADORA);  Incluye todos los elementos necesarios para su correcta instalación y funcionamiento.</t>
  </si>
  <si>
    <t xml:space="preserve"> Suministro e instalación de Capacitor para ventilador (CONDENSADORA); Incluye todos los elementos necesarios para su correcta instalación y funcionamiento.</t>
  </si>
  <si>
    <t xml:space="preserve"> Suministro e instalación de Capacitor para ventilador (EVAPORADORA); Incluye todos los elementos necesarios para su correcta instalación y funcionamiento.</t>
  </si>
  <si>
    <t>Suministro e instalación de Motor del ventilador (CONDENSADORA); Incluye todos los elementos necesarios para su correcta instalación y funcionamiento.</t>
  </si>
  <si>
    <t>Suministro e instalación de Motor del ventilador (EVAPORADORA); Incluye todos los elementos necesarios para su correcta instalación y funcionamiento.</t>
  </si>
  <si>
    <t>Suministro e instalación de Compresor rotativo (CONDENSADORA); Incluye todos los elementos necesarios para su correcta instalación y funcionamiento.</t>
  </si>
  <si>
    <t>Suministro e instalación de Compresor rotativo Inverter (CONDENSADORA); Incluye todos los elementos necesarios para su correcta instalación y funcionamiento.</t>
  </si>
  <si>
    <t>Suministro e instalación de Tarjeta electrónica convencional ó inverter (EVAPORADORA); Incluye todos los elementos necesarios para su correcta instalación y funcionamiento.</t>
  </si>
  <si>
    <t>Suministro e instalación de Tarjeta electrónica  convencional ó inverter (CONDENSADORA); Incluye todos los elementos necesarios para su correcta instalación y funcionamiento.</t>
  </si>
  <si>
    <t>Suministro de Control remoto original (con pilas).</t>
  </si>
  <si>
    <t>Suministro e instalación de Control remoto generico (con pilas).</t>
  </si>
  <si>
    <t xml:space="preserve">Suministro e instalación de Aislamiento termico rubatex; Incluye todos los elementos necesarios para su correcta instalación y funcionamiento. </t>
  </si>
  <si>
    <t>M</t>
  </si>
  <si>
    <t xml:space="preserve">Suministro e instalación de Bomba de drenaje TIPO ORANGE;  Incluye todos los elementos necesarios para su correcta instalación y funcionamiento. </t>
  </si>
  <si>
    <t xml:space="preserve">Construcción de trampa de aceite para aire acondicionado;  Incluye todos los elementos necesarios para su correcta ejecución y funcionamiento. </t>
  </si>
  <si>
    <t xml:space="preserve">Corrección de fugas, prueba de estanqueidad (hidroestática), prueba de vacío;  Incluye todos los elementos necesarios para su correcta ejecución y funcionamiento. </t>
  </si>
  <si>
    <t>GLB</t>
  </si>
  <si>
    <t>AIRE ACONDICIONADO CONVENCIONAL, INVERTER, MULTI INVERTER O VRF (VENTANA, MINISPLIT, PISO TECHO Ó CASSETTE) 18000 BTU</t>
  </si>
  <si>
    <t>AIRE ACONDICIONADO CONVENCIONAL, INVERTER, MULTI INVERTER O VRF (VENTANA, MINISPLIT, PISO TECHO Ó CASSETTE) 24000 BTU</t>
  </si>
  <si>
    <t>AIRE ACONDICIONADO CONVENCIONAL,  INVERTER, MULTI INVERTER O VRF (MINISPLIT, PISO TECHO Ó CASSETTE) 36000 BTU</t>
  </si>
  <si>
    <t>Suministro y cargue de Refrigerante  R410A; Incluye todos los elementos necesarios para su correcta ejecución y funcionamiento.</t>
  </si>
  <si>
    <t>Suministro e instalación de Compresor scroll (CONDENSADORA); Incluye todos los elementos necesarios para su correcta instalación y funcionamiento.</t>
  </si>
  <si>
    <t>Suministro e instalación de Compresor Inverter (CONDENSADORA); Incluye todos los elementos necesarios para su correcta instalación y funcionamiento.</t>
  </si>
  <si>
    <t>AIRE ACONDICIONADO CONVENCIONAL, INVERTER, MULTI INVERTER O VRF (MINISPLIT, PISO TECHO Ó CASSETTE) 48000 BTU</t>
  </si>
  <si>
    <t xml:space="preserve"> Suministro e instalación de Kit de arranque  alto  torque (CONDENSADORA);  Incluye todos los elementos necesarios para su correcta instalación y funcionamiento.</t>
  </si>
  <si>
    <t xml:space="preserve">Suministro e instalación de Bobina Solenoide (CONDENSADORA) para aires multi inverter o VRF;  Incluye todos los elementos necesarios para su correcta instalación y funcionamiento. </t>
  </si>
  <si>
    <t>AIRE ACONDICIONADO CONVENCIONAL,  INVERTER, MULTI INVERTER O VRF (MINISPLIT, PISO TECHO Ó CASSETTE) 60000 BTU</t>
  </si>
  <si>
    <t>SUBTOTAL</t>
  </si>
  <si>
    <t>IVA</t>
  </si>
  <si>
    <t>%IVA</t>
  </si>
  <si>
    <t>SUBTOTAL + IVA UNIT.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</si>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</sst>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$-240A]\ * #,##0.00_-;\-[$$-240A]\ * #,##0.00_-;_-[$$-240A]\ 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43" fontId="4" fillId="6" borderId="1" xfId="1" applyFont="1" applyFill="1" applyBorder="1" applyAlignment="1">
      <alignment horizontal="center" vertical="center"/>
    </xf>
    <xf numFmtId="43" fontId="4" fillId="6" borderId="1" xfId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/>
    </xf>
    <xf numFmtId="43" fontId="4" fillId="4" borderId="1" xfId="1" applyFont="1" applyFill="1" applyBorder="1" applyAlignment="1">
      <alignment horizontal="center" vertical="center"/>
    </xf>
    <xf numFmtId="43" fontId="4" fillId="5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164" fontId="3" fillId="6" borderId="1" xfId="1" applyNumberFormat="1" applyFont="1" applyFill="1" applyBorder="1" applyAlignment="1">
      <alignment vertical="center"/>
    </xf>
    <xf numFmtId="9" fontId="3" fillId="6" borderId="1" xfId="2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 wrapText="1"/>
    </xf>
    <xf numFmtId="164" fontId="3" fillId="7" borderId="1" xfId="1" applyNumberFormat="1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43" fontId="3" fillId="2" borderId="1" xfId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43" fontId="3" fillId="6" borderId="0" xfId="1" applyFont="1" applyFill="1" applyAlignment="1">
      <alignment vertical="center"/>
    </xf>
    <xf numFmtId="9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9C08438C-6793-4216-895B-333734566EB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14E636BC-889F-4611-AFD8-B4DBD1D8A4ED}"/>
            </a:ext>
            <a:ext uri="{147F2762-F138-4A5C-976F-8EAC2B608ADB}">
              <a16:predDERef xmlns:a16="http://schemas.microsoft.com/office/drawing/2014/main" pred="{9C08438C-6793-4216-895B-333734566EB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B510E32B-B839-4AF0-8F93-61987F3FF92D}"/>
            </a:ext>
            <a:ext uri="{147F2762-F138-4A5C-976F-8EAC2B608ADB}">
              <a16:predDERef xmlns:a16="http://schemas.microsoft.com/office/drawing/2014/main" pred="{14E636BC-889F-4611-AFD8-B4DBD1D8A4E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6605B949-C586-461C-8928-49E82A425FD6}"/>
            </a:ext>
            <a:ext uri="{147F2762-F138-4A5C-976F-8EAC2B608ADB}">
              <a16:predDERef xmlns:a16="http://schemas.microsoft.com/office/drawing/2014/main" pred="{B510E32B-B839-4AF0-8F93-61987F3FF92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A23EA214-3888-4C8B-918A-3D6C91B33B50}"/>
            </a:ext>
            <a:ext uri="{147F2762-F138-4A5C-976F-8EAC2B608ADB}">
              <a16:predDERef xmlns:a16="http://schemas.microsoft.com/office/drawing/2014/main" pred="{6605B949-C586-461C-8928-49E82A425FD6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55D37846-3BEF-4C6A-9FC4-D4E0BDA3539B}"/>
            </a:ext>
            <a:ext uri="{147F2762-F138-4A5C-976F-8EAC2B608ADB}">
              <a16:predDERef xmlns:a16="http://schemas.microsoft.com/office/drawing/2014/main" pred="{A23EA214-3888-4C8B-918A-3D6C91B33B5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9DB3FE3D-6C83-4E73-B4A9-22FFB001BF13}"/>
            </a:ext>
            <a:ext uri="{147F2762-F138-4A5C-976F-8EAC2B608ADB}">
              <a16:predDERef xmlns:a16="http://schemas.microsoft.com/office/drawing/2014/main" pred="{55D37846-3BEF-4C6A-9FC4-D4E0BDA3539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5DB43BC9-964D-483B-BDB8-BF98F995BA33}"/>
            </a:ext>
            <a:ext uri="{147F2762-F138-4A5C-976F-8EAC2B608ADB}">
              <a16:predDERef xmlns:a16="http://schemas.microsoft.com/office/drawing/2014/main" pred="{9DB3FE3D-6C83-4E73-B4A9-22FFB001BF1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C757157C-6742-4A83-9101-B8667DBBB689}"/>
            </a:ext>
            <a:ext uri="{147F2762-F138-4A5C-976F-8EAC2B608ADB}">
              <a16:predDERef xmlns:a16="http://schemas.microsoft.com/office/drawing/2014/main" pred="{5DB43BC9-964D-483B-BDB8-BF98F995BA3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C3A610B4-4E19-4D52-9AA7-129D7A4D0B02}"/>
            </a:ext>
            <a:ext uri="{147F2762-F138-4A5C-976F-8EAC2B608ADB}">
              <a16:predDERef xmlns:a16="http://schemas.microsoft.com/office/drawing/2014/main" pred="{C757157C-6742-4A83-9101-B8667DBBB68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60D44E98-2D27-4BEC-A584-0423161BEF83}"/>
            </a:ext>
            <a:ext uri="{147F2762-F138-4A5C-976F-8EAC2B608ADB}">
              <a16:predDERef xmlns:a16="http://schemas.microsoft.com/office/drawing/2014/main" pred="{C3A610B4-4E19-4D52-9AA7-129D7A4D0B0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5C226F4D-99DE-439F-ABA7-47CE48F48697}"/>
            </a:ext>
            <a:ext uri="{147F2762-F138-4A5C-976F-8EAC2B608ADB}">
              <a16:predDERef xmlns:a16="http://schemas.microsoft.com/office/drawing/2014/main" pred="{60D44E98-2D27-4BEC-A584-0423161BEF8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379F036D-677A-4CDF-8A69-ACFA469179A2}"/>
            </a:ext>
            <a:ext uri="{147F2762-F138-4A5C-976F-8EAC2B608ADB}">
              <a16:predDERef xmlns:a16="http://schemas.microsoft.com/office/drawing/2014/main" pred="{5C226F4D-99DE-439F-ABA7-47CE48F4869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4B46EC67-1B5A-4987-8147-D310542AE97D}"/>
            </a:ext>
            <a:ext uri="{147F2762-F138-4A5C-976F-8EAC2B608ADB}">
              <a16:predDERef xmlns:a16="http://schemas.microsoft.com/office/drawing/2014/main" pred="{379F036D-677A-4CDF-8A69-ACFA469179A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FEB5B1D8-0EA2-40B4-BEA5-9BEB3DA27C3F}"/>
            </a:ext>
            <a:ext uri="{147F2762-F138-4A5C-976F-8EAC2B608ADB}">
              <a16:predDERef xmlns:a16="http://schemas.microsoft.com/office/drawing/2014/main" pred="{4B46EC67-1B5A-4987-8147-D310542AE97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5F47F5A4-0DAC-4EE3-BF35-26A99F4465F5}"/>
            </a:ext>
            <a:ext uri="{147F2762-F138-4A5C-976F-8EAC2B608ADB}">
              <a16:predDERef xmlns:a16="http://schemas.microsoft.com/office/drawing/2014/main" pred="{FEB5B1D8-0EA2-40B4-BEA5-9BEB3DA27C3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D1A7E883-342C-443F-81CF-A636A519F641}"/>
            </a:ext>
            <a:ext uri="{147F2762-F138-4A5C-976F-8EAC2B608ADB}">
              <a16:predDERef xmlns:a16="http://schemas.microsoft.com/office/drawing/2014/main" pred="{5F47F5A4-0DAC-4EE3-BF35-26A99F4465F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F5C4DE08-6C2A-4AF1-AA0F-56B3CC522312}"/>
            </a:ext>
            <a:ext uri="{147F2762-F138-4A5C-976F-8EAC2B608ADB}">
              <a16:predDERef xmlns:a16="http://schemas.microsoft.com/office/drawing/2014/main" pred="{D1A7E883-342C-443F-81CF-A636A519F64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5E3E101B-2FF1-4C9E-8CB1-B4733F343432}"/>
            </a:ext>
            <a:ext uri="{147F2762-F138-4A5C-976F-8EAC2B608ADB}">
              <a16:predDERef xmlns:a16="http://schemas.microsoft.com/office/drawing/2014/main" pred="{F5C4DE08-6C2A-4AF1-AA0F-56B3CC52231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E04613E1-7376-4342-8AE1-57F97152829C}"/>
            </a:ext>
            <a:ext uri="{147F2762-F138-4A5C-976F-8EAC2B608ADB}">
              <a16:predDERef xmlns:a16="http://schemas.microsoft.com/office/drawing/2014/main" pred="{5E3E101B-2FF1-4C9E-8CB1-B4733F34343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88C3AE6F-43FD-42AC-8F7F-0CF966E2DC9E}"/>
            </a:ext>
            <a:ext uri="{147F2762-F138-4A5C-976F-8EAC2B608ADB}">
              <a16:predDERef xmlns:a16="http://schemas.microsoft.com/office/drawing/2014/main" pred="{E04613E1-7376-4342-8AE1-57F97152829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6F50565B-722D-4048-A534-985640B9476F}"/>
            </a:ext>
            <a:ext uri="{147F2762-F138-4A5C-976F-8EAC2B608ADB}">
              <a16:predDERef xmlns:a16="http://schemas.microsoft.com/office/drawing/2014/main" pred="{88C3AE6F-43FD-42AC-8F7F-0CF966E2DC9E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03B94108-0890-4CFA-B377-D68D7E2CF434}"/>
            </a:ext>
            <a:ext uri="{147F2762-F138-4A5C-976F-8EAC2B608ADB}">
              <a16:predDERef xmlns:a16="http://schemas.microsoft.com/office/drawing/2014/main" pred="{6F50565B-722D-4048-A534-985640B9476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16DEBB95-9762-47BD-9599-55DE877E5C59}"/>
            </a:ext>
            <a:ext uri="{147F2762-F138-4A5C-976F-8EAC2B608ADB}">
              <a16:predDERef xmlns:a16="http://schemas.microsoft.com/office/drawing/2014/main" pred="{03B94108-0890-4CFA-B377-D68D7E2CF43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1403516F-DF61-42F1-B65A-0AE0A87F7850}"/>
            </a:ext>
            <a:ext uri="{147F2762-F138-4A5C-976F-8EAC2B608ADB}">
              <a16:predDERef xmlns:a16="http://schemas.microsoft.com/office/drawing/2014/main" pred="{16DEBB95-9762-47BD-9599-55DE877E5C5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AF541159-47F6-4F48-903D-7721308535F3}"/>
            </a:ext>
            <a:ext uri="{147F2762-F138-4A5C-976F-8EAC2B608ADB}">
              <a16:predDERef xmlns:a16="http://schemas.microsoft.com/office/drawing/2014/main" pred="{1403516F-DF61-42F1-B65A-0AE0A87F785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A6B89993-12BD-4CDF-B151-7FE6161E8E2C}"/>
            </a:ext>
            <a:ext uri="{147F2762-F138-4A5C-976F-8EAC2B608ADB}">
              <a16:predDERef xmlns:a16="http://schemas.microsoft.com/office/drawing/2014/main" pred="{AF541159-47F6-4F48-903D-7721308535F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B4EEFDD1-E73D-4422-9A14-45E2E278B715}"/>
            </a:ext>
            <a:ext uri="{147F2762-F138-4A5C-976F-8EAC2B608ADB}">
              <a16:predDERef xmlns:a16="http://schemas.microsoft.com/office/drawing/2014/main" pred="{A6B89993-12BD-4CDF-B151-7FE6161E8E2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D6D06CDF-7C8F-495B-84F5-E8D693CB79B6}"/>
            </a:ext>
            <a:ext uri="{147F2762-F138-4A5C-976F-8EAC2B608ADB}">
              <a16:predDERef xmlns:a16="http://schemas.microsoft.com/office/drawing/2014/main" pred="{B4EEFDD1-E73D-4422-9A14-45E2E278B71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5A4CF467-2B70-4B75-84E9-304C187B0CB5}"/>
            </a:ext>
            <a:ext uri="{147F2762-F138-4A5C-976F-8EAC2B608ADB}">
              <a16:predDERef xmlns:a16="http://schemas.microsoft.com/office/drawing/2014/main" pred="{D6D06CDF-7C8F-495B-84F5-E8D693CB79B6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A1E58B36-7EC6-46FB-9766-F683D62B3B58}"/>
            </a:ext>
            <a:ext uri="{147F2762-F138-4A5C-976F-8EAC2B608ADB}">
              <a16:predDERef xmlns:a16="http://schemas.microsoft.com/office/drawing/2014/main" pred="{5A4CF467-2B70-4B75-84E9-304C187B0CB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4D9B3E41-5BAE-4DD9-9DE8-1E037747737D}"/>
            </a:ext>
            <a:ext uri="{147F2762-F138-4A5C-976F-8EAC2B608ADB}">
              <a16:predDERef xmlns:a16="http://schemas.microsoft.com/office/drawing/2014/main" pred="{A1E58B36-7EC6-46FB-9766-F683D62B3B5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B9A66920-BBE9-434B-90AE-E078C915E801}"/>
            </a:ext>
            <a:ext uri="{147F2762-F138-4A5C-976F-8EAC2B608ADB}">
              <a16:predDERef xmlns:a16="http://schemas.microsoft.com/office/drawing/2014/main" pred="{4D9B3E41-5BAE-4DD9-9DE8-1E037747737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218087CE-34BB-4547-8C67-0336D6645847}"/>
            </a:ext>
            <a:ext uri="{147F2762-F138-4A5C-976F-8EAC2B608ADB}">
              <a16:predDERef xmlns:a16="http://schemas.microsoft.com/office/drawing/2014/main" pred="{B9A66920-BBE9-434B-90AE-E078C915E80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51E7BB1F-D8C2-4DCD-B5AD-9282EE65DC41}"/>
            </a:ext>
            <a:ext uri="{147F2762-F138-4A5C-976F-8EAC2B608ADB}">
              <a16:predDERef xmlns:a16="http://schemas.microsoft.com/office/drawing/2014/main" pred="{218087CE-34BB-4547-8C67-0336D664584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DB2098AB-CD98-4A5A-B390-F4C04A335980}"/>
            </a:ext>
            <a:ext uri="{147F2762-F138-4A5C-976F-8EAC2B608ADB}">
              <a16:predDERef xmlns:a16="http://schemas.microsoft.com/office/drawing/2014/main" pred="{51E7BB1F-D8C2-4DCD-B5AD-9282EE65DC4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DE50D8A7-6222-464F-B782-35DF28662D4D}"/>
            </a:ext>
            <a:ext uri="{147F2762-F138-4A5C-976F-8EAC2B608ADB}">
              <a16:predDERef xmlns:a16="http://schemas.microsoft.com/office/drawing/2014/main" pred="{DB2098AB-CD98-4A5A-B390-F4C04A33598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4A1E8F28-DE8D-4D5A-A98D-B6739CDE642F}"/>
            </a:ext>
            <a:ext uri="{147F2762-F138-4A5C-976F-8EAC2B608ADB}">
              <a16:predDERef xmlns:a16="http://schemas.microsoft.com/office/drawing/2014/main" pred="{DE50D8A7-6222-464F-B782-35DF28662D4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A4FCC61F-BF41-43E5-B3C8-B1B68F341FF9}"/>
            </a:ext>
            <a:ext uri="{147F2762-F138-4A5C-976F-8EAC2B608ADB}">
              <a16:predDERef xmlns:a16="http://schemas.microsoft.com/office/drawing/2014/main" pred="{4A1E8F28-DE8D-4D5A-A98D-B6739CDE642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092311BB-3701-45BF-BE66-F58B3EE96AD0}"/>
            </a:ext>
            <a:ext uri="{147F2762-F138-4A5C-976F-8EAC2B608ADB}">
              <a16:predDERef xmlns:a16="http://schemas.microsoft.com/office/drawing/2014/main" pred="{A4FCC61F-BF41-43E5-B3C8-B1B68F341FF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BFC2E880-D4D3-4235-BFF9-914304E77438}"/>
            </a:ext>
            <a:ext uri="{147F2762-F138-4A5C-976F-8EAC2B608ADB}">
              <a16:predDERef xmlns:a16="http://schemas.microsoft.com/office/drawing/2014/main" pred="{092311BB-3701-45BF-BE66-F58B3EE96AD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1E639E30-E1BC-41D7-B2EF-204D2FED2231}"/>
            </a:ext>
            <a:ext uri="{147F2762-F138-4A5C-976F-8EAC2B608ADB}">
              <a16:predDERef xmlns:a16="http://schemas.microsoft.com/office/drawing/2014/main" pred="{BFC2E880-D4D3-4235-BFF9-914304E7743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DD1864EF-EC30-4D92-84D4-6B6CDEAA127F}"/>
            </a:ext>
            <a:ext uri="{147F2762-F138-4A5C-976F-8EAC2B608ADB}">
              <a16:predDERef xmlns:a16="http://schemas.microsoft.com/office/drawing/2014/main" pred="{1E639E30-E1BC-41D7-B2EF-204D2FED223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73996F81-37C8-4BC5-A972-4E262B01B8C2}"/>
            </a:ext>
            <a:ext uri="{147F2762-F138-4A5C-976F-8EAC2B608ADB}">
              <a16:predDERef xmlns:a16="http://schemas.microsoft.com/office/drawing/2014/main" pred="{DD1864EF-EC30-4D92-84D4-6B6CDEAA127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4231B8B3-8901-40DF-83AB-147359FCB456}"/>
            </a:ext>
            <a:ext uri="{147F2762-F138-4A5C-976F-8EAC2B608ADB}">
              <a16:predDERef xmlns:a16="http://schemas.microsoft.com/office/drawing/2014/main" pred="{73996F81-37C8-4BC5-A972-4E262B01B8C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34BEE645-8668-4580-8333-28A9E82D61D1}"/>
            </a:ext>
            <a:ext uri="{147F2762-F138-4A5C-976F-8EAC2B608ADB}">
              <a16:predDERef xmlns:a16="http://schemas.microsoft.com/office/drawing/2014/main" pred="{4231B8B3-8901-40DF-83AB-147359FCB456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34C64272-8049-427C-B48A-B6EB7880C584}"/>
            </a:ext>
            <a:ext uri="{147F2762-F138-4A5C-976F-8EAC2B608ADB}">
              <a16:predDERef xmlns:a16="http://schemas.microsoft.com/office/drawing/2014/main" pred="{34BEE645-8668-4580-8333-28A9E82D61D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08FAD265-64FB-4EE6-B9FF-A7ED77505501}"/>
            </a:ext>
            <a:ext uri="{147F2762-F138-4A5C-976F-8EAC2B608ADB}">
              <a16:predDERef xmlns:a16="http://schemas.microsoft.com/office/drawing/2014/main" pred="{34C64272-8049-427C-B48A-B6EB7880C58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09F657E2-7F6E-43E7-BDA0-40847FB15AA1}"/>
            </a:ext>
            <a:ext uri="{147F2762-F138-4A5C-976F-8EAC2B608ADB}">
              <a16:predDERef xmlns:a16="http://schemas.microsoft.com/office/drawing/2014/main" pred="{08FAD265-64FB-4EE6-B9FF-A7ED7750550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589C2A14-22DD-4906-B201-3469B6DBE894}"/>
            </a:ext>
            <a:ext uri="{147F2762-F138-4A5C-976F-8EAC2B608ADB}">
              <a16:predDERef xmlns:a16="http://schemas.microsoft.com/office/drawing/2014/main" pred="{09F657E2-7F6E-43E7-BDA0-40847FB15AA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57172DF4-375D-467A-B3B9-78E0D337E7E3}"/>
            </a:ext>
            <a:ext uri="{147F2762-F138-4A5C-976F-8EAC2B608ADB}">
              <a16:predDERef xmlns:a16="http://schemas.microsoft.com/office/drawing/2014/main" pred="{589C2A14-22DD-4906-B201-3469B6DBE89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56C32EF7-456C-4135-93CC-ECD103A32C95}"/>
            </a:ext>
            <a:ext uri="{147F2762-F138-4A5C-976F-8EAC2B608ADB}">
              <a16:predDERef xmlns:a16="http://schemas.microsoft.com/office/drawing/2014/main" pred="{57172DF4-375D-467A-B3B9-78E0D337E7E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611CEACB-9089-4672-B5E3-14C2C64F4B47}"/>
            </a:ext>
            <a:ext uri="{147F2762-F138-4A5C-976F-8EAC2B608ADB}">
              <a16:predDERef xmlns:a16="http://schemas.microsoft.com/office/drawing/2014/main" pred="{56C32EF7-456C-4135-93CC-ECD103A32C9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C6BDBB90-2882-482B-B995-7C8F91EA95D8}"/>
            </a:ext>
            <a:ext uri="{147F2762-F138-4A5C-976F-8EAC2B608ADB}">
              <a16:predDERef xmlns:a16="http://schemas.microsoft.com/office/drawing/2014/main" pred="{611CEACB-9089-4672-B5E3-14C2C64F4B4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F2DF5F0C-1275-4CC8-A6FC-4476E30FBC7D}"/>
            </a:ext>
            <a:ext uri="{147F2762-F138-4A5C-976F-8EAC2B608ADB}">
              <a16:predDERef xmlns:a16="http://schemas.microsoft.com/office/drawing/2014/main" pred="{C6BDBB90-2882-482B-B995-7C8F91EA95D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0723AFAA-2C61-44FB-AC13-473137B0FE95}"/>
            </a:ext>
            <a:ext uri="{147F2762-F138-4A5C-976F-8EAC2B608ADB}">
              <a16:predDERef xmlns:a16="http://schemas.microsoft.com/office/drawing/2014/main" pred="{F2DF5F0C-1275-4CC8-A6FC-4476E30FBC7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9AB2A6A7-0D74-48B5-BBB6-68D9E12BA973}"/>
            </a:ext>
            <a:ext uri="{147F2762-F138-4A5C-976F-8EAC2B608ADB}">
              <a16:predDERef xmlns:a16="http://schemas.microsoft.com/office/drawing/2014/main" pred="{0723AFAA-2C61-44FB-AC13-473137B0FE9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175DEB97-7905-4555-9DD1-9B9060FFD11C}"/>
            </a:ext>
            <a:ext uri="{147F2762-F138-4A5C-976F-8EAC2B608ADB}">
              <a16:predDERef xmlns:a16="http://schemas.microsoft.com/office/drawing/2014/main" pred="{9AB2A6A7-0D74-48B5-BBB6-68D9E12BA97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D7E8B90C-13EC-4236-AA10-93D86E56504B}"/>
            </a:ext>
            <a:ext uri="{147F2762-F138-4A5C-976F-8EAC2B608ADB}">
              <a16:predDERef xmlns:a16="http://schemas.microsoft.com/office/drawing/2014/main" pred="{175DEB97-7905-4555-9DD1-9B9060FFD11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A6F84333-5527-4B80-9E87-5D0D764F0722}"/>
            </a:ext>
            <a:ext uri="{147F2762-F138-4A5C-976F-8EAC2B608ADB}">
              <a16:predDERef xmlns:a16="http://schemas.microsoft.com/office/drawing/2014/main" pred="{D7E8B90C-13EC-4236-AA10-93D86E56504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B00385F8-ECD0-4FE5-97F3-63D8814ACAA4}"/>
            </a:ext>
            <a:ext uri="{147F2762-F138-4A5C-976F-8EAC2B608ADB}">
              <a16:predDERef xmlns:a16="http://schemas.microsoft.com/office/drawing/2014/main" pred="{A6F84333-5527-4B80-9E87-5D0D764F072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1C1564DD-6085-4902-B13D-15F74CB0121F}"/>
            </a:ext>
            <a:ext uri="{147F2762-F138-4A5C-976F-8EAC2B608ADB}">
              <a16:predDERef xmlns:a16="http://schemas.microsoft.com/office/drawing/2014/main" pred="{B00385F8-ECD0-4FE5-97F3-63D8814ACAA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F0E148D0-CBF3-49C0-84FF-E6DD1D63734D}"/>
            </a:ext>
            <a:ext uri="{147F2762-F138-4A5C-976F-8EAC2B608ADB}">
              <a16:predDERef xmlns:a16="http://schemas.microsoft.com/office/drawing/2014/main" pred="{1C1564DD-6085-4902-B13D-15F74CB0121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580778DA-B5E3-4E81-9529-DC60D20ECAE5}"/>
            </a:ext>
            <a:ext uri="{147F2762-F138-4A5C-976F-8EAC2B608ADB}">
              <a16:predDERef xmlns:a16="http://schemas.microsoft.com/office/drawing/2014/main" pred="{F0E148D0-CBF3-49C0-84FF-E6DD1D63734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3511B365-509D-4C86-A67C-ADEB4CFCF1FF}"/>
            </a:ext>
            <a:ext uri="{147F2762-F138-4A5C-976F-8EAC2B608ADB}">
              <a16:predDERef xmlns:a16="http://schemas.microsoft.com/office/drawing/2014/main" pred="{580778DA-B5E3-4E81-9529-DC60D20ECAE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A7B4C1BF-BE3F-4792-8E36-0957EF819888}"/>
            </a:ext>
            <a:ext uri="{147F2762-F138-4A5C-976F-8EAC2B608ADB}">
              <a16:predDERef xmlns:a16="http://schemas.microsoft.com/office/drawing/2014/main" pred="{3511B365-509D-4C86-A67C-ADEB4CFCF1F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A4BA18B2-7D4C-4748-A522-2DDFD1D92EE2}"/>
            </a:ext>
            <a:ext uri="{147F2762-F138-4A5C-976F-8EAC2B608ADB}">
              <a16:predDERef xmlns:a16="http://schemas.microsoft.com/office/drawing/2014/main" pred="{A7B4C1BF-BE3F-4792-8E36-0957EF81988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2E9107E7-6688-436B-BAA6-795B74BC44DB}"/>
            </a:ext>
            <a:ext uri="{147F2762-F138-4A5C-976F-8EAC2B608ADB}">
              <a16:predDERef xmlns:a16="http://schemas.microsoft.com/office/drawing/2014/main" pred="{A4BA18B2-7D4C-4748-A522-2DDFD1D92EE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DE2C9191-6D2C-4973-A2C9-E6DB57C3B355}"/>
            </a:ext>
            <a:ext uri="{147F2762-F138-4A5C-976F-8EAC2B608ADB}">
              <a16:predDERef xmlns:a16="http://schemas.microsoft.com/office/drawing/2014/main" pred="{2E9107E7-6688-436B-BAA6-795B74BC44D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E091EAF1-7BD1-4F48-863D-C61E56C8353E}"/>
            </a:ext>
            <a:ext uri="{147F2762-F138-4A5C-976F-8EAC2B608ADB}">
              <a16:predDERef xmlns:a16="http://schemas.microsoft.com/office/drawing/2014/main" pred="{DE2C9191-6D2C-4973-A2C9-E6DB57C3B35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C0EF5FE0-35E4-4392-A909-4A756B009CB1}"/>
            </a:ext>
            <a:ext uri="{147F2762-F138-4A5C-976F-8EAC2B608ADB}">
              <a16:predDERef xmlns:a16="http://schemas.microsoft.com/office/drawing/2014/main" pred="{E091EAF1-7BD1-4F48-863D-C61E56C8353E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C91234B0-614D-420D-95E2-0CD7DC2022C2}"/>
            </a:ext>
            <a:ext uri="{147F2762-F138-4A5C-976F-8EAC2B608ADB}">
              <a16:predDERef xmlns:a16="http://schemas.microsoft.com/office/drawing/2014/main" pred="{C0EF5FE0-35E4-4392-A909-4A756B009CB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341B2570-C957-4B2A-A83A-DB7CDAE2F6E3}"/>
            </a:ext>
            <a:ext uri="{147F2762-F138-4A5C-976F-8EAC2B608ADB}">
              <a16:predDERef xmlns:a16="http://schemas.microsoft.com/office/drawing/2014/main" pred="{C91234B0-614D-420D-95E2-0CD7DC2022C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CCFDA14D-F7DC-4818-B4E0-AB9E6A95C5C9}"/>
            </a:ext>
            <a:ext uri="{147F2762-F138-4A5C-976F-8EAC2B608ADB}">
              <a16:predDERef xmlns:a16="http://schemas.microsoft.com/office/drawing/2014/main" pred="{341B2570-C957-4B2A-A83A-DB7CDAE2F6E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CD3E6FDC-14D3-4BBF-B732-5CAA6A9B8244}"/>
            </a:ext>
            <a:ext uri="{147F2762-F138-4A5C-976F-8EAC2B608ADB}">
              <a16:predDERef xmlns:a16="http://schemas.microsoft.com/office/drawing/2014/main" pred="{CCFDA14D-F7DC-4818-B4E0-AB9E6A95C5C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EF86F4EC-6893-49E5-9560-A863CBEE2BF2}"/>
            </a:ext>
            <a:ext uri="{147F2762-F138-4A5C-976F-8EAC2B608ADB}">
              <a16:predDERef xmlns:a16="http://schemas.microsoft.com/office/drawing/2014/main" pred="{CD3E6FDC-14D3-4BBF-B732-5CAA6A9B824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DE5B99F7-9F0A-4A36-87E7-E3444F5CC7F3}"/>
            </a:ext>
            <a:ext uri="{147F2762-F138-4A5C-976F-8EAC2B608ADB}">
              <a16:predDERef xmlns:a16="http://schemas.microsoft.com/office/drawing/2014/main" pred="{EF86F4EC-6893-49E5-9560-A863CBEE2BF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68CB017A-743A-408E-8CBF-CB1CDDFD059C}"/>
            </a:ext>
            <a:ext uri="{147F2762-F138-4A5C-976F-8EAC2B608ADB}">
              <a16:predDERef xmlns:a16="http://schemas.microsoft.com/office/drawing/2014/main" pred="{DE5B99F7-9F0A-4A36-87E7-E3444F5CC7F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80" name="Text Box 3118">
          <a:extLst>
            <a:ext uri="{FF2B5EF4-FFF2-40B4-BE49-F238E27FC236}">
              <a16:creationId xmlns:a16="http://schemas.microsoft.com/office/drawing/2014/main" id="{2FED210F-3DD1-4E15-B690-19A38EFAB85D}"/>
            </a:ext>
            <a:ext uri="{147F2762-F138-4A5C-976F-8EAC2B608ADB}">
              <a16:predDERef xmlns:a16="http://schemas.microsoft.com/office/drawing/2014/main" pred="{68CB017A-743A-408E-8CBF-CB1CDDFD059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81" name="Text Box 3118">
          <a:extLst>
            <a:ext uri="{FF2B5EF4-FFF2-40B4-BE49-F238E27FC236}">
              <a16:creationId xmlns:a16="http://schemas.microsoft.com/office/drawing/2014/main" id="{55060986-F203-468C-82CD-860A95057550}"/>
            </a:ext>
            <a:ext uri="{147F2762-F138-4A5C-976F-8EAC2B608ADB}">
              <a16:predDERef xmlns:a16="http://schemas.microsoft.com/office/drawing/2014/main" pred="{2FED210F-3DD1-4E15-B690-19A38EFAB85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82" name="Text Box 3118">
          <a:extLst>
            <a:ext uri="{FF2B5EF4-FFF2-40B4-BE49-F238E27FC236}">
              <a16:creationId xmlns:a16="http://schemas.microsoft.com/office/drawing/2014/main" id="{179D2B38-6BAA-482F-B1F4-329421C6F342}"/>
            </a:ext>
            <a:ext uri="{147F2762-F138-4A5C-976F-8EAC2B608ADB}">
              <a16:predDERef xmlns:a16="http://schemas.microsoft.com/office/drawing/2014/main" pred="{55060986-F203-468C-82CD-860A9505755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83" name="Text Box 3118">
          <a:extLst>
            <a:ext uri="{FF2B5EF4-FFF2-40B4-BE49-F238E27FC236}">
              <a16:creationId xmlns:a16="http://schemas.microsoft.com/office/drawing/2014/main" id="{4A64034E-56F5-42B0-A32D-E85A586561C8}"/>
            </a:ext>
            <a:ext uri="{147F2762-F138-4A5C-976F-8EAC2B608ADB}">
              <a16:predDERef xmlns:a16="http://schemas.microsoft.com/office/drawing/2014/main" pred="{179D2B38-6BAA-482F-B1F4-329421C6F34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84" name="Text Box 3118">
          <a:extLst>
            <a:ext uri="{FF2B5EF4-FFF2-40B4-BE49-F238E27FC236}">
              <a16:creationId xmlns:a16="http://schemas.microsoft.com/office/drawing/2014/main" id="{71507243-524A-4E92-9F54-813DC4D8C27F}"/>
            </a:ext>
            <a:ext uri="{147F2762-F138-4A5C-976F-8EAC2B608ADB}">
              <a16:predDERef xmlns:a16="http://schemas.microsoft.com/office/drawing/2014/main" pred="{4A64034E-56F5-42B0-A32D-E85A586561C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85" name="Text Box 3118">
          <a:extLst>
            <a:ext uri="{FF2B5EF4-FFF2-40B4-BE49-F238E27FC236}">
              <a16:creationId xmlns:a16="http://schemas.microsoft.com/office/drawing/2014/main" id="{FCBCC2F6-ABC4-4773-BCBD-13A889526D33}"/>
            </a:ext>
            <a:ext uri="{147F2762-F138-4A5C-976F-8EAC2B608ADB}">
              <a16:predDERef xmlns:a16="http://schemas.microsoft.com/office/drawing/2014/main" pred="{71507243-524A-4E92-9F54-813DC4D8C27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86" name="Text Box 3118">
          <a:extLst>
            <a:ext uri="{FF2B5EF4-FFF2-40B4-BE49-F238E27FC236}">
              <a16:creationId xmlns:a16="http://schemas.microsoft.com/office/drawing/2014/main" id="{99CD981F-814C-40E1-A656-3FA48700FF7F}"/>
            </a:ext>
            <a:ext uri="{147F2762-F138-4A5C-976F-8EAC2B608ADB}">
              <a16:predDERef xmlns:a16="http://schemas.microsoft.com/office/drawing/2014/main" pred="{FCBCC2F6-ABC4-4773-BCBD-13A889526D3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87" name="Text Box 3118">
          <a:extLst>
            <a:ext uri="{FF2B5EF4-FFF2-40B4-BE49-F238E27FC236}">
              <a16:creationId xmlns:a16="http://schemas.microsoft.com/office/drawing/2014/main" id="{E384336A-474C-4446-B438-4DD3C7C4907F}"/>
            </a:ext>
            <a:ext uri="{147F2762-F138-4A5C-976F-8EAC2B608ADB}">
              <a16:predDERef xmlns:a16="http://schemas.microsoft.com/office/drawing/2014/main" pred="{99CD981F-814C-40E1-A656-3FA48700FF7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88" name="Text Box 3118">
          <a:extLst>
            <a:ext uri="{FF2B5EF4-FFF2-40B4-BE49-F238E27FC236}">
              <a16:creationId xmlns:a16="http://schemas.microsoft.com/office/drawing/2014/main" id="{C9FB5526-411F-4DEC-8AD5-397466B60DEA}"/>
            </a:ext>
            <a:ext uri="{147F2762-F138-4A5C-976F-8EAC2B608ADB}">
              <a16:predDERef xmlns:a16="http://schemas.microsoft.com/office/drawing/2014/main" pred="{E384336A-474C-4446-B438-4DD3C7C4907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89" name="Text Box 3118">
          <a:extLst>
            <a:ext uri="{FF2B5EF4-FFF2-40B4-BE49-F238E27FC236}">
              <a16:creationId xmlns:a16="http://schemas.microsoft.com/office/drawing/2014/main" id="{487E3836-E739-4198-9B34-642781EFF6C5}"/>
            </a:ext>
            <a:ext uri="{147F2762-F138-4A5C-976F-8EAC2B608ADB}">
              <a16:predDERef xmlns:a16="http://schemas.microsoft.com/office/drawing/2014/main" pred="{C9FB5526-411F-4DEC-8AD5-397466B60DE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90" name="Text Box 3118">
          <a:extLst>
            <a:ext uri="{FF2B5EF4-FFF2-40B4-BE49-F238E27FC236}">
              <a16:creationId xmlns:a16="http://schemas.microsoft.com/office/drawing/2014/main" id="{C2470966-441B-43D2-ADDB-48E788E140C9}"/>
            </a:ext>
            <a:ext uri="{147F2762-F138-4A5C-976F-8EAC2B608ADB}">
              <a16:predDERef xmlns:a16="http://schemas.microsoft.com/office/drawing/2014/main" pred="{487E3836-E739-4198-9B34-642781EFF6C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91" name="Text Box 3118">
          <a:extLst>
            <a:ext uri="{FF2B5EF4-FFF2-40B4-BE49-F238E27FC236}">
              <a16:creationId xmlns:a16="http://schemas.microsoft.com/office/drawing/2014/main" id="{D9F84D0A-DFD5-4CBD-81DF-F0852275F14B}"/>
            </a:ext>
            <a:ext uri="{147F2762-F138-4A5C-976F-8EAC2B608ADB}">
              <a16:predDERef xmlns:a16="http://schemas.microsoft.com/office/drawing/2014/main" pred="{C2470966-441B-43D2-ADDB-48E788E140C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92" name="Text Box 3118">
          <a:extLst>
            <a:ext uri="{FF2B5EF4-FFF2-40B4-BE49-F238E27FC236}">
              <a16:creationId xmlns:a16="http://schemas.microsoft.com/office/drawing/2014/main" id="{71A220D2-2D26-409B-BB3E-5E13D1A0F8DB}"/>
            </a:ext>
            <a:ext uri="{147F2762-F138-4A5C-976F-8EAC2B608ADB}">
              <a16:predDERef xmlns:a16="http://schemas.microsoft.com/office/drawing/2014/main" pred="{D9F84D0A-DFD5-4CBD-81DF-F0852275F14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93" name="Text Box 3118">
          <a:extLst>
            <a:ext uri="{FF2B5EF4-FFF2-40B4-BE49-F238E27FC236}">
              <a16:creationId xmlns:a16="http://schemas.microsoft.com/office/drawing/2014/main" id="{FCF8373E-EEC7-4FF6-B307-924793667997}"/>
            </a:ext>
            <a:ext uri="{147F2762-F138-4A5C-976F-8EAC2B608ADB}">
              <a16:predDERef xmlns:a16="http://schemas.microsoft.com/office/drawing/2014/main" pred="{71A220D2-2D26-409B-BB3E-5E13D1A0F8D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94" name="Text Box 3118">
          <a:extLst>
            <a:ext uri="{FF2B5EF4-FFF2-40B4-BE49-F238E27FC236}">
              <a16:creationId xmlns:a16="http://schemas.microsoft.com/office/drawing/2014/main" id="{3E162F9A-756D-49FF-A517-17FFE2E93FC1}"/>
            </a:ext>
            <a:ext uri="{147F2762-F138-4A5C-976F-8EAC2B608ADB}">
              <a16:predDERef xmlns:a16="http://schemas.microsoft.com/office/drawing/2014/main" pred="{FCF8373E-EEC7-4FF6-B307-92479366799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95" name="Text Box 3118">
          <a:extLst>
            <a:ext uri="{FF2B5EF4-FFF2-40B4-BE49-F238E27FC236}">
              <a16:creationId xmlns:a16="http://schemas.microsoft.com/office/drawing/2014/main" id="{7035B79D-427A-4299-A5BF-34C384AF5F2B}"/>
            </a:ext>
            <a:ext uri="{147F2762-F138-4A5C-976F-8EAC2B608ADB}">
              <a16:predDERef xmlns:a16="http://schemas.microsoft.com/office/drawing/2014/main" pred="{3E162F9A-756D-49FF-A517-17FFE2E93FC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96" name="Text Box 3118">
          <a:extLst>
            <a:ext uri="{FF2B5EF4-FFF2-40B4-BE49-F238E27FC236}">
              <a16:creationId xmlns:a16="http://schemas.microsoft.com/office/drawing/2014/main" id="{F5E662A4-CEEF-4852-8140-A46CA2324FDE}"/>
            </a:ext>
            <a:ext uri="{147F2762-F138-4A5C-976F-8EAC2B608ADB}">
              <a16:predDERef xmlns:a16="http://schemas.microsoft.com/office/drawing/2014/main" pred="{7035B79D-427A-4299-A5BF-34C384AF5F2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97" name="Text Box 3118">
          <a:extLst>
            <a:ext uri="{FF2B5EF4-FFF2-40B4-BE49-F238E27FC236}">
              <a16:creationId xmlns:a16="http://schemas.microsoft.com/office/drawing/2014/main" id="{6ECFCD0A-8A9C-4BC4-9237-A1A8573BFA52}"/>
            </a:ext>
            <a:ext uri="{147F2762-F138-4A5C-976F-8EAC2B608ADB}">
              <a16:predDERef xmlns:a16="http://schemas.microsoft.com/office/drawing/2014/main" pred="{F5E662A4-CEEF-4852-8140-A46CA2324FDE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98" name="Text Box 3118">
          <a:extLst>
            <a:ext uri="{FF2B5EF4-FFF2-40B4-BE49-F238E27FC236}">
              <a16:creationId xmlns:a16="http://schemas.microsoft.com/office/drawing/2014/main" id="{BED22F28-F7E1-4530-98A6-B2FD832A711A}"/>
            </a:ext>
            <a:ext uri="{147F2762-F138-4A5C-976F-8EAC2B608ADB}">
              <a16:predDERef xmlns:a16="http://schemas.microsoft.com/office/drawing/2014/main" pred="{6ECFCD0A-8A9C-4BC4-9237-A1A8573BFA5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99" name="Text Box 3118">
          <a:extLst>
            <a:ext uri="{FF2B5EF4-FFF2-40B4-BE49-F238E27FC236}">
              <a16:creationId xmlns:a16="http://schemas.microsoft.com/office/drawing/2014/main" id="{688BD636-7CAB-4306-9055-12CF4349A969}"/>
            </a:ext>
            <a:ext uri="{147F2762-F138-4A5C-976F-8EAC2B608ADB}">
              <a16:predDERef xmlns:a16="http://schemas.microsoft.com/office/drawing/2014/main" pred="{BED22F28-F7E1-4530-98A6-B2FD832A711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00" name="Text Box 3118">
          <a:extLst>
            <a:ext uri="{FF2B5EF4-FFF2-40B4-BE49-F238E27FC236}">
              <a16:creationId xmlns:a16="http://schemas.microsoft.com/office/drawing/2014/main" id="{71F9679C-BAF5-4EDA-804B-9F91E3551541}"/>
            </a:ext>
            <a:ext uri="{147F2762-F138-4A5C-976F-8EAC2B608ADB}">
              <a16:predDERef xmlns:a16="http://schemas.microsoft.com/office/drawing/2014/main" pred="{688BD636-7CAB-4306-9055-12CF4349A96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01" name="Text Box 3118">
          <a:extLst>
            <a:ext uri="{FF2B5EF4-FFF2-40B4-BE49-F238E27FC236}">
              <a16:creationId xmlns:a16="http://schemas.microsoft.com/office/drawing/2014/main" id="{30E421F5-1A23-4307-ABCF-DB9C08C50F12}"/>
            </a:ext>
            <a:ext uri="{147F2762-F138-4A5C-976F-8EAC2B608ADB}">
              <a16:predDERef xmlns:a16="http://schemas.microsoft.com/office/drawing/2014/main" pred="{71F9679C-BAF5-4EDA-804B-9F91E355154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02" name="Text Box 3118">
          <a:extLst>
            <a:ext uri="{FF2B5EF4-FFF2-40B4-BE49-F238E27FC236}">
              <a16:creationId xmlns:a16="http://schemas.microsoft.com/office/drawing/2014/main" id="{2026A1E0-ADF0-4DCE-8276-BF0F0E409F49}"/>
            </a:ext>
            <a:ext uri="{147F2762-F138-4A5C-976F-8EAC2B608ADB}">
              <a16:predDERef xmlns:a16="http://schemas.microsoft.com/office/drawing/2014/main" pred="{30E421F5-1A23-4307-ABCF-DB9C08C50F1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03" name="Text Box 3118">
          <a:extLst>
            <a:ext uri="{FF2B5EF4-FFF2-40B4-BE49-F238E27FC236}">
              <a16:creationId xmlns:a16="http://schemas.microsoft.com/office/drawing/2014/main" id="{B21CDEBD-19E7-47DF-84EE-C5EF757CD574}"/>
            </a:ext>
            <a:ext uri="{147F2762-F138-4A5C-976F-8EAC2B608ADB}">
              <a16:predDERef xmlns:a16="http://schemas.microsoft.com/office/drawing/2014/main" pred="{2026A1E0-ADF0-4DCE-8276-BF0F0E409F4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04" name="Text Box 3118">
          <a:extLst>
            <a:ext uri="{FF2B5EF4-FFF2-40B4-BE49-F238E27FC236}">
              <a16:creationId xmlns:a16="http://schemas.microsoft.com/office/drawing/2014/main" id="{23F6A4E2-9428-4C89-BC67-2D8961139587}"/>
            </a:ext>
            <a:ext uri="{147F2762-F138-4A5C-976F-8EAC2B608ADB}">
              <a16:predDERef xmlns:a16="http://schemas.microsoft.com/office/drawing/2014/main" pred="{B21CDEBD-19E7-47DF-84EE-C5EF757CD574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05" name="Text Box 3118">
          <a:extLst>
            <a:ext uri="{FF2B5EF4-FFF2-40B4-BE49-F238E27FC236}">
              <a16:creationId xmlns:a16="http://schemas.microsoft.com/office/drawing/2014/main" id="{580CE0A5-377E-4B82-A358-11FE8F65290A}"/>
            </a:ext>
            <a:ext uri="{147F2762-F138-4A5C-976F-8EAC2B608ADB}">
              <a16:predDERef xmlns:a16="http://schemas.microsoft.com/office/drawing/2014/main" pred="{23F6A4E2-9428-4C89-BC67-2D896113958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06" name="Text Box 3118">
          <a:extLst>
            <a:ext uri="{FF2B5EF4-FFF2-40B4-BE49-F238E27FC236}">
              <a16:creationId xmlns:a16="http://schemas.microsoft.com/office/drawing/2014/main" id="{12728E10-B6C8-4EFF-996D-8240DAB0925B}"/>
            </a:ext>
            <a:ext uri="{147F2762-F138-4A5C-976F-8EAC2B608ADB}">
              <a16:predDERef xmlns:a16="http://schemas.microsoft.com/office/drawing/2014/main" pred="{580CE0A5-377E-4B82-A358-11FE8F65290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07" name="Text Box 3118">
          <a:extLst>
            <a:ext uri="{FF2B5EF4-FFF2-40B4-BE49-F238E27FC236}">
              <a16:creationId xmlns:a16="http://schemas.microsoft.com/office/drawing/2014/main" id="{DD638554-2F98-4661-8B2D-243218F96098}"/>
            </a:ext>
            <a:ext uri="{147F2762-F138-4A5C-976F-8EAC2B608ADB}">
              <a16:predDERef xmlns:a16="http://schemas.microsoft.com/office/drawing/2014/main" pred="{12728E10-B6C8-4EFF-996D-8240DAB0925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08" name="Text Box 3118">
          <a:extLst>
            <a:ext uri="{FF2B5EF4-FFF2-40B4-BE49-F238E27FC236}">
              <a16:creationId xmlns:a16="http://schemas.microsoft.com/office/drawing/2014/main" id="{5618754A-36CA-45CC-886E-A9C21CCC9CFA}"/>
            </a:ext>
            <a:ext uri="{147F2762-F138-4A5C-976F-8EAC2B608ADB}">
              <a16:predDERef xmlns:a16="http://schemas.microsoft.com/office/drawing/2014/main" pred="{DD638554-2F98-4661-8B2D-243218F9609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09" name="Text Box 3118">
          <a:extLst>
            <a:ext uri="{FF2B5EF4-FFF2-40B4-BE49-F238E27FC236}">
              <a16:creationId xmlns:a16="http://schemas.microsoft.com/office/drawing/2014/main" id="{62AD1343-222E-4ECB-966E-601083DF3EDB}"/>
            </a:ext>
            <a:ext uri="{147F2762-F138-4A5C-976F-8EAC2B608ADB}">
              <a16:predDERef xmlns:a16="http://schemas.microsoft.com/office/drawing/2014/main" pred="{5618754A-36CA-45CC-886E-A9C21CCC9CF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10" name="Text Box 3118">
          <a:extLst>
            <a:ext uri="{FF2B5EF4-FFF2-40B4-BE49-F238E27FC236}">
              <a16:creationId xmlns:a16="http://schemas.microsoft.com/office/drawing/2014/main" id="{B8BBC3F8-15B3-4394-9C46-19CF8FCFA8E0}"/>
            </a:ext>
            <a:ext uri="{147F2762-F138-4A5C-976F-8EAC2B608ADB}">
              <a16:predDERef xmlns:a16="http://schemas.microsoft.com/office/drawing/2014/main" pred="{62AD1343-222E-4ECB-966E-601083DF3ED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11" name="Text Box 3118">
          <a:extLst>
            <a:ext uri="{FF2B5EF4-FFF2-40B4-BE49-F238E27FC236}">
              <a16:creationId xmlns:a16="http://schemas.microsoft.com/office/drawing/2014/main" id="{F45F90CA-B004-4BCD-A8DA-67731AC69D82}"/>
            </a:ext>
            <a:ext uri="{147F2762-F138-4A5C-976F-8EAC2B608ADB}">
              <a16:predDERef xmlns:a16="http://schemas.microsoft.com/office/drawing/2014/main" pred="{B8BBC3F8-15B3-4394-9C46-19CF8FCFA8E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12" name="Text Box 3118">
          <a:extLst>
            <a:ext uri="{FF2B5EF4-FFF2-40B4-BE49-F238E27FC236}">
              <a16:creationId xmlns:a16="http://schemas.microsoft.com/office/drawing/2014/main" id="{D756A7C2-04DD-4C0A-A05A-0EEBB845A5CE}"/>
            </a:ext>
            <a:ext uri="{147F2762-F138-4A5C-976F-8EAC2B608ADB}">
              <a16:predDERef xmlns:a16="http://schemas.microsoft.com/office/drawing/2014/main" pred="{F45F90CA-B004-4BCD-A8DA-67731AC69D8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13" name="Text Box 3118">
          <a:extLst>
            <a:ext uri="{FF2B5EF4-FFF2-40B4-BE49-F238E27FC236}">
              <a16:creationId xmlns:a16="http://schemas.microsoft.com/office/drawing/2014/main" id="{250F4A14-9147-4001-9273-B9A04049BDF7}"/>
            </a:ext>
            <a:ext uri="{147F2762-F138-4A5C-976F-8EAC2B608ADB}">
              <a16:predDERef xmlns:a16="http://schemas.microsoft.com/office/drawing/2014/main" pred="{D756A7C2-04DD-4C0A-A05A-0EEBB845A5CE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14" name="Text Box 3118">
          <a:extLst>
            <a:ext uri="{FF2B5EF4-FFF2-40B4-BE49-F238E27FC236}">
              <a16:creationId xmlns:a16="http://schemas.microsoft.com/office/drawing/2014/main" id="{67D5295F-AA85-413B-8168-E858C2E433DD}"/>
            </a:ext>
            <a:ext uri="{147F2762-F138-4A5C-976F-8EAC2B608ADB}">
              <a16:predDERef xmlns:a16="http://schemas.microsoft.com/office/drawing/2014/main" pred="{250F4A14-9147-4001-9273-B9A04049BDF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15" name="Text Box 3118">
          <a:extLst>
            <a:ext uri="{FF2B5EF4-FFF2-40B4-BE49-F238E27FC236}">
              <a16:creationId xmlns:a16="http://schemas.microsoft.com/office/drawing/2014/main" id="{DD79DE0F-09AC-4C9B-9D63-2A20FD20B6BD}"/>
            </a:ext>
            <a:ext uri="{147F2762-F138-4A5C-976F-8EAC2B608ADB}">
              <a16:predDERef xmlns:a16="http://schemas.microsoft.com/office/drawing/2014/main" pred="{67D5295F-AA85-413B-8168-E858C2E433D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16" name="Text Box 3118">
          <a:extLst>
            <a:ext uri="{FF2B5EF4-FFF2-40B4-BE49-F238E27FC236}">
              <a16:creationId xmlns:a16="http://schemas.microsoft.com/office/drawing/2014/main" id="{75E8644B-FC10-4454-B057-04EB1D575D74}"/>
            </a:ext>
            <a:ext uri="{147F2762-F138-4A5C-976F-8EAC2B608ADB}">
              <a16:predDERef xmlns:a16="http://schemas.microsoft.com/office/drawing/2014/main" pred="{DD79DE0F-09AC-4C9B-9D63-2A20FD20B6B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17" name="Text Box 3118">
          <a:extLst>
            <a:ext uri="{FF2B5EF4-FFF2-40B4-BE49-F238E27FC236}">
              <a16:creationId xmlns:a16="http://schemas.microsoft.com/office/drawing/2014/main" id="{CBF6EE76-C048-4BEB-A358-B1E49D3D329C}"/>
            </a:ext>
            <a:ext uri="{147F2762-F138-4A5C-976F-8EAC2B608ADB}">
              <a16:predDERef xmlns:a16="http://schemas.microsoft.com/office/drawing/2014/main" pred="{75E8644B-FC10-4454-B057-04EB1D575D74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18" name="Text Box 3118">
          <a:extLst>
            <a:ext uri="{FF2B5EF4-FFF2-40B4-BE49-F238E27FC236}">
              <a16:creationId xmlns:a16="http://schemas.microsoft.com/office/drawing/2014/main" id="{1BE96EE8-F689-43CE-BA75-03887730358C}"/>
            </a:ext>
            <a:ext uri="{147F2762-F138-4A5C-976F-8EAC2B608ADB}">
              <a16:predDERef xmlns:a16="http://schemas.microsoft.com/office/drawing/2014/main" pred="{CBF6EE76-C048-4BEB-A358-B1E49D3D329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19" name="Text Box 3118">
          <a:extLst>
            <a:ext uri="{FF2B5EF4-FFF2-40B4-BE49-F238E27FC236}">
              <a16:creationId xmlns:a16="http://schemas.microsoft.com/office/drawing/2014/main" id="{739B6211-37CB-467A-B9D7-F02942E3CD40}"/>
            </a:ext>
            <a:ext uri="{147F2762-F138-4A5C-976F-8EAC2B608ADB}">
              <a16:predDERef xmlns:a16="http://schemas.microsoft.com/office/drawing/2014/main" pred="{1BE96EE8-F689-43CE-BA75-03887730358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20" name="Text Box 3118">
          <a:extLst>
            <a:ext uri="{FF2B5EF4-FFF2-40B4-BE49-F238E27FC236}">
              <a16:creationId xmlns:a16="http://schemas.microsoft.com/office/drawing/2014/main" id="{AD896655-40A5-4C8B-A198-F2C208CD09E3}"/>
            </a:ext>
            <a:ext uri="{147F2762-F138-4A5C-976F-8EAC2B608ADB}">
              <a16:predDERef xmlns:a16="http://schemas.microsoft.com/office/drawing/2014/main" pred="{739B6211-37CB-467A-B9D7-F02942E3CD4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21" name="Text Box 3118">
          <a:extLst>
            <a:ext uri="{FF2B5EF4-FFF2-40B4-BE49-F238E27FC236}">
              <a16:creationId xmlns:a16="http://schemas.microsoft.com/office/drawing/2014/main" id="{C400969E-A4E7-469B-9111-A2FD36766AB2}"/>
            </a:ext>
            <a:ext uri="{147F2762-F138-4A5C-976F-8EAC2B608ADB}">
              <a16:predDERef xmlns:a16="http://schemas.microsoft.com/office/drawing/2014/main" pred="{AD896655-40A5-4C8B-A198-F2C208CD09E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22" name="Text Box 3118">
          <a:extLst>
            <a:ext uri="{FF2B5EF4-FFF2-40B4-BE49-F238E27FC236}">
              <a16:creationId xmlns:a16="http://schemas.microsoft.com/office/drawing/2014/main" id="{23BB4724-26BB-464C-A3F8-3E55C45CAD64}"/>
            </a:ext>
            <a:ext uri="{147F2762-F138-4A5C-976F-8EAC2B608ADB}">
              <a16:predDERef xmlns:a16="http://schemas.microsoft.com/office/drawing/2014/main" pred="{C400969E-A4E7-469B-9111-A2FD36766AB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23" name="Text Box 3118">
          <a:extLst>
            <a:ext uri="{FF2B5EF4-FFF2-40B4-BE49-F238E27FC236}">
              <a16:creationId xmlns:a16="http://schemas.microsoft.com/office/drawing/2014/main" id="{86346392-CAC1-47E4-9AD9-B57A511F534B}"/>
            </a:ext>
            <a:ext uri="{147F2762-F138-4A5C-976F-8EAC2B608ADB}">
              <a16:predDERef xmlns:a16="http://schemas.microsoft.com/office/drawing/2014/main" pred="{23BB4724-26BB-464C-A3F8-3E55C45CAD64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24" name="Text Box 3118">
          <a:extLst>
            <a:ext uri="{FF2B5EF4-FFF2-40B4-BE49-F238E27FC236}">
              <a16:creationId xmlns:a16="http://schemas.microsoft.com/office/drawing/2014/main" id="{E61C8AED-A0FD-46EE-95AB-BD7B051F116A}"/>
            </a:ext>
            <a:ext uri="{147F2762-F138-4A5C-976F-8EAC2B608ADB}">
              <a16:predDERef xmlns:a16="http://schemas.microsoft.com/office/drawing/2014/main" pred="{86346392-CAC1-47E4-9AD9-B57A511F534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25" name="Text Box 3118">
          <a:extLst>
            <a:ext uri="{FF2B5EF4-FFF2-40B4-BE49-F238E27FC236}">
              <a16:creationId xmlns:a16="http://schemas.microsoft.com/office/drawing/2014/main" id="{ACC0DB9C-6CEE-47D8-9471-8EA8468C0A65}"/>
            </a:ext>
            <a:ext uri="{147F2762-F138-4A5C-976F-8EAC2B608ADB}">
              <a16:predDERef xmlns:a16="http://schemas.microsoft.com/office/drawing/2014/main" pred="{E61C8AED-A0FD-46EE-95AB-BD7B051F116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26" name="Text Box 3118">
          <a:extLst>
            <a:ext uri="{FF2B5EF4-FFF2-40B4-BE49-F238E27FC236}">
              <a16:creationId xmlns:a16="http://schemas.microsoft.com/office/drawing/2014/main" id="{945E811E-231F-4820-AABC-07EB94FF7899}"/>
            </a:ext>
            <a:ext uri="{147F2762-F138-4A5C-976F-8EAC2B608ADB}">
              <a16:predDERef xmlns:a16="http://schemas.microsoft.com/office/drawing/2014/main" pred="{ACC0DB9C-6CEE-47D8-9471-8EA8468C0A6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27" name="Text Box 3118">
          <a:extLst>
            <a:ext uri="{FF2B5EF4-FFF2-40B4-BE49-F238E27FC236}">
              <a16:creationId xmlns:a16="http://schemas.microsoft.com/office/drawing/2014/main" id="{991FCDB9-53EB-4158-BA4A-D1AC06DE71E5}"/>
            </a:ext>
            <a:ext uri="{147F2762-F138-4A5C-976F-8EAC2B608ADB}">
              <a16:predDERef xmlns:a16="http://schemas.microsoft.com/office/drawing/2014/main" pred="{945E811E-231F-4820-AABC-07EB94FF789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28" name="Text Box 3118">
          <a:extLst>
            <a:ext uri="{FF2B5EF4-FFF2-40B4-BE49-F238E27FC236}">
              <a16:creationId xmlns:a16="http://schemas.microsoft.com/office/drawing/2014/main" id="{6F66B439-5D8C-4E2A-9453-4F8A90BC212A}"/>
            </a:ext>
            <a:ext uri="{147F2762-F138-4A5C-976F-8EAC2B608ADB}">
              <a16:predDERef xmlns:a16="http://schemas.microsoft.com/office/drawing/2014/main" pred="{991FCDB9-53EB-4158-BA4A-D1AC06DE71E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29" name="Text Box 3118">
          <a:extLst>
            <a:ext uri="{FF2B5EF4-FFF2-40B4-BE49-F238E27FC236}">
              <a16:creationId xmlns:a16="http://schemas.microsoft.com/office/drawing/2014/main" id="{2E44E8E1-0617-4E57-82FC-CD577F5F0202}"/>
            </a:ext>
            <a:ext uri="{147F2762-F138-4A5C-976F-8EAC2B608ADB}">
              <a16:predDERef xmlns:a16="http://schemas.microsoft.com/office/drawing/2014/main" pred="{6F66B439-5D8C-4E2A-9453-4F8A90BC212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30" name="Text Box 3118">
          <a:extLst>
            <a:ext uri="{FF2B5EF4-FFF2-40B4-BE49-F238E27FC236}">
              <a16:creationId xmlns:a16="http://schemas.microsoft.com/office/drawing/2014/main" id="{B28E0770-9D13-4748-8683-4A273E7D8096}"/>
            </a:ext>
            <a:ext uri="{147F2762-F138-4A5C-976F-8EAC2B608ADB}">
              <a16:predDERef xmlns:a16="http://schemas.microsoft.com/office/drawing/2014/main" pred="{2E44E8E1-0617-4E57-82FC-CD577F5F020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31" name="Text Box 3118">
          <a:extLst>
            <a:ext uri="{FF2B5EF4-FFF2-40B4-BE49-F238E27FC236}">
              <a16:creationId xmlns:a16="http://schemas.microsoft.com/office/drawing/2014/main" id="{69465D17-2C5F-44A8-894C-9ABCD7DBFE31}"/>
            </a:ext>
            <a:ext uri="{147F2762-F138-4A5C-976F-8EAC2B608ADB}">
              <a16:predDERef xmlns:a16="http://schemas.microsoft.com/office/drawing/2014/main" pred="{B28E0770-9D13-4748-8683-4A273E7D809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32" name="Text Box 3118">
          <a:extLst>
            <a:ext uri="{FF2B5EF4-FFF2-40B4-BE49-F238E27FC236}">
              <a16:creationId xmlns:a16="http://schemas.microsoft.com/office/drawing/2014/main" id="{32E7A01C-97FA-4F99-A3A6-E702E34A4411}"/>
            </a:ext>
            <a:ext uri="{147F2762-F138-4A5C-976F-8EAC2B608ADB}">
              <a16:predDERef xmlns:a16="http://schemas.microsoft.com/office/drawing/2014/main" pred="{69465D17-2C5F-44A8-894C-9ABCD7DBFE3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33" name="Text Box 3118">
          <a:extLst>
            <a:ext uri="{FF2B5EF4-FFF2-40B4-BE49-F238E27FC236}">
              <a16:creationId xmlns:a16="http://schemas.microsoft.com/office/drawing/2014/main" id="{D66B4ECA-B23E-4B99-9FAC-58CF8BDD13C5}"/>
            </a:ext>
            <a:ext uri="{147F2762-F138-4A5C-976F-8EAC2B608ADB}">
              <a16:predDERef xmlns:a16="http://schemas.microsoft.com/office/drawing/2014/main" pred="{32E7A01C-97FA-4F99-A3A6-E702E34A441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34" name="Text Box 3118">
          <a:extLst>
            <a:ext uri="{FF2B5EF4-FFF2-40B4-BE49-F238E27FC236}">
              <a16:creationId xmlns:a16="http://schemas.microsoft.com/office/drawing/2014/main" id="{B9F8131B-8567-45F9-B5B4-EB033CBB7FC5}"/>
            </a:ext>
            <a:ext uri="{147F2762-F138-4A5C-976F-8EAC2B608ADB}">
              <a16:predDERef xmlns:a16="http://schemas.microsoft.com/office/drawing/2014/main" pred="{D66B4ECA-B23E-4B99-9FAC-58CF8BDD13C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35" name="Text Box 3118">
          <a:extLst>
            <a:ext uri="{FF2B5EF4-FFF2-40B4-BE49-F238E27FC236}">
              <a16:creationId xmlns:a16="http://schemas.microsoft.com/office/drawing/2014/main" id="{C1B631C9-0CFB-453D-A51E-0406B10DE4AA}"/>
            </a:ext>
            <a:ext uri="{147F2762-F138-4A5C-976F-8EAC2B608ADB}">
              <a16:predDERef xmlns:a16="http://schemas.microsoft.com/office/drawing/2014/main" pred="{B9F8131B-8567-45F9-B5B4-EB033CBB7FC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36" name="Text Box 3118">
          <a:extLst>
            <a:ext uri="{FF2B5EF4-FFF2-40B4-BE49-F238E27FC236}">
              <a16:creationId xmlns:a16="http://schemas.microsoft.com/office/drawing/2014/main" id="{CC9D9A5F-949A-4AE9-AADC-40AD08E3FF18}"/>
            </a:ext>
            <a:ext uri="{147F2762-F138-4A5C-976F-8EAC2B608ADB}">
              <a16:predDERef xmlns:a16="http://schemas.microsoft.com/office/drawing/2014/main" pred="{C1B631C9-0CFB-453D-A51E-0406B10DE4A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37" name="Text Box 3118">
          <a:extLst>
            <a:ext uri="{FF2B5EF4-FFF2-40B4-BE49-F238E27FC236}">
              <a16:creationId xmlns:a16="http://schemas.microsoft.com/office/drawing/2014/main" id="{AB2C09F3-31B3-400D-AF09-8360571D00D6}"/>
            </a:ext>
            <a:ext uri="{147F2762-F138-4A5C-976F-8EAC2B608ADB}">
              <a16:predDERef xmlns:a16="http://schemas.microsoft.com/office/drawing/2014/main" pred="{CC9D9A5F-949A-4AE9-AADC-40AD08E3FF1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38" name="Text Box 3118">
          <a:extLst>
            <a:ext uri="{FF2B5EF4-FFF2-40B4-BE49-F238E27FC236}">
              <a16:creationId xmlns:a16="http://schemas.microsoft.com/office/drawing/2014/main" id="{E6C5FC0F-531F-493B-963B-59ABFD76562C}"/>
            </a:ext>
            <a:ext uri="{147F2762-F138-4A5C-976F-8EAC2B608ADB}">
              <a16:predDERef xmlns:a16="http://schemas.microsoft.com/office/drawing/2014/main" pred="{AB2C09F3-31B3-400D-AF09-8360571D00D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39" name="Text Box 3118">
          <a:extLst>
            <a:ext uri="{FF2B5EF4-FFF2-40B4-BE49-F238E27FC236}">
              <a16:creationId xmlns:a16="http://schemas.microsoft.com/office/drawing/2014/main" id="{1DF06E60-D78B-49EF-B6A8-0EDC28C76562}"/>
            </a:ext>
            <a:ext uri="{147F2762-F138-4A5C-976F-8EAC2B608ADB}">
              <a16:predDERef xmlns:a16="http://schemas.microsoft.com/office/drawing/2014/main" pred="{E6C5FC0F-531F-493B-963B-59ABFD76562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40" name="Text Box 3118">
          <a:extLst>
            <a:ext uri="{FF2B5EF4-FFF2-40B4-BE49-F238E27FC236}">
              <a16:creationId xmlns:a16="http://schemas.microsoft.com/office/drawing/2014/main" id="{D59424D5-02D5-4F4C-BA56-00BEC9378C67}"/>
            </a:ext>
            <a:ext uri="{147F2762-F138-4A5C-976F-8EAC2B608ADB}">
              <a16:predDERef xmlns:a16="http://schemas.microsoft.com/office/drawing/2014/main" pred="{1DF06E60-D78B-49EF-B6A8-0EDC28C7656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41" name="Text Box 3118">
          <a:extLst>
            <a:ext uri="{FF2B5EF4-FFF2-40B4-BE49-F238E27FC236}">
              <a16:creationId xmlns:a16="http://schemas.microsoft.com/office/drawing/2014/main" id="{36BE9EDC-20B6-4200-BA5A-4F1B225C1B3D}"/>
            </a:ext>
            <a:ext uri="{147F2762-F138-4A5C-976F-8EAC2B608ADB}">
              <a16:predDERef xmlns:a16="http://schemas.microsoft.com/office/drawing/2014/main" pred="{D59424D5-02D5-4F4C-BA56-00BEC9378C6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42" name="Text Box 3118">
          <a:extLst>
            <a:ext uri="{FF2B5EF4-FFF2-40B4-BE49-F238E27FC236}">
              <a16:creationId xmlns:a16="http://schemas.microsoft.com/office/drawing/2014/main" id="{A7604EF5-BE46-432C-98EB-A6C130B1B308}"/>
            </a:ext>
            <a:ext uri="{147F2762-F138-4A5C-976F-8EAC2B608ADB}">
              <a16:predDERef xmlns:a16="http://schemas.microsoft.com/office/drawing/2014/main" pred="{36BE9EDC-20B6-4200-BA5A-4F1B225C1B3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43" name="Text Box 3118">
          <a:extLst>
            <a:ext uri="{FF2B5EF4-FFF2-40B4-BE49-F238E27FC236}">
              <a16:creationId xmlns:a16="http://schemas.microsoft.com/office/drawing/2014/main" id="{FEFFCBB8-0ECD-406E-B9E0-8C2746EB9676}"/>
            </a:ext>
            <a:ext uri="{147F2762-F138-4A5C-976F-8EAC2B608ADB}">
              <a16:predDERef xmlns:a16="http://schemas.microsoft.com/office/drawing/2014/main" pred="{A7604EF5-BE46-432C-98EB-A6C130B1B30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44" name="Text Box 3118">
          <a:extLst>
            <a:ext uri="{FF2B5EF4-FFF2-40B4-BE49-F238E27FC236}">
              <a16:creationId xmlns:a16="http://schemas.microsoft.com/office/drawing/2014/main" id="{FCCC7E7E-321E-41A8-BF26-A9D2771BCB80}"/>
            </a:ext>
            <a:ext uri="{147F2762-F138-4A5C-976F-8EAC2B608ADB}">
              <a16:predDERef xmlns:a16="http://schemas.microsoft.com/office/drawing/2014/main" pred="{FEFFCBB8-0ECD-406E-B9E0-8C2746EB967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45" name="Text Box 3118">
          <a:extLst>
            <a:ext uri="{FF2B5EF4-FFF2-40B4-BE49-F238E27FC236}">
              <a16:creationId xmlns:a16="http://schemas.microsoft.com/office/drawing/2014/main" id="{78352E57-B00D-4893-97F2-1679D63CE789}"/>
            </a:ext>
            <a:ext uri="{147F2762-F138-4A5C-976F-8EAC2B608ADB}">
              <a16:predDERef xmlns:a16="http://schemas.microsoft.com/office/drawing/2014/main" pred="{FCCC7E7E-321E-41A8-BF26-A9D2771BCB8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46" name="Text Box 3118">
          <a:extLst>
            <a:ext uri="{FF2B5EF4-FFF2-40B4-BE49-F238E27FC236}">
              <a16:creationId xmlns:a16="http://schemas.microsoft.com/office/drawing/2014/main" id="{6F211097-DB51-4DA3-B62E-875D81871B93}"/>
            </a:ext>
            <a:ext uri="{147F2762-F138-4A5C-976F-8EAC2B608ADB}">
              <a16:predDERef xmlns:a16="http://schemas.microsoft.com/office/drawing/2014/main" pred="{78352E57-B00D-4893-97F2-1679D63CE78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47" name="Text Box 3118">
          <a:extLst>
            <a:ext uri="{FF2B5EF4-FFF2-40B4-BE49-F238E27FC236}">
              <a16:creationId xmlns:a16="http://schemas.microsoft.com/office/drawing/2014/main" id="{F9663362-8481-4CD1-918A-964F7F3B7068}"/>
            </a:ext>
            <a:ext uri="{147F2762-F138-4A5C-976F-8EAC2B608ADB}">
              <a16:predDERef xmlns:a16="http://schemas.microsoft.com/office/drawing/2014/main" pred="{6F211097-DB51-4DA3-B62E-875D81871B9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48" name="Text Box 3118">
          <a:extLst>
            <a:ext uri="{FF2B5EF4-FFF2-40B4-BE49-F238E27FC236}">
              <a16:creationId xmlns:a16="http://schemas.microsoft.com/office/drawing/2014/main" id="{201CEF4E-3C23-40E7-AFBB-F3070C3646A3}"/>
            </a:ext>
            <a:ext uri="{147F2762-F138-4A5C-976F-8EAC2B608ADB}">
              <a16:predDERef xmlns:a16="http://schemas.microsoft.com/office/drawing/2014/main" pred="{F9663362-8481-4CD1-918A-964F7F3B706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49" name="Text Box 3118">
          <a:extLst>
            <a:ext uri="{FF2B5EF4-FFF2-40B4-BE49-F238E27FC236}">
              <a16:creationId xmlns:a16="http://schemas.microsoft.com/office/drawing/2014/main" id="{0C09DEAD-5D73-4CF1-9A6D-E740C1E4B263}"/>
            </a:ext>
            <a:ext uri="{147F2762-F138-4A5C-976F-8EAC2B608ADB}">
              <a16:predDERef xmlns:a16="http://schemas.microsoft.com/office/drawing/2014/main" pred="{201CEF4E-3C23-40E7-AFBB-F3070C3646A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50" name="Text Box 3118">
          <a:extLst>
            <a:ext uri="{FF2B5EF4-FFF2-40B4-BE49-F238E27FC236}">
              <a16:creationId xmlns:a16="http://schemas.microsoft.com/office/drawing/2014/main" id="{43709C13-6943-477B-B727-6C7836960AA1}"/>
            </a:ext>
            <a:ext uri="{147F2762-F138-4A5C-976F-8EAC2B608ADB}">
              <a16:predDERef xmlns:a16="http://schemas.microsoft.com/office/drawing/2014/main" pred="{0C09DEAD-5D73-4CF1-9A6D-E740C1E4B26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51" name="Text Box 3118">
          <a:extLst>
            <a:ext uri="{FF2B5EF4-FFF2-40B4-BE49-F238E27FC236}">
              <a16:creationId xmlns:a16="http://schemas.microsoft.com/office/drawing/2014/main" id="{471A7D45-F4C0-4371-8A7F-F6A1C118F286}"/>
            </a:ext>
            <a:ext uri="{147F2762-F138-4A5C-976F-8EAC2B608ADB}">
              <a16:predDERef xmlns:a16="http://schemas.microsoft.com/office/drawing/2014/main" pred="{43709C13-6943-477B-B727-6C7836960AA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52" name="Text Box 3118">
          <a:extLst>
            <a:ext uri="{FF2B5EF4-FFF2-40B4-BE49-F238E27FC236}">
              <a16:creationId xmlns:a16="http://schemas.microsoft.com/office/drawing/2014/main" id="{E198C4C7-68A5-4FF3-A59E-289E5CBDCBCA}"/>
            </a:ext>
            <a:ext uri="{147F2762-F138-4A5C-976F-8EAC2B608ADB}">
              <a16:predDERef xmlns:a16="http://schemas.microsoft.com/office/drawing/2014/main" pred="{471A7D45-F4C0-4371-8A7F-F6A1C118F28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53" name="Text Box 3118">
          <a:extLst>
            <a:ext uri="{FF2B5EF4-FFF2-40B4-BE49-F238E27FC236}">
              <a16:creationId xmlns:a16="http://schemas.microsoft.com/office/drawing/2014/main" id="{E7670253-3255-4383-B560-8F0FEDFDE922}"/>
            </a:ext>
            <a:ext uri="{147F2762-F138-4A5C-976F-8EAC2B608ADB}">
              <a16:predDERef xmlns:a16="http://schemas.microsoft.com/office/drawing/2014/main" pred="{E198C4C7-68A5-4FF3-A59E-289E5CBDCBC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54" name="Text Box 3118">
          <a:extLst>
            <a:ext uri="{FF2B5EF4-FFF2-40B4-BE49-F238E27FC236}">
              <a16:creationId xmlns:a16="http://schemas.microsoft.com/office/drawing/2014/main" id="{382D6ED5-5619-489A-A72E-6338921EBBAE}"/>
            </a:ext>
            <a:ext uri="{147F2762-F138-4A5C-976F-8EAC2B608ADB}">
              <a16:predDERef xmlns:a16="http://schemas.microsoft.com/office/drawing/2014/main" pred="{E7670253-3255-4383-B560-8F0FEDFDE92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172</xdr:row>
      <xdr:rowOff>0</xdr:rowOff>
    </xdr:from>
    <xdr:ext cx="123825" cy="232410"/>
    <xdr:sp macro="" textlink="">
      <xdr:nvSpPr>
        <xdr:cNvPr id="155" name="Text Box 3118">
          <a:extLst>
            <a:ext uri="{FF2B5EF4-FFF2-40B4-BE49-F238E27FC236}">
              <a16:creationId xmlns:a16="http://schemas.microsoft.com/office/drawing/2014/main" id="{2F066144-E689-407C-802D-DE33CC141E48}"/>
            </a:ext>
            <a:ext uri="{147F2762-F138-4A5C-976F-8EAC2B608ADB}">
              <a16:predDERef xmlns:a16="http://schemas.microsoft.com/office/drawing/2014/main" pred="{382D6ED5-5619-489A-A72E-6338921EBBAE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56" name="Text Box 3118">
          <a:extLst>
            <a:ext uri="{FF2B5EF4-FFF2-40B4-BE49-F238E27FC236}">
              <a16:creationId xmlns:a16="http://schemas.microsoft.com/office/drawing/2014/main" id="{66E34936-F930-452D-89DC-B0D1A1105A60}"/>
            </a:ext>
            <a:ext uri="{147F2762-F138-4A5C-976F-8EAC2B608ADB}">
              <a16:predDERef xmlns:a16="http://schemas.microsoft.com/office/drawing/2014/main" pred="{2F066144-E689-407C-802D-DE33CC141E4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172</xdr:row>
      <xdr:rowOff>0</xdr:rowOff>
    </xdr:from>
    <xdr:ext cx="123825" cy="291353"/>
    <xdr:sp macro="" textlink="">
      <xdr:nvSpPr>
        <xdr:cNvPr id="157" name="Text Box 3118">
          <a:extLst>
            <a:ext uri="{FF2B5EF4-FFF2-40B4-BE49-F238E27FC236}">
              <a16:creationId xmlns:a16="http://schemas.microsoft.com/office/drawing/2014/main" id="{CA2AFB33-545B-4CDC-B420-28D68C068235}"/>
            </a:ext>
            <a:ext uri="{147F2762-F138-4A5C-976F-8EAC2B608ADB}">
              <a16:predDERef xmlns:a16="http://schemas.microsoft.com/office/drawing/2014/main" pred="{66E34936-F930-452D-89DC-B0D1A1105A6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58" name="Text Box 3118">
          <a:extLst>
            <a:ext uri="{FF2B5EF4-FFF2-40B4-BE49-F238E27FC236}">
              <a16:creationId xmlns:a16="http://schemas.microsoft.com/office/drawing/2014/main" id="{6AA59939-6019-4F8F-889C-831706F004CD}"/>
            </a:ext>
            <a:ext uri="{147F2762-F138-4A5C-976F-8EAC2B608ADB}">
              <a16:predDERef xmlns:a16="http://schemas.microsoft.com/office/drawing/2014/main" pred="{CA2AFB33-545B-4CDC-B420-28D68C06823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59" name="Text Box 3118">
          <a:extLst>
            <a:ext uri="{FF2B5EF4-FFF2-40B4-BE49-F238E27FC236}">
              <a16:creationId xmlns:a16="http://schemas.microsoft.com/office/drawing/2014/main" id="{898BA42E-3CD3-40B3-986A-54701D764D33}"/>
            </a:ext>
            <a:ext uri="{147F2762-F138-4A5C-976F-8EAC2B608ADB}">
              <a16:predDERef xmlns:a16="http://schemas.microsoft.com/office/drawing/2014/main" pred="{6AA59939-6019-4F8F-889C-831706F004C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60" name="Text Box 3118">
          <a:extLst>
            <a:ext uri="{FF2B5EF4-FFF2-40B4-BE49-F238E27FC236}">
              <a16:creationId xmlns:a16="http://schemas.microsoft.com/office/drawing/2014/main" id="{B6A061B5-3EB1-4D04-8B45-19E9844AF43B}"/>
            </a:ext>
            <a:ext uri="{147F2762-F138-4A5C-976F-8EAC2B608ADB}">
              <a16:predDERef xmlns:a16="http://schemas.microsoft.com/office/drawing/2014/main" pred="{898BA42E-3CD3-40B3-986A-54701D764D3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61" name="Text Box 3118">
          <a:extLst>
            <a:ext uri="{FF2B5EF4-FFF2-40B4-BE49-F238E27FC236}">
              <a16:creationId xmlns:a16="http://schemas.microsoft.com/office/drawing/2014/main" id="{11BE45DA-249A-4235-9C95-EF250172E930}"/>
            </a:ext>
            <a:ext uri="{147F2762-F138-4A5C-976F-8EAC2B608ADB}">
              <a16:predDERef xmlns:a16="http://schemas.microsoft.com/office/drawing/2014/main" pred="{B6A061B5-3EB1-4D04-8B45-19E9844AF43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62" name="Text Box 3118">
          <a:extLst>
            <a:ext uri="{FF2B5EF4-FFF2-40B4-BE49-F238E27FC236}">
              <a16:creationId xmlns:a16="http://schemas.microsoft.com/office/drawing/2014/main" id="{15F38E4E-676E-4B22-9D42-DB5447B315F2}"/>
            </a:ext>
            <a:ext uri="{147F2762-F138-4A5C-976F-8EAC2B608ADB}">
              <a16:predDERef xmlns:a16="http://schemas.microsoft.com/office/drawing/2014/main" pred="{11BE45DA-249A-4235-9C95-EF250172E93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63" name="Text Box 3118">
          <a:extLst>
            <a:ext uri="{FF2B5EF4-FFF2-40B4-BE49-F238E27FC236}">
              <a16:creationId xmlns:a16="http://schemas.microsoft.com/office/drawing/2014/main" id="{94CC18A1-5592-425C-A068-739498EA685D}"/>
            </a:ext>
            <a:ext uri="{147F2762-F138-4A5C-976F-8EAC2B608ADB}">
              <a16:predDERef xmlns:a16="http://schemas.microsoft.com/office/drawing/2014/main" pred="{15F38E4E-676E-4B22-9D42-DB5447B315F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64" name="Text Box 3118">
          <a:extLst>
            <a:ext uri="{FF2B5EF4-FFF2-40B4-BE49-F238E27FC236}">
              <a16:creationId xmlns:a16="http://schemas.microsoft.com/office/drawing/2014/main" id="{477680D0-72BB-45DF-AA70-9B87A7F83A6C}"/>
            </a:ext>
            <a:ext uri="{147F2762-F138-4A5C-976F-8EAC2B608ADB}">
              <a16:predDERef xmlns:a16="http://schemas.microsoft.com/office/drawing/2014/main" pred="{94CC18A1-5592-425C-A068-739498EA685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65" name="Text Box 3118">
          <a:extLst>
            <a:ext uri="{FF2B5EF4-FFF2-40B4-BE49-F238E27FC236}">
              <a16:creationId xmlns:a16="http://schemas.microsoft.com/office/drawing/2014/main" id="{7CBFE6CB-CF85-4D24-9FEA-8E9DBDE332ED}"/>
            </a:ext>
            <a:ext uri="{147F2762-F138-4A5C-976F-8EAC2B608ADB}">
              <a16:predDERef xmlns:a16="http://schemas.microsoft.com/office/drawing/2014/main" pred="{477680D0-72BB-45DF-AA70-9B87A7F83A6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66" name="Text Box 3118">
          <a:extLst>
            <a:ext uri="{FF2B5EF4-FFF2-40B4-BE49-F238E27FC236}">
              <a16:creationId xmlns:a16="http://schemas.microsoft.com/office/drawing/2014/main" id="{C5B6E3EE-2192-40D0-A114-5C3C0F9F0837}"/>
            </a:ext>
            <a:ext uri="{147F2762-F138-4A5C-976F-8EAC2B608ADB}">
              <a16:predDERef xmlns:a16="http://schemas.microsoft.com/office/drawing/2014/main" pred="{7CBFE6CB-CF85-4D24-9FEA-8E9DBDE332E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67" name="Text Box 3118">
          <a:extLst>
            <a:ext uri="{FF2B5EF4-FFF2-40B4-BE49-F238E27FC236}">
              <a16:creationId xmlns:a16="http://schemas.microsoft.com/office/drawing/2014/main" id="{CAE25AE4-33E9-4376-8C93-495F0B5C7B18}"/>
            </a:ext>
            <a:ext uri="{147F2762-F138-4A5C-976F-8EAC2B608ADB}">
              <a16:predDERef xmlns:a16="http://schemas.microsoft.com/office/drawing/2014/main" pred="{C5B6E3EE-2192-40D0-A114-5C3C0F9F083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68" name="Text Box 3118">
          <a:extLst>
            <a:ext uri="{FF2B5EF4-FFF2-40B4-BE49-F238E27FC236}">
              <a16:creationId xmlns:a16="http://schemas.microsoft.com/office/drawing/2014/main" id="{CCE3FEE7-FC92-4902-8D25-BCC40A6863C7}"/>
            </a:ext>
            <a:ext uri="{147F2762-F138-4A5C-976F-8EAC2B608ADB}">
              <a16:predDERef xmlns:a16="http://schemas.microsoft.com/office/drawing/2014/main" pred="{CAE25AE4-33E9-4376-8C93-495F0B5C7B1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69" name="Text Box 3118">
          <a:extLst>
            <a:ext uri="{FF2B5EF4-FFF2-40B4-BE49-F238E27FC236}">
              <a16:creationId xmlns:a16="http://schemas.microsoft.com/office/drawing/2014/main" id="{4F98133E-E2D7-43B8-8313-751B089F763A}"/>
            </a:ext>
            <a:ext uri="{147F2762-F138-4A5C-976F-8EAC2B608ADB}">
              <a16:predDERef xmlns:a16="http://schemas.microsoft.com/office/drawing/2014/main" pred="{CCE3FEE7-FC92-4902-8D25-BCC40A6863C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70" name="Text Box 3118">
          <a:extLst>
            <a:ext uri="{FF2B5EF4-FFF2-40B4-BE49-F238E27FC236}">
              <a16:creationId xmlns:a16="http://schemas.microsoft.com/office/drawing/2014/main" id="{B3EA88BF-3B55-4533-AD21-5C4DEED01F82}"/>
            </a:ext>
            <a:ext uri="{147F2762-F138-4A5C-976F-8EAC2B608ADB}">
              <a16:predDERef xmlns:a16="http://schemas.microsoft.com/office/drawing/2014/main" pred="{4F98133E-E2D7-43B8-8313-751B089F763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71" name="Text Box 3118">
          <a:extLst>
            <a:ext uri="{FF2B5EF4-FFF2-40B4-BE49-F238E27FC236}">
              <a16:creationId xmlns:a16="http://schemas.microsoft.com/office/drawing/2014/main" id="{E9349380-8F98-4995-8A42-002FBFA4FC4C}"/>
            </a:ext>
            <a:ext uri="{147F2762-F138-4A5C-976F-8EAC2B608ADB}">
              <a16:predDERef xmlns:a16="http://schemas.microsoft.com/office/drawing/2014/main" pred="{B3EA88BF-3B55-4533-AD21-5C4DEED01F8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72" name="Text Box 3118">
          <a:extLst>
            <a:ext uri="{FF2B5EF4-FFF2-40B4-BE49-F238E27FC236}">
              <a16:creationId xmlns:a16="http://schemas.microsoft.com/office/drawing/2014/main" id="{B0991456-5D41-4729-8891-708E994B62ED}"/>
            </a:ext>
            <a:ext uri="{147F2762-F138-4A5C-976F-8EAC2B608ADB}">
              <a16:predDERef xmlns:a16="http://schemas.microsoft.com/office/drawing/2014/main" pred="{E9349380-8F98-4995-8A42-002FBFA4FC4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73" name="Text Box 3118">
          <a:extLst>
            <a:ext uri="{FF2B5EF4-FFF2-40B4-BE49-F238E27FC236}">
              <a16:creationId xmlns:a16="http://schemas.microsoft.com/office/drawing/2014/main" id="{B2D9DF07-C027-44D6-9404-DDC23E5E9F4A}"/>
            </a:ext>
            <a:ext uri="{147F2762-F138-4A5C-976F-8EAC2B608ADB}">
              <a16:predDERef xmlns:a16="http://schemas.microsoft.com/office/drawing/2014/main" pred="{B0991456-5D41-4729-8891-708E994B62E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74" name="Text Box 3118">
          <a:extLst>
            <a:ext uri="{FF2B5EF4-FFF2-40B4-BE49-F238E27FC236}">
              <a16:creationId xmlns:a16="http://schemas.microsoft.com/office/drawing/2014/main" id="{AD2DEA5C-F93C-483A-927F-98358541EC3C}"/>
            </a:ext>
            <a:ext uri="{147F2762-F138-4A5C-976F-8EAC2B608ADB}">
              <a16:predDERef xmlns:a16="http://schemas.microsoft.com/office/drawing/2014/main" pred="{B2D9DF07-C027-44D6-9404-DDC23E5E9F4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75" name="Text Box 3118">
          <a:extLst>
            <a:ext uri="{FF2B5EF4-FFF2-40B4-BE49-F238E27FC236}">
              <a16:creationId xmlns:a16="http://schemas.microsoft.com/office/drawing/2014/main" id="{E8D3E4C4-BFED-4971-BEA0-81502243EA27}"/>
            </a:ext>
            <a:ext uri="{147F2762-F138-4A5C-976F-8EAC2B608ADB}">
              <a16:predDERef xmlns:a16="http://schemas.microsoft.com/office/drawing/2014/main" pred="{AD2DEA5C-F93C-483A-927F-98358541EC3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76" name="Text Box 3118">
          <a:extLst>
            <a:ext uri="{FF2B5EF4-FFF2-40B4-BE49-F238E27FC236}">
              <a16:creationId xmlns:a16="http://schemas.microsoft.com/office/drawing/2014/main" id="{9BA3C14A-FFBD-4479-9B9E-D26E518DAB0B}"/>
            </a:ext>
            <a:ext uri="{147F2762-F138-4A5C-976F-8EAC2B608ADB}">
              <a16:predDERef xmlns:a16="http://schemas.microsoft.com/office/drawing/2014/main" pred="{E8D3E4C4-BFED-4971-BEA0-81502243EA2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77" name="Text Box 3118">
          <a:extLst>
            <a:ext uri="{FF2B5EF4-FFF2-40B4-BE49-F238E27FC236}">
              <a16:creationId xmlns:a16="http://schemas.microsoft.com/office/drawing/2014/main" id="{CF10A0B2-D00B-4AE9-9B00-FB7538C5E5E6}"/>
            </a:ext>
            <a:ext uri="{147F2762-F138-4A5C-976F-8EAC2B608ADB}">
              <a16:predDERef xmlns:a16="http://schemas.microsoft.com/office/drawing/2014/main" pred="{9BA3C14A-FFBD-4479-9B9E-D26E518DAB0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78" name="Text Box 3118">
          <a:extLst>
            <a:ext uri="{FF2B5EF4-FFF2-40B4-BE49-F238E27FC236}">
              <a16:creationId xmlns:a16="http://schemas.microsoft.com/office/drawing/2014/main" id="{38B965C0-582B-4377-AF23-3D161AD23686}"/>
            </a:ext>
            <a:ext uri="{147F2762-F138-4A5C-976F-8EAC2B608ADB}">
              <a16:predDERef xmlns:a16="http://schemas.microsoft.com/office/drawing/2014/main" pred="{CF10A0B2-D00B-4AE9-9B00-FB7538C5E5E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79" name="Text Box 3118">
          <a:extLst>
            <a:ext uri="{FF2B5EF4-FFF2-40B4-BE49-F238E27FC236}">
              <a16:creationId xmlns:a16="http://schemas.microsoft.com/office/drawing/2014/main" id="{90A6454B-AC6C-4119-AFD4-A8F6DCCE31C3}"/>
            </a:ext>
            <a:ext uri="{147F2762-F138-4A5C-976F-8EAC2B608ADB}">
              <a16:predDERef xmlns:a16="http://schemas.microsoft.com/office/drawing/2014/main" pred="{38B965C0-582B-4377-AF23-3D161AD2368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80" name="Text Box 3118">
          <a:extLst>
            <a:ext uri="{FF2B5EF4-FFF2-40B4-BE49-F238E27FC236}">
              <a16:creationId xmlns:a16="http://schemas.microsoft.com/office/drawing/2014/main" id="{9D960E99-ECA9-43B6-8E46-E11F093C5605}"/>
            </a:ext>
            <a:ext uri="{147F2762-F138-4A5C-976F-8EAC2B608ADB}">
              <a16:predDERef xmlns:a16="http://schemas.microsoft.com/office/drawing/2014/main" pred="{90A6454B-AC6C-4119-AFD4-A8F6DCCE31C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81" name="Text Box 3118">
          <a:extLst>
            <a:ext uri="{FF2B5EF4-FFF2-40B4-BE49-F238E27FC236}">
              <a16:creationId xmlns:a16="http://schemas.microsoft.com/office/drawing/2014/main" id="{CA31B277-5406-4F9B-A4DE-DD0C85F96EAA}"/>
            </a:ext>
            <a:ext uri="{147F2762-F138-4A5C-976F-8EAC2B608ADB}">
              <a16:predDERef xmlns:a16="http://schemas.microsoft.com/office/drawing/2014/main" pred="{9D960E99-ECA9-43B6-8E46-E11F093C560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82" name="Text Box 3118">
          <a:extLst>
            <a:ext uri="{FF2B5EF4-FFF2-40B4-BE49-F238E27FC236}">
              <a16:creationId xmlns:a16="http://schemas.microsoft.com/office/drawing/2014/main" id="{01AEB4DF-64BF-40B1-A2D5-BFA0CCCC5C1D}"/>
            </a:ext>
            <a:ext uri="{147F2762-F138-4A5C-976F-8EAC2B608ADB}">
              <a16:predDERef xmlns:a16="http://schemas.microsoft.com/office/drawing/2014/main" pred="{CA31B277-5406-4F9B-A4DE-DD0C85F96EA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83" name="Text Box 3118">
          <a:extLst>
            <a:ext uri="{FF2B5EF4-FFF2-40B4-BE49-F238E27FC236}">
              <a16:creationId xmlns:a16="http://schemas.microsoft.com/office/drawing/2014/main" id="{DDD6D6CF-2609-427A-B1FE-E53AB4F3BCAB}"/>
            </a:ext>
            <a:ext uri="{147F2762-F138-4A5C-976F-8EAC2B608ADB}">
              <a16:predDERef xmlns:a16="http://schemas.microsoft.com/office/drawing/2014/main" pred="{01AEB4DF-64BF-40B1-A2D5-BFA0CCCC5C1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84" name="Text Box 3118">
          <a:extLst>
            <a:ext uri="{FF2B5EF4-FFF2-40B4-BE49-F238E27FC236}">
              <a16:creationId xmlns:a16="http://schemas.microsoft.com/office/drawing/2014/main" id="{1CFD6695-0848-4B34-8EEC-757BF8FFC1ED}"/>
            </a:ext>
            <a:ext uri="{147F2762-F138-4A5C-976F-8EAC2B608ADB}">
              <a16:predDERef xmlns:a16="http://schemas.microsoft.com/office/drawing/2014/main" pred="{DDD6D6CF-2609-427A-B1FE-E53AB4F3BCA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85" name="Text Box 3118">
          <a:extLst>
            <a:ext uri="{FF2B5EF4-FFF2-40B4-BE49-F238E27FC236}">
              <a16:creationId xmlns:a16="http://schemas.microsoft.com/office/drawing/2014/main" id="{DACA5A2B-861B-4E62-8BC5-B70B549C156D}"/>
            </a:ext>
            <a:ext uri="{147F2762-F138-4A5C-976F-8EAC2B608ADB}">
              <a16:predDERef xmlns:a16="http://schemas.microsoft.com/office/drawing/2014/main" pred="{1CFD6695-0848-4B34-8EEC-757BF8FFC1E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86" name="Text Box 3118">
          <a:extLst>
            <a:ext uri="{FF2B5EF4-FFF2-40B4-BE49-F238E27FC236}">
              <a16:creationId xmlns:a16="http://schemas.microsoft.com/office/drawing/2014/main" id="{218CDABA-B5BC-4455-B138-B39F225FC98A}"/>
            </a:ext>
            <a:ext uri="{147F2762-F138-4A5C-976F-8EAC2B608ADB}">
              <a16:predDERef xmlns:a16="http://schemas.microsoft.com/office/drawing/2014/main" pred="{DACA5A2B-861B-4E62-8BC5-B70B549C156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87" name="Text Box 3118">
          <a:extLst>
            <a:ext uri="{FF2B5EF4-FFF2-40B4-BE49-F238E27FC236}">
              <a16:creationId xmlns:a16="http://schemas.microsoft.com/office/drawing/2014/main" id="{6D79B1A0-0C09-46C7-87CF-C74344C1016F}"/>
            </a:ext>
            <a:ext uri="{147F2762-F138-4A5C-976F-8EAC2B608ADB}">
              <a16:predDERef xmlns:a16="http://schemas.microsoft.com/office/drawing/2014/main" pred="{218CDABA-B5BC-4455-B138-B39F225FC98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88" name="Text Box 3118">
          <a:extLst>
            <a:ext uri="{FF2B5EF4-FFF2-40B4-BE49-F238E27FC236}">
              <a16:creationId xmlns:a16="http://schemas.microsoft.com/office/drawing/2014/main" id="{D9DEADE9-3CD2-4F10-ADAC-263D33C81B22}"/>
            </a:ext>
            <a:ext uri="{147F2762-F138-4A5C-976F-8EAC2B608ADB}">
              <a16:predDERef xmlns:a16="http://schemas.microsoft.com/office/drawing/2014/main" pred="{6D79B1A0-0C09-46C7-87CF-C74344C1016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89" name="Text Box 3118">
          <a:extLst>
            <a:ext uri="{FF2B5EF4-FFF2-40B4-BE49-F238E27FC236}">
              <a16:creationId xmlns:a16="http://schemas.microsoft.com/office/drawing/2014/main" id="{8BA838C1-2D08-4F62-A7ED-2FADC98E9C2C}"/>
            </a:ext>
            <a:ext uri="{147F2762-F138-4A5C-976F-8EAC2B608ADB}">
              <a16:predDERef xmlns:a16="http://schemas.microsoft.com/office/drawing/2014/main" pred="{D9DEADE9-3CD2-4F10-ADAC-263D33C81B2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90" name="Text Box 3118">
          <a:extLst>
            <a:ext uri="{FF2B5EF4-FFF2-40B4-BE49-F238E27FC236}">
              <a16:creationId xmlns:a16="http://schemas.microsoft.com/office/drawing/2014/main" id="{BA8E9201-C421-4BB5-BC21-EA933D2C24D9}"/>
            </a:ext>
            <a:ext uri="{147F2762-F138-4A5C-976F-8EAC2B608ADB}">
              <a16:predDERef xmlns:a16="http://schemas.microsoft.com/office/drawing/2014/main" pred="{8BA838C1-2D08-4F62-A7ED-2FADC98E9C2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91" name="Text Box 3118">
          <a:extLst>
            <a:ext uri="{FF2B5EF4-FFF2-40B4-BE49-F238E27FC236}">
              <a16:creationId xmlns:a16="http://schemas.microsoft.com/office/drawing/2014/main" id="{BA410A20-839E-4B9F-BE45-34A5D1884EB6}"/>
            </a:ext>
            <a:ext uri="{147F2762-F138-4A5C-976F-8EAC2B608ADB}">
              <a16:predDERef xmlns:a16="http://schemas.microsoft.com/office/drawing/2014/main" pred="{BA8E9201-C421-4BB5-BC21-EA933D2C24D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92" name="Text Box 3118">
          <a:extLst>
            <a:ext uri="{FF2B5EF4-FFF2-40B4-BE49-F238E27FC236}">
              <a16:creationId xmlns:a16="http://schemas.microsoft.com/office/drawing/2014/main" id="{644515F0-A87E-4DB2-B9C1-090602D8ABF7}"/>
            </a:ext>
            <a:ext uri="{147F2762-F138-4A5C-976F-8EAC2B608ADB}">
              <a16:predDERef xmlns:a16="http://schemas.microsoft.com/office/drawing/2014/main" pred="{BA410A20-839E-4B9F-BE45-34A5D1884EB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93" name="Text Box 3118">
          <a:extLst>
            <a:ext uri="{FF2B5EF4-FFF2-40B4-BE49-F238E27FC236}">
              <a16:creationId xmlns:a16="http://schemas.microsoft.com/office/drawing/2014/main" id="{BEE58217-68BB-4B7C-BEF2-6706543505DC}"/>
            </a:ext>
            <a:ext uri="{147F2762-F138-4A5C-976F-8EAC2B608ADB}">
              <a16:predDERef xmlns:a16="http://schemas.microsoft.com/office/drawing/2014/main" pred="{644515F0-A87E-4DB2-B9C1-090602D8ABF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94" name="Text Box 3118">
          <a:extLst>
            <a:ext uri="{FF2B5EF4-FFF2-40B4-BE49-F238E27FC236}">
              <a16:creationId xmlns:a16="http://schemas.microsoft.com/office/drawing/2014/main" id="{2F154D27-3871-46A2-AD8F-90745FA0DA2B}"/>
            </a:ext>
            <a:ext uri="{147F2762-F138-4A5C-976F-8EAC2B608ADB}">
              <a16:predDERef xmlns:a16="http://schemas.microsoft.com/office/drawing/2014/main" pred="{BEE58217-68BB-4B7C-BEF2-6706543505D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95" name="Text Box 3118">
          <a:extLst>
            <a:ext uri="{FF2B5EF4-FFF2-40B4-BE49-F238E27FC236}">
              <a16:creationId xmlns:a16="http://schemas.microsoft.com/office/drawing/2014/main" id="{CB5E59E4-3CFA-4858-897A-BC5F7FF565F5}"/>
            </a:ext>
            <a:ext uri="{147F2762-F138-4A5C-976F-8EAC2B608ADB}">
              <a16:predDERef xmlns:a16="http://schemas.microsoft.com/office/drawing/2014/main" pred="{2F154D27-3871-46A2-AD8F-90745FA0DA2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96" name="Text Box 3118">
          <a:extLst>
            <a:ext uri="{FF2B5EF4-FFF2-40B4-BE49-F238E27FC236}">
              <a16:creationId xmlns:a16="http://schemas.microsoft.com/office/drawing/2014/main" id="{D859BB61-0D2E-42D3-B323-612B93CDA8CE}"/>
            </a:ext>
            <a:ext uri="{147F2762-F138-4A5C-976F-8EAC2B608ADB}">
              <a16:predDERef xmlns:a16="http://schemas.microsoft.com/office/drawing/2014/main" pred="{CB5E59E4-3CFA-4858-897A-BC5F7FF565F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197" name="Text Box 3118">
          <a:extLst>
            <a:ext uri="{FF2B5EF4-FFF2-40B4-BE49-F238E27FC236}">
              <a16:creationId xmlns:a16="http://schemas.microsoft.com/office/drawing/2014/main" id="{C76D4216-FB7A-4225-872A-0706E1AB30D2}"/>
            </a:ext>
            <a:ext uri="{147F2762-F138-4A5C-976F-8EAC2B608ADB}">
              <a16:predDERef xmlns:a16="http://schemas.microsoft.com/office/drawing/2014/main" pred="{D859BB61-0D2E-42D3-B323-612B93CDA8CE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98" name="Text Box 3118">
          <a:extLst>
            <a:ext uri="{FF2B5EF4-FFF2-40B4-BE49-F238E27FC236}">
              <a16:creationId xmlns:a16="http://schemas.microsoft.com/office/drawing/2014/main" id="{34C6DAAF-7657-4026-921C-6AB84CC0F186}"/>
            </a:ext>
            <a:ext uri="{147F2762-F138-4A5C-976F-8EAC2B608ADB}">
              <a16:predDERef xmlns:a16="http://schemas.microsoft.com/office/drawing/2014/main" pred="{C76D4216-FB7A-4225-872A-0706E1AB30D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199" name="Text Box 3118">
          <a:extLst>
            <a:ext uri="{FF2B5EF4-FFF2-40B4-BE49-F238E27FC236}">
              <a16:creationId xmlns:a16="http://schemas.microsoft.com/office/drawing/2014/main" id="{34447468-323C-41C5-B563-01D70A2915F9}"/>
            </a:ext>
            <a:ext uri="{147F2762-F138-4A5C-976F-8EAC2B608ADB}">
              <a16:predDERef xmlns:a16="http://schemas.microsoft.com/office/drawing/2014/main" pred="{34C6DAAF-7657-4026-921C-6AB84CC0F18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00" name="Text Box 3118">
          <a:extLst>
            <a:ext uri="{FF2B5EF4-FFF2-40B4-BE49-F238E27FC236}">
              <a16:creationId xmlns:a16="http://schemas.microsoft.com/office/drawing/2014/main" id="{3E290876-52D8-4CC1-A900-9C51570561AF}"/>
            </a:ext>
            <a:ext uri="{147F2762-F138-4A5C-976F-8EAC2B608ADB}">
              <a16:predDERef xmlns:a16="http://schemas.microsoft.com/office/drawing/2014/main" pred="{34447468-323C-41C5-B563-01D70A2915F9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01" name="Text Box 3118">
          <a:extLst>
            <a:ext uri="{FF2B5EF4-FFF2-40B4-BE49-F238E27FC236}">
              <a16:creationId xmlns:a16="http://schemas.microsoft.com/office/drawing/2014/main" id="{BCD397F6-4DD3-45F5-8709-AEFF99E8F5CA}"/>
            </a:ext>
            <a:ext uri="{147F2762-F138-4A5C-976F-8EAC2B608ADB}">
              <a16:predDERef xmlns:a16="http://schemas.microsoft.com/office/drawing/2014/main" pred="{3E290876-52D8-4CC1-A900-9C51570561A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02" name="Text Box 3118">
          <a:extLst>
            <a:ext uri="{FF2B5EF4-FFF2-40B4-BE49-F238E27FC236}">
              <a16:creationId xmlns:a16="http://schemas.microsoft.com/office/drawing/2014/main" id="{0333D2FB-D252-4E82-9159-F6C7DA57ADD6}"/>
            </a:ext>
            <a:ext uri="{147F2762-F138-4A5C-976F-8EAC2B608ADB}">
              <a16:predDERef xmlns:a16="http://schemas.microsoft.com/office/drawing/2014/main" pred="{BCD397F6-4DD3-45F5-8709-AEFF99E8F5C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03" name="Text Box 3118">
          <a:extLst>
            <a:ext uri="{FF2B5EF4-FFF2-40B4-BE49-F238E27FC236}">
              <a16:creationId xmlns:a16="http://schemas.microsoft.com/office/drawing/2014/main" id="{B3A6035D-89D4-43A9-AE3A-F037960C84C0}"/>
            </a:ext>
            <a:ext uri="{147F2762-F138-4A5C-976F-8EAC2B608ADB}">
              <a16:predDERef xmlns:a16="http://schemas.microsoft.com/office/drawing/2014/main" pred="{0333D2FB-D252-4E82-9159-F6C7DA57ADD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04" name="Text Box 3118">
          <a:extLst>
            <a:ext uri="{FF2B5EF4-FFF2-40B4-BE49-F238E27FC236}">
              <a16:creationId xmlns:a16="http://schemas.microsoft.com/office/drawing/2014/main" id="{DD554E0D-EE60-4CFF-97D3-648872FF2BB5}"/>
            </a:ext>
            <a:ext uri="{147F2762-F138-4A5C-976F-8EAC2B608ADB}">
              <a16:predDERef xmlns:a16="http://schemas.microsoft.com/office/drawing/2014/main" pred="{B3A6035D-89D4-43A9-AE3A-F037960C84C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05" name="Text Box 3118">
          <a:extLst>
            <a:ext uri="{FF2B5EF4-FFF2-40B4-BE49-F238E27FC236}">
              <a16:creationId xmlns:a16="http://schemas.microsoft.com/office/drawing/2014/main" id="{B3E13D92-2829-47F6-917F-2BEFA7132896}"/>
            </a:ext>
            <a:ext uri="{147F2762-F138-4A5C-976F-8EAC2B608ADB}">
              <a16:predDERef xmlns:a16="http://schemas.microsoft.com/office/drawing/2014/main" pred="{DD554E0D-EE60-4CFF-97D3-648872FF2BB5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06" name="Text Box 3118">
          <a:extLst>
            <a:ext uri="{FF2B5EF4-FFF2-40B4-BE49-F238E27FC236}">
              <a16:creationId xmlns:a16="http://schemas.microsoft.com/office/drawing/2014/main" id="{70E97EF9-F6FB-406F-AF44-67FE4C44D270}"/>
            </a:ext>
            <a:ext uri="{147F2762-F138-4A5C-976F-8EAC2B608ADB}">
              <a16:predDERef xmlns:a16="http://schemas.microsoft.com/office/drawing/2014/main" pred="{B3E13D92-2829-47F6-917F-2BEFA713289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07" name="Text Box 3118">
          <a:extLst>
            <a:ext uri="{FF2B5EF4-FFF2-40B4-BE49-F238E27FC236}">
              <a16:creationId xmlns:a16="http://schemas.microsoft.com/office/drawing/2014/main" id="{089FF07A-B90E-4B52-B069-13AA35B053F2}"/>
            </a:ext>
            <a:ext uri="{147F2762-F138-4A5C-976F-8EAC2B608ADB}">
              <a16:predDERef xmlns:a16="http://schemas.microsoft.com/office/drawing/2014/main" pred="{70E97EF9-F6FB-406F-AF44-67FE4C44D27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08" name="Text Box 3118">
          <a:extLst>
            <a:ext uri="{FF2B5EF4-FFF2-40B4-BE49-F238E27FC236}">
              <a16:creationId xmlns:a16="http://schemas.microsoft.com/office/drawing/2014/main" id="{70DDAA2B-059D-40A0-AAD0-D47959D1D82D}"/>
            </a:ext>
            <a:ext uri="{147F2762-F138-4A5C-976F-8EAC2B608ADB}">
              <a16:predDERef xmlns:a16="http://schemas.microsoft.com/office/drawing/2014/main" pred="{089FF07A-B90E-4B52-B069-13AA35B053F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09" name="Text Box 3118">
          <a:extLst>
            <a:ext uri="{FF2B5EF4-FFF2-40B4-BE49-F238E27FC236}">
              <a16:creationId xmlns:a16="http://schemas.microsoft.com/office/drawing/2014/main" id="{FD1792E2-2124-4482-84D1-A889B4463E36}"/>
            </a:ext>
            <a:ext uri="{147F2762-F138-4A5C-976F-8EAC2B608ADB}">
              <a16:predDERef xmlns:a16="http://schemas.microsoft.com/office/drawing/2014/main" pred="{70DDAA2B-059D-40A0-AAD0-D47959D1D82D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10" name="Text Box 3118">
          <a:extLst>
            <a:ext uri="{FF2B5EF4-FFF2-40B4-BE49-F238E27FC236}">
              <a16:creationId xmlns:a16="http://schemas.microsoft.com/office/drawing/2014/main" id="{F074BE8D-FAE0-4DAF-89C1-5FC9759D96DE}"/>
            </a:ext>
            <a:ext uri="{147F2762-F138-4A5C-976F-8EAC2B608ADB}">
              <a16:predDERef xmlns:a16="http://schemas.microsoft.com/office/drawing/2014/main" pred="{FD1792E2-2124-4482-84D1-A889B4463E3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11" name="Text Box 3118">
          <a:extLst>
            <a:ext uri="{FF2B5EF4-FFF2-40B4-BE49-F238E27FC236}">
              <a16:creationId xmlns:a16="http://schemas.microsoft.com/office/drawing/2014/main" id="{E25DADEB-8301-4F7C-A3C6-95264F433C61}"/>
            </a:ext>
            <a:ext uri="{147F2762-F138-4A5C-976F-8EAC2B608ADB}">
              <a16:predDERef xmlns:a16="http://schemas.microsoft.com/office/drawing/2014/main" pred="{F074BE8D-FAE0-4DAF-89C1-5FC9759D96DE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12" name="Text Box 3118">
          <a:extLst>
            <a:ext uri="{FF2B5EF4-FFF2-40B4-BE49-F238E27FC236}">
              <a16:creationId xmlns:a16="http://schemas.microsoft.com/office/drawing/2014/main" id="{E0692FD5-AFC6-409E-8FB1-F5B1F9BB659C}"/>
            </a:ext>
            <a:ext uri="{147F2762-F138-4A5C-976F-8EAC2B608ADB}">
              <a16:predDERef xmlns:a16="http://schemas.microsoft.com/office/drawing/2014/main" pred="{E25DADEB-8301-4F7C-A3C6-95264F433C6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13" name="Text Box 3118">
          <a:extLst>
            <a:ext uri="{FF2B5EF4-FFF2-40B4-BE49-F238E27FC236}">
              <a16:creationId xmlns:a16="http://schemas.microsoft.com/office/drawing/2014/main" id="{93C911B5-9B63-4D31-A050-829645B5F0A1}"/>
            </a:ext>
            <a:ext uri="{147F2762-F138-4A5C-976F-8EAC2B608ADB}">
              <a16:predDERef xmlns:a16="http://schemas.microsoft.com/office/drawing/2014/main" pred="{E0692FD5-AFC6-409E-8FB1-F5B1F9BB659C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14" name="Text Box 3118">
          <a:extLst>
            <a:ext uri="{FF2B5EF4-FFF2-40B4-BE49-F238E27FC236}">
              <a16:creationId xmlns:a16="http://schemas.microsoft.com/office/drawing/2014/main" id="{7F6BE1AB-7D6E-4FF4-9BFE-EEA5B1A9F54B}"/>
            </a:ext>
            <a:ext uri="{147F2762-F138-4A5C-976F-8EAC2B608ADB}">
              <a16:predDERef xmlns:a16="http://schemas.microsoft.com/office/drawing/2014/main" pred="{93C911B5-9B63-4D31-A050-829645B5F0A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15" name="Text Box 3118">
          <a:extLst>
            <a:ext uri="{FF2B5EF4-FFF2-40B4-BE49-F238E27FC236}">
              <a16:creationId xmlns:a16="http://schemas.microsoft.com/office/drawing/2014/main" id="{96C934EA-1D8A-4822-A8D4-62D3AB797633}"/>
            </a:ext>
            <a:ext uri="{147F2762-F138-4A5C-976F-8EAC2B608ADB}">
              <a16:predDERef xmlns:a16="http://schemas.microsoft.com/office/drawing/2014/main" pred="{7F6BE1AB-7D6E-4FF4-9BFE-EEA5B1A9F54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16" name="Text Box 3118">
          <a:extLst>
            <a:ext uri="{FF2B5EF4-FFF2-40B4-BE49-F238E27FC236}">
              <a16:creationId xmlns:a16="http://schemas.microsoft.com/office/drawing/2014/main" id="{79525908-6569-4CD8-9E23-40D7933A8E40}"/>
            </a:ext>
            <a:ext uri="{147F2762-F138-4A5C-976F-8EAC2B608ADB}">
              <a16:predDERef xmlns:a16="http://schemas.microsoft.com/office/drawing/2014/main" pred="{96C934EA-1D8A-4822-A8D4-62D3AB797633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17" name="Text Box 3118">
          <a:extLst>
            <a:ext uri="{FF2B5EF4-FFF2-40B4-BE49-F238E27FC236}">
              <a16:creationId xmlns:a16="http://schemas.microsoft.com/office/drawing/2014/main" id="{6F94D95A-0D72-4190-AFB6-069ACE355736}"/>
            </a:ext>
            <a:ext uri="{147F2762-F138-4A5C-976F-8EAC2B608ADB}">
              <a16:predDERef xmlns:a16="http://schemas.microsoft.com/office/drawing/2014/main" pred="{79525908-6569-4CD8-9E23-40D7933A8E4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18" name="Text Box 3118">
          <a:extLst>
            <a:ext uri="{FF2B5EF4-FFF2-40B4-BE49-F238E27FC236}">
              <a16:creationId xmlns:a16="http://schemas.microsoft.com/office/drawing/2014/main" id="{9356F42A-0D5E-4C0B-BB82-55D0442CEE48}"/>
            </a:ext>
            <a:ext uri="{147F2762-F138-4A5C-976F-8EAC2B608ADB}">
              <a16:predDERef xmlns:a16="http://schemas.microsoft.com/office/drawing/2014/main" pred="{6F94D95A-0D72-4190-AFB6-069ACE355736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19" name="Text Box 3118">
          <a:extLst>
            <a:ext uri="{FF2B5EF4-FFF2-40B4-BE49-F238E27FC236}">
              <a16:creationId xmlns:a16="http://schemas.microsoft.com/office/drawing/2014/main" id="{52504937-FFED-4632-A5F3-6B46FCD409C1}"/>
            </a:ext>
            <a:ext uri="{147F2762-F138-4A5C-976F-8EAC2B608ADB}">
              <a16:predDERef xmlns:a16="http://schemas.microsoft.com/office/drawing/2014/main" pred="{9356F42A-0D5E-4C0B-BB82-55D0442CEE48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20" name="Text Box 3118">
          <a:extLst>
            <a:ext uri="{FF2B5EF4-FFF2-40B4-BE49-F238E27FC236}">
              <a16:creationId xmlns:a16="http://schemas.microsoft.com/office/drawing/2014/main" id="{D69119C7-3D5D-44B8-8629-67EE9A0873CF}"/>
            </a:ext>
            <a:ext uri="{147F2762-F138-4A5C-976F-8EAC2B608ADB}">
              <a16:predDERef xmlns:a16="http://schemas.microsoft.com/office/drawing/2014/main" pred="{52504937-FFED-4632-A5F3-6B46FCD409C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21" name="Text Box 3118">
          <a:extLst>
            <a:ext uri="{FF2B5EF4-FFF2-40B4-BE49-F238E27FC236}">
              <a16:creationId xmlns:a16="http://schemas.microsoft.com/office/drawing/2014/main" id="{AF1951A3-769A-4DEE-9C9B-BEACCD0E1AF7}"/>
            </a:ext>
            <a:ext uri="{147F2762-F138-4A5C-976F-8EAC2B608ADB}">
              <a16:predDERef xmlns:a16="http://schemas.microsoft.com/office/drawing/2014/main" pred="{D69119C7-3D5D-44B8-8629-67EE9A0873C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22" name="Text Box 3118">
          <a:extLst>
            <a:ext uri="{FF2B5EF4-FFF2-40B4-BE49-F238E27FC236}">
              <a16:creationId xmlns:a16="http://schemas.microsoft.com/office/drawing/2014/main" id="{A0B4830E-2874-4C8E-9F67-84A79F87B4EB}"/>
            </a:ext>
            <a:ext uri="{147F2762-F138-4A5C-976F-8EAC2B608ADB}">
              <a16:predDERef xmlns:a16="http://schemas.microsoft.com/office/drawing/2014/main" pred="{AF1951A3-769A-4DEE-9C9B-BEACCD0E1AF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23" name="Text Box 3118">
          <a:extLst>
            <a:ext uri="{FF2B5EF4-FFF2-40B4-BE49-F238E27FC236}">
              <a16:creationId xmlns:a16="http://schemas.microsoft.com/office/drawing/2014/main" id="{862E7466-C719-4BCA-A6F5-DA89CBBDBF60}"/>
            </a:ext>
            <a:ext uri="{147F2762-F138-4A5C-976F-8EAC2B608ADB}">
              <a16:predDERef xmlns:a16="http://schemas.microsoft.com/office/drawing/2014/main" pred="{A0B4830E-2874-4C8E-9F67-84A79F87B4EB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24" name="Text Box 3118">
          <a:extLst>
            <a:ext uri="{FF2B5EF4-FFF2-40B4-BE49-F238E27FC236}">
              <a16:creationId xmlns:a16="http://schemas.microsoft.com/office/drawing/2014/main" id="{E92C7DD7-6824-47A0-8506-52A7866BC561}"/>
            </a:ext>
            <a:ext uri="{147F2762-F138-4A5C-976F-8EAC2B608ADB}">
              <a16:predDERef xmlns:a16="http://schemas.microsoft.com/office/drawing/2014/main" pred="{862E7466-C719-4BCA-A6F5-DA89CBBDBF6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25" name="Text Box 3118">
          <a:extLst>
            <a:ext uri="{FF2B5EF4-FFF2-40B4-BE49-F238E27FC236}">
              <a16:creationId xmlns:a16="http://schemas.microsoft.com/office/drawing/2014/main" id="{5DA3168A-EB97-42A7-B0D7-76067773FC42}"/>
            </a:ext>
            <a:ext uri="{147F2762-F138-4A5C-976F-8EAC2B608ADB}">
              <a16:predDERef xmlns:a16="http://schemas.microsoft.com/office/drawing/2014/main" pred="{E92C7DD7-6824-47A0-8506-52A7866BC56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26" name="Text Box 3118">
          <a:extLst>
            <a:ext uri="{FF2B5EF4-FFF2-40B4-BE49-F238E27FC236}">
              <a16:creationId xmlns:a16="http://schemas.microsoft.com/office/drawing/2014/main" id="{024E02C8-9EA2-46AC-B52A-D50A82614C71}"/>
            </a:ext>
            <a:ext uri="{147F2762-F138-4A5C-976F-8EAC2B608ADB}">
              <a16:predDERef xmlns:a16="http://schemas.microsoft.com/office/drawing/2014/main" pred="{5DA3168A-EB97-42A7-B0D7-76067773FC42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27" name="Text Box 3118">
          <a:extLst>
            <a:ext uri="{FF2B5EF4-FFF2-40B4-BE49-F238E27FC236}">
              <a16:creationId xmlns:a16="http://schemas.microsoft.com/office/drawing/2014/main" id="{745279F8-686F-4148-A9FF-F677675238BF}"/>
            </a:ext>
            <a:ext uri="{147F2762-F138-4A5C-976F-8EAC2B608ADB}">
              <a16:predDERef xmlns:a16="http://schemas.microsoft.com/office/drawing/2014/main" pred="{024E02C8-9EA2-46AC-B52A-D50A82614C71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28" name="Text Box 3118">
          <a:extLst>
            <a:ext uri="{FF2B5EF4-FFF2-40B4-BE49-F238E27FC236}">
              <a16:creationId xmlns:a16="http://schemas.microsoft.com/office/drawing/2014/main" id="{5C0B7B10-EE43-4D49-A707-982BF3A8BB40}"/>
            </a:ext>
            <a:ext uri="{147F2762-F138-4A5C-976F-8EAC2B608ADB}">
              <a16:predDERef xmlns:a16="http://schemas.microsoft.com/office/drawing/2014/main" pred="{745279F8-686F-4148-A9FF-F677675238B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29" name="Text Box 3118">
          <a:extLst>
            <a:ext uri="{FF2B5EF4-FFF2-40B4-BE49-F238E27FC236}">
              <a16:creationId xmlns:a16="http://schemas.microsoft.com/office/drawing/2014/main" id="{DBA43E8E-8FAA-4840-8C66-015ADDCAD160}"/>
            </a:ext>
            <a:ext uri="{147F2762-F138-4A5C-976F-8EAC2B608ADB}">
              <a16:predDERef xmlns:a16="http://schemas.microsoft.com/office/drawing/2014/main" pred="{5C0B7B10-EE43-4D49-A707-982BF3A8BB4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30" name="Text Box 3118">
          <a:extLst>
            <a:ext uri="{FF2B5EF4-FFF2-40B4-BE49-F238E27FC236}">
              <a16:creationId xmlns:a16="http://schemas.microsoft.com/office/drawing/2014/main" id="{96EFBE78-613C-47E5-BB53-C596D7578EBF}"/>
            </a:ext>
            <a:ext uri="{147F2762-F138-4A5C-976F-8EAC2B608ADB}">
              <a16:predDERef xmlns:a16="http://schemas.microsoft.com/office/drawing/2014/main" pred="{DBA43E8E-8FAA-4840-8C66-015ADDCAD16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31" name="Text Box 3118">
          <a:extLst>
            <a:ext uri="{FF2B5EF4-FFF2-40B4-BE49-F238E27FC236}">
              <a16:creationId xmlns:a16="http://schemas.microsoft.com/office/drawing/2014/main" id="{ADAA1CA1-2510-4C4E-A58A-8F979D4ABA5A}"/>
            </a:ext>
            <a:ext uri="{147F2762-F138-4A5C-976F-8EAC2B608ADB}">
              <a16:predDERef xmlns:a16="http://schemas.microsoft.com/office/drawing/2014/main" pred="{96EFBE78-613C-47E5-BB53-C596D7578EBF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32" name="Text Box 3118">
          <a:extLst>
            <a:ext uri="{FF2B5EF4-FFF2-40B4-BE49-F238E27FC236}">
              <a16:creationId xmlns:a16="http://schemas.microsoft.com/office/drawing/2014/main" id="{1C84B3BC-DA5E-4754-9979-988A86208DC7}"/>
            </a:ext>
            <a:ext uri="{147F2762-F138-4A5C-976F-8EAC2B608ADB}">
              <a16:predDERef xmlns:a16="http://schemas.microsoft.com/office/drawing/2014/main" pred="{ADAA1CA1-2510-4C4E-A58A-8F979D4ABA5A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173</xdr:row>
      <xdr:rowOff>0</xdr:rowOff>
    </xdr:from>
    <xdr:ext cx="123825" cy="232410"/>
    <xdr:sp macro="" textlink="">
      <xdr:nvSpPr>
        <xdr:cNvPr id="233" name="Text Box 3118">
          <a:extLst>
            <a:ext uri="{FF2B5EF4-FFF2-40B4-BE49-F238E27FC236}">
              <a16:creationId xmlns:a16="http://schemas.microsoft.com/office/drawing/2014/main" id="{6E6670E1-97C7-4833-AC40-D4ACFF524487}"/>
            </a:ext>
            <a:ext uri="{147F2762-F138-4A5C-976F-8EAC2B608ADB}">
              <a16:predDERef xmlns:a16="http://schemas.microsoft.com/office/drawing/2014/main" pred="{1C84B3BC-DA5E-4754-9979-988A86208DC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34" name="Text Box 3118">
          <a:extLst>
            <a:ext uri="{FF2B5EF4-FFF2-40B4-BE49-F238E27FC236}">
              <a16:creationId xmlns:a16="http://schemas.microsoft.com/office/drawing/2014/main" id="{C08BCB07-6C5A-43AC-96E3-532B69376310}"/>
            </a:ext>
            <a:ext uri="{147F2762-F138-4A5C-976F-8EAC2B608ADB}">
              <a16:predDERef xmlns:a16="http://schemas.microsoft.com/office/drawing/2014/main" pred="{6E6670E1-97C7-4833-AC40-D4ACFF524487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173</xdr:row>
      <xdr:rowOff>0</xdr:rowOff>
    </xdr:from>
    <xdr:ext cx="123825" cy="291353"/>
    <xdr:sp macro="" textlink="">
      <xdr:nvSpPr>
        <xdr:cNvPr id="235" name="Text Box 3118">
          <a:extLst>
            <a:ext uri="{FF2B5EF4-FFF2-40B4-BE49-F238E27FC236}">
              <a16:creationId xmlns:a16="http://schemas.microsoft.com/office/drawing/2014/main" id="{D83A87D8-18C6-4702-9A40-DBD029918BC7}"/>
            </a:ext>
            <a:ext uri="{147F2762-F138-4A5C-976F-8EAC2B608ADB}">
              <a16:predDERef xmlns:a16="http://schemas.microsoft.com/office/drawing/2014/main" pred="{C08BCB07-6C5A-43AC-96E3-532B69376310}"/>
            </a:ext>
          </a:extLst>
        </xdr:cNvPr>
        <xdr:cNvSpPr txBox="1">
          <a:spLocks noChangeArrowheads="1"/>
        </xdr:cNvSpPr>
      </xdr:nvSpPr>
      <xdr:spPr bwMode="auto">
        <a:xfrm>
          <a:off x="3057525" y="767905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F813BA4B-2999-486E-8C92-E425BFB4D8C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B8321700-85DB-4EA6-AB08-0A42E8E4DA24}"/>
            </a:ext>
            <a:ext uri="{147F2762-F138-4A5C-976F-8EAC2B608ADB}">
              <a16:predDERef xmlns:a16="http://schemas.microsoft.com/office/drawing/2014/main" pred="{3EB86342-ED91-4414-A1EE-FEC831B747E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19F597EF-5B70-4D3A-BF8E-D15A88FA84AC}"/>
            </a:ext>
            <a:ext uri="{147F2762-F138-4A5C-976F-8EAC2B608ADB}">
              <a16:predDERef xmlns:a16="http://schemas.microsoft.com/office/drawing/2014/main" pred="{BF5748B9-1AEE-4681-9B02-02DD39890C1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02881C26-A76A-4D3D-80CB-82F26FE9324B}"/>
            </a:ext>
            <a:ext uri="{147F2762-F138-4A5C-976F-8EAC2B608ADB}">
              <a16:predDERef xmlns:a16="http://schemas.microsoft.com/office/drawing/2014/main" pred="{862FE404-4008-4A31-9CAC-5D392D31187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340BB003-02C0-4DFA-AF82-28B35640C08E}"/>
            </a:ext>
            <a:ext uri="{147F2762-F138-4A5C-976F-8EAC2B608ADB}">
              <a16:predDERef xmlns:a16="http://schemas.microsoft.com/office/drawing/2014/main" pred="{6EAEE858-F62D-4064-9304-D5A16C048316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8D13F896-DB49-42C8-ACB3-D3F3BB7AD7DB}"/>
            </a:ext>
            <a:ext uri="{147F2762-F138-4A5C-976F-8EAC2B608ADB}">
              <a16:predDERef xmlns:a16="http://schemas.microsoft.com/office/drawing/2014/main" pred="{77A7A525-CD7F-481E-AF21-417C0C22CFA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981E5496-4BE9-4232-9484-5AD357507D23}"/>
            </a:ext>
            <a:ext uri="{147F2762-F138-4A5C-976F-8EAC2B608ADB}">
              <a16:predDERef xmlns:a16="http://schemas.microsoft.com/office/drawing/2014/main" pred="{5929B5CB-B2BB-4E5E-B682-C3885454F3C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D6D77E55-EAB1-4762-8090-28746426D160}"/>
            </a:ext>
            <a:ext uri="{147F2762-F138-4A5C-976F-8EAC2B608ADB}">
              <a16:predDERef xmlns:a16="http://schemas.microsoft.com/office/drawing/2014/main" pred="{05FB4029-EBCC-4864-9DB0-409123B1D4C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9F4A8E8A-FAED-4B5B-892E-F90CA77C8DEC}"/>
            </a:ext>
            <a:ext uri="{147F2762-F138-4A5C-976F-8EAC2B608ADB}">
              <a16:predDERef xmlns:a16="http://schemas.microsoft.com/office/drawing/2014/main" pred="{DD8290CF-DF49-4305-B618-D2D76F54D2E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712FE365-DA55-4759-A6A4-EB36B5459DF4}"/>
            </a:ext>
            <a:ext uri="{147F2762-F138-4A5C-976F-8EAC2B608ADB}">
              <a16:predDERef xmlns:a16="http://schemas.microsoft.com/office/drawing/2014/main" pred="{B9E82466-38E8-457A-9976-78D5687B77E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F96F8F77-C6C8-4652-B4F4-BA4F83EBE44B}"/>
            </a:ext>
            <a:ext uri="{147F2762-F138-4A5C-976F-8EAC2B608ADB}">
              <a16:predDERef xmlns:a16="http://schemas.microsoft.com/office/drawing/2014/main" pred="{FB2A5F53-D2D7-49EA-AA6C-3C84B2CA2E3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6F8123E6-3CF7-4C46-9BBB-4B250BF88D4A}"/>
            </a:ext>
            <a:ext uri="{147F2762-F138-4A5C-976F-8EAC2B608ADB}">
              <a16:predDERef xmlns:a16="http://schemas.microsoft.com/office/drawing/2014/main" pred="{826334A3-A181-4D58-97EA-8E610C6061A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E181306A-4808-4A08-A465-4E32DEB24639}"/>
            </a:ext>
            <a:ext uri="{147F2762-F138-4A5C-976F-8EAC2B608ADB}">
              <a16:predDERef xmlns:a16="http://schemas.microsoft.com/office/drawing/2014/main" pred="{59597523-725B-4954-90F3-E9100E18C7A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AE466EBC-756F-44BC-BE72-8383BB772851}"/>
            </a:ext>
            <a:ext uri="{147F2762-F138-4A5C-976F-8EAC2B608ADB}">
              <a16:predDERef xmlns:a16="http://schemas.microsoft.com/office/drawing/2014/main" pred="{2B5672CC-F9B6-43C8-A7CA-F896DBA15EDE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CC328725-CE8B-45A8-B7DD-FE869F52DE69}"/>
            </a:ext>
            <a:ext uri="{147F2762-F138-4A5C-976F-8EAC2B608ADB}">
              <a16:predDERef xmlns:a16="http://schemas.microsoft.com/office/drawing/2014/main" pred="{C6B237C5-0DD1-4738-B199-98242AC192C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6B33597C-DD31-4E64-BB67-D4DCEB990CFB}"/>
            </a:ext>
            <a:ext uri="{147F2762-F138-4A5C-976F-8EAC2B608ADB}">
              <a16:predDERef xmlns:a16="http://schemas.microsoft.com/office/drawing/2014/main" pred="{E635E578-A18F-4882-9D7F-D2AAFD814A7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9973654B-0E52-4DD0-BCF7-F5B40F123870}"/>
            </a:ext>
            <a:ext uri="{147F2762-F138-4A5C-976F-8EAC2B608ADB}">
              <a16:predDERef xmlns:a16="http://schemas.microsoft.com/office/drawing/2014/main" pred="{A8A122EA-27B8-4673-B5F6-9AD0C159977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E734CC54-2070-4FD2-AE22-C29609A79E6D}"/>
            </a:ext>
            <a:ext uri="{147F2762-F138-4A5C-976F-8EAC2B608ADB}">
              <a16:predDERef xmlns:a16="http://schemas.microsoft.com/office/drawing/2014/main" pred="{D6E3F28B-AEC1-4AB1-A085-7267D1B8A22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3C8401E9-16E1-44F7-85D6-6544F80DB463}"/>
            </a:ext>
            <a:ext uri="{147F2762-F138-4A5C-976F-8EAC2B608ADB}">
              <a16:predDERef xmlns:a16="http://schemas.microsoft.com/office/drawing/2014/main" pred="{668A8221-016C-49DA-A4B8-CB74FC351C8E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0A4B91F8-690E-48DF-A1A6-6252021DC87B}"/>
            </a:ext>
            <a:ext uri="{147F2762-F138-4A5C-976F-8EAC2B608ADB}">
              <a16:predDERef xmlns:a16="http://schemas.microsoft.com/office/drawing/2014/main" pred="{5707BD7C-4568-48E2-AA66-0BA575BC366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4864DC84-B733-455E-BC09-10F353FA6151}"/>
            </a:ext>
            <a:ext uri="{147F2762-F138-4A5C-976F-8EAC2B608ADB}">
              <a16:predDERef xmlns:a16="http://schemas.microsoft.com/office/drawing/2014/main" pred="{0CC18751-99CF-4BB5-9D09-5387CCF1770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97579A11-3783-4852-99A7-72ABBC8CD388}"/>
            </a:ext>
            <a:ext uri="{147F2762-F138-4A5C-976F-8EAC2B608ADB}">
              <a16:predDERef xmlns:a16="http://schemas.microsoft.com/office/drawing/2014/main" pred="{C4C8B86F-02D9-4D3C-8A5B-E543F978C51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05F3F3AD-5EA1-4A39-B34A-BD3FF2AA4081}"/>
            </a:ext>
            <a:ext uri="{147F2762-F138-4A5C-976F-8EAC2B608ADB}">
              <a16:predDERef xmlns:a16="http://schemas.microsoft.com/office/drawing/2014/main" pred="{7A14714D-4C30-4AD1-A266-563091CF709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53438FC6-43F1-4450-A2BB-9969022D153F}"/>
            </a:ext>
            <a:ext uri="{147F2762-F138-4A5C-976F-8EAC2B608ADB}">
              <a16:predDERef xmlns:a16="http://schemas.microsoft.com/office/drawing/2014/main" pred="{888C2EA9-3CBA-438E-955F-FA9089557DB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90A724E2-6901-41D3-84B8-7DAE47A010ED}"/>
            </a:ext>
            <a:ext uri="{147F2762-F138-4A5C-976F-8EAC2B608ADB}">
              <a16:predDERef xmlns:a16="http://schemas.microsoft.com/office/drawing/2014/main" pred="{A6CA6C4B-D511-4886-B306-A131AF2B5EC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77517794-2EAC-4D5F-91D4-E4C0CBC7F99C}"/>
            </a:ext>
            <a:ext uri="{147F2762-F138-4A5C-976F-8EAC2B608ADB}">
              <a16:predDERef xmlns:a16="http://schemas.microsoft.com/office/drawing/2014/main" pred="{6E9C531C-99EF-410A-8F4B-8D81F4816DD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4AE9CDB8-CFEB-4D9F-8C2B-51A6586C65B5}"/>
            </a:ext>
            <a:ext uri="{147F2762-F138-4A5C-976F-8EAC2B608ADB}">
              <a16:predDERef xmlns:a16="http://schemas.microsoft.com/office/drawing/2014/main" pred="{33A17976-F75C-4FE2-BCC3-9DBF5AF5339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C5F40B17-373B-493A-B79F-8F77250E9F1E}"/>
            </a:ext>
            <a:ext uri="{147F2762-F138-4A5C-976F-8EAC2B608ADB}">
              <a16:predDERef xmlns:a16="http://schemas.microsoft.com/office/drawing/2014/main" pred="{5C876EF5-F785-410A-98AE-673D05B97B7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5EDE700C-D3F1-498A-9635-AD5C5C0EB08C}"/>
            </a:ext>
            <a:ext uri="{147F2762-F138-4A5C-976F-8EAC2B608ADB}">
              <a16:predDERef xmlns:a16="http://schemas.microsoft.com/office/drawing/2014/main" pred="{524C7007-741D-4A89-B983-A33514D3B45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DBC8E06E-F2BB-43E5-9191-6C990D995503}"/>
            </a:ext>
            <a:ext uri="{147F2762-F138-4A5C-976F-8EAC2B608ADB}">
              <a16:predDERef xmlns:a16="http://schemas.microsoft.com/office/drawing/2014/main" pred="{E78EE17B-0CDC-4BA5-9F1C-C6E9DBF5F45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BF5E39D4-B167-4FC0-BCBA-3D64FDF8D858}"/>
            </a:ext>
            <a:ext uri="{147F2762-F138-4A5C-976F-8EAC2B608ADB}">
              <a16:predDERef xmlns:a16="http://schemas.microsoft.com/office/drawing/2014/main" pred="{E02F0045-AD9B-4D99-ACFF-DABA31722E9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8B7C5E82-5623-449D-8252-1624281AF088}"/>
            </a:ext>
            <a:ext uri="{147F2762-F138-4A5C-976F-8EAC2B608ADB}">
              <a16:predDERef xmlns:a16="http://schemas.microsoft.com/office/drawing/2014/main" pred="{4BABC6E1-DF06-4323-BFDF-9F33164E890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4D9434B3-43C2-436D-9578-3ECD81E7F969}"/>
            </a:ext>
            <a:ext uri="{147F2762-F138-4A5C-976F-8EAC2B608ADB}">
              <a16:predDERef xmlns:a16="http://schemas.microsoft.com/office/drawing/2014/main" pred="{E5EA9C9F-E8EB-4825-BAAC-5AE19A0E3BA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5FACDE29-C801-492A-81A3-FC1C77CDA40F}"/>
            </a:ext>
            <a:ext uri="{147F2762-F138-4A5C-976F-8EAC2B608ADB}">
              <a16:predDERef xmlns:a16="http://schemas.microsoft.com/office/drawing/2014/main" pred="{338E0EB2-0CF1-4203-B745-9A342093398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F299A4C0-33A4-4819-AAA7-3176FB8CB3E6}"/>
            </a:ext>
            <a:ext uri="{147F2762-F138-4A5C-976F-8EAC2B608ADB}">
              <a16:predDERef xmlns:a16="http://schemas.microsoft.com/office/drawing/2014/main" pred="{C9C10C72-A318-47FE-8059-CD6190EFEE2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410C6E3D-6F74-4C11-88F6-ECEA90B9C9B0}"/>
            </a:ext>
            <a:ext uri="{147F2762-F138-4A5C-976F-8EAC2B608ADB}">
              <a16:predDERef xmlns:a16="http://schemas.microsoft.com/office/drawing/2014/main" pred="{3D44A06F-5FB4-4BB9-8D94-7B3243FE9C7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8E7FF47A-6A20-4443-A383-BE719ECBE095}"/>
            </a:ext>
            <a:ext uri="{147F2762-F138-4A5C-976F-8EAC2B608ADB}">
              <a16:predDERef xmlns:a16="http://schemas.microsoft.com/office/drawing/2014/main" pred="{9F674B43-3D53-4502-83BA-101535808D3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EC3BA095-12A3-4B4C-9DF2-5FD6627E3675}"/>
            </a:ext>
            <a:ext uri="{147F2762-F138-4A5C-976F-8EAC2B608ADB}">
              <a16:predDERef xmlns:a16="http://schemas.microsoft.com/office/drawing/2014/main" pred="{37936596-F563-4D04-94DC-D01C8B33625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F9F91B24-D3C7-4D80-B51D-99CD57544B18}"/>
            </a:ext>
            <a:ext uri="{147F2762-F138-4A5C-976F-8EAC2B608ADB}">
              <a16:predDERef xmlns:a16="http://schemas.microsoft.com/office/drawing/2014/main" pred="{962F9D6E-BFA6-4813-B8D0-B83AAA86C81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0B43A3C7-D268-4332-AD67-C4A7CC6F0E58}"/>
            </a:ext>
            <a:ext uri="{147F2762-F138-4A5C-976F-8EAC2B608ADB}">
              <a16:predDERef xmlns:a16="http://schemas.microsoft.com/office/drawing/2014/main" pred="{D963E246-2967-44AC-813C-EDC91DA1556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AE22D0B4-3D3A-4398-B218-32A61EC922E0}"/>
            </a:ext>
            <a:ext uri="{147F2762-F138-4A5C-976F-8EAC2B608ADB}">
              <a16:predDERef xmlns:a16="http://schemas.microsoft.com/office/drawing/2014/main" pred="{5E0FD866-CF41-4F11-9337-5DB698A337D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A772285A-AD20-4CFA-8D74-AE076618B10F}"/>
            </a:ext>
            <a:ext uri="{147F2762-F138-4A5C-976F-8EAC2B608ADB}">
              <a16:predDERef xmlns:a16="http://schemas.microsoft.com/office/drawing/2014/main" pred="{A24A55CB-3130-4338-B991-25AF61FACBD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A7AB4612-792A-4033-9682-78DB62BB707A}"/>
            </a:ext>
            <a:ext uri="{147F2762-F138-4A5C-976F-8EAC2B608ADB}">
              <a16:predDERef xmlns:a16="http://schemas.microsoft.com/office/drawing/2014/main" pred="{144E74B4-7CED-41E2-A4DF-BC78313F85C6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AA244769-FBC3-4BDD-A1C6-274743259D21}"/>
            </a:ext>
            <a:ext uri="{147F2762-F138-4A5C-976F-8EAC2B608ADB}">
              <a16:predDERef xmlns:a16="http://schemas.microsoft.com/office/drawing/2014/main" pred="{4DEEB339-E1E7-4A34-A5E7-250682A3BA9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77498C8E-5E8D-447F-A4E1-CEDF8A3A58D9}"/>
            </a:ext>
            <a:ext uri="{147F2762-F138-4A5C-976F-8EAC2B608ADB}">
              <a16:predDERef xmlns:a16="http://schemas.microsoft.com/office/drawing/2014/main" pred="{C0036368-B1F3-44D6-AABF-5D12DE34C4D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B8301E6F-BC9F-4479-B41F-C1D8E858D187}"/>
            </a:ext>
            <a:ext uri="{147F2762-F138-4A5C-976F-8EAC2B608ADB}">
              <a16:predDERef xmlns:a16="http://schemas.microsoft.com/office/drawing/2014/main" pred="{616FAABF-BE31-4F4B-AD52-93B6BE2869D6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7B7A2E49-D4DF-47B7-8075-0EB0DF502EED}"/>
            </a:ext>
            <a:ext uri="{147F2762-F138-4A5C-976F-8EAC2B608ADB}">
              <a16:predDERef xmlns:a16="http://schemas.microsoft.com/office/drawing/2014/main" pred="{C02C942A-A8A2-496D-A4A5-4AFD5B07867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B1CB9124-980D-41EF-8BD7-DCA34E68BCF9}"/>
            </a:ext>
            <a:ext uri="{147F2762-F138-4A5C-976F-8EAC2B608ADB}">
              <a16:predDERef xmlns:a16="http://schemas.microsoft.com/office/drawing/2014/main" pred="{7BC29623-EA02-4ADE-9CEE-7119C10D137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4A2588AF-27B7-470E-A9F3-B08862688849}"/>
            </a:ext>
            <a:ext uri="{147F2762-F138-4A5C-976F-8EAC2B608ADB}">
              <a16:predDERef xmlns:a16="http://schemas.microsoft.com/office/drawing/2014/main" pred="{92FC19B3-3C1A-4A1B-BCB8-4690BDB8DF7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A23D3E16-B6CC-4B40-B523-D92CCD574AAB}"/>
            </a:ext>
            <a:ext uri="{147F2762-F138-4A5C-976F-8EAC2B608ADB}">
              <a16:predDERef xmlns:a16="http://schemas.microsoft.com/office/drawing/2014/main" pred="{4303B645-9A2A-44F1-AEE8-A69B4A162A4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7CBDF651-98AB-4FE6-90B5-64DFE164B833}"/>
            </a:ext>
            <a:ext uri="{147F2762-F138-4A5C-976F-8EAC2B608ADB}">
              <a16:predDERef xmlns:a16="http://schemas.microsoft.com/office/drawing/2014/main" pred="{9CFB0CD4-AC60-400F-9DE8-9C9F4C2B271C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966283A2-3AE8-4D92-845C-B55324FEDB3B}"/>
            </a:ext>
            <a:ext uri="{147F2762-F138-4A5C-976F-8EAC2B608ADB}">
              <a16:predDERef xmlns:a16="http://schemas.microsoft.com/office/drawing/2014/main" pred="{8837ADA4-9211-4EB7-8CE4-A147BF847EC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8BFBCDAE-DB04-43AB-899F-3E95AE856936}"/>
            </a:ext>
            <a:ext uri="{147F2762-F138-4A5C-976F-8EAC2B608ADB}">
              <a16:predDERef xmlns:a16="http://schemas.microsoft.com/office/drawing/2014/main" pred="{E3662402-1252-4D81-9493-5CA24899F1F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CD41461A-CF96-4959-988E-DF5E174FE37F}"/>
            </a:ext>
            <a:ext uri="{147F2762-F138-4A5C-976F-8EAC2B608ADB}">
              <a16:predDERef xmlns:a16="http://schemas.microsoft.com/office/drawing/2014/main" pred="{B1E9AFFE-8114-42EC-965A-700198BC7D62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E3C6BDB9-535A-48F7-AD77-836C9BCA4ABA}"/>
            </a:ext>
            <a:ext uri="{147F2762-F138-4A5C-976F-8EAC2B608ADB}">
              <a16:predDERef xmlns:a16="http://schemas.microsoft.com/office/drawing/2014/main" pred="{AB5AEF4E-F2C5-47CB-92EE-757E5DA0F2B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FEE554C4-CE82-4752-949A-30F6D53EAF07}"/>
            </a:ext>
            <a:ext uri="{147F2762-F138-4A5C-976F-8EAC2B608ADB}">
              <a16:predDERef xmlns:a16="http://schemas.microsoft.com/office/drawing/2014/main" pred="{8EE7B93C-1240-4313-84E3-D9FDD21D02E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000A9841-C876-4E61-AF31-ED3D993B2D8E}"/>
            </a:ext>
            <a:ext uri="{147F2762-F138-4A5C-976F-8EAC2B608ADB}">
              <a16:predDERef xmlns:a16="http://schemas.microsoft.com/office/drawing/2014/main" pred="{A66EEFB3-4F1A-445B-8C8E-C1DD30F83E13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F240C0B3-9F64-457D-8253-6E3798166942}"/>
            </a:ext>
            <a:ext uri="{147F2762-F138-4A5C-976F-8EAC2B608ADB}">
              <a16:predDERef xmlns:a16="http://schemas.microsoft.com/office/drawing/2014/main" pred="{9C253945-A807-46D4-9E8F-48A7CD59BEF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1C8EC40B-6FC6-42AF-A8B2-71C6036B1641}"/>
            </a:ext>
            <a:ext uri="{147F2762-F138-4A5C-976F-8EAC2B608ADB}">
              <a16:predDERef xmlns:a16="http://schemas.microsoft.com/office/drawing/2014/main" pred="{A7D6944B-C8B9-42E6-B6E5-C93C462D4A7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3975F54C-C37D-4BF5-B9E4-5BE7FB53C95C}"/>
            </a:ext>
            <a:ext uri="{147F2762-F138-4A5C-976F-8EAC2B608ADB}">
              <a16:predDERef xmlns:a16="http://schemas.microsoft.com/office/drawing/2014/main" pred="{1024EF52-B0BE-4163-9586-342ABCE9567F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F5174C99-127A-47CF-994B-7C86F7C3EEE6}"/>
            </a:ext>
            <a:ext uri="{147F2762-F138-4A5C-976F-8EAC2B608ADB}">
              <a16:predDERef xmlns:a16="http://schemas.microsoft.com/office/drawing/2014/main" pred="{D2AB578F-B702-411B-BA6A-A8592B2B8A54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7E27670E-9494-4941-ABB1-08F992B35489}"/>
            </a:ext>
            <a:ext uri="{147F2762-F138-4A5C-976F-8EAC2B608ADB}">
              <a16:predDERef xmlns:a16="http://schemas.microsoft.com/office/drawing/2014/main" pred="{8FC8D7C8-6C3F-4C62-B718-7377C02EBE3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E8A5575C-6EFD-40CA-BA0C-5A9E29F2D544}"/>
            </a:ext>
            <a:ext uri="{147F2762-F138-4A5C-976F-8EAC2B608ADB}">
              <a16:predDERef xmlns:a16="http://schemas.microsoft.com/office/drawing/2014/main" pred="{EE006B91-75AD-4799-B189-60EA8C51220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108C8BFA-6C2F-4EFA-9D14-AE0E779E3748}"/>
            </a:ext>
            <a:ext uri="{147F2762-F138-4A5C-976F-8EAC2B608ADB}">
              <a16:predDERef xmlns:a16="http://schemas.microsoft.com/office/drawing/2014/main" pred="{F5112828-2D09-4999-9357-B5C2FB9E3279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4C015CB3-7626-4ED0-88BD-9052A33B62D1}"/>
            </a:ext>
            <a:ext uri="{147F2762-F138-4A5C-976F-8EAC2B608ADB}">
              <a16:predDERef xmlns:a16="http://schemas.microsoft.com/office/drawing/2014/main" pred="{73F94BA6-662E-48EF-96D6-BD54FB573AE1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9ADCAAC6-3113-4013-84B4-EB79A279D2A8}"/>
            </a:ext>
            <a:ext uri="{147F2762-F138-4A5C-976F-8EAC2B608ADB}">
              <a16:predDERef xmlns:a16="http://schemas.microsoft.com/office/drawing/2014/main" pred="{7CE54C78-4934-4E72-90EF-799091E6329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12BB64C7-7BBE-4211-8732-4D9172AF7A70}"/>
            </a:ext>
            <a:ext uri="{147F2762-F138-4A5C-976F-8EAC2B608ADB}">
              <a16:predDERef xmlns:a16="http://schemas.microsoft.com/office/drawing/2014/main" pred="{474B5FB4-A5EC-42BD-9053-0FD83A1738F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59C325C0-2CDF-4B80-A3AB-4E3F5DD8B8B4}"/>
            </a:ext>
            <a:ext uri="{147F2762-F138-4A5C-976F-8EAC2B608ADB}">
              <a16:predDERef xmlns:a16="http://schemas.microsoft.com/office/drawing/2014/main" pred="{EE8B77F9-8BB0-4B33-ABD6-D4F06C989F1B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A2D77D2D-6EED-4C52-9DA9-D77E5CD72D74}"/>
            </a:ext>
            <a:ext uri="{147F2762-F138-4A5C-976F-8EAC2B608ADB}">
              <a16:predDERef xmlns:a16="http://schemas.microsoft.com/office/drawing/2014/main" pred="{3137C06D-229D-4F6F-B7F6-43E800B881A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A3DBB999-0A14-4255-9CEC-90F27650D04A}"/>
            </a:ext>
            <a:ext uri="{147F2762-F138-4A5C-976F-8EAC2B608ADB}">
              <a16:predDERef xmlns:a16="http://schemas.microsoft.com/office/drawing/2014/main" pred="{C3C9EB06-DC10-45FF-BB9E-95D6BAD447B5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BF1E68C0-4712-4C3C-89B7-C803F947D401}"/>
            </a:ext>
            <a:ext uri="{147F2762-F138-4A5C-976F-8EAC2B608ADB}">
              <a16:predDERef xmlns:a16="http://schemas.microsoft.com/office/drawing/2014/main" pred="{0B264DBC-2EFF-42D6-8F34-F459C20CAED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7FD14798-5BF9-475E-9D4C-8BA6FA49AF04}"/>
            </a:ext>
            <a:ext uri="{147F2762-F138-4A5C-976F-8EAC2B608ADB}">
              <a16:predDERef xmlns:a16="http://schemas.microsoft.com/office/drawing/2014/main" pred="{0B2134E5-09E0-4234-A905-2DA6A9C240A0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71BF7C65-B704-4253-BE4A-2C6A57134E27}"/>
            </a:ext>
            <a:ext uri="{147F2762-F138-4A5C-976F-8EAC2B608ADB}">
              <a16:predDERef xmlns:a16="http://schemas.microsoft.com/office/drawing/2014/main" pred="{3C4E9E22-E930-496B-8DF8-03232A84B3C7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80EEA5AB-5901-4DED-A273-279E30EA43B6}"/>
            </a:ext>
            <a:ext uri="{147F2762-F138-4A5C-976F-8EAC2B608ADB}">
              <a16:predDERef xmlns:a16="http://schemas.microsoft.com/office/drawing/2014/main" pred="{008AC790-A28C-4BD9-B51F-96C95B6D609A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08C8940D-D374-483F-B47A-4B2D02D58C0C}"/>
            </a:ext>
            <a:ext uri="{147F2762-F138-4A5C-976F-8EAC2B608ADB}">
              <a16:predDERef xmlns:a16="http://schemas.microsoft.com/office/drawing/2014/main" pred="{5CDB48AF-D98C-40E6-8BCC-5D8B558C890D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171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1FC2312C-3656-420F-AFFF-346A5820EF02}"/>
            </a:ext>
            <a:ext uri="{147F2762-F138-4A5C-976F-8EAC2B608ADB}">
              <a16:predDERef xmlns:a16="http://schemas.microsoft.com/office/drawing/2014/main" pred="{F92F7AA0-9C61-43C6-A148-080978C324E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6B7BF429-EB58-44B5-BDD5-D11AA61CEBCE}"/>
            </a:ext>
            <a:ext uri="{147F2762-F138-4A5C-976F-8EAC2B608ADB}">
              <a16:predDERef xmlns:a16="http://schemas.microsoft.com/office/drawing/2014/main" pred="{C76CFC84-4800-4AA4-B93D-155499EAA8AE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171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259B222B-4138-441F-A887-3EA8205AB324}"/>
            </a:ext>
            <a:ext uri="{147F2762-F138-4A5C-976F-8EAC2B608ADB}">
              <a16:predDERef xmlns:a16="http://schemas.microsoft.com/office/drawing/2014/main" pred="{7B6CD4F0-DEAD-440A-8E0C-52DF8FAFEF48}"/>
            </a:ext>
          </a:extLst>
        </xdr:cNvPr>
        <xdr:cNvSpPr txBox="1">
          <a:spLocks noChangeArrowheads="1"/>
        </xdr:cNvSpPr>
      </xdr:nvSpPr>
      <xdr:spPr bwMode="auto">
        <a:xfrm>
          <a:off x="3057525" y="789432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4F01-25F3-4FF1-8C84-FF44311FE8C1}">
  <dimension ref="A1:I174"/>
  <sheetViews>
    <sheetView tabSelected="1" topLeftCell="A122" zoomScale="95" zoomScaleNormal="95" workbookViewId="0">
      <selection activeCell="F186" sqref="F186"/>
    </sheetView>
  </sheetViews>
  <sheetFormatPr defaultColWidth="11.42578125" defaultRowHeight="11.25"/>
  <cols>
    <col min="1" max="1" width="4.28515625" style="1" bestFit="1" customWidth="1"/>
    <col min="2" max="2" width="41.5703125" style="1" customWidth="1"/>
    <col min="3" max="4" width="9.140625" style="33"/>
    <col min="5" max="5" width="12.28515625" style="34" bestFit="1" customWidth="1"/>
    <col min="6" max="6" width="16.140625" style="34" bestFit="1" customWidth="1"/>
    <col min="7" max="7" width="16.85546875" style="1" customWidth="1"/>
    <col min="8" max="8" width="17.7109375" style="1" customWidth="1"/>
    <col min="9" max="9" width="17.42578125" style="1" customWidth="1"/>
    <col min="10" max="16384" width="11.42578125" style="1"/>
  </cols>
  <sheetData>
    <row r="1" spans="1:9" ht="26.2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spans="1:9" s="5" customFormat="1" ht="30" customHeight="1">
      <c r="A2" s="38" t="s">
        <v>1</v>
      </c>
      <c r="B2" s="38"/>
      <c r="C2" s="38"/>
      <c r="D2" s="38"/>
      <c r="E2" s="38"/>
      <c r="F2" s="38"/>
      <c r="G2" s="2" t="s">
        <v>2</v>
      </c>
      <c r="H2" s="3" t="s">
        <v>3</v>
      </c>
      <c r="I2" s="4" t="s">
        <v>4</v>
      </c>
    </row>
    <row r="3" spans="1:9">
      <c r="A3" s="6" t="s">
        <v>5</v>
      </c>
      <c r="B3" s="6" t="s">
        <v>6</v>
      </c>
      <c r="C3" s="7" t="s">
        <v>7</v>
      </c>
      <c r="D3" s="7" t="s">
        <v>8</v>
      </c>
      <c r="E3" s="8" t="s">
        <v>9</v>
      </c>
      <c r="F3" s="8" t="s">
        <v>10</v>
      </c>
      <c r="G3" s="10" t="s">
        <v>9</v>
      </c>
      <c r="H3" s="11" t="s">
        <v>9</v>
      </c>
      <c r="I3" s="12" t="s">
        <v>9</v>
      </c>
    </row>
    <row r="4" spans="1:9">
      <c r="A4" s="36" t="s">
        <v>11</v>
      </c>
      <c r="B4" s="36"/>
      <c r="C4" s="36"/>
      <c r="D4" s="36"/>
      <c r="E4" s="36"/>
      <c r="F4" s="36"/>
      <c r="G4" s="13"/>
      <c r="H4" s="14"/>
      <c r="I4" s="15"/>
    </row>
    <row r="5" spans="1:9">
      <c r="A5" s="36" t="s">
        <v>12</v>
      </c>
      <c r="B5" s="36"/>
      <c r="C5" s="36"/>
      <c r="D5" s="36"/>
      <c r="E5" s="36"/>
      <c r="F5" s="36"/>
      <c r="G5" s="13"/>
      <c r="H5" s="14"/>
      <c r="I5" s="15"/>
    </row>
    <row r="6" spans="1:9" ht="16.5" customHeight="1">
      <c r="A6" s="36" t="s">
        <v>13</v>
      </c>
      <c r="B6" s="36"/>
      <c r="C6" s="36"/>
      <c r="D6" s="36"/>
      <c r="E6" s="36"/>
      <c r="F6" s="36"/>
      <c r="G6" s="13"/>
      <c r="H6" s="14"/>
      <c r="I6" s="15"/>
    </row>
    <row r="7" spans="1:9" ht="81">
      <c r="A7" s="16">
        <v>1</v>
      </c>
      <c r="B7" s="17" t="s">
        <v>14</v>
      </c>
      <c r="C7" s="16" t="s">
        <v>15</v>
      </c>
      <c r="D7" s="16">
        <v>1</v>
      </c>
      <c r="E7" s="18">
        <f>ROUND(AVERAGE(G7,H7,I7),0)</f>
        <v>284464</v>
      </c>
      <c r="F7" s="18">
        <f>+E7*D7</f>
        <v>284464</v>
      </c>
      <c r="G7" s="20">
        <v>277400</v>
      </c>
      <c r="H7" s="21">
        <v>250000</v>
      </c>
      <c r="I7" s="22">
        <v>325992</v>
      </c>
    </row>
    <row r="8" spans="1:9" ht="18" customHeight="1">
      <c r="A8" s="36" t="s">
        <v>16</v>
      </c>
      <c r="B8" s="36"/>
      <c r="C8" s="36"/>
      <c r="D8" s="36"/>
      <c r="E8" s="36"/>
      <c r="F8" s="36"/>
      <c r="G8" s="23"/>
      <c r="H8" s="14"/>
      <c r="I8" s="15"/>
    </row>
    <row r="9" spans="1:9" ht="69.75">
      <c r="A9" s="16">
        <f>+A7+1</f>
        <v>2</v>
      </c>
      <c r="B9" s="17" t="s">
        <v>17</v>
      </c>
      <c r="C9" s="16" t="s">
        <v>15</v>
      </c>
      <c r="D9" s="16">
        <v>1</v>
      </c>
      <c r="E9" s="18">
        <f>ROUND(AVERAGE(G9,H9,I9),0)</f>
        <v>284464</v>
      </c>
      <c r="F9" s="18">
        <f>+E9*D9</f>
        <v>284464</v>
      </c>
      <c r="G9" s="20">
        <v>277400</v>
      </c>
      <c r="H9" s="21">
        <v>250000</v>
      </c>
      <c r="I9" s="22">
        <v>325992</v>
      </c>
    </row>
    <row r="10" spans="1:9" ht="18.75" customHeight="1">
      <c r="A10" s="39" t="s">
        <v>18</v>
      </c>
      <c r="B10" s="40"/>
      <c r="C10" s="40"/>
      <c r="D10" s="40"/>
      <c r="E10" s="40"/>
      <c r="F10" s="41"/>
      <c r="G10" s="23"/>
      <c r="H10" s="14"/>
      <c r="I10" s="15"/>
    </row>
    <row r="11" spans="1:9" ht="73.900000000000006" customHeight="1">
      <c r="A11" s="16">
        <f>+A9+1</f>
        <v>3</v>
      </c>
      <c r="B11" s="17" t="s">
        <v>19</v>
      </c>
      <c r="C11" s="16" t="s">
        <v>15</v>
      </c>
      <c r="D11" s="16">
        <v>1</v>
      </c>
      <c r="E11" s="18">
        <f t="shared" ref="E11:E12" si="0">ROUND(AVERAGE(G11,H11,I11),0)</f>
        <v>284464</v>
      </c>
      <c r="F11" s="18">
        <f t="shared" ref="F11:F12" si="1">+E11*D11</f>
        <v>284464</v>
      </c>
      <c r="G11" s="20">
        <v>277400</v>
      </c>
      <c r="H11" s="21">
        <v>250000</v>
      </c>
      <c r="I11" s="22">
        <v>325992</v>
      </c>
    </row>
    <row r="12" spans="1:9" ht="74.45" customHeight="1">
      <c r="A12" s="16">
        <f>+A11+1</f>
        <v>4</v>
      </c>
      <c r="B12" s="17" t="s">
        <v>20</v>
      </c>
      <c r="C12" s="16" t="s">
        <v>15</v>
      </c>
      <c r="D12" s="16">
        <v>1</v>
      </c>
      <c r="E12" s="18">
        <f t="shared" si="0"/>
        <v>284464</v>
      </c>
      <c r="F12" s="18">
        <f t="shared" si="1"/>
        <v>284464</v>
      </c>
      <c r="G12" s="20">
        <v>277400</v>
      </c>
      <c r="H12" s="21">
        <v>250000</v>
      </c>
      <c r="I12" s="22">
        <v>325992</v>
      </c>
    </row>
    <row r="13" spans="1:9">
      <c r="A13" s="36" t="s">
        <v>21</v>
      </c>
      <c r="B13" s="36"/>
      <c r="C13" s="36"/>
      <c r="D13" s="36"/>
      <c r="E13" s="36"/>
      <c r="F13" s="36"/>
      <c r="G13" s="23"/>
      <c r="H13" s="14"/>
      <c r="I13" s="15"/>
    </row>
    <row r="14" spans="1:9" ht="21" customHeight="1">
      <c r="A14" s="36" t="s">
        <v>13</v>
      </c>
      <c r="B14" s="36"/>
      <c r="C14" s="36"/>
      <c r="D14" s="36"/>
      <c r="E14" s="36"/>
      <c r="F14" s="36"/>
      <c r="G14" s="23"/>
      <c r="H14" s="14"/>
      <c r="I14" s="15"/>
    </row>
    <row r="15" spans="1:9" ht="81">
      <c r="A15" s="16">
        <f>+A12+1</f>
        <v>5</v>
      </c>
      <c r="B15" s="17" t="s">
        <v>14</v>
      </c>
      <c r="C15" s="16" t="s">
        <v>15</v>
      </c>
      <c r="D15" s="16">
        <v>1</v>
      </c>
      <c r="E15" s="18">
        <f>ROUND(AVERAGE(G15,H15,I15),0)</f>
        <v>284464</v>
      </c>
      <c r="F15" s="18">
        <f>+E15*D15</f>
        <v>284464</v>
      </c>
      <c r="G15" s="20">
        <v>277400</v>
      </c>
      <c r="H15" s="21">
        <v>250000</v>
      </c>
      <c r="I15" s="22">
        <v>325992</v>
      </c>
    </row>
    <row r="16" spans="1:9" ht="18" customHeight="1">
      <c r="A16" s="36" t="s">
        <v>16</v>
      </c>
      <c r="B16" s="36"/>
      <c r="C16" s="36"/>
      <c r="D16" s="36"/>
      <c r="E16" s="36"/>
      <c r="F16" s="36"/>
      <c r="G16" s="23"/>
      <c r="H16" s="14"/>
      <c r="I16" s="15"/>
    </row>
    <row r="17" spans="1:9" ht="69.75">
      <c r="A17" s="16">
        <f>+A15+1</f>
        <v>6</v>
      </c>
      <c r="B17" s="17" t="s">
        <v>17</v>
      </c>
      <c r="C17" s="16" t="s">
        <v>15</v>
      </c>
      <c r="D17" s="16">
        <v>1</v>
      </c>
      <c r="E17" s="18">
        <f>ROUND(AVERAGE(G17,H17,I17),0)</f>
        <v>284464</v>
      </c>
      <c r="F17" s="18">
        <f>+E17*D17</f>
        <v>284464</v>
      </c>
      <c r="G17" s="20">
        <v>277400</v>
      </c>
      <c r="H17" s="21">
        <v>250000</v>
      </c>
      <c r="I17" s="22">
        <v>325992</v>
      </c>
    </row>
    <row r="18" spans="1:9">
      <c r="A18" s="36" t="s">
        <v>22</v>
      </c>
      <c r="B18" s="36"/>
      <c r="C18" s="36"/>
      <c r="D18" s="36"/>
      <c r="E18" s="36"/>
      <c r="F18" s="36"/>
      <c r="G18" s="23"/>
      <c r="H18" s="14"/>
      <c r="I18" s="15"/>
    </row>
    <row r="19" spans="1:9" ht="18.75" customHeight="1">
      <c r="A19" s="36" t="s">
        <v>13</v>
      </c>
      <c r="B19" s="36"/>
      <c r="C19" s="36"/>
      <c r="D19" s="36"/>
      <c r="E19" s="36"/>
      <c r="F19" s="36"/>
      <c r="G19" s="23"/>
      <c r="H19" s="14"/>
      <c r="I19" s="15"/>
    </row>
    <row r="20" spans="1:9" ht="81">
      <c r="A20" s="16">
        <f>+A17+1</f>
        <v>7</v>
      </c>
      <c r="B20" s="17" t="s">
        <v>14</v>
      </c>
      <c r="C20" s="16" t="s">
        <v>15</v>
      </c>
      <c r="D20" s="16">
        <v>1</v>
      </c>
      <c r="E20" s="18">
        <f>ROUND(AVERAGE(G20,H20,I20),0)</f>
        <v>284464</v>
      </c>
      <c r="F20" s="18">
        <f>+E20*D20</f>
        <v>284464</v>
      </c>
      <c r="G20" s="20">
        <v>277400</v>
      </c>
      <c r="H20" s="21">
        <v>250000</v>
      </c>
      <c r="I20" s="22">
        <v>325992</v>
      </c>
    </row>
    <row r="21" spans="1:9" ht="18" customHeight="1">
      <c r="A21" s="36" t="s">
        <v>16</v>
      </c>
      <c r="B21" s="36"/>
      <c r="C21" s="36"/>
      <c r="D21" s="36"/>
      <c r="E21" s="36"/>
      <c r="F21" s="36"/>
      <c r="G21" s="23"/>
      <c r="H21" s="14"/>
      <c r="I21" s="15"/>
    </row>
    <row r="22" spans="1:9" ht="69.75">
      <c r="A22" s="16">
        <f>+A20+1</f>
        <v>8</v>
      </c>
      <c r="B22" s="17" t="s">
        <v>17</v>
      </c>
      <c r="C22" s="16" t="s">
        <v>15</v>
      </c>
      <c r="D22" s="16">
        <v>1</v>
      </c>
      <c r="E22" s="18">
        <f>ROUND(AVERAGE(G22,H22,I22),0)</f>
        <v>284464</v>
      </c>
      <c r="F22" s="18">
        <f>+E22*D22</f>
        <v>284464</v>
      </c>
      <c r="G22" s="20">
        <v>277400</v>
      </c>
      <c r="H22" s="21">
        <v>250000</v>
      </c>
      <c r="I22" s="22">
        <v>325992</v>
      </c>
    </row>
    <row r="23" spans="1:9">
      <c r="A23" s="36" t="s">
        <v>23</v>
      </c>
      <c r="B23" s="36"/>
      <c r="C23" s="36"/>
      <c r="D23" s="36"/>
      <c r="E23" s="36"/>
      <c r="F23" s="36"/>
      <c r="G23" s="23"/>
      <c r="H23" s="14"/>
      <c r="I23" s="15"/>
    </row>
    <row r="24" spans="1:9" ht="19.5" customHeight="1">
      <c r="A24" s="36" t="s">
        <v>13</v>
      </c>
      <c r="B24" s="36"/>
      <c r="C24" s="36"/>
      <c r="D24" s="36"/>
      <c r="E24" s="36"/>
      <c r="F24" s="36"/>
      <c r="G24" s="23"/>
      <c r="H24" s="14"/>
      <c r="I24" s="15"/>
    </row>
    <row r="25" spans="1:9" ht="81">
      <c r="A25" s="16">
        <f>+A22+1</f>
        <v>9</v>
      </c>
      <c r="B25" s="17" t="s">
        <v>14</v>
      </c>
      <c r="C25" s="16" t="s">
        <v>15</v>
      </c>
      <c r="D25" s="16">
        <v>1</v>
      </c>
      <c r="E25" s="18">
        <f>ROUND(AVERAGE(G25,H25,I25),0)</f>
        <v>284464</v>
      </c>
      <c r="F25" s="18">
        <f>+E25*D25</f>
        <v>284464</v>
      </c>
      <c r="G25" s="20">
        <v>277400</v>
      </c>
      <c r="H25" s="21">
        <v>250000</v>
      </c>
      <c r="I25" s="22">
        <v>325992</v>
      </c>
    </row>
    <row r="26" spans="1:9" ht="18.75" customHeight="1">
      <c r="A26" s="36" t="s">
        <v>16</v>
      </c>
      <c r="B26" s="36"/>
      <c r="C26" s="36"/>
      <c r="D26" s="36"/>
      <c r="E26" s="36"/>
      <c r="F26" s="36"/>
      <c r="G26" s="23"/>
      <c r="H26" s="14"/>
      <c r="I26" s="15"/>
    </row>
    <row r="27" spans="1:9" ht="69.75">
      <c r="A27" s="42">
        <f>+A25+1</f>
        <v>10</v>
      </c>
      <c r="B27" s="43" t="s">
        <v>17</v>
      </c>
      <c r="C27" s="42" t="s">
        <v>15</v>
      </c>
      <c r="D27" s="42">
        <v>1</v>
      </c>
      <c r="E27" s="44">
        <f>ROUND(AVERAGE(G27,H27,I27),0)</f>
        <v>284464</v>
      </c>
      <c r="F27" s="18">
        <f>+E27*D27</f>
        <v>284464</v>
      </c>
      <c r="G27" s="20">
        <v>277400</v>
      </c>
      <c r="H27" s="21">
        <v>250000</v>
      </c>
      <c r="I27" s="22">
        <v>325992</v>
      </c>
    </row>
    <row r="28" spans="1:9">
      <c r="A28" s="36" t="s">
        <v>24</v>
      </c>
      <c r="B28" s="36"/>
      <c r="C28" s="36"/>
      <c r="D28" s="36"/>
      <c r="E28" s="36"/>
      <c r="F28" s="36"/>
      <c r="G28" s="23"/>
      <c r="H28" s="14"/>
      <c r="I28" s="15"/>
    </row>
    <row r="29" spans="1:9" ht="18" customHeight="1">
      <c r="A29" s="36" t="s">
        <v>13</v>
      </c>
      <c r="B29" s="36"/>
      <c r="C29" s="36"/>
      <c r="D29" s="36"/>
      <c r="E29" s="36"/>
      <c r="F29" s="36"/>
      <c r="G29" s="23"/>
      <c r="H29" s="14"/>
      <c r="I29" s="15"/>
    </row>
    <row r="30" spans="1:9" ht="81">
      <c r="A30" s="16">
        <f>+A27+1</f>
        <v>11</v>
      </c>
      <c r="B30" s="17" t="s">
        <v>14</v>
      </c>
      <c r="C30" s="16" t="s">
        <v>15</v>
      </c>
      <c r="D30" s="16">
        <v>1</v>
      </c>
      <c r="E30" s="18">
        <f>ROUND(AVERAGE(G30,H30,I30),0)</f>
        <v>284464</v>
      </c>
      <c r="F30" s="18">
        <f>+E30*D30</f>
        <v>284464</v>
      </c>
      <c r="G30" s="20">
        <v>277400</v>
      </c>
      <c r="H30" s="21">
        <v>250000</v>
      </c>
      <c r="I30" s="22">
        <v>325992</v>
      </c>
    </row>
    <row r="31" spans="1:9" ht="19.5" customHeight="1">
      <c r="A31" s="36" t="s">
        <v>16</v>
      </c>
      <c r="B31" s="36"/>
      <c r="C31" s="36"/>
      <c r="D31" s="36"/>
      <c r="E31" s="36"/>
      <c r="F31" s="36"/>
      <c r="G31" s="23"/>
      <c r="H31" s="14"/>
      <c r="I31" s="15"/>
    </row>
    <row r="32" spans="1:9" ht="69.75">
      <c r="A32" s="16">
        <f>+A30+1</f>
        <v>12</v>
      </c>
      <c r="B32" s="17" t="s">
        <v>17</v>
      </c>
      <c r="C32" s="16" t="s">
        <v>15</v>
      </c>
      <c r="D32" s="16">
        <v>1</v>
      </c>
      <c r="E32" s="18">
        <f>ROUND(AVERAGE(G32,H32,I32),0)</f>
        <v>284464</v>
      </c>
      <c r="F32" s="18">
        <f>+E32*D32</f>
        <v>284464</v>
      </c>
      <c r="G32" s="20">
        <v>277400</v>
      </c>
      <c r="H32" s="21">
        <v>250000</v>
      </c>
      <c r="I32" s="22">
        <v>325992</v>
      </c>
    </row>
    <row r="33" spans="1:9">
      <c r="A33" s="36" t="s">
        <v>25</v>
      </c>
      <c r="B33" s="36"/>
      <c r="C33" s="36"/>
      <c r="D33" s="36"/>
      <c r="E33" s="36"/>
      <c r="F33" s="36"/>
      <c r="G33" s="23"/>
      <c r="H33" s="14"/>
      <c r="I33" s="15"/>
    </row>
    <row r="34" spans="1:9" ht="16.5" customHeight="1">
      <c r="A34" s="36" t="s">
        <v>13</v>
      </c>
      <c r="B34" s="36"/>
      <c r="C34" s="36"/>
      <c r="D34" s="36"/>
      <c r="E34" s="36"/>
      <c r="F34" s="36"/>
      <c r="G34" s="23"/>
      <c r="H34" s="14"/>
      <c r="I34" s="15"/>
    </row>
    <row r="35" spans="1:9" ht="81">
      <c r="A35" s="16">
        <f>+A32+1</f>
        <v>13</v>
      </c>
      <c r="B35" s="17" t="s">
        <v>14</v>
      </c>
      <c r="C35" s="16" t="s">
        <v>15</v>
      </c>
      <c r="D35" s="16">
        <v>1</v>
      </c>
      <c r="E35" s="18">
        <f>ROUND(AVERAGE(G35,H35,I35),0)</f>
        <v>284464</v>
      </c>
      <c r="F35" s="18">
        <f>+E35*D35</f>
        <v>284464</v>
      </c>
      <c r="G35" s="20">
        <v>277400</v>
      </c>
      <c r="H35" s="21">
        <v>250000</v>
      </c>
      <c r="I35" s="22">
        <v>325992</v>
      </c>
    </row>
    <row r="36" spans="1:9" ht="24.75" customHeight="1">
      <c r="A36" s="36" t="s">
        <v>16</v>
      </c>
      <c r="B36" s="36"/>
      <c r="C36" s="36"/>
      <c r="D36" s="36"/>
      <c r="E36" s="36"/>
      <c r="F36" s="36"/>
      <c r="G36" s="23"/>
      <c r="H36" s="14"/>
      <c r="I36" s="15"/>
    </row>
    <row r="37" spans="1:9" ht="69.75">
      <c r="A37" s="16">
        <f>+A35+1</f>
        <v>14</v>
      </c>
      <c r="B37" s="17" t="s">
        <v>17</v>
      </c>
      <c r="C37" s="16" t="s">
        <v>15</v>
      </c>
      <c r="D37" s="16">
        <v>1</v>
      </c>
      <c r="E37" s="18">
        <f>ROUND(AVERAGE(G37,H37,I37),0)</f>
        <v>284464</v>
      </c>
      <c r="F37" s="18">
        <f>+E37*D37</f>
        <v>284464</v>
      </c>
      <c r="G37" s="20">
        <v>277400</v>
      </c>
      <c r="H37" s="21">
        <v>250000</v>
      </c>
      <c r="I37" s="22">
        <v>325992</v>
      </c>
    </row>
    <row r="38" spans="1:9" ht="21" customHeight="1">
      <c r="A38" s="36" t="s">
        <v>26</v>
      </c>
      <c r="B38" s="36"/>
      <c r="C38" s="36"/>
      <c r="D38" s="36"/>
      <c r="E38" s="36"/>
      <c r="F38" s="36"/>
      <c r="G38" s="23"/>
      <c r="H38" s="14"/>
      <c r="I38" s="15"/>
    </row>
    <row r="39" spans="1:9" ht="21" customHeight="1">
      <c r="A39" s="36" t="s">
        <v>13</v>
      </c>
      <c r="B39" s="36"/>
      <c r="C39" s="36"/>
      <c r="D39" s="36"/>
      <c r="E39" s="36"/>
      <c r="F39" s="36"/>
      <c r="G39" s="23"/>
      <c r="H39" s="14"/>
      <c r="I39" s="15"/>
    </row>
    <row r="40" spans="1:9" ht="81">
      <c r="A40" s="16">
        <f>+A37+1</f>
        <v>15</v>
      </c>
      <c r="B40" s="17" t="s">
        <v>14</v>
      </c>
      <c r="C40" s="16" t="s">
        <v>15</v>
      </c>
      <c r="D40" s="16">
        <v>1</v>
      </c>
      <c r="E40" s="18">
        <f>ROUND(AVERAGE(G40,H40,I40),0)</f>
        <v>284464</v>
      </c>
      <c r="F40" s="18">
        <f>+E40*D40</f>
        <v>284464</v>
      </c>
      <c r="G40" s="20">
        <v>277400</v>
      </c>
      <c r="H40" s="21">
        <v>250000</v>
      </c>
      <c r="I40" s="22">
        <v>325992</v>
      </c>
    </row>
    <row r="41" spans="1:9" ht="18" customHeight="1">
      <c r="A41" s="36" t="s">
        <v>16</v>
      </c>
      <c r="B41" s="36"/>
      <c r="C41" s="36"/>
      <c r="D41" s="36"/>
      <c r="E41" s="36"/>
      <c r="F41" s="36"/>
      <c r="G41" s="23"/>
      <c r="H41" s="14"/>
      <c r="I41" s="15"/>
    </row>
    <row r="42" spans="1:9" ht="69.75">
      <c r="A42" s="16">
        <f>+A40+1</f>
        <v>16</v>
      </c>
      <c r="B42" s="17" t="s">
        <v>17</v>
      </c>
      <c r="C42" s="16" t="s">
        <v>15</v>
      </c>
      <c r="D42" s="16">
        <v>1</v>
      </c>
      <c r="E42" s="18">
        <f>ROUND(AVERAGE(G42,H42,I42),0)</f>
        <v>284464</v>
      </c>
      <c r="F42" s="18">
        <f>+E42*D42</f>
        <v>284464</v>
      </c>
      <c r="G42" s="20">
        <v>277400</v>
      </c>
      <c r="H42" s="21">
        <v>250000</v>
      </c>
      <c r="I42" s="22">
        <v>325992</v>
      </c>
    </row>
    <row r="43" spans="1:9" ht="18" customHeight="1">
      <c r="A43" s="36" t="s">
        <v>27</v>
      </c>
      <c r="B43" s="36"/>
      <c r="C43" s="36"/>
      <c r="D43" s="36"/>
      <c r="E43" s="36"/>
      <c r="F43" s="36"/>
      <c r="G43" s="23"/>
      <c r="H43" s="14"/>
      <c r="I43" s="15"/>
    </row>
    <row r="44" spans="1:9" ht="22.5" customHeight="1">
      <c r="A44" s="36" t="s">
        <v>28</v>
      </c>
      <c r="B44" s="36"/>
      <c r="C44" s="36"/>
      <c r="D44" s="36"/>
      <c r="E44" s="36"/>
      <c r="F44" s="36"/>
      <c r="G44" s="23"/>
      <c r="H44" s="14"/>
      <c r="I44" s="15"/>
    </row>
    <row r="45" spans="1:9" ht="34.5">
      <c r="A45" s="16">
        <v>17</v>
      </c>
      <c r="B45" s="24" t="s">
        <v>29</v>
      </c>
      <c r="C45" s="16" t="s">
        <v>30</v>
      </c>
      <c r="D45" s="16">
        <v>1</v>
      </c>
      <c r="E45" s="18">
        <f t="shared" ref="E45:E64" si="2">ROUND(AVERAGE(G45,H45,I45),0)</f>
        <v>86895</v>
      </c>
      <c r="F45" s="18">
        <f t="shared" ref="F45:F64" si="3">+E45*D45</f>
        <v>86895</v>
      </c>
      <c r="G45" s="25">
        <v>69200</v>
      </c>
      <c r="H45" s="21">
        <v>84000</v>
      </c>
      <c r="I45" s="22">
        <v>107486</v>
      </c>
    </row>
    <row r="46" spans="1:9" ht="34.5">
      <c r="A46" s="16">
        <f>+A45+1</f>
        <v>18</v>
      </c>
      <c r="B46" s="24" t="s">
        <v>31</v>
      </c>
      <c r="C46" s="16" t="s">
        <v>30</v>
      </c>
      <c r="D46" s="16">
        <v>1</v>
      </c>
      <c r="E46" s="18">
        <f t="shared" si="2"/>
        <v>86895</v>
      </c>
      <c r="F46" s="18">
        <f t="shared" si="3"/>
        <v>86895</v>
      </c>
      <c r="G46" s="25">
        <v>69200</v>
      </c>
      <c r="H46" s="21">
        <v>84000</v>
      </c>
      <c r="I46" s="22">
        <v>107486</v>
      </c>
    </row>
    <row r="47" spans="1:9" ht="46.5">
      <c r="A47" s="16">
        <f>+A46+1</f>
        <v>19</v>
      </c>
      <c r="B47" s="24" t="s">
        <v>32</v>
      </c>
      <c r="C47" s="16" t="s">
        <v>15</v>
      </c>
      <c r="D47" s="16">
        <v>1</v>
      </c>
      <c r="E47" s="18">
        <f t="shared" si="2"/>
        <v>159869</v>
      </c>
      <c r="F47" s="18">
        <f t="shared" si="3"/>
        <v>159869</v>
      </c>
      <c r="G47" s="25">
        <v>139700</v>
      </c>
      <c r="H47" s="21">
        <v>155000</v>
      </c>
      <c r="I47" s="22">
        <v>184908</v>
      </c>
    </row>
    <row r="48" spans="1:9" ht="46.5">
      <c r="A48" s="16">
        <f t="shared" ref="A48:A64" si="4">+A47+1</f>
        <v>20</v>
      </c>
      <c r="B48" s="24" t="s">
        <v>33</v>
      </c>
      <c r="C48" s="16" t="s">
        <v>15</v>
      </c>
      <c r="D48" s="16">
        <v>1</v>
      </c>
      <c r="E48" s="18">
        <f t="shared" si="2"/>
        <v>159869</v>
      </c>
      <c r="F48" s="18">
        <f t="shared" si="3"/>
        <v>159869</v>
      </c>
      <c r="G48" s="25">
        <v>139700</v>
      </c>
      <c r="H48" s="21">
        <v>155000</v>
      </c>
      <c r="I48" s="22">
        <v>184908</v>
      </c>
    </row>
    <row r="49" spans="1:9" ht="34.5">
      <c r="A49" s="16">
        <f t="shared" si="4"/>
        <v>21</v>
      </c>
      <c r="B49" s="24" t="s">
        <v>34</v>
      </c>
      <c r="C49" s="16" t="s">
        <v>15</v>
      </c>
      <c r="D49" s="16">
        <v>1</v>
      </c>
      <c r="E49" s="18">
        <f t="shared" si="2"/>
        <v>202017</v>
      </c>
      <c r="F49" s="18">
        <f t="shared" si="3"/>
        <v>202017</v>
      </c>
      <c r="G49" s="25">
        <v>202300</v>
      </c>
      <c r="H49" s="21">
        <v>178000</v>
      </c>
      <c r="I49" s="22">
        <v>225750</v>
      </c>
    </row>
    <row r="50" spans="1:9" ht="34.5">
      <c r="A50" s="16">
        <f t="shared" si="4"/>
        <v>22</v>
      </c>
      <c r="B50" s="24" t="s">
        <v>35</v>
      </c>
      <c r="C50" s="16" t="s">
        <v>15</v>
      </c>
      <c r="D50" s="16">
        <v>1</v>
      </c>
      <c r="E50" s="18">
        <f t="shared" si="2"/>
        <v>110100</v>
      </c>
      <c r="F50" s="18">
        <f t="shared" si="3"/>
        <v>110100</v>
      </c>
      <c r="G50" s="25">
        <v>109900</v>
      </c>
      <c r="H50" s="21">
        <v>95000</v>
      </c>
      <c r="I50" s="22">
        <v>125399</v>
      </c>
    </row>
    <row r="51" spans="1:9" ht="34.5">
      <c r="A51" s="16">
        <f t="shared" si="4"/>
        <v>23</v>
      </c>
      <c r="B51" s="24" t="s">
        <v>36</v>
      </c>
      <c r="C51" s="16" t="s">
        <v>15</v>
      </c>
      <c r="D51" s="16">
        <v>1</v>
      </c>
      <c r="E51" s="18">
        <f t="shared" si="2"/>
        <v>110100</v>
      </c>
      <c r="F51" s="18">
        <f t="shared" si="3"/>
        <v>110100</v>
      </c>
      <c r="G51" s="25">
        <v>109900</v>
      </c>
      <c r="H51" s="21">
        <v>95000</v>
      </c>
      <c r="I51" s="22">
        <v>125399</v>
      </c>
    </row>
    <row r="52" spans="1:9" ht="34.5">
      <c r="A52" s="16">
        <f t="shared" si="4"/>
        <v>24</v>
      </c>
      <c r="B52" s="24" t="s">
        <v>37</v>
      </c>
      <c r="C52" s="16" t="s">
        <v>15</v>
      </c>
      <c r="D52" s="16">
        <v>1</v>
      </c>
      <c r="E52" s="18">
        <f t="shared" si="2"/>
        <v>110100</v>
      </c>
      <c r="F52" s="18">
        <f t="shared" si="3"/>
        <v>110100</v>
      </c>
      <c r="G52" s="25">
        <v>109900</v>
      </c>
      <c r="H52" s="21">
        <v>95000</v>
      </c>
      <c r="I52" s="22">
        <v>125399</v>
      </c>
    </row>
    <row r="53" spans="1:9" ht="34.5">
      <c r="A53" s="16">
        <f t="shared" si="4"/>
        <v>25</v>
      </c>
      <c r="B53" s="24" t="s">
        <v>38</v>
      </c>
      <c r="C53" s="16" t="s">
        <v>15</v>
      </c>
      <c r="D53" s="16">
        <v>1</v>
      </c>
      <c r="E53" s="18">
        <f t="shared" si="2"/>
        <v>387570</v>
      </c>
      <c r="F53" s="18">
        <f t="shared" si="3"/>
        <v>387570</v>
      </c>
      <c r="G53" s="25">
        <v>416400</v>
      </c>
      <c r="H53" s="21">
        <v>390000</v>
      </c>
      <c r="I53" s="22">
        <v>356309</v>
      </c>
    </row>
    <row r="54" spans="1:9" ht="34.5">
      <c r="A54" s="16">
        <f t="shared" si="4"/>
        <v>26</v>
      </c>
      <c r="B54" s="24" t="s">
        <v>39</v>
      </c>
      <c r="C54" s="16" t="s">
        <v>15</v>
      </c>
      <c r="D54" s="16">
        <v>1</v>
      </c>
      <c r="E54" s="18">
        <f t="shared" si="2"/>
        <v>387570</v>
      </c>
      <c r="F54" s="18">
        <f t="shared" si="3"/>
        <v>387570</v>
      </c>
      <c r="G54" s="25">
        <v>416400</v>
      </c>
      <c r="H54" s="21">
        <v>390000</v>
      </c>
      <c r="I54" s="22">
        <v>356309</v>
      </c>
    </row>
    <row r="55" spans="1:9" ht="34.5">
      <c r="A55" s="16">
        <f t="shared" si="4"/>
        <v>27</v>
      </c>
      <c r="B55" s="24" t="s">
        <v>40</v>
      </c>
      <c r="C55" s="16" t="s">
        <v>15</v>
      </c>
      <c r="D55" s="16">
        <v>1</v>
      </c>
      <c r="E55" s="18">
        <f t="shared" si="2"/>
        <v>1151892</v>
      </c>
      <c r="F55" s="18">
        <f t="shared" si="3"/>
        <v>1151892</v>
      </c>
      <c r="G55" s="25">
        <v>1180300</v>
      </c>
      <c r="H55" s="21">
        <v>985000</v>
      </c>
      <c r="I55" s="22">
        <v>1290375</v>
      </c>
    </row>
    <row r="56" spans="1:9" ht="34.5">
      <c r="A56" s="16">
        <f t="shared" si="4"/>
        <v>28</v>
      </c>
      <c r="B56" s="24" t="s">
        <v>41</v>
      </c>
      <c r="C56" s="16" t="s">
        <v>15</v>
      </c>
      <c r="D56" s="16">
        <v>1</v>
      </c>
      <c r="E56" s="18">
        <f t="shared" si="2"/>
        <v>1151892</v>
      </c>
      <c r="F56" s="18">
        <f t="shared" si="3"/>
        <v>1151892</v>
      </c>
      <c r="G56" s="25">
        <v>1180300</v>
      </c>
      <c r="H56" s="21">
        <v>985000</v>
      </c>
      <c r="I56" s="22">
        <v>1290375</v>
      </c>
    </row>
    <row r="57" spans="1:9" ht="34.5">
      <c r="A57" s="16">
        <f t="shared" si="4"/>
        <v>29</v>
      </c>
      <c r="B57" s="24" t="s">
        <v>42</v>
      </c>
      <c r="C57" s="16" t="s">
        <v>15</v>
      </c>
      <c r="D57" s="16">
        <v>1</v>
      </c>
      <c r="E57" s="18">
        <f t="shared" si="2"/>
        <v>961625</v>
      </c>
      <c r="F57" s="18">
        <f t="shared" si="3"/>
        <v>961625</v>
      </c>
      <c r="G57" s="25">
        <v>926100</v>
      </c>
      <c r="H57" s="21">
        <v>955000</v>
      </c>
      <c r="I57" s="22">
        <v>1003775</v>
      </c>
    </row>
    <row r="58" spans="1:9" ht="34.5">
      <c r="A58" s="16">
        <f t="shared" si="4"/>
        <v>30</v>
      </c>
      <c r="B58" s="24" t="s">
        <v>43</v>
      </c>
      <c r="C58" s="16" t="s">
        <v>15</v>
      </c>
      <c r="D58" s="16">
        <v>1</v>
      </c>
      <c r="E58" s="18">
        <f t="shared" si="2"/>
        <v>961625</v>
      </c>
      <c r="F58" s="18">
        <f t="shared" si="3"/>
        <v>961625</v>
      </c>
      <c r="G58" s="25">
        <v>926100</v>
      </c>
      <c r="H58" s="21">
        <v>955000</v>
      </c>
      <c r="I58" s="22">
        <v>1003775</v>
      </c>
    </row>
    <row r="59" spans="1:9" ht="22.5" customHeight="1">
      <c r="A59" s="16">
        <f t="shared" si="4"/>
        <v>31</v>
      </c>
      <c r="B59" s="24" t="s">
        <v>44</v>
      </c>
      <c r="C59" s="16" t="s">
        <v>15</v>
      </c>
      <c r="D59" s="16">
        <v>1</v>
      </c>
      <c r="E59" s="18">
        <f t="shared" si="2"/>
        <v>293104</v>
      </c>
      <c r="F59" s="18">
        <f t="shared" si="3"/>
        <v>293104</v>
      </c>
      <c r="G59" s="25">
        <v>385500</v>
      </c>
      <c r="H59" s="21">
        <v>288000</v>
      </c>
      <c r="I59" s="22">
        <v>205812</v>
      </c>
    </row>
    <row r="60" spans="1:9" ht="29.45" customHeight="1">
      <c r="A60" s="16">
        <f t="shared" si="4"/>
        <v>32</v>
      </c>
      <c r="B60" s="24" t="s">
        <v>45</v>
      </c>
      <c r="C60" s="16" t="s">
        <v>15</v>
      </c>
      <c r="D60" s="16">
        <v>1</v>
      </c>
      <c r="E60" s="18">
        <f t="shared" si="2"/>
        <v>293104</v>
      </c>
      <c r="F60" s="18">
        <f t="shared" si="3"/>
        <v>293104</v>
      </c>
      <c r="G60" s="25">
        <v>385500</v>
      </c>
      <c r="H60" s="21">
        <v>288000</v>
      </c>
      <c r="I60" s="22">
        <v>205812</v>
      </c>
    </row>
    <row r="61" spans="1:9" ht="34.5">
      <c r="A61" s="16">
        <f t="shared" si="4"/>
        <v>33</v>
      </c>
      <c r="B61" s="24" t="s">
        <v>46</v>
      </c>
      <c r="C61" s="16" t="s">
        <v>47</v>
      </c>
      <c r="D61" s="16">
        <v>1</v>
      </c>
      <c r="E61" s="18">
        <f t="shared" si="2"/>
        <v>47800</v>
      </c>
      <c r="F61" s="18">
        <f t="shared" si="3"/>
        <v>47800</v>
      </c>
      <c r="G61" s="25">
        <v>34300</v>
      </c>
      <c r="H61" s="21">
        <v>64000</v>
      </c>
      <c r="I61" s="22">
        <v>45099</v>
      </c>
    </row>
    <row r="62" spans="1:9" ht="34.5">
      <c r="A62" s="16">
        <f t="shared" si="4"/>
        <v>34</v>
      </c>
      <c r="B62" s="24" t="s">
        <v>48</v>
      </c>
      <c r="C62" s="16" t="s">
        <v>15</v>
      </c>
      <c r="D62" s="16">
        <v>1</v>
      </c>
      <c r="E62" s="18">
        <f t="shared" si="2"/>
        <v>524737</v>
      </c>
      <c r="F62" s="18">
        <f t="shared" si="3"/>
        <v>524737</v>
      </c>
      <c r="G62" s="25">
        <v>556500</v>
      </c>
      <c r="H62" s="21">
        <v>453000</v>
      </c>
      <c r="I62" s="22">
        <v>564712</v>
      </c>
    </row>
    <row r="63" spans="1:9" ht="34.5">
      <c r="A63" s="16">
        <f t="shared" si="4"/>
        <v>35</v>
      </c>
      <c r="B63" s="24" t="s">
        <v>49</v>
      </c>
      <c r="C63" s="16" t="s">
        <v>15</v>
      </c>
      <c r="D63" s="16">
        <v>1</v>
      </c>
      <c r="E63" s="18">
        <f t="shared" si="2"/>
        <v>329666</v>
      </c>
      <c r="F63" s="18">
        <f t="shared" si="3"/>
        <v>329666</v>
      </c>
      <c r="G63" s="25">
        <v>297200</v>
      </c>
      <c r="H63" s="21">
        <v>361000</v>
      </c>
      <c r="I63" s="22">
        <v>330798</v>
      </c>
    </row>
    <row r="64" spans="1:9" ht="34.5">
      <c r="A64" s="16">
        <f t="shared" si="4"/>
        <v>36</v>
      </c>
      <c r="B64" s="24" t="s">
        <v>50</v>
      </c>
      <c r="C64" s="16" t="s">
        <v>51</v>
      </c>
      <c r="D64" s="16">
        <v>1</v>
      </c>
      <c r="E64" s="18">
        <f t="shared" si="2"/>
        <v>549392</v>
      </c>
      <c r="F64" s="18">
        <f t="shared" si="3"/>
        <v>549392</v>
      </c>
      <c r="G64" s="25">
        <v>560900</v>
      </c>
      <c r="H64" s="21">
        <v>499000</v>
      </c>
      <c r="I64" s="22">
        <v>588276</v>
      </c>
    </row>
    <row r="65" spans="1:9" ht="18" customHeight="1">
      <c r="A65" s="36" t="s">
        <v>52</v>
      </c>
      <c r="B65" s="36"/>
      <c r="C65" s="36"/>
      <c r="D65" s="36"/>
      <c r="E65" s="36"/>
      <c r="F65" s="36"/>
      <c r="G65" s="26"/>
      <c r="H65" s="14"/>
      <c r="I65" s="15"/>
    </row>
    <row r="66" spans="1:9" ht="34.5">
      <c r="A66" s="16">
        <f>+A64+1</f>
        <v>37</v>
      </c>
      <c r="B66" s="24" t="s">
        <v>29</v>
      </c>
      <c r="C66" s="16" t="s">
        <v>30</v>
      </c>
      <c r="D66" s="16">
        <v>1</v>
      </c>
      <c r="E66" s="18">
        <f t="shared" ref="E66:E85" si="5">ROUND(AVERAGE(G66,H66,I66),0)</f>
        <v>86895</v>
      </c>
      <c r="F66" s="18">
        <f t="shared" ref="F66:F85" si="6">+E66*D66</f>
        <v>86895</v>
      </c>
      <c r="G66" s="25">
        <v>69200</v>
      </c>
      <c r="H66" s="21">
        <v>84000</v>
      </c>
      <c r="I66" s="22">
        <v>107486</v>
      </c>
    </row>
    <row r="67" spans="1:9" ht="34.5">
      <c r="A67" s="16">
        <f>+A66+1</f>
        <v>38</v>
      </c>
      <c r="B67" s="24" t="s">
        <v>31</v>
      </c>
      <c r="C67" s="16" t="s">
        <v>30</v>
      </c>
      <c r="D67" s="16">
        <v>1</v>
      </c>
      <c r="E67" s="18">
        <f t="shared" si="5"/>
        <v>86895</v>
      </c>
      <c r="F67" s="18">
        <f t="shared" si="6"/>
        <v>86895</v>
      </c>
      <c r="G67" s="25">
        <v>69200</v>
      </c>
      <c r="H67" s="21">
        <v>84000</v>
      </c>
      <c r="I67" s="22">
        <v>107486</v>
      </c>
    </row>
    <row r="68" spans="1:9" ht="46.5">
      <c r="A68" s="16">
        <f t="shared" ref="A68:A85" si="7">+A67+1</f>
        <v>39</v>
      </c>
      <c r="B68" s="24" t="s">
        <v>32</v>
      </c>
      <c r="C68" s="16" t="s">
        <v>15</v>
      </c>
      <c r="D68" s="16">
        <v>1</v>
      </c>
      <c r="E68" s="18">
        <f t="shared" si="5"/>
        <v>159869</v>
      </c>
      <c r="F68" s="18">
        <f t="shared" si="6"/>
        <v>159869</v>
      </c>
      <c r="G68" s="25">
        <v>139700</v>
      </c>
      <c r="H68" s="21">
        <v>155000</v>
      </c>
      <c r="I68" s="22">
        <v>184908</v>
      </c>
    </row>
    <row r="69" spans="1:9" ht="46.5">
      <c r="A69" s="16">
        <f t="shared" si="7"/>
        <v>40</v>
      </c>
      <c r="B69" s="24" t="s">
        <v>33</v>
      </c>
      <c r="C69" s="16" t="s">
        <v>15</v>
      </c>
      <c r="D69" s="16">
        <v>1</v>
      </c>
      <c r="E69" s="18">
        <f t="shared" si="5"/>
        <v>159869</v>
      </c>
      <c r="F69" s="18">
        <f t="shared" si="6"/>
        <v>159869</v>
      </c>
      <c r="G69" s="25">
        <v>139700</v>
      </c>
      <c r="H69" s="21">
        <v>155000</v>
      </c>
      <c r="I69" s="22">
        <v>184908</v>
      </c>
    </row>
    <row r="70" spans="1:9" ht="34.5">
      <c r="A70" s="16">
        <f t="shared" si="7"/>
        <v>41</v>
      </c>
      <c r="B70" s="24" t="s">
        <v>34</v>
      </c>
      <c r="C70" s="16" t="s">
        <v>15</v>
      </c>
      <c r="D70" s="16">
        <v>1</v>
      </c>
      <c r="E70" s="18">
        <f t="shared" si="5"/>
        <v>202017</v>
      </c>
      <c r="F70" s="18">
        <f t="shared" si="6"/>
        <v>202017</v>
      </c>
      <c r="G70" s="25">
        <v>202300</v>
      </c>
      <c r="H70" s="21">
        <v>178000</v>
      </c>
      <c r="I70" s="22">
        <v>225750</v>
      </c>
    </row>
    <row r="71" spans="1:9" ht="34.5">
      <c r="A71" s="16">
        <f t="shared" si="7"/>
        <v>42</v>
      </c>
      <c r="B71" s="24" t="s">
        <v>35</v>
      </c>
      <c r="C71" s="16" t="s">
        <v>15</v>
      </c>
      <c r="D71" s="16">
        <v>1</v>
      </c>
      <c r="E71" s="18">
        <f t="shared" si="5"/>
        <v>110100</v>
      </c>
      <c r="F71" s="18">
        <f t="shared" si="6"/>
        <v>110100</v>
      </c>
      <c r="G71" s="25">
        <v>109900</v>
      </c>
      <c r="H71" s="21">
        <v>95000</v>
      </c>
      <c r="I71" s="22">
        <v>125399</v>
      </c>
    </row>
    <row r="72" spans="1:9" ht="34.5">
      <c r="A72" s="16">
        <f t="shared" si="7"/>
        <v>43</v>
      </c>
      <c r="B72" s="24" t="s">
        <v>36</v>
      </c>
      <c r="C72" s="16" t="s">
        <v>15</v>
      </c>
      <c r="D72" s="16">
        <v>1</v>
      </c>
      <c r="E72" s="18">
        <f t="shared" si="5"/>
        <v>110100</v>
      </c>
      <c r="F72" s="18">
        <f t="shared" si="6"/>
        <v>110100</v>
      </c>
      <c r="G72" s="25">
        <v>109900</v>
      </c>
      <c r="H72" s="21">
        <v>95000</v>
      </c>
      <c r="I72" s="22">
        <v>125399</v>
      </c>
    </row>
    <row r="73" spans="1:9" ht="34.5">
      <c r="A73" s="16">
        <f t="shared" si="7"/>
        <v>44</v>
      </c>
      <c r="B73" s="24" t="s">
        <v>37</v>
      </c>
      <c r="C73" s="16" t="s">
        <v>15</v>
      </c>
      <c r="D73" s="16">
        <v>1</v>
      </c>
      <c r="E73" s="18">
        <f t="shared" si="5"/>
        <v>110100</v>
      </c>
      <c r="F73" s="18">
        <f t="shared" si="6"/>
        <v>110100</v>
      </c>
      <c r="G73" s="25">
        <v>109900</v>
      </c>
      <c r="H73" s="21">
        <v>95000</v>
      </c>
      <c r="I73" s="22">
        <v>125399</v>
      </c>
    </row>
    <row r="74" spans="1:9" ht="34.5">
      <c r="A74" s="16">
        <f t="shared" si="7"/>
        <v>45</v>
      </c>
      <c r="B74" s="24" t="s">
        <v>38</v>
      </c>
      <c r="C74" s="16" t="s">
        <v>15</v>
      </c>
      <c r="D74" s="16">
        <v>1</v>
      </c>
      <c r="E74" s="18">
        <f t="shared" si="5"/>
        <v>387570</v>
      </c>
      <c r="F74" s="18">
        <f t="shared" si="6"/>
        <v>387570</v>
      </c>
      <c r="G74" s="25">
        <v>416400</v>
      </c>
      <c r="H74" s="21">
        <v>390000</v>
      </c>
      <c r="I74" s="22">
        <v>356309</v>
      </c>
    </row>
    <row r="75" spans="1:9" ht="34.5">
      <c r="A75" s="16">
        <f t="shared" si="7"/>
        <v>46</v>
      </c>
      <c r="B75" s="24" t="s">
        <v>39</v>
      </c>
      <c r="C75" s="16" t="s">
        <v>15</v>
      </c>
      <c r="D75" s="16">
        <v>1</v>
      </c>
      <c r="E75" s="18">
        <f t="shared" si="5"/>
        <v>387570</v>
      </c>
      <c r="F75" s="18">
        <f t="shared" si="6"/>
        <v>387570</v>
      </c>
      <c r="G75" s="25">
        <v>416400</v>
      </c>
      <c r="H75" s="21">
        <v>390000</v>
      </c>
      <c r="I75" s="22">
        <v>356309</v>
      </c>
    </row>
    <row r="76" spans="1:9" ht="34.5">
      <c r="A76" s="16">
        <f t="shared" si="7"/>
        <v>47</v>
      </c>
      <c r="B76" s="24" t="s">
        <v>40</v>
      </c>
      <c r="C76" s="16" t="s">
        <v>15</v>
      </c>
      <c r="D76" s="16">
        <v>1</v>
      </c>
      <c r="E76" s="18">
        <f t="shared" si="5"/>
        <v>1151892</v>
      </c>
      <c r="F76" s="18">
        <f t="shared" si="6"/>
        <v>1151892</v>
      </c>
      <c r="G76" s="25">
        <v>1180300</v>
      </c>
      <c r="H76" s="21">
        <v>985000</v>
      </c>
      <c r="I76" s="22">
        <v>1290375</v>
      </c>
    </row>
    <row r="77" spans="1:9" ht="34.5">
      <c r="A77" s="16">
        <f t="shared" si="7"/>
        <v>48</v>
      </c>
      <c r="B77" s="24" t="s">
        <v>41</v>
      </c>
      <c r="C77" s="16" t="s">
        <v>15</v>
      </c>
      <c r="D77" s="16">
        <v>1</v>
      </c>
      <c r="E77" s="18">
        <f t="shared" si="5"/>
        <v>1151892</v>
      </c>
      <c r="F77" s="18">
        <f t="shared" si="6"/>
        <v>1151892</v>
      </c>
      <c r="G77" s="25">
        <v>1180300</v>
      </c>
      <c r="H77" s="21">
        <v>985000</v>
      </c>
      <c r="I77" s="22">
        <v>1290375</v>
      </c>
    </row>
    <row r="78" spans="1:9" ht="34.5">
      <c r="A78" s="16">
        <f t="shared" si="7"/>
        <v>49</v>
      </c>
      <c r="B78" s="24" t="s">
        <v>42</v>
      </c>
      <c r="C78" s="16" t="s">
        <v>15</v>
      </c>
      <c r="D78" s="16">
        <v>1</v>
      </c>
      <c r="E78" s="18">
        <f t="shared" si="5"/>
        <v>961625</v>
      </c>
      <c r="F78" s="18">
        <f t="shared" si="6"/>
        <v>961625</v>
      </c>
      <c r="G78" s="25">
        <v>926100</v>
      </c>
      <c r="H78" s="21">
        <v>955000</v>
      </c>
      <c r="I78" s="22">
        <v>1003775</v>
      </c>
    </row>
    <row r="79" spans="1:9" ht="34.5">
      <c r="A79" s="16">
        <f t="shared" si="7"/>
        <v>50</v>
      </c>
      <c r="B79" s="24" t="s">
        <v>43</v>
      </c>
      <c r="C79" s="16" t="s">
        <v>15</v>
      </c>
      <c r="D79" s="16">
        <v>1</v>
      </c>
      <c r="E79" s="18">
        <f t="shared" si="5"/>
        <v>961625</v>
      </c>
      <c r="F79" s="18">
        <f t="shared" si="6"/>
        <v>961625</v>
      </c>
      <c r="G79" s="25">
        <v>926100</v>
      </c>
      <c r="H79" s="21">
        <v>955000</v>
      </c>
      <c r="I79" s="22">
        <v>1003775</v>
      </c>
    </row>
    <row r="80" spans="1:9" ht="18.75" customHeight="1">
      <c r="A80" s="16">
        <f t="shared" si="7"/>
        <v>51</v>
      </c>
      <c r="B80" s="24" t="s">
        <v>44</v>
      </c>
      <c r="C80" s="16" t="s">
        <v>15</v>
      </c>
      <c r="D80" s="16">
        <v>1</v>
      </c>
      <c r="E80" s="18">
        <f t="shared" si="5"/>
        <v>293104</v>
      </c>
      <c r="F80" s="18">
        <f t="shared" si="6"/>
        <v>293104</v>
      </c>
      <c r="G80" s="25">
        <v>385500</v>
      </c>
      <c r="H80" s="21">
        <v>288000</v>
      </c>
      <c r="I80" s="22">
        <v>205812</v>
      </c>
    </row>
    <row r="81" spans="1:9" ht="27" customHeight="1">
      <c r="A81" s="16">
        <f t="shared" si="7"/>
        <v>52</v>
      </c>
      <c r="B81" s="24" t="s">
        <v>45</v>
      </c>
      <c r="C81" s="16" t="s">
        <v>15</v>
      </c>
      <c r="D81" s="16">
        <v>1</v>
      </c>
      <c r="E81" s="18">
        <f t="shared" si="5"/>
        <v>293104</v>
      </c>
      <c r="F81" s="18">
        <f t="shared" si="6"/>
        <v>293104</v>
      </c>
      <c r="G81" s="25">
        <v>385500</v>
      </c>
      <c r="H81" s="21">
        <v>288000</v>
      </c>
      <c r="I81" s="22">
        <v>205812</v>
      </c>
    </row>
    <row r="82" spans="1:9" ht="34.5">
      <c r="A82" s="16">
        <f t="shared" si="7"/>
        <v>53</v>
      </c>
      <c r="B82" s="24" t="s">
        <v>46</v>
      </c>
      <c r="C82" s="16" t="s">
        <v>47</v>
      </c>
      <c r="D82" s="16">
        <v>1</v>
      </c>
      <c r="E82" s="18">
        <f t="shared" si="5"/>
        <v>47800</v>
      </c>
      <c r="F82" s="18">
        <f t="shared" si="6"/>
        <v>47800</v>
      </c>
      <c r="G82" s="25">
        <v>34300</v>
      </c>
      <c r="H82" s="21">
        <v>64000</v>
      </c>
      <c r="I82" s="22">
        <v>45099</v>
      </c>
    </row>
    <row r="83" spans="1:9" ht="34.5">
      <c r="A83" s="16">
        <f t="shared" si="7"/>
        <v>54</v>
      </c>
      <c r="B83" s="24" t="s">
        <v>48</v>
      </c>
      <c r="C83" s="16" t="s">
        <v>15</v>
      </c>
      <c r="D83" s="16">
        <v>1</v>
      </c>
      <c r="E83" s="18">
        <f t="shared" si="5"/>
        <v>524737</v>
      </c>
      <c r="F83" s="18">
        <f t="shared" si="6"/>
        <v>524737</v>
      </c>
      <c r="G83" s="25">
        <v>556500</v>
      </c>
      <c r="H83" s="21">
        <v>453000</v>
      </c>
      <c r="I83" s="22">
        <v>564712</v>
      </c>
    </row>
    <row r="84" spans="1:9" ht="34.5">
      <c r="A84" s="16">
        <f t="shared" si="7"/>
        <v>55</v>
      </c>
      <c r="B84" s="24" t="s">
        <v>49</v>
      </c>
      <c r="C84" s="16" t="s">
        <v>15</v>
      </c>
      <c r="D84" s="16">
        <v>1</v>
      </c>
      <c r="E84" s="18">
        <f t="shared" si="5"/>
        <v>329666</v>
      </c>
      <c r="F84" s="18">
        <f t="shared" si="6"/>
        <v>329666</v>
      </c>
      <c r="G84" s="25">
        <v>297200</v>
      </c>
      <c r="H84" s="21">
        <v>361000</v>
      </c>
      <c r="I84" s="22">
        <v>330798</v>
      </c>
    </row>
    <row r="85" spans="1:9" ht="34.5">
      <c r="A85" s="16">
        <f t="shared" si="7"/>
        <v>56</v>
      </c>
      <c r="B85" s="24" t="s">
        <v>50</v>
      </c>
      <c r="C85" s="16" t="s">
        <v>51</v>
      </c>
      <c r="D85" s="16">
        <v>1</v>
      </c>
      <c r="E85" s="18">
        <f t="shared" si="5"/>
        <v>549392</v>
      </c>
      <c r="F85" s="18">
        <f t="shared" si="6"/>
        <v>549392</v>
      </c>
      <c r="G85" s="25">
        <v>560900</v>
      </c>
      <c r="H85" s="21">
        <v>499000</v>
      </c>
      <c r="I85" s="22">
        <v>588276</v>
      </c>
    </row>
    <row r="86" spans="1:9" ht="17.25" customHeight="1">
      <c r="A86" s="36" t="s">
        <v>53</v>
      </c>
      <c r="B86" s="36"/>
      <c r="C86" s="36"/>
      <c r="D86" s="36"/>
      <c r="E86" s="36"/>
      <c r="F86" s="36"/>
      <c r="G86" s="26"/>
      <c r="H86" s="14"/>
      <c r="I86" s="15"/>
    </row>
    <row r="87" spans="1:9" ht="34.5">
      <c r="A87" s="16">
        <f>+A85+1</f>
        <v>57</v>
      </c>
      <c r="B87" s="24" t="s">
        <v>29</v>
      </c>
      <c r="C87" s="16" t="s">
        <v>30</v>
      </c>
      <c r="D87" s="16">
        <v>1</v>
      </c>
      <c r="E87" s="18">
        <f t="shared" ref="E87:E97" si="8">ROUND(AVERAGE(G87,H87,I87),0)</f>
        <v>86895</v>
      </c>
      <c r="F87" s="18">
        <f t="shared" ref="F87:F97" si="9">+E87*D87</f>
        <v>86895</v>
      </c>
      <c r="G87" s="25">
        <v>69200</v>
      </c>
      <c r="H87" s="21">
        <v>84000</v>
      </c>
      <c r="I87" s="22">
        <v>107486</v>
      </c>
    </row>
    <row r="88" spans="1:9" ht="34.5">
      <c r="A88" s="16">
        <f>+A87+1</f>
        <v>58</v>
      </c>
      <c r="B88" s="24" t="s">
        <v>31</v>
      </c>
      <c r="C88" s="16" t="s">
        <v>30</v>
      </c>
      <c r="D88" s="16">
        <v>1</v>
      </c>
      <c r="E88" s="18">
        <f t="shared" si="8"/>
        <v>86895</v>
      </c>
      <c r="F88" s="18">
        <f t="shared" si="9"/>
        <v>86895</v>
      </c>
      <c r="G88" s="25">
        <v>69200</v>
      </c>
      <c r="H88" s="21">
        <v>84000</v>
      </c>
      <c r="I88" s="22">
        <v>107486</v>
      </c>
    </row>
    <row r="89" spans="1:9" ht="46.5">
      <c r="A89" s="16">
        <f t="shared" ref="A89:A106" si="10">+A88+1</f>
        <v>59</v>
      </c>
      <c r="B89" s="24" t="s">
        <v>32</v>
      </c>
      <c r="C89" s="16" t="s">
        <v>15</v>
      </c>
      <c r="D89" s="16">
        <v>1</v>
      </c>
      <c r="E89" s="18">
        <f t="shared" si="8"/>
        <v>159869</v>
      </c>
      <c r="F89" s="18">
        <f t="shared" si="9"/>
        <v>159869</v>
      </c>
      <c r="G89" s="25">
        <v>139700</v>
      </c>
      <c r="H89" s="21">
        <v>155000</v>
      </c>
      <c r="I89" s="22">
        <v>184908</v>
      </c>
    </row>
    <row r="90" spans="1:9" ht="46.5">
      <c r="A90" s="16">
        <f t="shared" si="10"/>
        <v>60</v>
      </c>
      <c r="B90" s="24" t="s">
        <v>33</v>
      </c>
      <c r="C90" s="16" t="s">
        <v>15</v>
      </c>
      <c r="D90" s="16">
        <v>1</v>
      </c>
      <c r="E90" s="18">
        <f t="shared" si="8"/>
        <v>159869</v>
      </c>
      <c r="F90" s="18">
        <f t="shared" si="9"/>
        <v>159869</v>
      </c>
      <c r="G90" s="25">
        <v>139700</v>
      </c>
      <c r="H90" s="21">
        <v>155000</v>
      </c>
      <c r="I90" s="22">
        <v>184908</v>
      </c>
    </row>
    <row r="91" spans="1:9" ht="34.5">
      <c r="A91" s="16">
        <f t="shared" si="10"/>
        <v>61</v>
      </c>
      <c r="B91" s="24" t="s">
        <v>34</v>
      </c>
      <c r="C91" s="16" t="s">
        <v>15</v>
      </c>
      <c r="D91" s="16">
        <v>1</v>
      </c>
      <c r="E91" s="18">
        <f t="shared" ref="E91:E106" si="11">ROUND(AVERAGE(G91,H91,I91),0)</f>
        <v>202017</v>
      </c>
      <c r="F91" s="18">
        <f t="shared" ref="F91:F106" si="12">+E91*D91</f>
        <v>202017</v>
      </c>
      <c r="G91" s="25">
        <v>202300</v>
      </c>
      <c r="H91" s="21">
        <v>178000</v>
      </c>
      <c r="I91" s="22">
        <v>225750</v>
      </c>
    </row>
    <row r="92" spans="1:9" ht="34.5">
      <c r="A92" s="16">
        <f t="shared" si="10"/>
        <v>62</v>
      </c>
      <c r="B92" s="24" t="s">
        <v>35</v>
      </c>
      <c r="C92" s="16" t="s">
        <v>15</v>
      </c>
      <c r="D92" s="16">
        <v>1</v>
      </c>
      <c r="E92" s="18">
        <f t="shared" si="11"/>
        <v>110100</v>
      </c>
      <c r="F92" s="18">
        <f t="shared" si="12"/>
        <v>110100</v>
      </c>
      <c r="G92" s="25">
        <v>109900</v>
      </c>
      <c r="H92" s="21">
        <v>95000</v>
      </c>
      <c r="I92" s="22">
        <v>125399</v>
      </c>
    </row>
    <row r="93" spans="1:9" ht="34.5">
      <c r="A93" s="16">
        <f t="shared" si="10"/>
        <v>63</v>
      </c>
      <c r="B93" s="24" t="s">
        <v>36</v>
      </c>
      <c r="C93" s="16" t="s">
        <v>15</v>
      </c>
      <c r="D93" s="16">
        <v>1</v>
      </c>
      <c r="E93" s="18">
        <f t="shared" si="11"/>
        <v>110100</v>
      </c>
      <c r="F93" s="18">
        <f t="shared" si="12"/>
        <v>110100</v>
      </c>
      <c r="G93" s="25">
        <v>109900</v>
      </c>
      <c r="H93" s="21">
        <v>95000</v>
      </c>
      <c r="I93" s="22">
        <v>125399</v>
      </c>
    </row>
    <row r="94" spans="1:9" ht="34.5">
      <c r="A94" s="16">
        <f t="shared" si="10"/>
        <v>64</v>
      </c>
      <c r="B94" s="24" t="s">
        <v>37</v>
      </c>
      <c r="C94" s="16" t="s">
        <v>15</v>
      </c>
      <c r="D94" s="16">
        <v>1</v>
      </c>
      <c r="E94" s="18">
        <f t="shared" si="11"/>
        <v>110100</v>
      </c>
      <c r="F94" s="18">
        <f t="shared" si="12"/>
        <v>110100</v>
      </c>
      <c r="G94" s="25">
        <v>109900</v>
      </c>
      <c r="H94" s="21">
        <v>95000</v>
      </c>
      <c r="I94" s="22">
        <v>125399</v>
      </c>
    </row>
    <row r="95" spans="1:9" ht="34.5">
      <c r="A95" s="16">
        <f t="shared" si="10"/>
        <v>65</v>
      </c>
      <c r="B95" s="24" t="s">
        <v>38</v>
      </c>
      <c r="C95" s="16" t="s">
        <v>15</v>
      </c>
      <c r="D95" s="16">
        <v>1</v>
      </c>
      <c r="E95" s="18">
        <f t="shared" si="11"/>
        <v>387570</v>
      </c>
      <c r="F95" s="18">
        <f t="shared" si="12"/>
        <v>387570</v>
      </c>
      <c r="G95" s="25">
        <v>416400</v>
      </c>
      <c r="H95" s="21">
        <v>390000</v>
      </c>
      <c r="I95" s="22">
        <v>356309</v>
      </c>
    </row>
    <row r="96" spans="1:9" ht="34.5">
      <c r="A96" s="16">
        <f t="shared" si="10"/>
        <v>66</v>
      </c>
      <c r="B96" s="24" t="s">
        <v>39</v>
      </c>
      <c r="C96" s="16" t="s">
        <v>15</v>
      </c>
      <c r="D96" s="16">
        <v>1</v>
      </c>
      <c r="E96" s="18">
        <f t="shared" si="11"/>
        <v>387570</v>
      </c>
      <c r="F96" s="18">
        <f t="shared" si="12"/>
        <v>387570</v>
      </c>
      <c r="G96" s="25">
        <v>416400</v>
      </c>
      <c r="H96" s="21">
        <v>390000</v>
      </c>
      <c r="I96" s="22">
        <v>356309</v>
      </c>
    </row>
    <row r="97" spans="1:9" ht="34.5">
      <c r="A97" s="16">
        <f t="shared" si="10"/>
        <v>67</v>
      </c>
      <c r="B97" s="24" t="s">
        <v>40</v>
      </c>
      <c r="C97" s="16" t="s">
        <v>15</v>
      </c>
      <c r="D97" s="16">
        <v>1</v>
      </c>
      <c r="E97" s="18">
        <f t="shared" si="11"/>
        <v>1151892</v>
      </c>
      <c r="F97" s="18">
        <f t="shared" si="12"/>
        <v>1151892</v>
      </c>
      <c r="G97" s="25">
        <v>1180300</v>
      </c>
      <c r="H97" s="21">
        <v>985000</v>
      </c>
      <c r="I97" s="22">
        <v>1290375</v>
      </c>
    </row>
    <row r="98" spans="1:9" ht="34.5">
      <c r="A98" s="16">
        <f t="shared" si="10"/>
        <v>68</v>
      </c>
      <c r="B98" s="24" t="s">
        <v>41</v>
      </c>
      <c r="C98" s="16" t="s">
        <v>15</v>
      </c>
      <c r="D98" s="16">
        <v>1</v>
      </c>
      <c r="E98" s="18">
        <f t="shared" si="11"/>
        <v>1151892</v>
      </c>
      <c r="F98" s="18">
        <f t="shared" si="12"/>
        <v>1151892</v>
      </c>
      <c r="G98" s="25">
        <v>1180300</v>
      </c>
      <c r="H98" s="21">
        <v>985000</v>
      </c>
      <c r="I98" s="22">
        <v>1290375</v>
      </c>
    </row>
    <row r="99" spans="1:9" ht="34.5">
      <c r="A99" s="16">
        <f t="shared" si="10"/>
        <v>69</v>
      </c>
      <c r="B99" s="24" t="s">
        <v>42</v>
      </c>
      <c r="C99" s="16" t="s">
        <v>15</v>
      </c>
      <c r="D99" s="16">
        <v>1</v>
      </c>
      <c r="E99" s="18">
        <f t="shared" si="11"/>
        <v>961625</v>
      </c>
      <c r="F99" s="18">
        <f t="shared" si="12"/>
        <v>961625</v>
      </c>
      <c r="G99" s="25">
        <v>926100</v>
      </c>
      <c r="H99" s="21">
        <v>955000</v>
      </c>
      <c r="I99" s="22">
        <v>1003775</v>
      </c>
    </row>
    <row r="100" spans="1:9" ht="34.5">
      <c r="A100" s="16">
        <f t="shared" si="10"/>
        <v>70</v>
      </c>
      <c r="B100" s="24" t="s">
        <v>43</v>
      </c>
      <c r="C100" s="16" t="s">
        <v>15</v>
      </c>
      <c r="D100" s="16">
        <v>1</v>
      </c>
      <c r="E100" s="18">
        <f t="shared" si="11"/>
        <v>961625</v>
      </c>
      <c r="F100" s="18">
        <f t="shared" si="12"/>
        <v>961625</v>
      </c>
      <c r="G100" s="25">
        <v>926100</v>
      </c>
      <c r="H100" s="21">
        <v>955000</v>
      </c>
      <c r="I100" s="22">
        <v>1003775</v>
      </c>
    </row>
    <row r="101" spans="1:9" ht="18.75" customHeight="1">
      <c r="A101" s="16">
        <f t="shared" si="10"/>
        <v>71</v>
      </c>
      <c r="B101" s="24" t="s">
        <v>44</v>
      </c>
      <c r="C101" s="16" t="s">
        <v>15</v>
      </c>
      <c r="D101" s="16">
        <v>1</v>
      </c>
      <c r="E101" s="18">
        <f t="shared" si="11"/>
        <v>293104</v>
      </c>
      <c r="F101" s="18">
        <f t="shared" si="12"/>
        <v>293104</v>
      </c>
      <c r="G101" s="25">
        <v>385500</v>
      </c>
      <c r="H101" s="21">
        <v>288000</v>
      </c>
      <c r="I101" s="22">
        <v>205812</v>
      </c>
    </row>
    <row r="102" spans="1:9" ht="33" customHeight="1">
      <c r="A102" s="16">
        <f t="shared" si="10"/>
        <v>72</v>
      </c>
      <c r="B102" s="24" t="s">
        <v>45</v>
      </c>
      <c r="C102" s="16" t="s">
        <v>15</v>
      </c>
      <c r="D102" s="16">
        <v>1</v>
      </c>
      <c r="E102" s="18">
        <f t="shared" si="11"/>
        <v>293104</v>
      </c>
      <c r="F102" s="18">
        <f t="shared" si="12"/>
        <v>293104</v>
      </c>
      <c r="G102" s="25">
        <v>385500</v>
      </c>
      <c r="H102" s="21">
        <v>288000</v>
      </c>
      <c r="I102" s="22">
        <v>205812</v>
      </c>
    </row>
    <row r="103" spans="1:9" ht="34.5">
      <c r="A103" s="16">
        <f t="shared" si="10"/>
        <v>73</v>
      </c>
      <c r="B103" s="24" t="s">
        <v>46</v>
      </c>
      <c r="C103" s="16" t="s">
        <v>47</v>
      </c>
      <c r="D103" s="16">
        <v>1</v>
      </c>
      <c r="E103" s="18">
        <f t="shared" si="11"/>
        <v>47800</v>
      </c>
      <c r="F103" s="18">
        <f t="shared" si="12"/>
        <v>47800</v>
      </c>
      <c r="G103" s="25">
        <v>34300</v>
      </c>
      <c r="H103" s="21">
        <v>64000</v>
      </c>
      <c r="I103" s="22">
        <v>45099</v>
      </c>
    </row>
    <row r="104" spans="1:9" ht="34.5">
      <c r="A104" s="16">
        <f t="shared" si="10"/>
        <v>74</v>
      </c>
      <c r="B104" s="24" t="s">
        <v>48</v>
      </c>
      <c r="C104" s="16" t="s">
        <v>15</v>
      </c>
      <c r="D104" s="16">
        <v>1</v>
      </c>
      <c r="E104" s="18">
        <f t="shared" si="11"/>
        <v>524737</v>
      </c>
      <c r="F104" s="18">
        <f t="shared" si="12"/>
        <v>524737</v>
      </c>
      <c r="G104" s="25">
        <v>556500</v>
      </c>
      <c r="H104" s="21">
        <v>453000</v>
      </c>
      <c r="I104" s="22">
        <v>564712</v>
      </c>
    </row>
    <row r="105" spans="1:9" ht="34.5">
      <c r="A105" s="16">
        <f t="shared" si="10"/>
        <v>75</v>
      </c>
      <c r="B105" s="24" t="s">
        <v>49</v>
      </c>
      <c r="C105" s="16" t="s">
        <v>15</v>
      </c>
      <c r="D105" s="16">
        <v>1</v>
      </c>
      <c r="E105" s="18">
        <f t="shared" si="11"/>
        <v>329666</v>
      </c>
      <c r="F105" s="18">
        <f t="shared" si="12"/>
        <v>329666</v>
      </c>
      <c r="G105" s="25">
        <v>297200</v>
      </c>
      <c r="H105" s="21">
        <v>361000</v>
      </c>
      <c r="I105" s="22">
        <v>330798</v>
      </c>
    </row>
    <row r="106" spans="1:9" ht="34.5">
      <c r="A106" s="16">
        <f t="shared" si="10"/>
        <v>76</v>
      </c>
      <c r="B106" s="24" t="s">
        <v>50</v>
      </c>
      <c r="C106" s="16" t="s">
        <v>51</v>
      </c>
      <c r="D106" s="16">
        <v>1</v>
      </c>
      <c r="E106" s="18">
        <f t="shared" si="11"/>
        <v>549392</v>
      </c>
      <c r="F106" s="18">
        <f t="shared" si="12"/>
        <v>549392</v>
      </c>
      <c r="G106" s="25">
        <v>560900</v>
      </c>
      <c r="H106" s="21">
        <v>499000</v>
      </c>
      <c r="I106" s="22">
        <v>588276</v>
      </c>
    </row>
    <row r="107" spans="1:9" ht="21" customHeight="1">
      <c r="A107" s="36" t="s">
        <v>54</v>
      </c>
      <c r="B107" s="36"/>
      <c r="C107" s="36"/>
      <c r="D107" s="36"/>
      <c r="E107" s="36"/>
      <c r="F107" s="36"/>
      <c r="G107" s="26"/>
      <c r="H107" s="14"/>
      <c r="I107" s="15"/>
    </row>
    <row r="108" spans="1:9" ht="34.5">
      <c r="A108" s="16">
        <f>+A106+1</f>
        <v>77</v>
      </c>
      <c r="B108" s="24" t="s">
        <v>29</v>
      </c>
      <c r="C108" s="27" t="s">
        <v>30</v>
      </c>
      <c r="D108" s="16">
        <v>1</v>
      </c>
      <c r="E108" s="18">
        <f t="shared" ref="E108:E127" si="13">ROUND(AVERAGE(G108,H108,I108),0)</f>
        <v>86895</v>
      </c>
      <c r="F108" s="18">
        <f t="shared" ref="F108:F127" si="14">+E108*D108</f>
        <v>86895</v>
      </c>
      <c r="G108" s="25">
        <v>69200</v>
      </c>
      <c r="H108" s="21">
        <v>84000</v>
      </c>
      <c r="I108" s="22">
        <v>107486</v>
      </c>
    </row>
    <row r="109" spans="1:9" ht="34.5">
      <c r="A109" s="16">
        <f>+A108+1</f>
        <v>78</v>
      </c>
      <c r="B109" s="24" t="s">
        <v>55</v>
      </c>
      <c r="C109" s="27" t="s">
        <v>30</v>
      </c>
      <c r="D109" s="16">
        <v>1</v>
      </c>
      <c r="E109" s="18">
        <f t="shared" si="13"/>
        <v>86895</v>
      </c>
      <c r="F109" s="18">
        <f t="shared" si="14"/>
        <v>86895</v>
      </c>
      <c r="G109" s="25">
        <v>69200</v>
      </c>
      <c r="H109" s="21">
        <v>84000</v>
      </c>
      <c r="I109" s="22">
        <v>107486</v>
      </c>
    </row>
    <row r="110" spans="1:9" ht="46.5">
      <c r="A110" s="16">
        <f t="shared" ref="A110:A127" si="15">+A109+1</f>
        <v>79</v>
      </c>
      <c r="B110" s="24" t="s">
        <v>32</v>
      </c>
      <c r="C110" s="27" t="s">
        <v>15</v>
      </c>
      <c r="D110" s="16">
        <v>1</v>
      </c>
      <c r="E110" s="18">
        <f t="shared" si="13"/>
        <v>159869</v>
      </c>
      <c r="F110" s="18">
        <f t="shared" si="14"/>
        <v>159869</v>
      </c>
      <c r="G110" s="25">
        <v>139700</v>
      </c>
      <c r="H110" s="21">
        <v>155000</v>
      </c>
      <c r="I110" s="22">
        <v>184908</v>
      </c>
    </row>
    <row r="111" spans="1:9" ht="46.5">
      <c r="A111" s="16">
        <f t="shared" si="15"/>
        <v>80</v>
      </c>
      <c r="B111" s="24" t="s">
        <v>33</v>
      </c>
      <c r="C111" s="27" t="s">
        <v>15</v>
      </c>
      <c r="D111" s="16">
        <v>1</v>
      </c>
      <c r="E111" s="18">
        <f t="shared" si="13"/>
        <v>159869</v>
      </c>
      <c r="F111" s="18">
        <f t="shared" si="14"/>
        <v>159869</v>
      </c>
      <c r="G111" s="25">
        <v>139700</v>
      </c>
      <c r="H111" s="21">
        <v>155000</v>
      </c>
      <c r="I111" s="22">
        <v>184908</v>
      </c>
    </row>
    <row r="112" spans="1:9" ht="34.5">
      <c r="A112" s="16">
        <f t="shared" si="15"/>
        <v>81</v>
      </c>
      <c r="B112" s="24" t="s">
        <v>34</v>
      </c>
      <c r="C112" s="27" t="s">
        <v>15</v>
      </c>
      <c r="D112" s="16">
        <v>1</v>
      </c>
      <c r="E112" s="18">
        <f t="shared" si="13"/>
        <v>202017</v>
      </c>
      <c r="F112" s="18">
        <f t="shared" si="14"/>
        <v>202017</v>
      </c>
      <c r="G112" s="25">
        <v>202300</v>
      </c>
      <c r="H112" s="21">
        <v>178000</v>
      </c>
      <c r="I112" s="22">
        <v>225750</v>
      </c>
    </row>
    <row r="113" spans="1:9" ht="34.5">
      <c r="A113" s="16">
        <f t="shared" si="15"/>
        <v>82</v>
      </c>
      <c r="B113" s="24" t="s">
        <v>35</v>
      </c>
      <c r="C113" s="27" t="s">
        <v>15</v>
      </c>
      <c r="D113" s="16">
        <v>1</v>
      </c>
      <c r="E113" s="18">
        <f t="shared" si="13"/>
        <v>110100</v>
      </c>
      <c r="F113" s="18">
        <f t="shared" si="14"/>
        <v>110100</v>
      </c>
      <c r="G113" s="25">
        <v>109900</v>
      </c>
      <c r="H113" s="21">
        <v>95000</v>
      </c>
      <c r="I113" s="22">
        <v>125399</v>
      </c>
    </row>
    <row r="114" spans="1:9" ht="34.5">
      <c r="A114" s="16">
        <f t="shared" si="15"/>
        <v>83</v>
      </c>
      <c r="B114" s="24" t="s">
        <v>36</v>
      </c>
      <c r="C114" s="27" t="s">
        <v>15</v>
      </c>
      <c r="D114" s="16">
        <v>1</v>
      </c>
      <c r="E114" s="18">
        <f t="shared" si="13"/>
        <v>110100</v>
      </c>
      <c r="F114" s="18">
        <f t="shared" si="14"/>
        <v>110100</v>
      </c>
      <c r="G114" s="25">
        <v>109900</v>
      </c>
      <c r="H114" s="21">
        <v>95000</v>
      </c>
      <c r="I114" s="22">
        <v>125399</v>
      </c>
    </row>
    <row r="115" spans="1:9" ht="34.5">
      <c r="A115" s="16">
        <f t="shared" si="15"/>
        <v>84</v>
      </c>
      <c r="B115" s="24" t="s">
        <v>37</v>
      </c>
      <c r="C115" s="27" t="s">
        <v>15</v>
      </c>
      <c r="D115" s="16">
        <v>1</v>
      </c>
      <c r="E115" s="18">
        <f t="shared" si="13"/>
        <v>110100</v>
      </c>
      <c r="F115" s="18">
        <f t="shared" si="14"/>
        <v>110100</v>
      </c>
      <c r="G115" s="25">
        <v>109900</v>
      </c>
      <c r="H115" s="21">
        <v>95000</v>
      </c>
      <c r="I115" s="22">
        <v>125399</v>
      </c>
    </row>
    <row r="116" spans="1:9" ht="34.5">
      <c r="A116" s="16">
        <f t="shared" si="15"/>
        <v>85</v>
      </c>
      <c r="B116" s="24" t="s">
        <v>38</v>
      </c>
      <c r="C116" s="27" t="s">
        <v>15</v>
      </c>
      <c r="D116" s="16">
        <v>1</v>
      </c>
      <c r="E116" s="18">
        <f t="shared" si="13"/>
        <v>387570</v>
      </c>
      <c r="F116" s="18">
        <f t="shared" si="14"/>
        <v>387570</v>
      </c>
      <c r="G116" s="25">
        <v>416400</v>
      </c>
      <c r="H116" s="21">
        <v>390000</v>
      </c>
      <c r="I116" s="22">
        <v>356309</v>
      </c>
    </row>
    <row r="117" spans="1:9" ht="34.5">
      <c r="A117" s="16">
        <f t="shared" si="15"/>
        <v>86</v>
      </c>
      <c r="B117" s="24" t="s">
        <v>39</v>
      </c>
      <c r="C117" s="27" t="s">
        <v>15</v>
      </c>
      <c r="D117" s="16">
        <v>1</v>
      </c>
      <c r="E117" s="18">
        <f t="shared" si="13"/>
        <v>387570</v>
      </c>
      <c r="F117" s="18">
        <f t="shared" si="14"/>
        <v>387570</v>
      </c>
      <c r="G117" s="25">
        <v>416400</v>
      </c>
      <c r="H117" s="21">
        <v>390000</v>
      </c>
      <c r="I117" s="22">
        <v>356309</v>
      </c>
    </row>
    <row r="118" spans="1:9" ht="34.5">
      <c r="A118" s="16">
        <f t="shared" si="15"/>
        <v>87</v>
      </c>
      <c r="B118" s="24" t="s">
        <v>56</v>
      </c>
      <c r="C118" s="27" t="s">
        <v>15</v>
      </c>
      <c r="D118" s="16">
        <v>1</v>
      </c>
      <c r="E118" s="18">
        <f t="shared" si="13"/>
        <v>1151892</v>
      </c>
      <c r="F118" s="18">
        <f t="shared" si="14"/>
        <v>1151892</v>
      </c>
      <c r="G118" s="25">
        <v>1180300</v>
      </c>
      <c r="H118" s="21">
        <v>985000</v>
      </c>
      <c r="I118" s="22">
        <v>1290375</v>
      </c>
    </row>
    <row r="119" spans="1:9" ht="34.5">
      <c r="A119" s="16">
        <f t="shared" si="15"/>
        <v>88</v>
      </c>
      <c r="B119" s="24" t="s">
        <v>57</v>
      </c>
      <c r="C119" s="27" t="s">
        <v>15</v>
      </c>
      <c r="D119" s="16">
        <v>1</v>
      </c>
      <c r="E119" s="18">
        <f t="shared" si="13"/>
        <v>1151892</v>
      </c>
      <c r="F119" s="18">
        <f t="shared" si="14"/>
        <v>1151892</v>
      </c>
      <c r="G119" s="25">
        <v>1180300</v>
      </c>
      <c r="H119" s="21">
        <v>985000</v>
      </c>
      <c r="I119" s="22">
        <v>1290375</v>
      </c>
    </row>
    <row r="120" spans="1:9" ht="34.5">
      <c r="A120" s="16">
        <f t="shared" si="15"/>
        <v>89</v>
      </c>
      <c r="B120" s="24" t="s">
        <v>42</v>
      </c>
      <c r="C120" s="27" t="s">
        <v>15</v>
      </c>
      <c r="D120" s="16">
        <v>1</v>
      </c>
      <c r="E120" s="18">
        <f t="shared" si="13"/>
        <v>961625</v>
      </c>
      <c r="F120" s="18">
        <f t="shared" si="14"/>
        <v>961625</v>
      </c>
      <c r="G120" s="25">
        <v>926100</v>
      </c>
      <c r="H120" s="21">
        <v>955000</v>
      </c>
      <c r="I120" s="22">
        <v>1003775</v>
      </c>
    </row>
    <row r="121" spans="1:9" ht="34.5">
      <c r="A121" s="16">
        <f t="shared" si="15"/>
        <v>90</v>
      </c>
      <c r="B121" s="24" t="s">
        <v>43</v>
      </c>
      <c r="C121" s="27" t="s">
        <v>15</v>
      </c>
      <c r="D121" s="16">
        <v>1</v>
      </c>
      <c r="E121" s="18">
        <f t="shared" si="13"/>
        <v>961625</v>
      </c>
      <c r="F121" s="18">
        <f t="shared" si="14"/>
        <v>961625</v>
      </c>
      <c r="G121" s="25">
        <v>926100</v>
      </c>
      <c r="H121" s="21">
        <v>955000</v>
      </c>
      <c r="I121" s="22">
        <v>1003775</v>
      </c>
    </row>
    <row r="122" spans="1:9" ht="24" customHeight="1">
      <c r="A122" s="16">
        <f t="shared" si="15"/>
        <v>91</v>
      </c>
      <c r="B122" s="24" t="s">
        <v>44</v>
      </c>
      <c r="C122" s="27" t="s">
        <v>15</v>
      </c>
      <c r="D122" s="16">
        <v>1</v>
      </c>
      <c r="E122" s="18">
        <f t="shared" si="13"/>
        <v>293104</v>
      </c>
      <c r="F122" s="18">
        <f t="shared" si="14"/>
        <v>293104</v>
      </c>
      <c r="G122" s="25">
        <v>385500</v>
      </c>
      <c r="H122" s="21">
        <v>288000</v>
      </c>
      <c r="I122" s="22">
        <v>205812</v>
      </c>
    </row>
    <row r="123" spans="1:9" ht="27.75" customHeight="1">
      <c r="A123" s="16">
        <f t="shared" si="15"/>
        <v>92</v>
      </c>
      <c r="B123" s="24" t="s">
        <v>45</v>
      </c>
      <c r="C123" s="27" t="s">
        <v>15</v>
      </c>
      <c r="D123" s="16">
        <v>1</v>
      </c>
      <c r="E123" s="18">
        <f t="shared" si="13"/>
        <v>293104</v>
      </c>
      <c r="F123" s="18">
        <f t="shared" si="14"/>
        <v>293104</v>
      </c>
      <c r="G123" s="25">
        <v>385500</v>
      </c>
      <c r="H123" s="21">
        <v>288000</v>
      </c>
      <c r="I123" s="22">
        <v>205812</v>
      </c>
    </row>
    <row r="124" spans="1:9" ht="34.5">
      <c r="A124" s="16">
        <f t="shared" si="15"/>
        <v>93</v>
      </c>
      <c r="B124" s="24" t="s">
        <v>46</v>
      </c>
      <c r="C124" s="27" t="s">
        <v>47</v>
      </c>
      <c r="D124" s="16">
        <v>1</v>
      </c>
      <c r="E124" s="18">
        <f t="shared" si="13"/>
        <v>47800</v>
      </c>
      <c r="F124" s="18">
        <f t="shared" si="14"/>
        <v>47800</v>
      </c>
      <c r="G124" s="25">
        <v>34300</v>
      </c>
      <c r="H124" s="21">
        <v>64000</v>
      </c>
      <c r="I124" s="22">
        <v>45099</v>
      </c>
    </row>
    <row r="125" spans="1:9" ht="34.5">
      <c r="A125" s="16">
        <f t="shared" si="15"/>
        <v>94</v>
      </c>
      <c r="B125" s="24" t="s">
        <v>48</v>
      </c>
      <c r="C125" s="27" t="s">
        <v>15</v>
      </c>
      <c r="D125" s="16">
        <v>1</v>
      </c>
      <c r="E125" s="18">
        <f t="shared" si="13"/>
        <v>524737</v>
      </c>
      <c r="F125" s="18">
        <f t="shared" si="14"/>
        <v>524737</v>
      </c>
      <c r="G125" s="25">
        <v>556500</v>
      </c>
      <c r="H125" s="21">
        <v>453000</v>
      </c>
      <c r="I125" s="22">
        <v>564712</v>
      </c>
    </row>
    <row r="126" spans="1:9" ht="34.5">
      <c r="A126" s="16">
        <f t="shared" si="15"/>
        <v>95</v>
      </c>
      <c r="B126" s="24" t="s">
        <v>49</v>
      </c>
      <c r="C126" s="27" t="s">
        <v>15</v>
      </c>
      <c r="D126" s="16">
        <v>1</v>
      </c>
      <c r="E126" s="18">
        <f t="shared" si="13"/>
        <v>329666</v>
      </c>
      <c r="F126" s="18">
        <f t="shared" si="14"/>
        <v>329666</v>
      </c>
      <c r="G126" s="25">
        <v>297200</v>
      </c>
      <c r="H126" s="21">
        <v>361000</v>
      </c>
      <c r="I126" s="22">
        <v>330798</v>
      </c>
    </row>
    <row r="127" spans="1:9" ht="34.5">
      <c r="A127" s="16">
        <f t="shared" si="15"/>
        <v>96</v>
      </c>
      <c r="B127" s="24" t="s">
        <v>50</v>
      </c>
      <c r="C127" s="27" t="s">
        <v>51</v>
      </c>
      <c r="D127" s="16">
        <v>1</v>
      </c>
      <c r="E127" s="18">
        <f t="shared" si="13"/>
        <v>549392</v>
      </c>
      <c r="F127" s="18">
        <f t="shared" si="14"/>
        <v>549392</v>
      </c>
      <c r="G127" s="25">
        <v>560900</v>
      </c>
      <c r="H127" s="21">
        <v>499000</v>
      </c>
      <c r="I127" s="22">
        <v>588276</v>
      </c>
    </row>
    <row r="128" spans="1:9" ht="18" customHeight="1">
      <c r="A128" s="36" t="s">
        <v>58</v>
      </c>
      <c r="B128" s="36"/>
      <c r="C128" s="36"/>
      <c r="D128" s="36"/>
      <c r="E128" s="36"/>
      <c r="F128" s="36"/>
      <c r="G128" s="26"/>
      <c r="H128" s="14"/>
      <c r="I128" s="15"/>
    </row>
    <row r="129" spans="1:9" ht="34.5">
      <c r="A129" s="16">
        <f>+A127+1</f>
        <v>97</v>
      </c>
      <c r="B129" s="24" t="s">
        <v>29</v>
      </c>
      <c r="C129" s="27" t="s">
        <v>30</v>
      </c>
      <c r="D129" s="16">
        <v>1</v>
      </c>
      <c r="E129" s="18">
        <f t="shared" ref="E129:E149" si="16">ROUND(AVERAGE(G129,H129,I129),0)</f>
        <v>86895</v>
      </c>
      <c r="F129" s="18">
        <f t="shared" ref="F129:F149" si="17">+E129*D129</f>
        <v>86895</v>
      </c>
      <c r="G129" s="25">
        <v>69200</v>
      </c>
      <c r="H129" s="21">
        <v>84000</v>
      </c>
      <c r="I129" s="22">
        <v>107486</v>
      </c>
    </row>
    <row r="130" spans="1:9" ht="34.5">
      <c r="A130" s="16">
        <f>+A129+1</f>
        <v>98</v>
      </c>
      <c r="B130" s="24" t="s">
        <v>31</v>
      </c>
      <c r="C130" s="27" t="s">
        <v>30</v>
      </c>
      <c r="D130" s="16">
        <v>1</v>
      </c>
      <c r="E130" s="18">
        <f t="shared" si="16"/>
        <v>86895</v>
      </c>
      <c r="F130" s="18">
        <f t="shared" si="17"/>
        <v>86895</v>
      </c>
      <c r="G130" s="25">
        <v>69200</v>
      </c>
      <c r="H130" s="21">
        <v>84000</v>
      </c>
      <c r="I130" s="22">
        <v>107486</v>
      </c>
    </row>
    <row r="131" spans="1:9" ht="46.5">
      <c r="A131" s="16">
        <f t="shared" ref="A131:A149" si="18">+A130+1</f>
        <v>99</v>
      </c>
      <c r="B131" s="24" t="s">
        <v>32</v>
      </c>
      <c r="C131" s="27" t="s">
        <v>15</v>
      </c>
      <c r="D131" s="16">
        <v>1</v>
      </c>
      <c r="E131" s="18">
        <f t="shared" si="16"/>
        <v>159869</v>
      </c>
      <c r="F131" s="18">
        <f t="shared" si="17"/>
        <v>159869</v>
      </c>
      <c r="G131" s="25">
        <v>139700</v>
      </c>
      <c r="H131" s="21">
        <v>155000</v>
      </c>
      <c r="I131" s="22">
        <v>184908</v>
      </c>
    </row>
    <row r="132" spans="1:9" ht="46.5">
      <c r="A132" s="16">
        <f t="shared" si="18"/>
        <v>100</v>
      </c>
      <c r="B132" s="24" t="s">
        <v>33</v>
      </c>
      <c r="C132" s="27" t="s">
        <v>15</v>
      </c>
      <c r="D132" s="16">
        <v>1</v>
      </c>
      <c r="E132" s="18">
        <f t="shared" si="16"/>
        <v>159869</v>
      </c>
      <c r="F132" s="18">
        <f t="shared" si="17"/>
        <v>159869</v>
      </c>
      <c r="G132" s="25">
        <v>139700</v>
      </c>
      <c r="H132" s="21">
        <v>155000</v>
      </c>
      <c r="I132" s="22">
        <v>184908</v>
      </c>
    </row>
    <row r="133" spans="1:9" ht="34.5">
      <c r="A133" s="16">
        <f t="shared" si="18"/>
        <v>101</v>
      </c>
      <c r="B133" s="24" t="s">
        <v>59</v>
      </c>
      <c r="C133" s="27" t="s">
        <v>15</v>
      </c>
      <c r="D133" s="16">
        <v>1</v>
      </c>
      <c r="E133" s="18">
        <f t="shared" si="16"/>
        <v>202017</v>
      </c>
      <c r="F133" s="18">
        <f t="shared" si="17"/>
        <v>202017</v>
      </c>
      <c r="G133" s="25">
        <v>202300</v>
      </c>
      <c r="H133" s="21">
        <v>178000</v>
      </c>
      <c r="I133" s="22">
        <v>225750</v>
      </c>
    </row>
    <row r="134" spans="1:9" ht="34.5">
      <c r="A134" s="16">
        <f t="shared" si="18"/>
        <v>102</v>
      </c>
      <c r="B134" s="24" t="s">
        <v>35</v>
      </c>
      <c r="C134" s="27" t="s">
        <v>15</v>
      </c>
      <c r="D134" s="16">
        <v>1</v>
      </c>
      <c r="E134" s="18">
        <f t="shared" si="16"/>
        <v>110100</v>
      </c>
      <c r="F134" s="18">
        <f t="shared" si="17"/>
        <v>110100</v>
      </c>
      <c r="G134" s="25">
        <v>109900</v>
      </c>
      <c r="H134" s="21">
        <v>95000</v>
      </c>
      <c r="I134" s="22">
        <v>125399</v>
      </c>
    </row>
    <row r="135" spans="1:9" ht="34.5">
      <c r="A135" s="16">
        <f t="shared" si="18"/>
        <v>103</v>
      </c>
      <c r="B135" s="24" t="s">
        <v>36</v>
      </c>
      <c r="C135" s="27" t="s">
        <v>15</v>
      </c>
      <c r="D135" s="16">
        <v>1</v>
      </c>
      <c r="E135" s="18">
        <f t="shared" si="16"/>
        <v>110100</v>
      </c>
      <c r="F135" s="18">
        <f t="shared" si="17"/>
        <v>110100</v>
      </c>
      <c r="G135" s="25">
        <v>109900</v>
      </c>
      <c r="H135" s="21">
        <v>95000</v>
      </c>
      <c r="I135" s="22">
        <v>125399</v>
      </c>
    </row>
    <row r="136" spans="1:9" ht="34.5">
      <c r="A136" s="16">
        <f t="shared" si="18"/>
        <v>104</v>
      </c>
      <c r="B136" s="24" t="s">
        <v>37</v>
      </c>
      <c r="C136" s="27" t="s">
        <v>15</v>
      </c>
      <c r="D136" s="16">
        <v>1</v>
      </c>
      <c r="E136" s="18">
        <f t="shared" si="16"/>
        <v>110100</v>
      </c>
      <c r="F136" s="18">
        <f t="shared" si="17"/>
        <v>110100</v>
      </c>
      <c r="G136" s="25">
        <v>109900</v>
      </c>
      <c r="H136" s="21">
        <v>95000</v>
      </c>
      <c r="I136" s="22">
        <v>125399</v>
      </c>
    </row>
    <row r="137" spans="1:9" ht="34.5">
      <c r="A137" s="16">
        <f t="shared" si="18"/>
        <v>105</v>
      </c>
      <c r="B137" s="24" t="s">
        <v>38</v>
      </c>
      <c r="C137" s="27" t="s">
        <v>15</v>
      </c>
      <c r="D137" s="16">
        <v>1</v>
      </c>
      <c r="E137" s="18">
        <f t="shared" si="16"/>
        <v>387570</v>
      </c>
      <c r="F137" s="18">
        <f t="shared" si="17"/>
        <v>387570</v>
      </c>
      <c r="G137" s="25">
        <v>416400</v>
      </c>
      <c r="H137" s="21">
        <v>390000</v>
      </c>
      <c r="I137" s="22">
        <v>356309</v>
      </c>
    </row>
    <row r="138" spans="1:9" ht="34.5">
      <c r="A138" s="16">
        <f t="shared" si="18"/>
        <v>106</v>
      </c>
      <c r="B138" s="24" t="s">
        <v>39</v>
      </c>
      <c r="C138" s="27" t="s">
        <v>15</v>
      </c>
      <c r="D138" s="16">
        <v>1</v>
      </c>
      <c r="E138" s="18">
        <f t="shared" si="16"/>
        <v>387570</v>
      </c>
      <c r="F138" s="18">
        <f t="shared" si="17"/>
        <v>387570</v>
      </c>
      <c r="G138" s="25">
        <v>416400</v>
      </c>
      <c r="H138" s="21">
        <v>390000</v>
      </c>
      <c r="I138" s="22">
        <v>356309</v>
      </c>
    </row>
    <row r="139" spans="1:9" ht="34.5">
      <c r="A139" s="16">
        <f t="shared" si="18"/>
        <v>107</v>
      </c>
      <c r="B139" s="24" t="s">
        <v>56</v>
      </c>
      <c r="C139" s="27" t="s">
        <v>15</v>
      </c>
      <c r="D139" s="16">
        <v>1</v>
      </c>
      <c r="E139" s="18">
        <f t="shared" si="16"/>
        <v>1151892</v>
      </c>
      <c r="F139" s="18">
        <f t="shared" si="17"/>
        <v>1151892</v>
      </c>
      <c r="G139" s="25">
        <v>1180300</v>
      </c>
      <c r="H139" s="21">
        <v>985000</v>
      </c>
      <c r="I139" s="22">
        <v>1290375</v>
      </c>
    </row>
    <row r="140" spans="1:9" ht="34.5">
      <c r="A140" s="16">
        <f t="shared" si="18"/>
        <v>108</v>
      </c>
      <c r="B140" s="24" t="s">
        <v>57</v>
      </c>
      <c r="C140" s="27" t="s">
        <v>15</v>
      </c>
      <c r="D140" s="16">
        <v>1</v>
      </c>
      <c r="E140" s="18">
        <f t="shared" si="16"/>
        <v>1151892</v>
      </c>
      <c r="F140" s="18">
        <f t="shared" si="17"/>
        <v>1151892</v>
      </c>
      <c r="G140" s="25">
        <v>1180300</v>
      </c>
      <c r="H140" s="21">
        <v>985000</v>
      </c>
      <c r="I140" s="22">
        <v>1290375</v>
      </c>
    </row>
    <row r="141" spans="1:9" ht="34.5">
      <c r="A141" s="16">
        <f t="shared" si="18"/>
        <v>109</v>
      </c>
      <c r="B141" s="24" t="s">
        <v>42</v>
      </c>
      <c r="C141" s="27" t="s">
        <v>15</v>
      </c>
      <c r="D141" s="16">
        <v>1</v>
      </c>
      <c r="E141" s="18">
        <f t="shared" si="16"/>
        <v>961625</v>
      </c>
      <c r="F141" s="18">
        <f t="shared" si="17"/>
        <v>961625</v>
      </c>
      <c r="G141" s="25">
        <v>926100</v>
      </c>
      <c r="H141" s="21">
        <v>955000</v>
      </c>
      <c r="I141" s="22">
        <v>1003775</v>
      </c>
    </row>
    <row r="142" spans="1:9" ht="34.5">
      <c r="A142" s="16">
        <f t="shared" si="18"/>
        <v>110</v>
      </c>
      <c r="B142" s="24" t="s">
        <v>43</v>
      </c>
      <c r="C142" s="27" t="s">
        <v>15</v>
      </c>
      <c r="D142" s="16">
        <v>1</v>
      </c>
      <c r="E142" s="18">
        <f t="shared" si="16"/>
        <v>961625</v>
      </c>
      <c r="F142" s="18">
        <f t="shared" si="17"/>
        <v>961625</v>
      </c>
      <c r="G142" s="25">
        <v>926100</v>
      </c>
      <c r="H142" s="21">
        <v>955000</v>
      </c>
      <c r="I142" s="22">
        <v>1003775</v>
      </c>
    </row>
    <row r="143" spans="1:9" ht="23.25" customHeight="1">
      <c r="A143" s="16">
        <f t="shared" si="18"/>
        <v>111</v>
      </c>
      <c r="B143" s="24" t="s">
        <v>44</v>
      </c>
      <c r="C143" s="27" t="s">
        <v>15</v>
      </c>
      <c r="D143" s="16">
        <v>1</v>
      </c>
      <c r="E143" s="18">
        <f t="shared" si="16"/>
        <v>293104</v>
      </c>
      <c r="F143" s="18">
        <f t="shared" si="17"/>
        <v>293104</v>
      </c>
      <c r="G143" s="25">
        <v>385500</v>
      </c>
      <c r="H143" s="21">
        <v>288000</v>
      </c>
      <c r="I143" s="22">
        <v>205812</v>
      </c>
    </row>
    <row r="144" spans="1:9" ht="25.9" customHeight="1">
      <c r="A144" s="16">
        <f t="shared" si="18"/>
        <v>112</v>
      </c>
      <c r="B144" s="24" t="s">
        <v>45</v>
      </c>
      <c r="C144" s="27" t="s">
        <v>15</v>
      </c>
      <c r="D144" s="16">
        <v>1</v>
      </c>
      <c r="E144" s="18">
        <f t="shared" si="16"/>
        <v>293104</v>
      </c>
      <c r="F144" s="18">
        <f t="shared" si="17"/>
        <v>293104</v>
      </c>
      <c r="G144" s="25">
        <v>385500</v>
      </c>
      <c r="H144" s="21">
        <v>288000</v>
      </c>
      <c r="I144" s="22">
        <v>205812</v>
      </c>
    </row>
    <row r="145" spans="1:9" ht="34.5">
      <c r="A145" s="16">
        <f t="shared" si="18"/>
        <v>113</v>
      </c>
      <c r="B145" s="24" t="s">
        <v>46</v>
      </c>
      <c r="C145" s="27" t="s">
        <v>47</v>
      </c>
      <c r="D145" s="16">
        <v>1</v>
      </c>
      <c r="E145" s="18">
        <f t="shared" si="16"/>
        <v>47800</v>
      </c>
      <c r="F145" s="18">
        <f t="shared" si="17"/>
        <v>47800</v>
      </c>
      <c r="G145" s="25">
        <v>34300</v>
      </c>
      <c r="H145" s="21">
        <v>64000</v>
      </c>
      <c r="I145" s="22">
        <v>45099</v>
      </c>
    </row>
    <row r="146" spans="1:9" ht="34.5">
      <c r="A146" s="16">
        <f t="shared" si="18"/>
        <v>114</v>
      </c>
      <c r="B146" s="24" t="s">
        <v>48</v>
      </c>
      <c r="C146" s="27" t="s">
        <v>15</v>
      </c>
      <c r="D146" s="16">
        <v>1</v>
      </c>
      <c r="E146" s="18">
        <f t="shared" si="16"/>
        <v>524737</v>
      </c>
      <c r="F146" s="18">
        <f t="shared" si="17"/>
        <v>524737</v>
      </c>
      <c r="G146" s="25">
        <v>556500</v>
      </c>
      <c r="H146" s="21">
        <v>453000</v>
      </c>
      <c r="I146" s="22">
        <v>564712</v>
      </c>
    </row>
    <row r="147" spans="1:9" ht="34.5">
      <c r="A147" s="16">
        <f>+A146+1</f>
        <v>115</v>
      </c>
      <c r="B147" s="24" t="s">
        <v>49</v>
      </c>
      <c r="C147" s="27" t="s">
        <v>15</v>
      </c>
      <c r="D147" s="16">
        <v>1</v>
      </c>
      <c r="E147" s="18">
        <f t="shared" si="16"/>
        <v>329666</v>
      </c>
      <c r="F147" s="18">
        <f t="shared" si="17"/>
        <v>329666</v>
      </c>
      <c r="G147" s="25">
        <v>297200</v>
      </c>
      <c r="H147" s="21">
        <v>361000</v>
      </c>
      <c r="I147" s="22">
        <v>330798</v>
      </c>
    </row>
    <row r="148" spans="1:9" ht="34.5">
      <c r="A148" s="16">
        <f t="shared" si="18"/>
        <v>116</v>
      </c>
      <c r="B148" s="24" t="s">
        <v>50</v>
      </c>
      <c r="C148" s="27" t="s">
        <v>51</v>
      </c>
      <c r="D148" s="16">
        <v>1</v>
      </c>
      <c r="E148" s="18">
        <f t="shared" si="16"/>
        <v>549392</v>
      </c>
      <c r="F148" s="18">
        <f t="shared" si="17"/>
        <v>549392</v>
      </c>
      <c r="G148" s="25">
        <v>560900</v>
      </c>
      <c r="H148" s="21">
        <v>499000</v>
      </c>
      <c r="I148" s="22">
        <v>588276</v>
      </c>
    </row>
    <row r="149" spans="1:9" ht="46.5">
      <c r="A149" s="16">
        <f t="shared" si="18"/>
        <v>117</v>
      </c>
      <c r="B149" s="24" t="s">
        <v>60</v>
      </c>
      <c r="C149" s="27" t="s">
        <v>15</v>
      </c>
      <c r="D149" s="16">
        <v>1</v>
      </c>
      <c r="E149" s="18">
        <f t="shared" si="16"/>
        <v>466409</v>
      </c>
      <c r="F149" s="18">
        <f t="shared" si="17"/>
        <v>466409</v>
      </c>
      <c r="G149" s="25">
        <v>401400</v>
      </c>
      <c r="H149" s="21">
        <v>480000</v>
      </c>
      <c r="I149" s="22">
        <v>517826</v>
      </c>
    </row>
    <row r="150" spans="1:9" ht="19.5" customHeight="1">
      <c r="A150" s="36" t="s">
        <v>61</v>
      </c>
      <c r="B150" s="36"/>
      <c r="C150" s="36"/>
      <c r="D150" s="36"/>
      <c r="E150" s="36"/>
      <c r="F150" s="36"/>
      <c r="G150" s="26"/>
      <c r="H150" s="14"/>
      <c r="I150" s="15"/>
    </row>
    <row r="151" spans="1:9" ht="34.5">
      <c r="A151" s="16">
        <f>+A149+1</f>
        <v>118</v>
      </c>
      <c r="B151" s="24" t="s">
        <v>29</v>
      </c>
      <c r="C151" s="27" t="s">
        <v>30</v>
      </c>
      <c r="D151" s="16">
        <v>1</v>
      </c>
      <c r="E151" s="18">
        <f t="shared" ref="E151:E171" si="19">ROUND(AVERAGE(G151,H151,I151),0)</f>
        <v>86895</v>
      </c>
      <c r="F151" s="18">
        <f t="shared" ref="F151:F171" si="20">+E151*D151</f>
        <v>86895</v>
      </c>
      <c r="G151" s="25">
        <v>69200</v>
      </c>
      <c r="H151" s="21">
        <v>84000</v>
      </c>
      <c r="I151" s="22">
        <v>107486</v>
      </c>
    </row>
    <row r="152" spans="1:9" ht="34.5">
      <c r="A152" s="16">
        <f>+A151+1</f>
        <v>119</v>
      </c>
      <c r="B152" s="24" t="s">
        <v>31</v>
      </c>
      <c r="C152" s="27" t="s">
        <v>30</v>
      </c>
      <c r="D152" s="16">
        <v>1</v>
      </c>
      <c r="E152" s="18">
        <f t="shared" si="19"/>
        <v>86895</v>
      </c>
      <c r="F152" s="18">
        <f t="shared" si="20"/>
        <v>86895</v>
      </c>
      <c r="G152" s="25">
        <v>69200</v>
      </c>
      <c r="H152" s="21">
        <v>84000</v>
      </c>
      <c r="I152" s="22">
        <v>107486</v>
      </c>
    </row>
    <row r="153" spans="1:9" ht="46.5">
      <c r="A153" s="16">
        <f t="shared" ref="A153:A169" si="21">+A152+1</f>
        <v>120</v>
      </c>
      <c r="B153" s="24" t="s">
        <v>32</v>
      </c>
      <c r="C153" s="27" t="s">
        <v>15</v>
      </c>
      <c r="D153" s="16">
        <v>1</v>
      </c>
      <c r="E153" s="18">
        <f t="shared" si="19"/>
        <v>159869</v>
      </c>
      <c r="F153" s="18">
        <f t="shared" si="20"/>
        <v>159869</v>
      </c>
      <c r="G153" s="25">
        <v>139700</v>
      </c>
      <c r="H153" s="21">
        <v>155000</v>
      </c>
      <c r="I153" s="22">
        <v>184908</v>
      </c>
    </row>
    <row r="154" spans="1:9" ht="46.5">
      <c r="A154" s="16">
        <f t="shared" si="21"/>
        <v>121</v>
      </c>
      <c r="B154" s="24" t="s">
        <v>33</v>
      </c>
      <c r="C154" s="27" t="s">
        <v>15</v>
      </c>
      <c r="D154" s="16">
        <v>1</v>
      </c>
      <c r="E154" s="18">
        <f t="shared" si="19"/>
        <v>159869</v>
      </c>
      <c r="F154" s="18">
        <f t="shared" si="20"/>
        <v>159869</v>
      </c>
      <c r="G154" s="25">
        <v>139700</v>
      </c>
      <c r="H154" s="21">
        <v>155000</v>
      </c>
      <c r="I154" s="22">
        <v>184908</v>
      </c>
    </row>
    <row r="155" spans="1:9" ht="34.5">
      <c r="A155" s="16">
        <f t="shared" si="21"/>
        <v>122</v>
      </c>
      <c r="B155" s="24" t="s">
        <v>59</v>
      </c>
      <c r="C155" s="27" t="s">
        <v>15</v>
      </c>
      <c r="D155" s="16">
        <v>1</v>
      </c>
      <c r="E155" s="18">
        <f t="shared" si="19"/>
        <v>202017</v>
      </c>
      <c r="F155" s="18">
        <f t="shared" si="20"/>
        <v>202017</v>
      </c>
      <c r="G155" s="25">
        <v>202300</v>
      </c>
      <c r="H155" s="21">
        <v>178000</v>
      </c>
      <c r="I155" s="22">
        <v>225750</v>
      </c>
    </row>
    <row r="156" spans="1:9" ht="34.5">
      <c r="A156" s="16">
        <f t="shared" si="21"/>
        <v>123</v>
      </c>
      <c r="B156" s="24" t="s">
        <v>35</v>
      </c>
      <c r="C156" s="27" t="s">
        <v>15</v>
      </c>
      <c r="D156" s="16">
        <v>1</v>
      </c>
      <c r="E156" s="18">
        <f t="shared" si="19"/>
        <v>110100</v>
      </c>
      <c r="F156" s="18">
        <f t="shared" si="20"/>
        <v>110100</v>
      </c>
      <c r="G156" s="25">
        <v>109900</v>
      </c>
      <c r="H156" s="21">
        <v>95000</v>
      </c>
      <c r="I156" s="22">
        <v>125399</v>
      </c>
    </row>
    <row r="157" spans="1:9" ht="34.5">
      <c r="A157" s="16">
        <f t="shared" si="21"/>
        <v>124</v>
      </c>
      <c r="B157" s="24" t="s">
        <v>36</v>
      </c>
      <c r="C157" s="27" t="s">
        <v>15</v>
      </c>
      <c r="D157" s="16">
        <v>1</v>
      </c>
      <c r="E157" s="18">
        <f t="shared" si="19"/>
        <v>110100</v>
      </c>
      <c r="F157" s="18">
        <f t="shared" si="20"/>
        <v>110100</v>
      </c>
      <c r="G157" s="25">
        <v>109900</v>
      </c>
      <c r="H157" s="21">
        <v>95000</v>
      </c>
      <c r="I157" s="22">
        <v>125399</v>
      </c>
    </row>
    <row r="158" spans="1:9" ht="34.5">
      <c r="A158" s="16">
        <f t="shared" si="21"/>
        <v>125</v>
      </c>
      <c r="B158" s="24" t="s">
        <v>37</v>
      </c>
      <c r="C158" s="27" t="s">
        <v>15</v>
      </c>
      <c r="D158" s="16">
        <v>1</v>
      </c>
      <c r="E158" s="18">
        <f t="shared" si="19"/>
        <v>110100</v>
      </c>
      <c r="F158" s="18">
        <f t="shared" si="20"/>
        <v>110100</v>
      </c>
      <c r="G158" s="25">
        <v>109900</v>
      </c>
      <c r="H158" s="21">
        <v>95000</v>
      </c>
      <c r="I158" s="22">
        <v>125399</v>
      </c>
    </row>
    <row r="159" spans="1:9" ht="34.5">
      <c r="A159" s="16">
        <f t="shared" si="21"/>
        <v>126</v>
      </c>
      <c r="B159" s="24" t="s">
        <v>38</v>
      </c>
      <c r="C159" s="27" t="s">
        <v>15</v>
      </c>
      <c r="D159" s="16">
        <v>1</v>
      </c>
      <c r="E159" s="18">
        <f t="shared" si="19"/>
        <v>387570</v>
      </c>
      <c r="F159" s="18">
        <f t="shared" si="20"/>
        <v>387570</v>
      </c>
      <c r="G159" s="25">
        <v>416400</v>
      </c>
      <c r="H159" s="21">
        <v>390000</v>
      </c>
      <c r="I159" s="22">
        <v>356309</v>
      </c>
    </row>
    <row r="160" spans="1:9" ht="34.5">
      <c r="A160" s="16">
        <f t="shared" si="21"/>
        <v>127</v>
      </c>
      <c r="B160" s="24" t="s">
        <v>39</v>
      </c>
      <c r="C160" s="27" t="s">
        <v>15</v>
      </c>
      <c r="D160" s="16">
        <v>1</v>
      </c>
      <c r="E160" s="18">
        <f t="shared" si="19"/>
        <v>387570</v>
      </c>
      <c r="F160" s="18">
        <f t="shared" si="20"/>
        <v>387570</v>
      </c>
      <c r="G160" s="25">
        <v>416400</v>
      </c>
      <c r="H160" s="21">
        <v>390000</v>
      </c>
      <c r="I160" s="22">
        <v>356309</v>
      </c>
    </row>
    <row r="161" spans="1:9" ht="34.5">
      <c r="A161" s="16">
        <f>+A160+1</f>
        <v>128</v>
      </c>
      <c r="B161" s="24" t="s">
        <v>56</v>
      </c>
      <c r="C161" s="27" t="s">
        <v>15</v>
      </c>
      <c r="D161" s="16">
        <v>1</v>
      </c>
      <c r="E161" s="18">
        <f t="shared" si="19"/>
        <v>1151892</v>
      </c>
      <c r="F161" s="18">
        <f t="shared" si="20"/>
        <v>1151892</v>
      </c>
      <c r="G161" s="25">
        <v>1180300</v>
      </c>
      <c r="H161" s="21">
        <v>985000</v>
      </c>
      <c r="I161" s="22">
        <v>1290375</v>
      </c>
    </row>
    <row r="162" spans="1:9" ht="34.5">
      <c r="A162" s="16">
        <f t="shared" si="21"/>
        <v>129</v>
      </c>
      <c r="B162" s="24" t="s">
        <v>57</v>
      </c>
      <c r="C162" s="27" t="s">
        <v>15</v>
      </c>
      <c r="D162" s="16">
        <v>1</v>
      </c>
      <c r="E162" s="18">
        <f t="shared" si="19"/>
        <v>1151892</v>
      </c>
      <c r="F162" s="18">
        <f t="shared" si="20"/>
        <v>1151892</v>
      </c>
      <c r="G162" s="25">
        <v>1180300</v>
      </c>
      <c r="H162" s="21">
        <v>985000</v>
      </c>
      <c r="I162" s="22">
        <v>1290375</v>
      </c>
    </row>
    <row r="163" spans="1:9" ht="34.5">
      <c r="A163" s="16">
        <f t="shared" si="21"/>
        <v>130</v>
      </c>
      <c r="B163" s="24" t="s">
        <v>42</v>
      </c>
      <c r="C163" s="27" t="s">
        <v>15</v>
      </c>
      <c r="D163" s="16">
        <v>1</v>
      </c>
      <c r="E163" s="18">
        <f t="shared" si="19"/>
        <v>961625</v>
      </c>
      <c r="F163" s="18">
        <f t="shared" si="20"/>
        <v>961625</v>
      </c>
      <c r="G163" s="25">
        <v>926100</v>
      </c>
      <c r="H163" s="21">
        <v>955000</v>
      </c>
      <c r="I163" s="22">
        <v>1003775</v>
      </c>
    </row>
    <row r="164" spans="1:9" ht="34.5">
      <c r="A164" s="16">
        <f t="shared" si="21"/>
        <v>131</v>
      </c>
      <c r="B164" s="24" t="s">
        <v>43</v>
      </c>
      <c r="C164" s="27" t="s">
        <v>15</v>
      </c>
      <c r="D164" s="16">
        <v>1</v>
      </c>
      <c r="E164" s="18">
        <f t="shared" si="19"/>
        <v>961625</v>
      </c>
      <c r="F164" s="18">
        <f t="shared" si="20"/>
        <v>961625</v>
      </c>
      <c r="G164" s="25">
        <v>926100</v>
      </c>
      <c r="H164" s="21">
        <v>955000</v>
      </c>
      <c r="I164" s="22">
        <v>1003775</v>
      </c>
    </row>
    <row r="165" spans="1:9" ht="21.75" customHeight="1">
      <c r="A165" s="16">
        <f t="shared" si="21"/>
        <v>132</v>
      </c>
      <c r="B165" s="24" t="s">
        <v>44</v>
      </c>
      <c r="C165" s="27" t="s">
        <v>15</v>
      </c>
      <c r="D165" s="16">
        <v>1</v>
      </c>
      <c r="E165" s="18">
        <f t="shared" si="19"/>
        <v>293104</v>
      </c>
      <c r="F165" s="18">
        <f t="shared" si="20"/>
        <v>293104</v>
      </c>
      <c r="G165" s="25">
        <v>385500</v>
      </c>
      <c r="H165" s="21">
        <v>288000</v>
      </c>
      <c r="I165" s="22">
        <v>205812</v>
      </c>
    </row>
    <row r="166" spans="1:9" ht="19.899999999999999" customHeight="1">
      <c r="A166" s="16">
        <f>+A165+1</f>
        <v>133</v>
      </c>
      <c r="B166" s="24" t="s">
        <v>45</v>
      </c>
      <c r="C166" s="27" t="s">
        <v>15</v>
      </c>
      <c r="D166" s="16">
        <v>1</v>
      </c>
      <c r="E166" s="18">
        <f t="shared" si="19"/>
        <v>293104</v>
      </c>
      <c r="F166" s="18">
        <f t="shared" si="20"/>
        <v>293104</v>
      </c>
      <c r="G166" s="25">
        <v>385500</v>
      </c>
      <c r="H166" s="21">
        <v>288000</v>
      </c>
      <c r="I166" s="22">
        <v>205812</v>
      </c>
    </row>
    <row r="167" spans="1:9" ht="34.5">
      <c r="A167" s="16">
        <f t="shared" si="21"/>
        <v>134</v>
      </c>
      <c r="B167" s="24" t="s">
        <v>46</v>
      </c>
      <c r="C167" s="27" t="s">
        <v>47</v>
      </c>
      <c r="D167" s="16">
        <v>1</v>
      </c>
      <c r="E167" s="18">
        <f t="shared" si="19"/>
        <v>47800</v>
      </c>
      <c r="F167" s="18">
        <f t="shared" si="20"/>
        <v>47800</v>
      </c>
      <c r="G167" s="25">
        <v>34300</v>
      </c>
      <c r="H167" s="21">
        <v>64000</v>
      </c>
      <c r="I167" s="22">
        <v>45099</v>
      </c>
    </row>
    <row r="168" spans="1:9" ht="34.5">
      <c r="A168" s="16">
        <f t="shared" si="21"/>
        <v>135</v>
      </c>
      <c r="B168" s="24" t="s">
        <v>48</v>
      </c>
      <c r="C168" s="27" t="s">
        <v>15</v>
      </c>
      <c r="D168" s="16">
        <v>1</v>
      </c>
      <c r="E168" s="18">
        <f t="shared" si="19"/>
        <v>524737</v>
      </c>
      <c r="F168" s="18">
        <f t="shared" si="20"/>
        <v>524737</v>
      </c>
      <c r="G168" s="25">
        <v>556500</v>
      </c>
      <c r="H168" s="21">
        <v>453000</v>
      </c>
      <c r="I168" s="22">
        <v>564712</v>
      </c>
    </row>
    <row r="169" spans="1:9" ht="34.5">
      <c r="A169" s="16">
        <f t="shared" si="21"/>
        <v>136</v>
      </c>
      <c r="B169" s="24" t="s">
        <v>49</v>
      </c>
      <c r="C169" s="27" t="s">
        <v>15</v>
      </c>
      <c r="D169" s="16">
        <v>1</v>
      </c>
      <c r="E169" s="18">
        <f t="shared" si="19"/>
        <v>329666</v>
      </c>
      <c r="F169" s="18">
        <f t="shared" si="20"/>
        <v>329666</v>
      </c>
      <c r="G169" s="25">
        <v>297200</v>
      </c>
      <c r="H169" s="21">
        <v>361000</v>
      </c>
      <c r="I169" s="22">
        <v>330798</v>
      </c>
    </row>
    <row r="170" spans="1:9" ht="34.5">
      <c r="A170" s="16">
        <f>+A169+1</f>
        <v>137</v>
      </c>
      <c r="B170" s="24" t="s">
        <v>50</v>
      </c>
      <c r="C170" s="27" t="s">
        <v>51</v>
      </c>
      <c r="D170" s="16">
        <v>1</v>
      </c>
      <c r="E170" s="18">
        <f t="shared" si="19"/>
        <v>549392</v>
      </c>
      <c r="F170" s="18">
        <f t="shared" si="20"/>
        <v>549392</v>
      </c>
      <c r="G170" s="25">
        <v>560900</v>
      </c>
      <c r="H170" s="21">
        <v>499000</v>
      </c>
      <c r="I170" s="22">
        <v>588276</v>
      </c>
    </row>
    <row r="171" spans="1:9" ht="49.9" customHeight="1">
      <c r="A171" s="16">
        <f>+A170+1</f>
        <v>138</v>
      </c>
      <c r="B171" s="24" t="s">
        <v>60</v>
      </c>
      <c r="C171" s="27" t="s">
        <v>15</v>
      </c>
      <c r="D171" s="16">
        <v>1</v>
      </c>
      <c r="E171" s="18">
        <f t="shared" si="19"/>
        <v>466409</v>
      </c>
      <c r="F171" s="18">
        <f t="shared" si="20"/>
        <v>466409</v>
      </c>
      <c r="G171" s="25">
        <v>401400</v>
      </c>
      <c r="H171" s="21">
        <v>480000</v>
      </c>
      <c r="I171" s="22">
        <v>517826</v>
      </c>
    </row>
    <row r="172" spans="1:9" ht="21.75" customHeight="1">
      <c r="A172" s="6"/>
      <c r="B172" s="23" t="s">
        <v>62</v>
      </c>
      <c r="C172" s="28"/>
      <c r="D172" s="29"/>
      <c r="E172" s="30"/>
      <c r="F172" s="31">
        <f>SUM(F7:F171)</f>
        <v>53879174</v>
      </c>
      <c r="G172" s="32"/>
      <c r="H172" s="32"/>
      <c r="I172" s="32"/>
    </row>
    <row r="173" spans="1:9" ht="12.75">
      <c r="A173" s="6"/>
      <c r="B173" s="23" t="s">
        <v>63</v>
      </c>
      <c r="C173" s="28"/>
      <c r="D173" s="35">
        <v>0.19</v>
      </c>
      <c r="E173" s="30"/>
      <c r="F173" s="31">
        <f>ROUNDUP(F172*D173,0)</f>
        <v>10237044</v>
      </c>
      <c r="G173" s="32"/>
      <c r="H173" s="32"/>
      <c r="I173" s="32"/>
    </row>
    <row r="174" spans="1:9" ht="12.75">
      <c r="A174" s="6"/>
      <c r="B174" s="23" t="s">
        <v>10</v>
      </c>
      <c r="C174" s="28"/>
      <c r="D174" s="29"/>
      <c r="E174" s="30"/>
      <c r="F174" s="31">
        <f>+F172+F173</f>
        <v>64116218</v>
      </c>
      <c r="G174" s="32"/>
      <c r="H174" s="32"/>
      <c r="I174" s="32"/>
    </row>
  </sheetData>
  <mergeCells count="32">
    <mergeCell ref="A128:F128"/>
    <mergeCell ref="A150:F150"/>
    <mergeCell ref="A41:F41"/>
    <mergeCell ref="A43:F43"/>
    <mergeCell ref="A44:F44"/>
    <mergeCell ref="A65:F65"/>
    <mergeCell ref="A86:F86"/>
    <mergeCell ref="A107:F107"/>
    <mergeCell ref="A39:F39"/>
    <mergeCell ref="A21:F21"/>
    <mergeCell ref="A23:F23"/>
    <mergeCell ref="A24:F24"/>
    <mergeCell ref="A26:F26"/>
    <mergeCell ref="A28:F28"/>
    <mergeCell ref="A29:F29"/>
    <mergeCell ref="A31:F31"/>
    <mergeCell ref="A33:F33"/>
    <mergeCell ref="A34:F34"/>
    <mergeCell ref="A36:F36"/>
    <mergeCell ref="A38:F38"/>
    <mergeCell ref="A19:F19"/>
    <mergeCell ref="A1:I1"/>
    <mergeCell ref="A2:F2"/>
    <mergeCell ref="A4:F4"/>
    <mergeCell ref="A5:F5"/>
    <mergeCell ref="A6:F6"/>
    <mergeCell ref="A8:F8"/>
    <mergeCell ref="A10:F10"/>
    <mergeCell ref="A13:F13"/>
    <mergeCell ref="A14:F14"/>
    <mergeCell ref="A16:F16"/>
    <mergeCell ref="A18:F18"/>
  </mergeCells>
  <pageMargins left="0.7" right="0.7" top="0.75" bottom="0.75" header="0.3" footer="0.3"/>
  <pageSetup paperSize="14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9544F-B79D-4A2C-B68C-274965FC7B3E}">
  <dimension ref="A1:L172"/>
  <sheetViews>
    <sheetView zoomScale="95" zoomScaleNormal="95" workbookViewId="0">
      <selection activeCell="N163" sqref="N163"/>
    </sheetView>
  </sheetViews>
  <sheetFormatPr defaultColWidth="11.42578125" defaultRowHeight="11.25"/>
  <cols>
    <col min="1" max="1" width="4.28515625" style="1" bestFit="1" customWidth="1"/>
    <col min="2" max="2" width="41.5703125" style="1" customWidth="1"/>
    <col min="3" max="4" width="11.42578125" style="33"/>
    <col min="5" max="5" width="12.28515625" style="34" bestFit="1" customWidth="1"/>
    <col min="6" max="7" width="11.85546875" style="34" customWidth="1"/>
    <col min="8" max="8" width="12.5703125" style="34" bestFit="1" customWidth="1"/>
    <col min="9" max="9" width="16.140625" style="34" bestFit="1" customWidth="1"/>
    <col min="10" max="10" width="16.85546875" style="1" customWidth="1"/>
    <col min="11" max="11" width="17.7109375" style="1" customWidth="1"/>
    <col min="12" max="12" width="17.42578125" style="1" customWidth="1"/>
    <col min="13" max="16384" width="11.42578125" style="1"/>
  </cols>
  <sheetData>
    <row r="1" spans="1:12" ht="26.2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5" customFormat="1" ht="30" customHeight="1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2" t="s">
        <v>2</v>
      </c>
      <c r="K2" s="3" t="s">
        <v>3</v>
      </c>
      <c r="L2" s="4" t="s">
        <v>4</v>
      </c>
    </row>
    <row r="3" spans="1:12" ht="22.5">
      <c r="A3" s="6" t="s">
        <v>5</v>
      </c>
      <c r="B3" s="6" t="s">
        <v>6</v>
      </c>
      <c r="C3" s="7" t="s">
        <v>7</v>
      </c>
      <c r="D3" s="7" t="s">
        <v>8</v>
      </c>
      <c r="E3" s="8" t="s">
        <v>9</v>
      </c>
      <c r="F3" s="7" t="s">
        <v>64</v>
      </c>
      <c r="G3" s="8" t="s">
        <v>63</v>
      </c>
      <c r="H3" s="9" t="s">
        <v>65</v>
      </c>
      <c r="I3" s="8" t="s">
        <v>10</v>
      </c>
      <c r="J3" s="10" t="s">
        <v>9</v>
      </c>
      <c r="K3" s="11" t="s">
        <v>9</v>
      </c>
      <c r="L3" s="12" t="s">
        <v>9</v>
      </c>
    </row>
    <row r="4" spans="1:12">
      <c r="A4" s="36" t="s">
        <v>11</v>
      </c>
      <c r="B4" s="36"/>
      <c r="C4" s="36"/>
      <c r="D4" s="36"/>
      <c r="E4" s="36"/>
      <c r="F4" s="36"/>
      <c r="G4" s="36"/>
      <c r="H4" s="36"/>
      <c r="I4" s="36"/>
      <c r="J4" s="13"/>
      <c r="K4" s="14"/>
      <c r="L4" s="15"/>
    </row>
    <row r="5" spans="1:12">
      <c r="A5" s="36" t="s">
        <v>12</v>
      </c>
      <c r="B5" s="36"/>
      <c r="C5" s="36"/>
      <c r="D5" s="36"/>
      <c r="E5" s="36"/>
      <c r="F5" s="36"/>
      <c r="G5" s="36"/>
      <c r="H5" s="36"/>
      <c r="I5" s="36"/>
      <c r="J5" s="13"/>
      <c r="K5" s="14"/>
      <c r="L5" s="15"/>
    </row>
    <row r="6" spans="1:12" ht="16.5" customHeight="1">
      <c r="A6" s="36" t="s">
        <v>13</v>
      </c>
      <c r="B6" s="36"/>
      <c r="C6" s="36"/>
      <c r="D6" s="36"/>
      <c r="E6" s="36"/>
      <c r="F6" s="36"/>
      <c r="G6" s="36"/>
      <c r="H6" s="36"/>
      <c r="I6" s="36"/>
      <c r="J6" s="13"/>
      <c r="K6" s="14"/>
      <c r="L6" s="15"/>
    </row>
    <row r="7" spans="1:12" ht="90">
      <c r="A7" s="16">
        <v>1</v>
      </c>
      <c r="B7" s="17" t="s">
        <v>14</v>
      </c>
      <c r="C7" s="16" t="s">
        <v>15</v>
      </c>
      <c r="D7" s="16">
        <v>1</v>
      </c>
      <c r="E7" s="18">
        <f>ROUND(((J7+K7+L7)/3),0)</f>
        <v>284464</v>
      </c>
      <c r="F7" s="19">
        <v>0.19</v>
      </c>
      <c r="G7" s="18">
        <f>E7*F7</f>
        <v>54048.160000000003</v>
      </c>
      <c r="H7" s="18">
        <f>E7+G7</f>
        <v>338512.16000000003</v>
      </c>
      <c r="I7" s="18">
        <f>H7*D7</f>
        <v>338512.16000000003</v>
      </c>
      <c r="J7" s="20">
        <v>277400</v>
      </c>
      <c r="K7" s="21">
        <v>250000</v>
      </c>
      <c r="L7" s="22">
        <v>325992</v>
      </c>
    </row>
    <row r="8" spans="1:12" ht="18" customHeight="1">
      <c r="A8" s="36" t="s">
        <v>16</v>
      </c>
      <c r="B8" s="36"/>
      <c r="C8" s="36"/>
      <c r="D8" s="36"/>
      <c r="E8" s="36"/>
      <c r="F8" s="36"/>
      <c r="G8" s="36"/>
      <c r="H8" s="36"/>
      <c r="I8" s="36"/>
      <c r="J8" s="23"/>
      <c r="K8" s="14"/>
      <c r="L8" s="15"/>
    </row>
    <row r="9" spans="1:12" ht="67.5">
      <c r="A9" s="16">
        <f>+A7+1</f>
        <v>2</v>
      </c>
      <c r="B9" s="17" t="s">
        <v>17</v>
      </c>
      <c r="C9" s="16" t="s">
        <v>15</v>
      </c>
      <c r="D9" s="16">
        <v>1</v>
      </c>
      <c r="E9" s="18">
        <f>ROUND(((J9+K9+L9)/3),0)</f>
        <v>284464</v>
      </c>
      <c r="F9" s="19">
        <v>0.19</v>
      </c>
      <c r="G9" s="18">
        <f>E9*F9</f>
        <v>54048.160000000003</v>
      </c>
      <c r="H9" s="18">
        <f>E9+G9</f>
        <v>338512.16000000003</v>
      </c>
      <c r="I9" s="18">
        <f>H9*D9</f>
        <v>338512.16000000003</v>
      </c>
      <c r="J9" s="20">
        <v>277400</v>
      </c>
      <c r="K9" s="21">
        <v>250000</v>
      </c>
      <c r="L9" s="22">
        <v>325992</v>
      </c>
    </row>
    <row r="10" spans="1:12" ht="18.75" customHeight="1">
      <c r="A10" s="36" t="s">
        <v>18</v>
      </c>
      <c r="B10" s="36"/>
      <c r="C10" s="36"/>
      <c r="D10" s="36"/>
      <c r="E10" s="36"/>
      <c r="F10" s="36"/>
      <c r="G10" s="36"/>
      <c r="H10" s="36"/>
      <c r="I10" s="36"/>
      <c r="J10" s="23"/>
      <c r="K10" s="14"/>
      <c r="L10" s="15"/>
    </row>
    <row r="11" spans="1:12" ht="73.900000000000006" customHeight="1">
      <c r="A11" s="16">
        <f>+A9+1</f>
        <v>3</v>
      </c>
      <c r="B11" s="17" t="s">
        <v>19</v>
      </c>
      <c r="C11" s="16" t="s">
        <v>15</v>
      </c>
      <c r="D11" s="16">
        <v>1</v>
      </c>
      <c r="E11" s="18">
        <f>ROUND(((J11+K11+L11)/3),0)</f>
        <v>284464</v>
      </c>
      <c r="F11" s="19">
        <v>0.19</v>
      </c>
      <c r="G11" s="18">
        <f>E11*F11</f>
        <v>54048.160000000003</v>
      </c>
      <c r="H11" s="18">
        <f>E11+G11</f>
        <v>338512.16000000003</v>
      </c>
      <c r="I11" s="18">
        <f>H11*D11</f>
        <v>338512.16000000003</v>
      </c>
      <c r="J11" s="20">
        <v>277400</v>
      </c>
      <c r="K11" s="21">
        <v>250000</v>
      </c>
      <c r="L11" s="22">
        <v>325992</v>
      </c>
    </row>
    <row r="12" spans="1:12" ht="74.45" customHeight="1">
      <c r="A12" s="16">
        <f>+A11+1</f>
        <v>4</v>
      </c>
      <c r="B12" s="17" t="s">
        <v>20</v>
      </c>
      <c r="C12" s="16" t="s">
        <v>15</v>
      </c>
      <c r="D12" s="16">
        <v>1</v>
      </c>
      <c r="E12" s="18">
        <f>ROUND(((J12+K12+L12)/3),0)</f>
        <v>284464</v>
      </c>
      <c r="F12" s="19">
        <v>0.19</v>
      </c>
      <c r="G12" s="18">
        <f>E12*F12</f>
        <v>54048.160000000003</v>
      </c>
      <c r="H12" s="18">
        <f>E12+G12</f>
        <v>338512.16000000003</v>
      </c>
      <c r="I12" s="18">
        <f>H12*D12</f>
        <v>338512.16000000003</v>
      </c>
      <c r="J12" s="20">
        <v>277400</v>
      </c>
      <c r="K12" s="21">
        <v>250000</v>
      </c>
      <c r="L12" s="22">
        <v>325992</v>
      </c>
    </row>
    <row r="13" spans="1:12">
      <c r="A13" s="36" t="s">
        <v>21</v>
      </c>
      <c r="B13" s="36"/>
      <c r="C13" s="36"/>
      <c r="D13" s="36"/>
      <c r="E13" s="36"/>
      <c r="F13" s="36"/>
      <c r="G13" s="36"/>
      <c r="H13" s="36"/>
      <c r="I13" s="36"/>
      <c r="J13" s="23"/>
      <c r="K13" s="14"/>
      <c r="L13" s="15"/>
    </row>
    <row r="14" spans="1:12" ht="21" customHeight="1">
      <c r="A14" s="36" t="s">
        <v>13</v>
      </c>
      <c r="B14" s="36"/>
      <c r="C14" s="36"/>
      <c r="D14" s="36"/>
      <c r="E14" s="36"/>
      <c r="F14" s="36"/>
      <c r="G14" s="36"/>
      <c r="H14" s="36"/>
      <c r="I14" s="36"/>
      <c r="J14" s="23"/>
      <c r="K14" s="14"/>
      <c r="L14" s="15"/>
    </row>
    <row r="15" spans="1:12" ht="90">
      <c r="A15" s="16">
        <f>+A12+1</f>
        <v>5</v>
      </c>
      <c r="B15" s="17" t="s">
        <v>14</v>
      </c>
      <c r="C15" s="16" t="s">
        <v>15</v>
      </c>
      <c r="D15" s="16">
        <v>1</v>
      </c>
      <c r="E15" s="18">
        <f>ROUND(((J15+K15+L15)/3),0)</f>
        <v>284464</v>
      </c>
      <c r="F15" s="19">
        <v>0.19</v>
      </c>
      <c r="G15" s="18">
        <f>E15*F15</f>
        <v>54048.160000000003</v>
      </c>
      <c r="H15" s="18">
        <f>E15+G15</f>
        <v>338512.16000000003</v>
      </c>
      <c r="I15" s="18">
        <f>H15*D15</f>
        <v>338512.16000000003</v>
      </c>
      <c r="J15" s="20">
        <v>277400</v>
      </c>
      <c r="K15" s="21">
        <v>250000</v>
      </c>
      <c r="L15" s="22">
        <v>325992</v>
      </c>
    </row>
    <row r="16" spans="1:12" ht="18" customHeight="1">
      <c r="A16" s="36" t="s">
        <v>16</v>
      </c>
      <c r="B16" s="36"/>
      <c r="C16" s="36"/>
      <c r="D16" s="36"/>
      <c r="E16" s="36"/>
      <c r="F16" s="36"/>
      <c r="G16" s="36"/>
      <c r="H16" s="36"/>
      <c r="I16" s="36"/>
      <c r="J16" s="23"/>
      <c r="K16" s="14"/>
      <c r="L16" s="15"/>
    </row>
    <row r="17" spans="1:12" ht="67.5">
      <c r="A17" s="16">
        <f>+A15+1</f>
        <v>6</v>
      </c>
      <c r="B17" s="17" t="s">
        <v>17</v>
      </c>
      <c r="C17" s="16" t="s">
        <v>15</v>
      </c>
      <c r="D17" s="16">
        <v>1</v>
      </c>
      <c r="E17" s="18">
        <f>ROUND(((J17+K17+L17)/3),0)</f>
        <v>284464</v>
      </c>
      <c r="F17" s="19">
        <v>0.19</v>
      </c>
      <c r="G17" s="18">
        <f>E17*F17</f>
        <v>54048.160000000003</v>
      </c>
      <c r="H17" s="18">
        <f>E17+G17</f>
        <v>338512.16000000003</v>
      </c>
      <c r="I17" s="18">
        <f>H17*D17</f>
        <v>338512.16000000003</v>
      </c>
      <c r="J17" s="20">
        <v>277400</v>
      </c>
      <c r="K17" s="21">
        <v>250000</v>
      </c>
      <c r="L17" s="22">
        <v>325992</v>
      </c>
    </row>
    <row r="18" spans="1:12">
      <c r="A18" s="36" t="s">
        <v>22</v>
      </c>
      <c r="B18" s="36"/>
      <c r="C18" s="36"/>
      <c r="D18" s="36"/>
      <c r="E18" s="36"/>
      <c r="F18" s="36"/>
      <c r="G18" s="36"/>
      <c r="H18" s="36"/>
      <c r="I18" s="36"/>
      <c r="J18" s="23"/>
      <c r="K18" s="14"/>
      <c r="L18" s="15"/>
    </row>
    <row r="19" spans="1:12" ht="18.75" customHeight="1">
      <c r="A19" s="36" t="s">
        <v>13</v>
      </c>
      <c r="B19" s="36"/>
      <c r="C19" s="36"/>
      <c r="D19" s="36"/>
      <c r="E19" s="36"/>
      <c r="F19" s="36"/>
      <c r="G19" s="36"/>
      <c r="H19" s="36"/>
      <c r="I19" s="36"/>
      <c r="J19" s="23"/>
      <c r="K19" s="14"/>
      <c r="L19" s="15"/>
    </row>
    <row r="20" spans="1:12" ht="90">
      <c r="A20" s="16">
        <f>+A17+1</f>
        <v>7</v>
      </c>
      <c r="B20" s="17" t="s">
        <v>14</v>
      </c>
      <c r="C20" s="16" t="s">
        <v>15</v>
      </c>
      <c r="D20" s="16">
        <v>1</v>
      </c>
      <c r="E20" s="18">
        <f>ROUND(((J20+K20+L20)/3),0)</f>
        <v>284464</v>
      </c>
      <c r="F20" s="19">
        <v>0.19</v>
      </c>
      <c r="G20" s="18">
        <f>E20*F20</f>
        <v>54048.160000000003</v>
      </c>
      <c r="H20" s="18">
        <f>E20+G20</f>
        <v>338512.16000000003</v>
      </c>
      <c r="I20" s="18">
        <f>H20*D20</f>
        <v>338512.16000000003</v>
      </c>
      <c r="J20" s="20">
        <v>277400</v>
      </c>
      <c r="K20" s="21">
        <v>250000</v>
      </c>
      <c r="L20" s="22">
        <v>325992</v>
      </c>
    </row>
    <row r="21" spans="1:12" ht="18" customHeight="1">
      <c r="A21" s="36" t="s">
        <v>16</v>
      </c>
      <c r="B21" s="36"/>
      <c r="C21" s="36"/>
      <c r="D21" s="36"/>
      <c r="E21" s="36"/>
      <c r="F21" s="36"/>
      <c r="G21" s="36"/>
      <c r="H21" s="36"/>
      <c r="I21" s="36"/>
      <c r="J21" s="23"/>
      <c r="K21" s="14"/>
      <c r="L21" s="15"/>
    </row>
    <row r="22" spans="1:12" ht="67.5">
      <c r="A22" s="16">
        <f>+A20+1</f>
        <v>8</v>
      </c>
      <c r="B22" s="17" t="s">
        <v>17</v>
      </c>
      <c r="C22" s="16" t="s">
        <v>15</v>
      </c>
      <c r="D22" s="16">
        <v>1</v>
      </c>
      <c r="E22" s="18">
        <f>ROUND(((J22+K22+L22)/3),0)</f>
        <v>284464</v>
      </c>
      <c r="F22" s="19">
        <v>0.19</v>
      </c>
      <c r="G22" s="18">
        <f>E22*F22</f>
        <v>54048.160000000003</v>
      </c>
      <c r="H22" s="18">
        <f>E22+G22</f>
        <v>338512.16000000003</v>
      </c>
      <c r="I22" s="18">
        <f>H22*D22</f>
        <v>338512.16000000003</v>
      </c>
      <c r="J22" s="20">
        <v>277400</v>
      </c>
      <c r="K22" s="21">
        <v>250000</v>
      </c>
      <c r="L22" s="22">
        <v>325992</v>
      </c>
    </row>
    <row r="23" spans="1:12">
      <c r="A23" s="36" t="s">
        <v>23</v>
      </c>
      <c r="B23" s="36"/>
      <c r="C23" s="36"/>
      <c r="D23" s="36"/>
      <c r="E23" s="36"/>
      <c r="F23" s="36"/>
      <c r="G23" s="36"/>
      <c r="H23" s="36"/>
      <c r="I23" s="36"/>
      <c r="J23" s="23"/>
      <c r="K23" s="14"/>
      <c r="L23" s="15"/>
    </row>
    <row r="24" spans="1:12" ht="19.5" customHeight="1">
      <c r="A24" s="36" t="s">
        <v>13</v>
      </c>
      <c r="B24" s="36"/>
      <c r="C24" s="36"/>
      <c r="D24" s="36"/>
      <c r="E24" s="36"/>
      <c r="F24" s="36"/>
      <c r="G24" s="36"/>
      <c r="H24" s="36"/>
      <c r="I24" s="36"/>
      <c r="J24" s="23"/>
      <c r="K24" s="14"/>
      <c r="L24" s="15"/>
    </row>
    <row r="25" spans="1:12" ht="90">
      <c r="A25" s="16">
        <f>+A22+1</f>
        <v>9</v>
      </c>
      <c r="B25" s="17" t="s">
        <v>14</v>
      </c>
      <c r="C25" s="16" t="s">
        <v>15</v>
      </c>
      <c r="D25" s="16">
        <v>1</v>
      </c>
      <c r="E25" s="18">
        <f>ROUND(((J25+K25+L25)/3),0)</f>
        <v>284464</v>
      </c>
      <c r="F25" s="19">
        <v>0.19</v>
      </c>
      <c r="G25" s="18">
        <f>E25*F25</f>
        <v>54048.160000000003</v>
      </c>
      <c r="H25" s="18">
        <f>E25+G25</f>
        <v>338512.16000000003</v>
      </c>
      <c r="I25" s="18">
        <f>H25*D25</f>
        <v>338512.16000000003</v>
      </c>
      <c r="J25" s="20">
        <v>277400</v>
      </c>
      <c r="K25" s="21">
        <v>250000</v>
      </c>
      <c r="L25" s="22">
        <v>325992</v>
      </c>
    </row>
    <row r="26" spans="1:12" ht="18.75" customHeight="1">
      <c r="A26" s="36" t="s">
        <v>16</v>
      </c>
      <c r="B26" s="36"/>
      <c r="C26" s="36"/>
      <c r="D26" s="36"/>
      <c r="E26" s="36"/>
      <c r="F26" s="36"/>
      <c r="G26" s="36"/>
      <c r="H26" s="36"/>
      <c r="I26" s="36"/>
      <c r="J26" s="23"/>
      <c r="K26" s="14"/>
      <c r="L26" s="15"/>
    </row>
    <row r="27" spans="1:12" ht="67.5">
      <c r="A27" s="16">
        <f>+A25+1</f>
        <v>10</v>
      </c>
      <c r="B27" s="17" t="s">
        <v>17</v>
      </c>
      <c r="C27" s="16" t="s">
        <v>15</v>
      </c>
      <c r="D27" s="16">
        <v>1</v>
      </c>
      <c r="E27" s="18">
        <f>ROUND(((J27+K27+L27)/3),0)</f>
        <v>284464</v>
      </c>
      <c r="F27" s="19">
        <v>0.19</v>
      </c>
      <c r="G27" s="18">
        <f>E27*F27</f>
        <v>54048.160000000003</v>
      </c>
      <c r="H27" s="18">
        <f>E27+G27</f>
        <v>338512.16000000003</v>
      </c>
      <c r="I27" s="18">
        <f>H27*D27</f>
        <v>338512.16000000003</v>
      </c>
      <c r="J27" s="20">
        <v>277400</v>
      </c>
      <c r="K27" s="21">
        <v>250000</v>
      </c>
      <c r="L27" s="22">
        <v>325992</v>
      </c>
    </row>
    <row r="28" spans="1:12">
      <c r="A28" s="36" t="s">
        <v>24</v>
      </c>
      <c r="B28" s="36"/>
      <c r="C28" s="36"/>
      <c r="D28" s="36"/>
      <c r="E28" s="36"/>
      <c r="F28" s="36"/>
      <c r="G28" s="36"/>
      <c r="H28" s="36"/>
      <c r="I28" s="36"/>
      <c r="J28" s="23"/>
      <c r="K28" s="14"/>
      <c r="L28" s="15"/>
    </row>
    <row r="29" spans="1:12" ht="18" customHeight="1">
      <c r="A29" s="36" t="s">
        <v>13</v>
      </c>
      <c r="B29" s="36"/>
      <c r="C29" s="36"/>
      <c r="D29" s="36"/>
      <c r="E29" s="36"/>
      <c r="F29" s="36"/>
      <c r="G29" s="36"/>
      <c r="H29" s="36"/>
      <c r="I29" s="36"/>
      <c r="J29" s="23"/>
      <c r="K29" s="14"/>
      <c r="L29" s="15"/>
    </row>
    <row r="30" spans="1:12" ht="90">
      <c r="A30" s="16">
        <f>+A27+1</f>
        <v>11</v>
      </c>
      <c r="B30" s="17" t="s">
        <v>14</v>
      </c>
      <c r="C30" s="16" t="s">
        <v>15</v>
      </c>
      <c r="D30" s="16">
        <v>1</v>
      </c>
      <c r="E30" s="18">
        <f>ROUND(((J30+K30+L30)/3),0)</f>
        <v>284464</v>
      </c>
      <c r="F30" s="19">
        <v>0.19</v>
      </c>
      <c r="G30" s="18">
        <f>E30*F30</f>
        <v>54048.160000000003</v>
      </c>
      <c r="H30" s="18">
        <f>E30+G30</f>
        <v>338512.16000000003</v>
      </c>
      <c r="I30" s="18">
        <f>H30*D30</f>
        <v>338512.16000000003</v>
      </c>
      <c r="J30" s="20">
        <v>277400</v>
      </c>
      <c r="K30" s="21">
        <v>250000</v>
      </c>
      <c r="L30" s="22">
        <v>325992</v>
      </c>
    </row>
    <row r="31" spans="1:12" ht="19.5" customHeight="1">
      <c r="A31" s="36" t="s">
        <v>16</v>
      </c>
      <c r="B31" s="36"/>
      <c r="C31" s="36"/>
      <c r="D31" s="36"/>
      <c r="E31" s="36"/>
      <c r="F31" s="36"/>
      <c r="G31" s="36"/>
      <c r="H31" s="36"/>
      <c r="I31" s="36"/>
      <c r="J31" s="23"/>
      <c r="K31" s="14"/>
      <c r="L31" s="15"/>
    </row>
    <row r="32" spans="1:12" ht="67.5">
      <c r="A32" s="16">
        <f>+A30+1</f>
        <v>12</v>
      </c>
      <c r="B32" s="17" t="s">
        <v>17</v>
      </c>
      <c r="C32" s="16" t="s">
        <v>15</v>
      </c>
      <c r="D32" s="16">
        <v>1</v>
      </c>
      <c r="E32" s="18">
        <f>ROUND(((J32+K32+L32)/3),0)</f>
        <v>284464</v>
      </c>
      <c r="F32" s="19">
        <v>0.19</v>
      </c>
      <c r="G32" s="18">
        <f>E32*F32</f>
        <v>54048.160000000003</v>
      </c>
      <c r="H32" s="18">
        <f>E32+G32</f>
        <v>338512.16000000003</v>
      </c>
      <c r="I32" s="18">
        <f>H32*D32</f>
        <v>338512.16000000003</v>
      </c>
      <c r="J32" s="20">
        <v>277400</v>
      </c>
      <c r="K32" s="21">
        <v>250000</v>
      </c>
      <c r="L32" s="22">
        <v>325992</v>
      </c>
    </row>
    <row r="33" spans="1:12">
      <c r="A33" s="36" t="s">
        <v>25</v>
      </c>
      <c r="B33" s="36"/>
      <c r="C33" s="36"/>
      <c r="D33" s="36"/>
      <c r="E33" s="36"/>
      <c r="F33" s="36"/>
      <c r="G33" s="36"/>
      <c r="H33" s="36"/>
      <c r="I33" s="36"/>
      <c r="J33" s="23"/>
      <c r="K33" s="14"/>
      <c r="L33" s="15"/>
    </row>
    <row r="34" spans="1:12" ht="16.5" customHeight="1">
      <c r="A34" s="36" t="s">
        <v>13</v>
      </c>
      <c r="B34" s="36"/>
      <c r="C34" s="36"/>
      <c r="D34" s="36"/>
      <c r="E34" s="36"/>
      <c r="F34" s="36"/>
      <c r="G34" s="36"/>
      <c r="H34" s="36"/>
      <c r="I34" s="36"/>
      <c r="J34" s="23"/>
      <c r="K34" s="14"/>
      <c r="L34" s="15"/>
    </row>
    <row r="35" spans="1:12" ht="90">
      <c r="A35" s="16">
        <f>+A32+1</f>
        <v>13</v>
      </c>
      <c r="B35" s="17" t="s">
        <v>14</v>
      </c>
      <c r="C35" s="16" t="s">
        <v>15</v>
      </c>
      <c r="D35" s="16">
        <v>1</v>
      </c>
      <c r="E35" s="18">
        <f>ROUND(((J35+K35+L35)/3),0)</f>
        <v>284464</v>
      </c>
      <c r="F35" s="19">
        <v>0.19</v>
      </c>
      <c r="G35" s="18">
        <f>E35*F35</f>
        <v>54048.160000000003</v>
      </c>
      <c r="H35" s="18">
        <f>E35+G35</f>
        <v>338512.16000000003</v>
      </c>
      <c r="I35" s="18">
        <f>H35*D35</f>
        <v>338512.16000000003</v>
      </c>
      <c r="J35" s="20">
        <v>277400</v>
      </c>
      <c r="K35" s="21">
        <v>250000</v>
      </c>
      <c r="L35" s="22">
        <v>325992</v>
      </c>
    </row>
    <row r="36" spans="1:12" ht="24.75" customHeight="1">
      <c r="A36" s="36" t="s">
        <v>16</v>
      </c>
      <c r="B36" s="36"/>
      <c r="C36" s="36"/>
      <c r="D36" s="36"/>
      <c r="E36" s="36"/>
      <c r="F36" s="36"/>
      <c r="G36" s="36"/>
      <c r="H36" s="36"/>
      <c r="I36" s="36"/>
      <c r="J36" s="23"/>
      <c r="K36" s="14"/>
      <c r="L36" s="15"/>
    </row>
    <row r="37" spans="1:12" ht="67.5">
      <c r="A37" s="16">
        <f>+A35+1</f>
        <v>14</v>
      </c>
      <c r="B37" s="17" t="s">
        <v>17</v>
      </c>
      <c r="C37" s="16" t="s">
        <v>15</v>
      </c>
      <c r="D37" s="16">
        <v>1</v>
      </c>
      <c r="E37" s="18">
        <f>ROUND(((J37+K37+L37)/3),0)</f>
        <v>284464</v>
      </c>
      <c r="F37" s="19">
        <v>0.19</v>
      </c>
      <c r="G37" s="18">
        <f>E37*F37</f>
        <v>54048.160000000003</v>
      </c>
      <c r="H37" s="18">
        <f>E37+G37</f>
        <v>338512.16000000003</v>
      </c>
      <c r="I37" s="18">
        <f>H37*D37</f>
        <v>338512.16000000003</v>
      </c>
      <c r="J37" s="20">
        <v>277400</v>
      </c>
      <c r="K37" s="21">
        <v>250000</v>
      </c>
      <c r="L37" s="22">
        <v>325992</v>
      </c>
    </row>
    <row r="38" spans="1:12" ht="21" customHeight="1">
      <c r="A38" s="36" t="s">
        <v>26</v>
      </c>
      <c r="B38" s="36"/>
      <c r="C38" s="36"/>
      <c r="D38" s="36"/>
      <c r="E38" s="36"/>
      <c r="F38" s="36"/>
      <c r="G38" s="36"/>
      <c r="H38" s="36"/>
      <c r="I38" s="36"/>
      <c r="J38" s="23"/>
      <c r="K38" s="14"/>
      <c r="L38" s="15"/>
    </row>
    <row r="39" spans="1:12" ht="21" customHeight="1">
      <c r="A39" s="36" t="s">
        <v>13</v>
      </c>
      <c r="B39" s="36"/>
      <c r="C39" s="36"/>
      <c r="D39" s="36"/>
      <c r="E39" s="36"/>
      <c r="F39" s="36"/>
      <c r="G39" s="36"/>
      <c r="H39" s="36"/>
      <c r="I39" s="36"/>
      <c r="J39" s="23"/>
      <c r="K39" s="14"/>
      <c r="L39" s="15"/>
    </row>
    <row r="40" spans="1:12" ht="90">
      <c r="A40" s="16">
        <f>+A37+1</f>
        <v>15</v>
      </c>
      <c r="B40" s="17" t="s">
        <v>14</v>
      </c>
      <c r="C40" s="16" t="s">
        <v>15</v>
      </c>
      <c r="D40" s="16">
        <v>1</v>
      </c>
      <c r="E40" s="18">
        <f>ROUND(((J40+K40+L40)/3),0)</f>
        <v>284464</v>
      </c>
      <c r="F40" s="19">
        <v>0.19</v>
      </c>
      <c r="G40" s="18">
        <f>E40*F40</f>
        <v>54048.160000000003</v>
      </c>
      <c r="H40" s="18">
        <f>E40+G40</f>
        <v>338512.16000000003</v>
      </c>
      <c r="I40" s="18">
        <f>H40*D40</f>
        <v>338512.16000000003</v>
      </c>
      <c r="J40" s="20">
        <v>277400</v>
      </c>
      <c r="K40" s="21">
        <v>250000</v>
      </c>
      <c r="L40" s="22">
        <v>325992</v>
      </c>
    </row>
    <row r="41" spans="1:12" ht="18" customHeight="1">
      <c r="A41" s="36" t="s">
        <v>16</v>
      </c>
      <c r="B41" s="36"/>
      <c r="C41" s="36"/>
      <c r="D41" s="36"/>
      <c r="E41" s="36"/>
      <c r="F41" s="36"/>
      <c r="G41" s="36"/>
      <c r="H41" s="36"/>
      <c r="I41" s="36"/>
      <c r="J41" s="23"/>
      <c r="K41" s="14"/>
      <c r="L41" s="15"/>
    </row>
    <row r="42" spans="1:12" ht="67.5">
      <c r="A42" s="16">
        <f>+A40+1</f>
        <v>16</v>
      </c>
      <c r="B42" s="17" t="s">
        <v>17</v>
      </c>
      <c r="C42" s="16" t="s">
        <v>15</v>
      </c>
      <c r="D42" s="16">
        <v>1</v>
      </c>
      <c r="E42" s="18">
        <f>ROUND(((J42+K42+L42)/3),0)</f>
        <v>284464</v>
      </c>
      <c r="F42" s="19">
        <v>0.19</v>
      </c>
      <c r="G42" s="18">
        <f>E42*F42</f>
        <v>54048.160000000003</v>
      </c>
      <c r="H42" s="18">
        <f>E42+G42</f>
        <v>338512.16000000003</v>
      </c>
      <c r="I42" s="18">
        <f>H42*D42</f>
        <v>338512.16000000003</v>
      </c>
      <c r="J42" s="20">
        <v>277400</v>
      </c>
      <c r="K42" s="21">
        <v>250000</v>
      </c>
      <c r="L42" s="22">
        <v>325992</v>
      </c>
    </row>
    <row r="43" spans="1:12" ht="18" customHeight="1">
      <c r="A43" s="36" t="s">
        <v>27</v>
      </c>
      <c r="B43" s="36"/>
      <c r="C43" s="36"/>
      <c r="D43" s="36"/>
      <c r="E43" s="36"/>
      <c r="F43" s="36"/>
      <c r="G43" s="36"/>
      <c r="H43" s="36"/>
      <c r="I43" s="36"/>
      <c r="J43" s="23"/>
      <c r="K43" s="14"/>
      <c r="L43" s="15"/>
    </row>
    <row r="44" spans="1:12" ht="22.5" customHeight="1">
      <c r="A44" s="36" t="s">
        <v>28</v>
      </c>
      <c r="B44" s="36"/>
      <c r="C44" s="36"/>
      <c r="D44" s="36"/>
      <c r="E44" s="36"/>
      <c r="F44" s="36"/>
      <c r="G44" s="36"/>
      <c r="H44" s="36"/>
      <c r="I44" s="36"/>
      <c r="J44" s="23"/>
      <c r="K44" s="14"/>
      <c r="L44" s="15"/>
    </row>
    <row r="45" spans="1:12" ht="33.75">
      <c r="A45" s="16">
        <v>17</v>
      </c>
      <c r="B45" s="24" t="s">
        <v>29</v>
      </c>
      <c r="C45" s="16" t="s">
        <v>30</v>
      </c>
      <c r="D45" s="16">
        <v>1</v>
      </c>
      <c r="E45" s="18">
        <f t="shared" ref="E45:E64" si="0">ROUND(((J45+K45+L45)/3),0)</f>
        <v>86895</v>
      </c>
      <c r="F45" s="19">
        <v>0.19</v>
      </c>
      <c r="G45" s="18">
        <f>E45*F45</f>
        <v>16510.05</v>
      </c>
      <c r="H45" s="18">
        <f>E45+G45</f>
        <v>103405.05</v>
      </c>
      <c r="I45" s="18">
        <f>H45*D45</f>
        <v>103405.05</v>
      </c>
      <c r="J45" s="25">
        <v>69200</v>
      </c>
      <c r="K45" s="21">
        <v>84000</v>
      </c>
      <c r="L45" s="22">
        <v>107486</v>
      </c>
    </row>
    <row r="46" spans="1:12" ht="33.75">
      <c r="A46" s="16">
        <f>+A45+1</f>
        <v>18</v>
      </c>
      <c r="B46" s="24" t="s">
        <v>31</v>
      </c>
      <c r="C46" s="16" t="s">
        <v>30</v>
      </c>
      <c r="D46" s="16">
        <v>1</v>
      </c>
      <c r="E46" s="18">
        <f t="shared" si="0"/>
        <v>86895</v>
      </c>
      <c r="F46" s="19">
        <v>0.19</v>
      </c>
      <c r="G46" s="18">
        <f>E46*F46</f>
        <v>16510.05</v>
      </c>
      <c r="H46" s="18">
        <f>E46+G46</f>
        <v>103405.05</v>
      </c>
      <c r="I46" s="18">
        <f>H46*D46</f>
        <v>103405.05</v>
      </c>
      <c r="J46" s="25">
        <v>69200</v>
      </c>
      <c r="K46" s="21">
        <v>84000</v>
      </c>
      <c r="L46" s="22">
        <v>107486</v>
      </c>
    </row>
    <row r="47" spans="1:12" ht="45">
      <c r="A47" s="16">
        <f>+A46+1</f>
        <v>19</v>
      </c>
      <c r="B47" s="24" t="s">
        <v>32</v>
      </c>
      <c r="C47" s="16" t="s">
        <v>15</v>
      </c>
      <c r="D47" s="16">
        <v>1</v>
      </c>
      <c r="E47" s="18">
        <f t="shared" si="0"/>
        <v>159869</v>
      </c>
      <c r="F47" s="19">
        <v>0.19</v>
      </c>
      <c r="G47" s="18">
        <f t="shared" ref="G47:G64" si="1">E47*F47</f>
        <v>30375.11</v>
      </c>
      <c r="H47" s="18">
        <f t="shared" ref="H47:H64" si="2">E47+G47</f>
        <v>190244.11</v>
      </c>
      <c r="I47" s="18">
        <f t="shared" ref="I47:I64" si="3">H47*D47</f>
        <v>190244.11</v>
      </c>
      <c r="J47" s="25">
        <v>139700</v>
      </c>
      <c r="K47" s="21">
        <v>155000</v>
      </c>
      <c r="L47" s="22">
        <v>184908</v>
      </c>
    </row>
    <row r="48" spans="1:12" ht="45">
      <c r="A48" s="16">
        <f t="shared" ref="A48:A64" si="4">+A47+1</f>
        <v>20</v>
      </c>
      <c r="B48" s="24" t="s">
        <v>33</v>
      </c>
      <c r="C48" s="16" t="s">
        <v>15</v>
      </c>
      <c r="D48" s="16">
        <v>1</v>
      </c>
      <c r="E48" s="18">
        <f t="shared" si="0"/>
        <v>159869</v>
      </c>
      <c r="F48" s="19">
        <v>0.19</v>
      </c>
      <c r="G48" s="18">
        <f t="shared" si="1"/>
        <v>30375.11</v>
      </c>
      <c r="H48" s="18">
        <f t="shared" si="2"/>
        <v>190244.11</v>
      </c>
      <c r="I48" s="18">
        <f t="shared" si="3"/>
        <v>190244.11</v>
      </c>
      <c r="J48" s="25">
        <v>139700</v>
      </c>
      <c r="K48" s="21">
        <v>155000</v>
      </c>
      <c r="L48" s="22">
        <v>184908</v>
      </c>
    </row>
    <row r="49" spans="1:12" ht="33.75">
      <c r="A49" s="16">
        <f t="shared" si="4"/>
        <v>21</v>
      </c>
      <c r="B49" s="24" t="s">
        <v>34</v>
      </c>
      <c r="C49" s="16" t="s">
        <v>15</v>
      </c>
      <c r="D49" s="16">
        <v>1</v>
      </c>
      <c r="E49" s="18">
        <f t="shared" si="0"/>
        <v>202017</v>
      </c>
      <c r="F49" s="19">
        <v>0.19</v>
      </c>
      <c r="G49" s="18">
        <f t="shared" si="1"/>
        <v>38383.230000000003</v>
      </c>
      <c r="H49" s="18">
        <f t="shared" si="2"/>
        <v>240400.23</v>
      </c>
      <c r="I49" s="18">
        <f t="shared" si="3"/>
        <v>240400.23</v>
      </c>
      <c r="J49" s="25">
        <v>202300</v>
      </c>
      <c r="K49" s="21">
        <v>178000</v>
      </c>
      <c r="L49" s="22">
        <v>225750</v>
      </c>
    </row>
    <row r="50" spans="1:12" ht="33.75">
      <c r="A50" s="16">
        <f t="shared" si="4"/>
        <v>22</v>
      </c>
      <c r="B50" s="24" t="s">
        <v>35</v>
      </c>
      <c r="C50" s="16" t="s">
        <v>15</v>
      </c>
      <c r="D50" s="16">
        <v>1</v>
      </c>
      <c r="E50" s="18">
        <f t="shared" si="0"/>
        <v>110100</v>
      </c>
      <c r="F50" s="19">
        <v>0.19</v>
      </c>
      <c r="G50" s="18">
        <f t="shared" si="1"/>
        <v>20919</v>
      </c>
      <c r="H50" s="18">
        <f t="shared" si="2"/>
        <v>131019</v>
      </c>
      <c r="I50" s="18">
        <f t="shared" si="3"/>
        <v>131019</v>
      </c>
      <c r="J50" s="25">
        <v>109900</v>
      </c>
      <c r="K50" s="21">
        <v>95000</v>
      </c>
      <c r="L50" s="22">
        <v>125399</v>
      </c>
    </row>
    <row r="51" spans="1:12" ht="33.75">
      <c r="A51" s="16">
        <f t="shared" si="4"/>
        <v>23</v>
      </c>
      <c r="B51" s="24" t="s">
        <v>36</v>
      </c>
      <c r="C51" s="16" t="s">
        <v>15</v>
      </c>
      <c r="D51" s="16">
        <v>1</v>
      </c>
      <c r="E51" s="18">
        <f t="shared" si="0"/>
        <v>110100</v>
      </c>
      <c r="F51" s="19">
        <v>0.19</v>
      </c>
      <c r="G51" s="18">
        <f t="shared" si="1"/>
        <v>20919</v>
      </c>
      <c r="H51" s="18">
        <f t="shared" si="2"/>
        <v>131019</v>
      </c>
      <c r="I51" s="18">
        <f t="shared" si="3"/>
        <v>131019</v>
      </c>
      <c r="J51" s="25">
        <v>109900</v>
      </c>
      <c r="K51" s="21">
        <v>95000</v>
      </c>
      <c r="L51" s="22">
        <v>125399</v>
      </c>
    </row>
    <row r="52" spans="1:12" ht="33.75">
      <c r="A52" s="16">
        <f t="shared" si="4"/>
        <v>24</v>
      </c>
      <c r="B52" s="24" t="s">
        <v>37</v>
      </c>
      <c r="C52" s="16" t="s">
        <v>15</v>
      </c>
      <c r="D52" s="16">
        <v>1</v>
      </c>
      <c r="E52" s="18">
        <f t="shared" si="0"/>
        <v>110100</v>
      </c>
      <c r="F52" s="19">
        <v>0.19</v>
      </c>
      <c r="G52" s="18">
        <f t="shared" si="1"/>
        <v>20919</v>
      </c>
      <c r="H52" s="18">
        <f t="shared" si="2"/>
        <v>131019</v>
      </c>
      <c r="I52" s="18">
        <f t="shared" si="3"/>
        <v>131019</v>
      </c>
      <c r="J52" s="25">
        <v>109900</v>
      </c>
      <c r="K52" s="21">
        <v>95000</v>
      </c>
      <c r="L52" s="22">
        <v>125399</v>
      </c>
    </row>
    <row r="53" spans="1:12" ht="33.75">
      <c r="A53" s="16">
        <f t="shared" si="4"/>
        <v>25</v>
      </c>
      <c r="B53" s="24" t="s">
        <v>38</v>
      </c>
      <c r="C53" s="16" t="s">
        <v>15</v>
      </c>
      <c r="D53" s="16">
        <v>1</v>
      </c>
      <c r="E53" s="18">
        <f t="shared" si="0"/>
        <v>387570</v>
      </c>
      <c r="F53" s="19">
        <v>0.19</v>
      </c>
      <c r="G53" s="18">
        <f t="shared" si="1"/>
        <v>73638.3</v>
      </c>
      <c r="H53" s="18">
        <f t="shared" si="2"/>
        <v>461208.3</v>
      </c>
      <c r="I53" s="18">
        <f t="shared" si="3"/>
        <v>461208.3</v>
      </c>
      <c r="J53" s="25">
        <v>416400</v>
      </c>
      <c r="K53" s="21">
        <v>390000</v>
      </c>
      <c r="L53" s="22">
        <v>356309</v>
      </c>
    </row>
    <row r="54" spans="1:12" ht="33.75">
      <c r="A54" s="16">
        <f t="shared" si="4"/>
        <v>26</v>
      </c>
      <c r="B54" s="24" t="s">
        <v>39</v>
      </c>
      <c r="C54" s="16" t="s">
        <v>15</v>
      </c>
      <c r="D54" s="16">
        <v>1</v>
      </c>
      <c r="E54" s="18">
        <f t="shared" si="0"/>
        <v>387570</v>
      </c>
      <c r="F54" s="19">
        <v>0.19</v>
      </c>
      <c r="G54" s="18">
        <f t="shared" si="1"/>
        <v>73638.3</v>
      </c>
      <c r="H54" s="18">
        <f t="shared" si="2"/>
        <v>461208.3</v>
      </c>
      <c r="I54" s="18">
        <f t="shared" si="3"/>
        <v>461208.3</v>
      </c>
      <c r="J54" s="25">
        <v>416400</v>
      </c>
      <c r="K54" s="21">
        <v>390000</v>
      </c>
      <c r="L54" s="22">
        <v>356309</v>
      </c>
    </row>
    <row r="55" spans="1:12" ht="33.75">
      <c r="A55" s="16">
        <f t="shared" si="4"/>
        <v>27</v>
      </c>
      <c r="B55" s="24" t="s">
        <v>40</v>
      </c>
      <c r="C55" s="16" t="s">
        <v>15</v>
      </c>
      <c r="D55" s="16">
        <v>1</v>
      </c>
      <c r="E55" s="18">
        <f t="shared" si="0"/>
        <v>1151892</v>
      </c>
      <c r="F55" s="19">
        <v>0.19</v>
      </c>
      <c r="G55" s="18">
        <f t="shared" si="1"/>
        <v>218859.48</v>
      </c>
      <c r="H55" s="18">
        <f t="shared" si="2"/>
        <v>1370751.48</v>
      </c>
      <c r="I55" s="18">
        <f t="shared" si="3"/>
        <v>1370751.48</v>
      </c>
      <c r="J55" s="25">
        <v>1180300</v>
      </c>
      <c r="K55" s="21">
        <v>985000</v>
      </c>
      <c r="L55" s="22">
        <v>1290375</v>
      </c>
    </row>
    <row r="56" spans="1:12" ht="33.75">
      <c r="A56" s="16">
        <f t="shared" si="4"/>
        <v>28</v>
      </c>
      <c r="B56" s="24" t="s">
        <v>41</v>
      </c>
      <c r="C56" s="16" t="s">
        <v>15</v>
      </c>
      <c r="D56" s="16">
        <v>1</v>
      </c>
      <c r="E56" s="18">
        <f t="shared" si="0"/>
        <v>1151892</v>
      </c>
      <c r="F56" s="19">
        <v>0.19</v>
      </c>
      <c r="G56" s="18">
        <f t="shared" si="1"/>
        <v>218859.48</v>
      </c>
      <c r="H56" s="18">
        <f t="shared" si="2"/>
        <v>1370751.48</v>
      </c>
      <c r="I56" s="18">
        <f t="shared" si="3"/>
        <v>1370751.48</v>
      </c>
      <c r="J56" s="25">
        <v>1180300</v>
      </c>
      <c r="K56" s="21">
        <v>985000</v>
      </c>
      <c r="L56" s="22">
        <v>1290375</v>
      </c>
    </row>
    <row r="57" spans="1:12" ht="45">
      <c r="A57" s="16">
        <f t="shared" si="4"/>
        <v>29</v>
      </c>
      <c r="B57" s="24" t="s">
        <v>42</v>
      </c>
      <c r="C57" s="16" t="s">
        <v>15</v>
      </c>
      <c r="D57" s="16">
        <v>1</v>
      </c>
      <c r="E57" s="18">
        <f t="shared" si="0"/>
        <v>961625</v>
      </c>
      <c r="F57" s="19">
        <v>0.19</v>
      </c>
      <c r="G57" s="18">
        <f t="shared" si="1"/>
        <v>182708.75</v>
      </c>
      <c r="H57" s="18">
        <f t="shared" si="2"/>
        <v>1144333.75</v>
      </c>
      <c r="I57" s="18">
        <f t="shared" si="3"/>
        <v>1144333.75</v>
      </c>
      <c r="J57" s="25">
        <v>926100</v>
      </c>
      <c r="K57" s="21">
        <v>955000</v>
      </c>
      <c r="L57" s="22">
        <v>1003775</v>
      </c>
    </row>
    <row r="58" spans="1:12" ht="45">
      <c r="A58" s="16">
        <f t="shared" si="4"/>
        <v>30</v>
      </c>
      <c r="B58" s="24" t="s">
        <v>43</v>
      </c>
      <c r="C58" s="16" t="s">
        <v>15</v>
      </c>
      <c r="D58" s="16">
        <v>1</v>
      </c>
      <c r="E58" s="18">
        <f t="shared" si="0"/>
        <v>961625</v>
      </c>
      <c r="F58" s="19">
        <v>0.19</v>
      </c>
      <c r="G58" s="18">
        <f t="shared" si="1"/>
        <v>182708.75</v>
      </c>
      <c r="H58" s="18">
        <f t="shared" si="2"/>
        <v>1144333.75</v>
      </c>
      <c r="I58" s="18">
        <f t="shared" si="3"/>
        <v>1144333.75</v>
      </c>
      <c r="J58" s="25">
        <v>926100</v>
      </c>
      <c r="K58" s="21">
        <v>955000</v>
      </c>
      <c r="L58" s="22">
        <v>1003775</v>
      </c>
    </row>
    <row r="59" spans="1:12" ht="22.5" customHeight="1">
      <c r="A59" s="16">
        <f t="shared" si="4"/>
        <v>31</v>
      </c>
      <c r="B59" s="24" t="s">
        <v>44</v>
      </c>
      <c r="C59" s="16" t="s">
        <v>15</v>
      </c>
      <c r="D59" s="16">
        <v>1</v>
      </c>
      <c r="E59" s="18">
        <f t="shared" si="0"/>
        <v>293104</v>
      </c>
      <c r="F59" s="19">
        <v>0.19</v>
      </c>
      <c r="G59" s="18">
        <f t="shared" si="1"/>
        <v>55689.760000000002</v>
      </c>
      <c r="H59" s="18">
        <f t="shared" si="2"/>
        <v>348793.76</v>
      </c>
      <c r="I59" s="18">
        <f t="shared" si="3"/>
        <v>348793.76</v>
      </c>
      <c r="J59" s="25">
        <v>385500</v>
      </c>
      <c r="K59" s="21">
        <v>288000</v>
      </c>
      <c r="L59" s="22">
        <v>205812</v>
      </c>
    </row>
    <row r="60" spans="1:12" ht="29.45" customHeight="1">
      <c r="A60" s="16">
        <f t="shared" si="4"/>
        <v>32</v>
      </c>
      <c r="B60" s="24" t="s">
        <v>45</v>
      </c>
      <c r="C60" s="16" t="s">
        <v>15</v>
      </c>
      <c r="D60" s="16">
        <v>1</v>
      </c>
      <c r="E60" s="18">
        <f t="shared" si="0"/>
        <v>293104</v>
      </c>
      <c r="F60" s="19">
        <v>0.19</v>
      </c>
      <c r="G60" s="18">
        <f t="shared" si="1"/>
        <v>55689.760000000002</v>
      </c>
      <c r="H60" s="18">
        <f t="shared" si="2"/>
        <v>348793.76</v>
      </c>
      <c r="I60" s="18">
        <f t="shared" si="3"/>
        <v>348793.76</v>
      </c>
      <c r="J60" s="25">
        <v>385500</v>
      </c>
      <c r="K60" s="21">
        <v>288000</v>
      </c>
      <c r="L60" s="22">
        <v>205812</v>
      </c>
    </row>
    <row r="61" spans="1:12" ht="33.75">
      <c r="A61" s="16">
        <f t="shared" si="4"/>
        <v>33</v>
      </c>
      <c r="B61" s="24" t="s">
        <v>46</v>
      </c>
      <c r="C61" s="16" t="s">
        <v>47</v>
      </c>
      <c r="D61" s="16">
        <v>1</v>
      </c>
      <c r="E61" s="18">
        <f t="shared" si="0"/>
        <v>47800</v>
      </c>
      <c r="F61" s="19">
        <v>0.19</v>
      </c>
      <c r="G61" s="18">
        <f t="shared" si="1"/>
        <v>9082</v>
      </c>
      <c r="H61" s="18">
        <f t="shared" si="2"/>
        <v>56882</v>
      </c>
      <c r="I61" s="18">
        <f t="shared" si="3"/>
        <v>56882</v>
      </c>
      <c r="J61" s="25">
        <v>34300</v>
      </c>
      <c r="K61" s="21">
        <v>64000</v>
      </c>
      <c r="L61" s="22">
        <v>45099</v>
      </c>
    </row>
    <row r="62" spans="1:12" ht="33.75">
      <c r="A62" s="16">
        <f t="shared" si="4"/>
        <v>34</v>
      </c>
      <c r="B62" s="24" t="s">
        <v>48</v>
      </c>
      <c r="C62" s="16" t="s">
        <v>15</v>
      </c>
      <c r="D62" s="16">
        <v>1</v>
      </c>
      <c r="E62" s="18">
        <f t="shared" si="0"/>
        <v>524737</v>
      </c>
      <c r="F62" s="19">
        <v>0.19</v>
      </c>
      <c r="G62" s="18">
        <f t="shared" si="1"/>
        <v>99700.03</v>
      </c>
      <c r="H62" s="18">
        <f t="shared" si="2"/>
        <v>624437.03</v>
      </c>
      <c r="I62" s="18">
        <f t="shared" si="3"/>
        <v>624437.03</v>
      </c>
      <c r="J62" s="25">
        <v>556500</v>
      </c>
      <c r="K62" s="21">
        <v>453000</v>
      </c>
      <c r="L62" s="22">
        <v>564712</v>
      </c>
    </row>
    <row r="63" spans="1:12" ht="33.75">
      <c r="A63" s="16">
        <f t="shared" si="4"/>
        <v>35</v>
      </c>
      <c r="B63" s="24" t="s">
        <v>49</v>
      </c>
      <c r="C63" s="16" t="s">
        <v>15</v>
      </c>
      <c r="D63" s="16">
        <v>1</v>
      </c>
      <c r="E63" s="18">
        <f t="shared" si="0"/>
        <v>329666</v>
      </c>
      <c r="F63" s="19">
        <v>0.19</v>
      </c>
      <c r="G63" s="18">
        <f t="shared" si="1"/>
        <v>62636.54</v>
      </c>
      <c r="H63" s="18">
        <f t="shared" si="2"/>
        <v>392302.54</v>
      </c>
      <c r="I63" s="18">
        <f t="shared" si="3"/>
        <v>392302.54</v>
      </c>
      <c r="J63" s="25">
        <v>297200</v>
      </c>
      <c r="K63" s="21">
        <v>361000</v>
      </c>
      <c r="L63" s="22">
        <v>330798</v>
      </c>
    </row>
    <row r="64" spans="1:12" ht="45">
      <c r="A64" s="16">
        <f t="shared" si="4"/>
        <v>36</v>
      </c>
      <c r="B64" s="24" t="s">
        <v>50</v>
      </c>
      <c r="C64" s="16" t="s">
        <v>51</v>
      </c>
      <c r="D64" s="16">
        <v>1</v>
      </c>
      <c r="E64" s="18">
        <f t="shared" si="0"/>
        <v>549392</v>
      </c>
      <c r="F64" s="19">
        <v>0.19</v>
      </c>
      <c r="G64" s="18">
        <f t="shared" si="1"/>
        <v>104384.48</v>
      </c>
      <c r="H64" s="18">
        <f t="shared" si="2"/>
        <v>653776.48</v>
      </c>
      <c r="I64" s="18">
        <f t="shared" si="3"/>
        <v>653776.48</v>
      </c>
      <c r="J64" s="25">
        <v>560900</v>
      </c>
      <c r="K64" s="21">
        <v>499000</v>
      </c>
      <c r="L64" s="22">
        <v>588276</v>
      </c>
    </row>
    <row r="65" spans="1:12" ht="18" customHeight="1">
      <c r="A65" s="36" t="s">
        <v>52</v>
      </c>
      <c r="B65" s="36"/>
      <c r="C65" s="36"/>
      <c r="D65" s="36"/>
      <c r="E65" s="36"/>
      <c r="F65" s="36"/>
      <c r="G65" s="36"/>
      <c r="H65" s="36"/>
      <c r="I65" s="36"/>
      <c r="J65" s="26"/>
      <c r="K65" s="14"/>
      <c r="L65" s="15"/>
    </row>
    <row r="66" spans="1:12" ht="33.75">
      <c r="A66" s="16">
        <f>+A64+1</f>
        <v>37</v>
      </c>
      <c r="B66" s="24" t="s">
        <v>29</v>
      </c>
      <c r="C66" s="16" t="s">
        <v>30</v>
      </c>
      <c r="D66" s="16">
        <v>1</v>
      </c>
      <c r="E66" s="18">
        <f t="shared" ref="E66:E85" si="5">ROUND(((J66+K66+L66)/3),0)</f>
        <v>86895</v>
      </c>
      <c r="F66" s="19">
        <v>0.19</v>
      </c>
      <c r="G66" s="18">
        <f t="shared" ref="G66:G85" si="6">E66*F66</f>
        <v>16510.05</v>
      </c>
      <c r="H66" s="18">
        <f t="shared" ref="H66:H85" si="7">E66+G66</f>
        <v>103405.05</v>
      </c>
      <c r="I66" s="18">
        <f t="shared" ref="I66:I85" si="8">H66*D66</f>
        <v>103405.05</v>
      </c>
      <c r="J66" s="25">
        <v>69200</v>
      </c>
      <c r="K66" s="21">
        <v>84000</v>
      </c>
      <c r="L66" s="22">
        <v>107486</v>
      </c>
    </row>
    <row r="67" spans="1:12" ht="33.75">
      <c r="A67" s="16">
        <f>+A66+1</f>
        <v>38</v>
      </c>
      <c r="B67" s="24" t="s">
        <v>31</v>
      </c>
      <c r="C67" s="16" t="s">
        <v>30</v>
      </c>
      <c r="D67" s="16">
        <v>1</v>
      </c>
      <c r="E67" s="18">
        <f t="shared" si="5"/>
        <v>86895</v>
      </c>
      <c r="F67" s="19">
        <v>0.19</v>
      </c>
      <c r="G67" s="18">
        <f t="shared" si="6"/>
        <v>16510.05</v>
      </c>
      <c r="H67" s="18">
        <f t="shared" si="7"/>
        <v>103405.05</v>
      </c>
      <c r="I67" s="18">
        <f t="shared" si="8"/>
        <v>103405.05</v>
      </c>
      <c r="J67" s="25">
        <v>69200</v>
      </c>
      <c r="K67" s="21">
        <v>84000</v>
      </c>
      <c r="L67" s="22">
        <v>107486</v>
      </c>
    </row>
    <row r="68" spans="1:12" ht="45">
      <c r="A68" s="16">
        <f t="shared" ref="A68:A85" si="9">+A67+1</f>
        <v>39</v>
      </c>
      <c r="B68" s="24" t="s">
        <v>32</v>
      </c>
      <c r="C68" s="16" t="s">
        <v>15</v>
      </c>
      <c r="D68" s="16">
        <v>1</v>
      </c>
      <c r="E68" s="18">
        <f t="shared" si="5"/>
        <v>159869</v>
      </c>
      <c r="F68" s="19">
        <v>0.19</v>
      </c>
      <c r="G68" s="18">
        <f t="shared" si="6"/>
        <v>30375.11</v>
      </c>
      <c r="H68" s="18">
        <f t="shared" si="7"/>
        <v>190244.11</v>
      </c>
      <c r="I68" s="18">
        <f t="shared" si="8"/>
        <v>190244.11</v>
      </c>
      <c r="J68" s="25">
        <v>139700</v>
      </c>
      <c r="K68" s="21">
        <v>155000</v>
      </c>
      <c r="L68" s="22">
        <v>184908</v>
      </c>
    </row>
    <row r="69" spans="1:12" ht="45">
      <c r="A69" s="16">
        <f t="shared" si="9"/>
        <v>40</v>
      </c>
      <c r="B69" s="24" t="s">
        <v>33</v>
      </c>
      <c r="C69" s="16" t="s">
        <v>15</v>
      </c>
      <c r="D69" s="16">
        <v>1</v>
      </c>
      <c r="E69" s="18">
        <f t="shared" si="5"/>
        <v>159869</v>
      </c>
      <c r="F69" s="19">
        <v>0.19</v>
      </c>
      <c r="G69" s="18">
        <f t="shared" si="6"/>
        <v>30375.11</v>
      </c>
      <c r="H69" s="18">
        <f t="shared" si="7"/>
        <v>190244.11</v>
      </c>
      <c r="I69" s="18">
        <f t="shared" si="8"/>
        <v>190244.11</v>
      </c>
      <c r="J69" s="25">
        <v>139700</v>
      </c>
      <c r="K69" s="21">
        <v>155000</v>
      </c>
      <c r="L69" s="22">
        <v>184908</v>
      </c>
    </row>
    <row r="70" spans="1:12" ht="33.75">
      <c r="A70" s="16">
        <f t="shared" si="9"/>
        <v>41</v>
      </c>
      <c r="B70" s="24" t="s">
        <v>34</v>
      </c>
      <c r="C70" s="16" t="s">
        <v>15</v>
      </c>
      <c r="D70" s="16">
        <v>1</v>
      </c>
      <c r="E70" s="18">
        <f t="shared" si="5"/>
        <v>202017</v>
      </c>
      <c r="F70" s="19">
        <v>0.19</v>
      </c>
      <c r="G70" s="18">
        <f t="shared" si="6"/>
        <v>38383.230000000003</v>
      </c>
      <c r="H70" s="18">
        <f t="shared" si="7"/>
        <v>240400.23</v>
      </c>
      <c r="I70" s="18">
        <f t="shared" si="8"/>
        <v>240400.23</v>
      </c>
      <c r="J70" s="25">
        <v>202300</v>
      </c>
      <c r="K70" s="21">
        <v>178000</v>
      </c>
      <c r="L70" s="22">
        <v>225750</v>
      </c>
    </row>
    <row r="71" spans="1:12" ht="33.75">
      <c r="A71" s="16">
        <f t="shared" si="9"/>
        <v>42</v>
      </c>
      <c r="B71" s="24" t="s">
        <v>35</v>
      </c>
      <c r="C71" s="16" t="s">
        <v>15</v>
      </c>
      <c r="D71" s="16">
        <v>1</v>
      </c>
      <c r="E71" s="18">
        <f t="shared" si="5"/>
        <v>110100</v>
      </c>
      <c r="F71" s="19">
        <v>0.19</v>
      </c>
      <c r="G71" s="18">
        <f t="shared" si="6"/>
        <v>20919</v>
      </c>
      <c r="H71" s="18">
        <f t="shared" si="7"/>
        <v>131019</v>
      </c>
      <c r="I71" s="18">
        <f t="shared" si="8"/>
        <v>131019</v>
      </c>
      <c r="J71" s="25">
        <v>109900</v>
      </c>
      <c r="K71" s="21">
        <v>95000</v>
      </c>
      <c r="L71" s="22">
        <v>125399</v>
      </c>
    </row>
    <row r="72" spans="1:12" ht="33.75">
      <c r="A72" s="16">
        <f t="shared" si="9"/>
        <v>43</v>
      </c>
      <c r="B72" s="24" t="s">
        <v>36</v>
      </c>
      <c r="C72" s="16" t="s">
        <v>15</v>
      </c>
      <c r="D72" s="16">
        <v>1</v>
      </c>
      <c r="E72" s="18">
        <f t="shared" si="5"/>
        <v>110100</v>
      </c>
      <c r="F72" s="19">
        <v>0.19</v>
      </c>
      <c r="G72" s="18">
        <f t="shared" si="6"/>
        <v>20919</v>
      </c>
      <c r="H72" s="18">
        <f t="shared" si="7"/>
        <v>131019</v>
      </c>
      <c r="I72" s="18">
        <f t="shared" si="8"/>
        <v>131019</v>
      </c>
      <c r="J72" s="25">
        <v>109900</v>
      </c>
      <c r="K72" s="21">
        <v>95000</v>
      </c>
      <c r="L72" s="22">
        <v>125399</v>
      </c>
    </row>
    <row r="73" spans="1:12" ht="33.75">
      <c r="A73" s="16">
        <f t="shared" si="9"/>
        <v>44</v>
      </c>
      <c r="B73" s="24" t="s">
        <v>37</v>
      </c>
      <c r="C73" s="16" t="s">
        <v>15</v>
      </c>
      <c r="D73" s="16">
        <v>1</v>
      </c>
      <c r="E73" s="18">
        <f t="shared" si="5"/>
        <v>110100</v>
      </c>
      <c r="F73" s="19">
        <v>0.19</v>
      </c>
      <c r="G73" s="18">
        <f t="shared" si="6"/>
        <v>20919</v>
      </c>
      <c r="H73" s="18">
        <f t="shared" si="7"/>
        <v>131019</v>
      </c>
      <c r="I73" s="18">
        <f t="shared" si="8"/>
        <v>131019</v>
      </c>
      <c r="J73" s="25">
        <v>109900</v>
      </c>
      <c r="K73" s="21">
        <v>95000</v>
      </c>
      <c r="L73" s="22">
        <v>125399</v>
      </c>
    </row>
    <row r="74" spans="1:12" ht="33.75">
      <c r="A74" s="16">
        <f t="shared" si="9"/>
        <v>45</v>
      </c>
      <c r="B74" s="24" t="s">
        <v>38</v>
      </c>
      <c r="C74" s="16" t="s">
        <v>15</v>
      </c>
      <c r="D74" s="16">
        <v>1</v>
      </c>
      <c r="E74" s="18">
        <f t="shared" si="5"/>
        <v>387570</v>
      </c>
      <c r="F74" s="19">
        <v>0.19</v>
      </c>
      <c r="G74" s="18">
        <f t="shared" si="6"/>
        <v>73638.3</v>
      </c>
      <c r="H74" s="18">
        <f t="shared" si="7"/>
        <v>461208.3</v>
      </c>
      <c r="I74" s="18">
        <f t="shared" si="8"/>
        <v>461208.3</v>
      </c>
      <c r="J74" s="25">
        <v>416400</v>
      </c>
      <c r="K74" s="21">
        <v>390000</v>
      </c>
      <c r="L74" s="22">
        <v>356309</v>
      </c>
    </row>
    <row r="75" spans="1:12" ht="33.75">
      <c r="A75" s="16">
        <f t="shared" si="9"/>
        <v>46</v>
      </c>
      <c r="B75" s="24" t="s">
        <v>39</v>
      </c>
      <c r="C75" s="16" t="s">
        <v>15</v>
      </c>
      <c r="D75" s="16">
        <v>1</v>
      </c>
      <c r="E75" s="18">
        <f t="shared" si="5"/>
        <v>387570</v>
      </c>
      <c r="F75" s="19">
        <v>0.19</v>
      </c>
      <c r="G75" s="18">
        <f t="shared" si="6"/>
        <v>73638.3</v>
      </c>
      <c r="H75" s="18">
        <f t="shared" si="7"/>
        <v>461208.3</v>
      </c>
      <c r="I75" s="18">
        <f t="shared" si="8"/>
        <v>461208.3</v>
      </c>
      <c r="J75" s="25">
        <v>416400</v>
      </c>
      <c r="K75" s="21">
        <v>390000</v>
      </c>
      <c r="L75" s="22">
        <v>356309</v>
      </c>
    </row>
    <row r="76" spans="1:12" ht="33.75">
      <c r="A76" s="16">
        <f t="shared" si="9"/>
        <v>47</v>
      </c>
      <c r="B76" s="24" t="s">
        <v>40</v>
      </c>
      <c r="C76" s="16" t="s">
        <v>15</v>
      </c>
      <c r="D76" s="16">
        <v>1</v>
      </c>
      <c r="E76" s="18">
        <f t="shared" si="5"/>
        <v>1151892</v>
      </c>
      <c r="F76" s="19">
        <v>0.19</v>
      </c>
      <c r="G76" s="18">
        <f t="shared" si="6"/>
        <v>218859.48</v>
      </c>
      <c r="H76" s="18">
        <f t="shared" si="7"/>
        <v>1370751.48</v>
      </c>
      <c r="I76" s="18">
        <f t="shared" si="8"/>
        <v>1370751.48</v>
      </c>
      <c r="J76" s="25">
        <v>1180300</v>
      </c>
      <c r="K76" s="21">
        <v>985000</v>
      </c>
      <c r="L76" s="22">
        <v>1290375</v>
      </c>
    </row>
    <row r="77" spans="1:12" ht="33.75">
      <c r="A77" s="16">
        <f t="shared" si="9"/>
        <v>48</v>
      </c>
      <c r="B77" s="24" t="s">
        <v>41</v>
      </c>
      <c r="C77" s="16" t="s">
        <v>15</v>
      </c>
      <c r="D77" s="16">
        <v>1</v>
      </c>
      <c r="E77" s="18">
        <f t="shared" si="5"/>
        <v>1151892</v>
      </c>
      <c r="F77" s="19">
        <v>0.19</v>
      </c>
      <c r="G77" s="18">
        <f t="shared" si="6"/>
        <v>218859.48</v>
      </c>
      <c r="H77" s="18">
        <f t="shared" si="7"/>
        <v>1370751.48</v>
      </c>
      <c r="I77" s="18">
        <f t="shared" si="8"/>
        <v>1370751.48</v>
      </c>
      <c r="J77" s="25">
        <v>1180300</v>
      </c>
      <c r="K77" s="21">
        <v>985000</v>
      </c>
      <c r="L77" s="22">
        <v>1290375</v>
      </c>
    </row>
    <row r="78" spans="1:12" ht="45">
      <c r="A78" s="16">
        <f t="shared" si="9"/>
        <v>49</v>
      </c>
      <c r="B78" s="24" t="s">
        <v>42</v>
      </c>
      <c r="C78" s="16" t="s">
        <v>15</v>
      </c>
      <c r="D78" s="16">
        <v>1</v>
      </c>
      <c r="E78" s="18">
        <f t="shared" si="5"/>
        <v>961625</v>
      </c>
      <c r="F78" s="19">
        <v>0.19</v>
      </c>
      <c r="G78" s="18">
        <f t="shared" si="6"/>
        <v>182708.75</v>
      </c>
      <c r="H78" s="18">
        <f t="shared" si="7"/>
        <v>1144333.75</v>
      </c>
      <c r="I78" s="18">
        <f t="shared" si="8"/>
        <v>1144333.75</v>
      </c>
      <c r="J78" s="25">
        <v>926100</v>
      </c>
      <c r="K78" s="21">
        <v>955000</v>
      </c>
      <c r="L78" s="22">
        <v>1003775</v>
      </c>
    </row>
    <row r="79" spans="1:12" ht="45">
      <c r="A79" s="16">
        <f t="shared" si="9"/>
        <v>50</v>
      </c>
      <c r="B79" s="24" t="s">
        <v>43</v>
      </c>
      <c r="C79" s="16" t="s">
        <v>15</v>
      </c>
      <c r="D79" s="16">
        <v>1</v>
      </c>
      <c r="E79" s="18">
        <f t="shared" si="5"/>
        <v>961625</v>
      </c>
      <c r="F79" s="19">
        <v>0.19</v>
      </c>
      <c r="G79" s="18">
        <f t="shared" si="6"/>
        <v>182708.75</v>
      </c>
      <c r="H79" s="18">
        <f t="shared" si="7"/>
        <v>1144333.75</v>
      </c>
      <c r="I79" s="18">
        <f t="shared" si="8"/>
        <v>1144333.75</v>
      </c>
      <c r="J79" s="25">
        <v>926100</v>
      </c>
      <c r="K79" s="21">
        <v>955000</v>
      </c>
      <c r="L79" s="22">
        <v>1003775</v>
      </c>
    </row>
    <row r="80" spans="1:12" ht="18.75" customHeight="1">
      <c r="A80" s="16">
        <f t="shared" si="9"/>
        <v>51</v>
      </c>
      <c r="B80" s="24" t="s">
        <v>44</v>
      </c>
      <c r="C80" s="16" t="s">
        <v>15</v>
      </c>
      <c r="D80" s="16">
        <v>1</v>
      </c>
      <c r="E80" s="18">
        <f t="shared" si="5"/>
        <v>293104</v>
      </c>
      <c r="F80" s="19">
        <v>0.19</v>
      </c>
      <c r="G80" s="18">
        <f t="shared" si="6"/>
        <v>55689.760000000002</v>
      </c>
      <c r="H80" s="18">
        <f t="shared" si="7"/>
        <v>348793.76</v>
      </c>
      <c r="I80" s="18">
        <f t="shared" si="8"/>
        <v>348793.76</v>
      </c>
      <c r="J80" s="25">
        <v>385500</v>
      </c>
      <c r="K80" s="21">
        <v>288000</v>
      </c>
      <c r="L80" s="22">
        <v>205812</v>
      </c>
    </row>
    <row r="81" spans="1:12" ht="27" customHeight="1">
      <c r="A81" s="16">
        <f t="shared" si="9"/>
        <v>52</v>
      </c>
      <c r="B81" s="24" t="s">
        <v>45</v>
      </c>
      <c r="C81" s="16" t="s">
        <v>15</v>
      </c>
      <c r="D81" s="16">
        <v>1</v>
      </c>
      <c r="E81" s="18">
        <f t="shared" si="5"/>
        <v>293104</v>
      </c>
      <c r="F81" s="19">
        <v>0.19</v>
      </c>
      <c r="G81" s="18">
        <f t="shared" si="6"/>
        <v>55689.760000000002</v>
      </c>
      <c r="H81" s="18">
        <f t="shared" si="7"/>
        <v>348793.76</v>
      </c>
      <c r="I81" s="18">
        <f t="shared" si="8"/>
        <v>348793.76</v>
      </c>
      <c r="J81" s="25">
        <v>385500</v>
      </c>
      <c r="K81" s="21">
        <v>288000</v>
      </c>
      <c r="L81" s="22">
        <v>205812</v>
      </c>
    </row>
    <row r="82" spans="1:12" ht="33.75">
      <c r="A82" s="16">
        <f t="shared" si="9"/>
        <v>53</v>
      </c>
      <c r="B82" s="24" t="s">
        <v>46</v>
      </c>
      <c r="C82" s="16" t="s">
        <v>47</v>
      </c>
      <c r="D82" s="16">
        <v>1</v>
      </c>
      <c r="E82" s="18">
        <f t="shared" si="5"/>
        <v>47800</v>
      </c>
      <c r="F82" s="19">
        <v>0.19</v>
      </c>
      <c r="G82" s="18">
        <f t="shared" si="6"/>
        <v>9082</v>
      </c>
      <c r="H82" s="18">
        <f t="shared" si="7"/>
        <v>56882</v>
      </c>
      <c r="I82" s="18">
        <f t="shared" si="8"/>
        <v>56882</v>
      </c>
      <c r="J82" s="25">
        <v>34300</v>
      </c>
      <c r="K82" s="21">
        <v>64000</v>
      </c>
      <c r="L82" s="22">
        <v>45099</v>
      </c>
    </row>
    <row r="83" spans="1:12" ht="33.75">
      <c r="A83" s="16">
        <f t="shared" si="9"/>
        <v>54</v>
      </c>
      <c r="B83" s="24" t="s">
        <v>48</v>
      </c>
      <c r="C83" s="16" t="s">
        <v>15</v>
      </c>
      <c r="D83" s="16">
        <v>1</v>
      </c>
      <c r="E83" s="18">
        <f t="shared" si="5"/>
        <v>524737</v>
      </c>
      <c r="F83" s="19">
        <v>0.19</v>
      </c>
      <c r="G83" s="18">
        <f t="shared" si="6"/>
        <v>99700.03</v>
      </c>
      <c r="H83" s="18">
        <f t="shared" si="7"/>
        <v>624437.03</v>
      </c>
      <c r="I83" s="18">
        <f t="shared" si="8"/>
        <v>624437.03</v>
      </c>
      <c r="J83" s="25">
        <v>556500</v>
      </c>
      <c r="K83" s="21">
        <v>453000</v>
      </c>
      <c r="L83" s="22">
        <v>564712</v>
      </c>
    </row>
    <row r="84" spans="1:12" ht="33.75">
      <c r="A84" s="16">
        <f t="shared" si="9"/>
        <v>55</v>
      </c>
      <c r="B84" s="24" t="s">
        <v>49</v>
      </c>
      <c r="C84" s="16" t="s">
        <v>15</v>
      </c>
      <c r="D84" s="16">
        <v>1</v>
      </c>
      <c r="E84" s="18">
        <f t="shared" si="5"/>
        <v>329666</v>
      </c>
      <c r="F84" s="19">
        <v>0.19</v>
      </c>
      <c r="G84" s="18">
        <f t="shared" si="6"/>
        <v>62636.54</v>
      </c>
      <c r="H84" s="18">
        <f t="shared" si="7"/>
        <v>392302.54</v>
      </c>
      <c r="I84" s="18">
        <f t="shared" si="8"/>
        <v>392302.54</v>
      </c>
      <c r="J84" s="25">
        <v>297200</v>
      </c>
      <c r="K84" s="21">
        <v>361000</v>
      </c>
      <c r="L84" s="22">
        <v>330798</v>
      </c>
    </row>
    <row r="85" spans="1:12" ht="45">
      <c r="A85" s="16">
        <f t="shared" si="9"/>
        <v>56</v>
      </c>
      <c r="B85" s="24" t="s">
        <v>50</v>
      </c>
      <c r="C85" s="16" t="s">
        <v>51</v>
      </c>
      <c r="D85" s="16">
        <v>1</v>
      </c>
      <c r="E85" s="18">
        <f t="shared" si="5"/>
        <v>549392</v>
      </c>
      <c r="F85" s="19">
        <v>0.19</v>
      </c>
      <c r="G85" s="18">
        <f t="shared" si="6"/>
        <v>104384.48</v>
      </c>
      <c r="H85" s="18">
        <f t="shared" si="7"/>
        <v>653776.48</v>
      </c>
      <c r="I85" s="18">
        <f t="shared" si="8"/>
        <v>653776.48</v>
      </c>
      <c r="J85" s="25">
        <v>560900</v>
      </c>
      <c r="K85" s="21">
        <v>499000</v>
      </c>
      <c r="L85" s="22">
        <v>588276</v>
      </c>
    </row>
    <row r="86" spans="1:12" ht="17.25" customHeight="1">
      <c r="A86" s="36" t="s">
        <v>53</v>
      </c>
      <c r="B86" s="36"/>
      <c r="C86" s="36"/>
      <c r="D86" s="36"/>
      <c r="E86" s="36"/>
      <c r="F86" s="36"/>
      <c r="G86" s="36"/>
      <c r="H86" s="36"/>
      <c r="I86" s="36"/>
      <c r="J86" s="26"/>
      <c r="K86" s="14"/>
      <c r="L86" s="15"/>
    </row>
    <row r="87" spans="1:12" ht="33.75">
      <c r="A87" s="16">
        <f>+A85+1</f>
        <v>57</v>
      </c>
      <c r="B87" s="24" t="s">
        <v>29</v>
      </c>
      <c r="C87" s="16" t="s">
        <v>30</v>
      </c>
      <c r="D87" s="16">
        <v>1</v>
      </c>
      <c r="E87" s="18">
        <f t="shared" ref="E87:E106" si="10">ROUND(((J87+K87+L87)/3),0)</f>
        <v>86895</v>
      </c>
      <c r="F87" s="19">
        <v>0.19</v>
      </c>
      <c r="G87" s="18">
        <f t="shared" ref="G87:G106" si="11">E87*F87</f>
        <v>16510.05</v>
      </c>
      <c r="H87" s="18">
        <f t="shared" ref="H87:H106" si="12">E87+G87</f>
        <v>103405.05</v>
      </c>
      <c r="I87" s="18">
        <f t="shared" ref="I87:I106" si="13">H87*D87</f>
        <v>103405.05</v>
      </c>
      <c r="J87" s="25">
        <v>69200</v>
      </c>
      <c r="K87" s="21">
        <v>84000</v>
      </c>
      <c r="L87" s="22">
        <v>107486</v>
      </c>
    </row>
    <row r="88" spans="1:12" ht="33.75">
      <c r="A88" s="16">
        <f>+A87+1</f>
        <v>58</v>
      </c>
      <c r="B88" s="24" t="s">
        <v>31</v>
      </c>
      <c r="C88" s="16" t="s">
        <v>30</v>
      </c>
      <c r="D88" s="16">
        <v>1</v>
      </c>
      <c r="E88" s="18">
        <f t="shared" si="10"/>
        <v>86895</v>
      </c>
      <c r="F88" s="19">
        <v>0.19</v>
      </c>
      <c r="G88" s="18">
        <f t="shared" si="11"/>
        <v>16510.05</v>
      </c>
      <c r="H88" s="18">
        <f t="shared" si="12"/>
        <v>103405.05</v>
      </c>
      <c r="I88" s="18">
        <f t="shared" si="13"/>
        <v>103405.05</v>
      </c>
      <c r="J88" s="25">
        <v>69200</v>
      </c>
      <c r="K88" s="21">
        <v>84000</v>
      </c>
      <c r="L88" s="22">
        <v>107486</v>
      </c>
    </row>
    <row r="89" spans="1:12" ht="45">
      <c r="A89" s="16">
        <f t="shared" ref="A89:A106" si="14">+A88+1</f>
        <v>59</v>
      </c>
      <c r="B89" s="24" t="s">
        <v>32</v>
      </c>
      <c r="C89" s="16" t="s">
        <v>15</v>
      </c>
      <c r="D89" s="16">
        <v>1</v>
      </c>
      <c r="E89" s="18">
        <f t="shared" si="10"/>
        <v>159869</v>
      </c>
      <c r="F89" s="19">
        <v>0.19</v>
      </c>
      <c r="G89" s="18">
        <f t="shared" si="11"/>
        <v>30375.11</v>
      </c>
      <c r="H89" s="18">
        <f t="shared" si="12"/>
        <v>190244.11</v>
      </c>
      <c r="I89" s="18">
        <f t="shared" si="13"/>
        <v>190244.11</v>
      </c>
      <c r="J89" s="25">
        <v>139700</v>
      </c>
      <c r="K89" s="21">
        <v>155000</v>
      </c>
      <c r="L89" s="22">
        <v>184908</v>
      </c>
    </row>
    <row r="90" spans="1:12" ht="45">
      <c r="A90" s="16">
        <f t="shared" si="14"/>
        <v>60</v>
      </c>
      <c r="B90" s="24" t="s">
        <v>33</v>
      </c>
      <c r="C90" s="16" t="s">
        <v>15</v>
      </c>
      <c r="D90" s="16">
        <v>1</v>
      </c>
      <c r="E90" s="18">
        <f t="shared" si="10"/>
        <v>159869</v>
      </c>
      <c r="F90" s="19">
        <v>0.19</v>
      </c>
      <c r="G90" s="18">
        <f t="shared" si="11"/>
        <v>30375.11</v>
      </c>
      <c r="H90" s="18">
        <f t="shared" si="12"/>
        <v>190244.11</v>
      </c>
      <c r="I90" s="18">
        <f t="shared" si="13"/>
        <v>190244.11</v>
      </c>
      <c r="J90" s="25">
        <v>139700</v>
      </c>
      <c r="K90" s="21">
        <v>155000</v>
      </c>
      <c r="L90" s="22">
        <v>184908</v>
      </c>
    </row>
    <row r="91" spans="1:12" ht="33.75">
      <c r="A91" s="16">
        <f t="shared" si="14"/>
        <v>61</v>
      </c>
      <c r="B91" s="24" t="s">
        <v>34</v>
      </c>
      <c r="C91" s="16" t="s">
        <v>15</v>
      </c>
      <c r="D91" s="16">
        <v>1</v>
      </c>
      <c r="E91" s="18">
        <f t="shared" si="10"/>
        <v>202017</v>
      </c>
      <c r="F91" s="19">
        <v>0.19</v>
      </c>
      <c r="G91" s="18">
        <f t="shared" si="11"/>
        <v>38383.230000000003</v>
      </c>
      <c r="H91" s="18">
        <f t="shared" si="12"/>
        <v>240400.23</v>
      </c>
      <c r="I91" s="18">
        <f t="shared" si="13"/>
        <v>240400.23</v>
      </c>
      <c r="J91" s="25">
        <v>202300</v>
      </c>
      <c r="K91" s="21">
        <v>178000</v>
      </c>
      <c r="L91" s="22">
        <v>225750</v>
      </c>
    </row>
    <row r="92" spans="1:12" ht="33.75">
      <c r="A92" s="16">
        <f t="shared" si="14"/>
        <v>62</v>
      </c>
      <c r="B92" s="24" t="s">
        <v>35</v>
      </c>
      <c r="C92" s="16" t="s">
        <v>15</v>
      </c>
      <c r="D92" s="16">
        <v>1</v>
      </c>
      <c r="E92" s="18">
        <f t="shared" si="10"/>
        <v>110100</v>
      </c>
      <c r="F92" s="19">
        <v>0.19</v>
      </c>
      <c r="G92" s="18">
        <f t="shared" si="11"/>
        <v>20919</v>
      </c>
      <c r="H92" s="18">
        <f t="shared" si="12"/>
        <v>131019</v>
      </c>
      <c r="I92" s="18">
        <f t="shared" si="13"/>
        <v>131019</v>
      </c>
      <c r="J92" s="25">
        <v>109900</v>
      </c>
      <c r="K92" s="21">
        <v>95000</v>
      </c>
      <c r="L92" s="22">
        <v>125399</v>
      </c>
    </row>
    <row r="93" spans="1:12" ht="33.75">
      <c r="A93" s="16">
        <f t="shared" si="14"/>
        <v>63</v>
      </c>
      <c r="B93" s="24" t="s">
        <v>36</v>
      </c>
      <c r="C93" s="16" t="s">
        <v>15</v>
      </c>
      <c r="D93" s="16">
        <v>1</v>
      </c>
      <c r="E93" s="18">
        <f t="shared" si="10"/>
        <v>110100</v>
      </c>
      <c r="F93" s="19">
        <v>0.19</v>
      </c>
      <c r="G93" s="18">
        <f t="shared" si="11"/>
        <v>20919</v>
      </c>
      <c r="H93" s="18">
        <f t="shared" si="12"/>
        <v>131019</v>
      </c>
      <c r="I93" s="18">
        <f t="shared" si="13"/>
        <v>131019</v>
      </c>
      <c r="J93" s="25">
        <v>109900</v>
      </c>
      <c r="K93" s="21">
        <v>95000</v>
      </c>
      <c r="L93" s="22">
        <v>125399</v>
      </c>
    </row>
    <row r="94" spans="1:12" ht="33.75">
      <c r="A94" s="16">
        <f t="shared" si="14"/>
        <v>64</v>
      </c>
      <c r="B94" s="24" t="s">
        <v>37</v>
      </c>
      <c r="C94" s="16" t="s">
        <v>15</v>
      </c>
      <c r="D94" s="16">
        <v>1</v>
      </c>
      <c r="E94" s="18">
        <f t="shared" si="10"/>
        <v>110100</v>
      </c>
      <c r="F94" s="19">
        <v>0.19</v>
      </c>
      <c r="G94" s="18">
        <f t="shared" si="11"/>
        <v>20919</v>
      </c>
      <c r="H94" s="18">
        <f t="shared" si="12"/>
        <v>131019</v>
      </c>
      <c r="I94" s="18">
        <f t="shared" si="13"/>
        <v>131019</v>
      </c>
      <c r="J94" s="25">
        <v>109900</v>
      </c>
      <c r="K94" s="21">
        <v>95000</v>
      </c>
      <c r="L94" s="22">
        <v>125399</v>
      </c>
    </row>
    <row r="95" spans="1:12" ht="33.75">
      <c r="A95" s="16">
        <f t="shared" si="14"/>
        <v>65</v>
      </c>
      <c r="B95" s="24" t="s">
        <v>38</v>
      </c>
      <c r="C95" s="16" t="s">
        <v>15</v>
      </c>
      <c r="D95" s="16">
        <v>1</v>
      </c>
      <c r="E95" s="18">
        <f t="shared" si="10"/>
        <v>387570</v>
      </c>
      <c r="F95" s="19">
        <v>0.19</v>
      </c>
      <c r="G95" s="18">
        <f t="shared" si="11"/>
        <v>73638.3</v>
      </c>
      <c r="H95" s="18">
        <f t="shared" si="12"/>
        <v>461208.3</v>
      </c>
      <c r="I95" s="18">
        <f t="shared" si="13"/>
        <v>461208.3</v>
      </c>
      <c r="J95" s="25">
        <v>416400</v>
      </c>
      <c r="K95" s="21">
        <v>390000</v>
      </c>
      <c r="L95" s="22">
        <v>356309</v>
      </c>
    </row>
    <row r="96" spans="1:12" ht="33.75">
      <c r="A96" s="16">
        <f t="shared" si="14"/>
        <v>66</v>
      </c>
      <c r="B96" s="24" t="s">
        <v>39</v>
      </c>
      <c r="C96" s="16" t="s">
        <v>15</v>
      </c>
      <c r="D96" s="16">
        <v>1</v>
      </c>
      <c r="E96" s="18">
        <f t="shared" si="10"/>
        <v>387570</v>
      </c>
      <c r="F96" s="19">
        <v>0.19</v>
      </c>
      <c r="G96" s="18">
        <f t="shared" si="11"/>
        <v>73638.3</v>
      </c>
      <c r="H96" s="18">
        <f t="shared" si="12"/>
        <v>461208.3</v>
      </c>
      <c r="I96" s="18">
        <f t="shared" si="13"/>
        <v>461208.3</v>
      </c>
      <c r="J96" s="25">
        <v>416400</v>
      </c>
      <c r="K96" s="21">
        <v>390000</v>
      </c>
      <c r="L96" s="22">
        <v>356309</v>
      </c>
    </row>
    <row r="97" spans="1:12" ht="33.75">
      <c r="A97" s="16">
        <f t="shared" si="14"/>
        <v>67</v>
      </c>
      <c r="B97" s="24" t="s">
        <v>40</v>
      </c>
      <c r="C97" s="16" t="s">
        <v>15</v>
      </c>
      <c r="D97" s="16">
        <v>1</v>
      </c>
      <c r="E97" s="18">
        <f t="shared" si="10"/>
        <v>1151892</v>
      </c>
      <c r="F97" s="19">
        <v>0.19</v>
      </c>
      <c r="G97" s="18">
        <f t="shared" si="11"/>
        <v>218859.48</v>
      </c>
      <c r="H97" s="18">
        <f t="shared" si="12"/>
        <v>1370751.48</v>
      </c>
      <c r="I97" s="18">
        <f t="shared" si="13"/>
        <v>1370751.48</v>
      </c>
      <c r="J97" s="25">
        <v>1180300</v>
      </c>
      <c r="K97" s="21">
        <v>985000</v>
      </c>
      <c r="L97" s="22">
        <v>1290375</v>
      </c>
    </row>
    <row r="98" spans="1:12" ht="33.75">
      <c r="A98" s="16">
        <f t="shared" si="14"/>
        <v>68</v>
      </c>
      <c r="B98" s="24" t="s">
        <v>41</v>
      </c>
      <c r="C98" s="16" t="s">
        <v>15</v>
      </c>
      <c r="D98" s="16">
        <v>1</v>
      </c>
      <c r="E98" s="18">
        <f t="shared" si="10"/>
        <v>1151892</v>
      </c>
      <c r="F98" s="19">
        <v>0.19</v>
      </c>
      <c r="G98" s="18">
        <f t="shared" si="11"/>
        <v>218859.48</v>
      </c>
      <c r="H98" s="18">
        <f t="shared" si="12"/>
        <v>1370751.48</v>
      </c>
      <c r="I98" s="18">
        <f t="shared" si="13"/>
        <v>1370751.48</v>
      </c>
      <c r="J98" s="25">
        <v>1180300</v>
      </c>
      <c r="K98" s="21">
        <v>985000</v>
      </c>
      <c r="L98" s="22">
        <v>1290375</v>
      </c>
    </row>
    <row r="99" spans="1:12" ht="45">
      <c r="A99" s="16">
        <f t="shared" si="14"/>
        <v>69</v>
      </c>
      <c r="B99" s="24" t="s">
        <v>42</v>
      </c>
      <c r="C99" s="16" t="s">
        <v>15</v>
      </c>
      <c r="D99" s="16">
        <v>1</v>
      </c>
      <c r="E99" s="18">
        <f t="shared" si="10"/>
        <v>961625</v>
      </c>
      <c r="F99" s="19">
        <v>0.19</v>
      </c>
      <c r="G99" s="18">
        <f t="shared" si="11"/>
        <v>182708.75</v>
      </c>
      <c r="H99" s="18">
        <f t="shared" si="12"/>
        <v>1144333.75</v>
      </c>
      <c r="I99" s="18">
        <f t="shared" si="13"/>
        <v>1144333.75</v>
      </c>
      <c r="J99" s="25">
        <v>926100</v>
      </c>
      <c r="K99" s="21">
        <v>955000</v>
      </c>
      <c r="L99" s="22">
        <v>1003775</v>
      </c>
    </row>
    <row r="100" spans="1:12" ht="45">
      <c r="A100" s="16">
        <f t="shared" si="14"/>
        <v>70</v>
      </c>
      <c r="B100" s="24" t="s">
        <v>43</v>
      </c>
      <c r="C100" s="16" t="s">
        <v>15</v>
      </c>
      <c r="D100" s="16">
        <v>1</v>
      </c>
      <c r="E100" s="18">
        <f t="shared" si="10"/>
        <v>961625</v>
      </c>
      <c r="F100" s="19">
        <v>0.19</v>
      </c>
      <c r="G100" s="18">
        <f t="shared" si="11"/>
        <v>182708.75</v>
      </c>
      <c r="H100" s="18">
        <f t="shared" si="12"/>
        <v>1144333.75</v>
      </c>
      <c r="I100" s="18">
        <f t="shared" si="13"/>
        <v>1144333.75</v>
      </c>
      <c r="J100" s="25">
        <v>926100</v>
      </c>
      <c r="K100" s="21">
        <v>955000</v>
      </c>
      <c r="L100" s="22">
        <v>1003775</v>
      </c>
    </row>
    <row r="101" spans="1:12" ht="18.75" customHeight="1">
      <c r="A101" s="16">
        <f t="shared" si="14"/>
        <v>71</v>
      </c>
      <c r="B101" s="24" t="s">
        <v>44</v>
      </c>
      <c r="C101" s="16" t="s">
        <v>15</v>
      </c>
      <c r="D101" s="16">
        <v>1</v>
      </c>
      <c r="E101" s="18">
        <f t="shared" si="10"/>
        <v>293104</v>
      </c>
      <c r="F101" s="19">
        <v>0.19</v>
      </c>
      <c r="G101" s="18">
        <f t="shared" si="11"/>
        <v>55689.760000000002</v>
      </c>
      <c r="H101" s="18">
        <f t="shared" si="12"/>
        <v>348793.76</v>
      </c>
      <c r="I101" s="18">
        <f t="shared" si="13"/>
        <v>348793.76</v>
      </c>
      <c r="J101" s="25">
        <v>385500</v>
      </c>
      <c r="K101" s="21">
        <v>288000</v>
      </c>
      <c r="L101" s="22">
        <v>205812</v>
      </c>
    </row>
    <row r="102" spans="1:12" ht="33" customHeight="1">
      <c r="A102" s="16">
        <f t="shared" si="14"/>
        <v>72</v>
      </c>
      <c r="B102" s="24" t="s">
        <v>45</v>
      </c>
      <c r="C102" s="16" t="s">
        <v>15</v>
      </c>
      <c r="D102" s="16">
        <v>1</v>
      </c>
      <c r="E102" s="18">
        <f t="shared" si="10"/>
        <v>293104</v>
      </c>
      <c r="F102" s="19">
        <v>0.19</v>
      </c>
      <c r="G102" s="18">
        <f t="shared" si="11"/>
        <v>55689.760000000002</v>
      </c>
      <c r="H102" s="18">
        <f t="shared" si="12"/>
        <v>348793.76</v>
      </c>
      <c r="I102" s="18">
        <f t="shared" si="13"/>
        <v>348793.76</v>
      </c>
      <c r="J102" s="25">
        <v>385500</v>
      </c>
      <c r="K102" s="21">
        <v>288000</v>
      </c>
      <c r="L102" s="22">
        <v>205812</v>
      </c>
    </row>
    <row r="103" spans="1:12" ht="33.75">
      <c r="A103" s="16">
        <f t="shared" si="14"/>
        <v>73</v>
      </c>
      <c r="B103" s="24" t="s">
        <v>46</v>
      </c>
      <c r="C103" s="16" t="s">
        <v>47</v>
      </c>
      <c r="D103" s="16">
        <v>1</v>
      </c>
      <c r="E103" s="18">
        <f t="shared" si="10"/>
        <v>47800</v>
      </c>
      <c r="F103" s="19">
        <v>0.19</v>
      </c>
      <c r="G103" s="18">
        <f t="shared" si="11"/>
        <v>9082</v>
      </c>
      <c r="H103" s="18">
        <f t="shared" si="12"/>
        <v>56882</v>
      </c>
      <c r="I103" s="18">
        <f t="shared" si="13"/>
        <v>56882</v>
      </c>
      <c r="J103" s="25">
        <v>34300</v>
      </c>
      <c r="K103" s="21">
        <v>64000</v>
      </c>
      <c r="L103" s="22">
        <v>45099</v>
      </c>
    </row>
    <row r="104" spans="1:12" ht="33.75">
      <c r="A104" s="16">
        <f t="shared" si="14"/>
        <v>74</v>
      </c>
      <c r="B104" s="24" t="s">
        <v>48</v>
      </c>
      <c r="C104" s="16" t="s">
        <v>15</v>
      </c>
      <c r="D104" s="16">
        <v>1</v>
      </c>
      <c r="E104" s="18">
        <f t="shared" si="10"/>
        <v>524737</v>
      </c>
      <c r="F104" s="19">
        <v>0.19</v>
      </c>
      <c r="G104" s="18">
        <f t="shared" si="11"/>
        <v>99700.03</v>
      </c>
      <c r="H104" s="18">
        <f t="shared" si="12"/>
        <v>624437.03</v>
      </c>
      <c r="I104" s="18">
        <f t="shared" si="13"/>
        <v>624437.03</v>
      </c>
      <c r="J104" s="25">
        <v>556500</v>
      </c>
      <c r="K104" s="21">
        <v>453000</v>
      </c>
      <c r="L104" s="22">
        <v>564712</v>
      </c>
    </row>
    <row r="105" spans="1:12" ht="33.75">
      <c r="A105" s="16">
        <f t="shared" si="14"/>
        <v>75</v>
      </c>
      <c r="B105" s="24" t="s">
        <v>49</v>
      </c>
      <c r="C105" s="16" t="s">
        <v>15</v>
      </c>
      <c r="D105" s="16">
        <v>1</v>
      </c>
      <c r="E105" s="18">
        <f t="shared" si="10"/>
        <v>329666</v>
      </c>
      <c r="F105" s="19">
        <v>0.19</v>
      </c>
      <c r="G105" s="18">
        <f t="shared" si="11"/>
        <v>62636.54</v>
      </c>
      <c r="H105" s="18">
        <f t="shared" si="12"/>
        <v>392302.54</v>
      </c>
      <c r="I105" s="18">
        <f t="shared" si="13"/>
        <v>392302.54</v>
      </c>
      <c r="J105" s="25">
        <v>297200</v>
      </c>
      <c r="K105" s="21">
        <v>361000</v>
      </c>
      <c r="L105" s="22">
        <v>330798</v>
      </c>
    </row>
    <row r="106" spans="1:12" ht="45">
      <c r="A106" s="16">
        <f t="shared" si="14"/>
        <v>76</v>
      </c>
      <c r="B106" s="24" t="s">
        <v>50</v>
      </c>
      <c r="C106" s="16" t="s">
        <v>51</v>
      </c>
      <c r="D106" s="16">
        <v>1</v>
      </c>
      <c r="E106" s="18">
        <f t="shared" si="10"/>
        <v>549392</v>
      </c>
      <c r="F106" s="19">
        <v>0.19</v>
      </c>
      <c r="G106" s="18">
        <f t="shared" si="11"/>
        <v>104384.48</v>
      </c>
      <c r="H106" s="18">
        <f t="shared" si="12"/>
        <v>653776.48</v>
      </c>
      <c r="I106" s="18">
        <f t="shared" si="13"/>
        <v>653776.48</v>
      </c>
      <c r="J106" s="25">
        <v>560900</v>
      </c>
      <c r="K106" s="21">
        <v>499000</v>
      </c>
      <c r="L106" s="22">
        <v>588276</v>
      </c>
    </row>
    <row r="107" spans="1:12" ht="21" customHeight="1">
      <c r="A107" s="36" t="s">
        <v>54</v>
      </c>
      <c r="B107" s="36"/>
      <c r="C107" s="36"/>
      <c r="D107" s="36"/>
      <c r="E107" s="36"/>
      <c r="F107" s="36"/>
      <c r="G107" s="36"/>
      <c r="H107" s="36"/>
      <c r="I107" s="36"/>
      <c r="J107" s="26"/>
      <c r="K107" s="14"/>
      <c r="L107" s="15"/>
    </row>
    <row r="108" spans="1:12" ht="33.75">
      <c r="A108" s="16">
        <f>+A106+1</f>
        <v>77</v>
      </c>
      <c r="B108" s="24" t="s">
        <v>29</v>
      </c>
      <c r="C108" s="27" t="s">
        <v>30</v>
      </c>
      <c r="D108" s="16">
        <v>1</v>
      </c>
      <c r="E108" s="18">
        <f t="shared" ref="E108:E127" si="15">ROUND(((J108+K108+L108)/3),0)</f>
        <v>86895</v>
      </c>
      <c r="F108" s="19">
        <v>0.19</v>
      </c>
      <c r="G108" s="18">
        <f t="shared" ref="G108:G127" si="16">E108*F108</f>
        <v>16510.05</v>
      </c>
      <c r="H108" s="18">
        <f t="shared" ref="H108:H127" si="17">E108+G108</f>
        <v>103405.05</v>
      </c>
      <c r="I108" s="18">
        <f t="shared" ref="I108:I127" si="18">H108*D108</f>
        <v>103405.05</v>
      </c>
      <c r="J108" s="25">
        <v>69200</v>
      </c>
      <c r="K108" s="21">
        <v>84000</v>
      </c>
      <c r="L108" s="22">
        <v>107486</v>
      </c>
    </row>
    <row r="109" spans="1:12" ht="33.75">
      <c r="A109" s="16">
        <f>+A108+1</f>
        <v>78</v>
      </c>
      <c r="B109" s="24" t="s">
        <v>55</v>
      </c>
      <c r="C109" s="27" t="s">
        <v>30</v>
      </c>
      <c r="D109" s="16">
        <v>1</v>
      </c>
      <c r="E109" s="18">
        <f t="shared" si="15"/>
        <v>86895</v>
      </c>
      <c r="F109" s="19">
        <v>0.19</v>
      </c>
      <c r="G109" s="18">
        <f t="shared" si="16"/>
        <v>16510.05</v>
      </c>
      <c r="H109" s="18">
        <f t="shared" si="17"/>
        <v>103405.05</v>
      </c>
      <c r="I109" s="18">
        <f t="shared" si="18"/>
        <v>103405.05</v>
      </c>
      <c r="J109" s="25">
        <v>69200</v>
      </c>
      <c r="K109" s="21">
        <v>84000</v>
      </c>
      <c r="L109" s="22">
        <v>107486</v>
      </c>
    </row>
    <row r="110" spans="1:12" ht="45">
      <c r="A110" s="16">
        <f t="shared" ref="A110:A127" si="19">+A109+1</f>
        <v>79</v>
      </c>
      <c r="B110" s="24" t="s">
        <v>32</v>
      </c>
      <c r="C110" s="27" t="s">
        <v>15</v>
      </c>
      <c r="D110" s="16">
        <v>1</v>
      </c>
      <c r="E110" s="18">
        <f t="shared" si="15"/>
        <v>159869</v>
      </c>
      <c r="F110" s="19">
        <v>0.19</v>
      </c>
      <c r="G110" s="18">
        <f t="shared" si="16"/>
        <v>30375.11</v>
      </c>
      <c r="H110" s="18">
        <f t="shared" si="17"/>
        <v>190244.11</v>
      </c>
      <c r="I110" s="18">
        <f t="shared" si="18"/>
        <v>190244.11</v>
      </c>
      <c r="J110" s="25">
        <v>139700</v>
      </c>
      <c r="K110" s="21">
        <v>155000</v>
      </c>
      <c r="L110" s="22">
        <v>184908</v>
      </c>
    </row>
    <row r="111" spans="1:12" ht="45">
      <c r="A111" s="16">
        <f t="shared" si="19"/>
        <v>80</v>
      </c>
      <c r="B111" s="24" t="s">
        <v>33</v>
      </c>
      <c r="C111" s="27" t="s">
        <v>15</v>
      </c>
      <c r="D111" s="16">
        <v>1</v>
      </c>
      <c r="E111" s="18">
        <f t="shared" si="15"/>
        <v>159869</v>
      </c>
      <c r="F111" s="19">
        <v>0.19</v>
      </c>
      <c r="G111" s="18">
        <f t="shared" si="16"/>
        <v>30375.11</v>
      </c>
      <c r="H111" s="18">
        <f t="shared" si="17"/>
        <v>190244.11</v>
      </c>
      <c r="I111" s="18">
        <f t="shared" si="18"/>
        <v>190244.11</v>
      </c>
      <c r="J111" s="25">
        <v>139700</v>
      </c>
      <c r="K111" s="21">
        <v>155000</v>
      </c>
      <c r="L111" s="22">
        <v>184908</v>
      </c>
    </row>
    <row r="112" spans="1:12" ht="33.75">
      <c r="A112" s="16">
        <f t="shared" si="19"/>
        <v>81</v>
      </c>
      <c r="B112" s="24" t="s">
        <v>34</v>
      </c>
      <c r="C112" s="27" t="s">
        <v>15</v>
      </c>
      <c r="D112" s="16">
        <v>1</v>
      </c>
      <c r="E112" s="18">
        <f t="shared" si="15"/>
        <v>202017</v>
      </c>
      <c r="F112" s="19">
        <v>0.19</v>
      </c>
      <c r="G112" s="18">
        <f t="shared" si="16"/>
        <v>38383.230000000003</v>
      </c>
      <c r="H112" s="18">
        <f t="shared" si="17"/>
        <v>240400.23</v>
      </c>
      <c r="I112" s="18">
        <f t="shared" si="18"/>
        <v>240400.23</v>
      </c>
      <c r="J112" s="25">
        <v>202300</v>
      </c>
      <c r="K112" s="21">
        <v>178000</v>
      </c>
      <c r="L112" s="22">
        <v>225750</v>
      </c>
    </row>
    <row r="113" spans="1:12" ht="33.75">
      <c r="A113" s="16">
        <f t="shared" si="19"/>
        <v>82</v>
      </c>
      <c r="B113" s="24" t="s">
        <v>35</v>
      </c>
      <c r="C113" s="27" t="s">
        <v>15</v>
      </c>
      <c r="D113" s="16">
        <v>1</v>
      </c>
      <c r="E113" s="18">
        <f t="shared" si="15"/>
        <v>110100</v>
      </c>
      <c r="F113" s="19">
        <v>0.19</v>
      </c>
      <c r="G113" s="18">
        <f t="shared" si="16"/>
        <v>20919</v>
      </c>
      <c r="H113" s="18">
        <f t="shared" si="17"/>
        <v>131019</v>
      </c>
      <c r="I113" s="18">
        <f t="shared" si="18"/>
        <v>131019</v>
      </c>
      <c r="J113" s="25">
        <v>109900</v>
      </c>
      <c r="K113" s="21">
        <v>95000</v>
      </c>
      <c r="L113" s="22">
        <v>125399</v>
      </c>
    </row>
    <row r="114" spans="1:12" ht="33.75">
      <c r="A114" s="16">
        <f t="shared" si="19"/>
        <v>83</v>
      </c>
      <c r="B114" s="24" t="s">
        <v>36</v>
      </c>
      <c r="C114" s="27" t="s">
        <v>15</v>
      </c>
      <c r="D114" s="16">
        <v>1</v>
      </c>
      <c r="E114" s="18">
        <f t="shared" si="15"/>
        <v>110100</v>
      </c>
      <c r="F114" s="19">
        <v>0.19</v>
      </c>
      <c r="G114" s="18">
        <f t="shared" si="16"/>
        <v>20919</v>
      </c>
      <c r="H114" s="18">
        <f t="shared" si="17"/>
        <v>131019</v>
      </c>
      <c r="I114" s="18">
        <f t="shared" si="18"/>
        <v>131019</v>
      </c>
      <c r="J114" s="25">
        <v>109900</v>
      </c>
      <c r="K114" s="21">
        <v>95000</v>
      </c>
      <c r="L114" s="22">
        <v>125399</v>
      </c>
    </row>
    <row r="115" spans="1:12" ht="33.75">
      <c r="A115" s="16">
        <f t="shared" si="19"/>
        <v>84</v>
      </c>
      <c r="B115" s="24" t="s">
        <v>37</v>
      </c>
      <c r="C115" s="27" t="s">
        <v>15</v>
      </c>
      <c r="D115" s="16">
        <v>1</v>
      </c>
      <c r="E115" s="18">
        <f t="shared" si="15"/>
        <v>110100</v>
      </c>
      <c r="F115" s="19">
        <v>0.19</v>
      </c>
      <c r="G115" s="18">
        <f t="shared" si="16"/>
        <v>20919</v>
      </c>
      <c r="H115" s="18">
        <f t="shared" si="17"/>
        <v>131019</v>
      </c>
      <c r="I115" s="18">
        <f t="shared" si="18"/>
        <v>131019</v>
      </c>
      <c r="J115" s="25">
        <v>109900</v>
      </c>
      <c r="K115" s="21">
        <v>95000</v>
      </c>
      <c r="L115" s="22">
        <v>125399</v>
      </c>
    </row>
    <row r="116" spans="1:12" ht="33.75">
      <c r="A116" s="16">
        <f t="shared" si="19"/>
        <v>85</v>
      </c>
      <c r="B116" s="24" t="s">
        <v>38</v>
      </c>
      <c r="C116" s="27" t="s">
        <v>15</v>
      </c>
      <c r="D116" s="16">
        <v>1</v>
      </c>
      <c r="E116" s="18">
        <f t="shared" si="15"/>
        <v>387570</v>
      </c>
      <c r="F116" s="19">
        <v>0.19</v>
      </c>
      <c r="G116" s="18">
        <f t="shared" si="16"/>
        <v>73638.3</v>
      </c>
      <c r="H116" s="18">
        <f t="shared" si="17"/>
        <v>461208.3</v>
      </c>
      <c r="I116" s="18">
        <f t="shared" si="18"/>
        <v>461208.3</v>
      </c>
      <c r="J116" s="25">
        <v>416400</v>
      </c>
      <c r="K116" s="21">
        <v>390000</v>
      </c>
      <c r="L116" s="22">
        <v>356309</v>
      </c>
    </row>
    <row r="117" spans="1:12" ht="33.75">
      <c r="A117" s="16">
        <f t="shared" si="19"/>
        <v>86</v>
      </c>
      <c r="B117" s="24" t="s">
        <v>39</v>
      </c>
      <c r="C117" s="27" t="s">
        <v>15</v>
      </c>
      <c r="D117" s="16">
        <v>1</v>
      </c>
      <c r="E117" s="18">
        <f t="shared" si="15"/>
        <v>387570</v>
      </c>
      <c r="F117" s="19">
        <v>0.19</v>
      </c>
      <c r="G117" s="18">
        <f t="shared" si="16"/>
        <v>73638.3</v>
      </c>
      <c r="H117" s="18">
        <f t="shared" si="17"/>
        <v>461208.3</v>
      </c>
      <c r="I117" s="18">
        <f t="shared" si="18"/>
        <v>461208.3</v>
      </c>
      <c r="J117" s="25">
        <v>416400</v>
      </c>
      <c r="K117" s="21">
        <v>390000</v>
      </c>
      <c r="L117" s="22">
        <v>356309</v>
      </c>
    </row>
    <row r="118" spans="1:12" ht="33.75">
      <c r="A118" s="16">
        <f t="shared" si="19"/>
        <v>87</v>
      </c>
      <c r="B118" s="24" t="s">
        <v>56</v>
      </c>
      <c r="C118" s="27" t="s">
        <v>15</v>
      </c>
      <c r="D118" s="16">
        <v>1</v>
      </c>
      <c r="E118" s="18">
        <f t="shared" si="15"/>
        <v>1151892</v>
      </c>
      <c r="F118" s="19">
        <v>0.19</v>
      </c>
      <c r="G118" s="18">
        <f t="shared" si="16"/>
        <v>218859.48</v>
      </c>
      <c r="H118" s="18">
        <f t="shared" si="17"/>
        <v>1370751.48</v>
      </c>
      <c r="I118" s="18">
        <f t="shared" si="18"/>
        <v>1370751.48</v>
      </c>
      <c r="J118" s="25">
        <v>1180300</v>
      </c>
      <c r="K118" s="21">
        <v>985000</v>
      </c>
      <c r="L118" s="22">
        <v>1290375</v>
      </c>
    </row>
    <row r="119" spans="1:12" ht="33.75">
      <c r="A119" s="16">
        <f t="shared" si="19"/>
        <v>88</v>
      </c>
      <c r="B119" s="24" t="s">
        <v>57</v>
      </c>
      <c r="C119" s="27" t="s">
        <v>15</v>
      </c>
      <c r="D119" s="16">
        <v>1</v>
      </c>
      <c r="E119" s="18">
        <f t="shared" si="15"/>
        <v>1151892</v>
      </c>
      <c r="F119" s="19">
        <v>0.19</v>
      </c>
      <c r="G119" s="18">
        <f t="shared" si="16"/>
        <v>218859.48</v>
      </c>
      <c r="H119" s="18">
        <f t="shared" si="17"/>
        <v>1370751.48</v>
      </c>
      <c r="I119" s="18">
        <f t="shared" si="18"/>
        <v>1370751.48</v>
      </c>
      <c r="J119" s="25">
        <v>1180300</v>
      </c>
      <c r="K119" s="21">
        <v>985000</v>
      </c>
      <c r="L119" s="22">
        <v>1290375</v>
      </c>
    </row>
    <row r="120" spans="1:12" ht="45">
      <c r="A120" s="16">
        <f t="shared" si="19"/>
        <v>89</v>
      </c>
      <c r="B120" s="24" t="s">
        <v>42</v>
      </c>
      <c r="C120" s="27" t="s">
        <v>15</v>
      </c>
      <c r="D120" s="16">
        <v>1</v>
      </c>
      <c r="E120" s="18">
        <f t="shared" si="15"/>
        <v>961625</v>
      </c>
      <c r="F120" s="19">
        <v>0.19</v>
      </c>
      <c r="G120" s="18">
        <f t="shared" si="16"/>
        <v>182708.75</v>
      </c>
      <c r="H120" s="18">
        <f t="shared" si="17"/>
        <v>1144333.75</v>
      </c>
      <c r="I120" s="18">
        <f t="shared" si="18"/>
        <v>1144333.75</v>
      </c>
      <c r="J120" s="25">
        <v>926100</v>
      </c>
      <c r="K120" s="21">
        <v>955000</v>
      </c>
      <c r="L120" s="22">
        <v>1003775</v>
      </c>
    </row>
    <row r="121" spans="1:12" ht="45">
      <c r="A121" s="16">
        <f t="shared" si="19"/>
        <v>90</v>
      </c>
      <c r="B121" s="24" t="s">
        <v>43</v>
      </c>
      <c r="C121" s="27" t="s">
        <v>15</v>
      </c>
      <c r="D121" s="16">
        <v>1</v>
      </c>
      <c r="E121" s="18">
        <f t="shared" si="15"/>
        <v>961625</v>
      </c>
      <c r="F121" s="19">
        <v>0.19</v>
      </c>
      <c r="G121" s="18">
        <f t="shared" si="16"/>
        <v>182708.75</v>
      </c>
      <c r="H121" s="18">
        <f t="shared" si="17"/>
        <v>1144333.75</v>
      </c>
      <c r="I121" s="18">
        <f t="shared" si="18"/>
        <v>1144333.75</v>
      </c>
      <c r="J121" s="25">
        <v>926100</v>
      </c>
      <c r="K121" s="21">
        <v>955000</v>
      </c>
      <c r="L121" s="22">
        <v>1003775</v>
      </c>
    </row>
    <row r="122" spans="1:12" ht="24" customHeight="1">
      <c r="A122" s="16">
        <f t="shared" si="19"/>
        <v>91</v>
      </c>
      <c r="B122" s="24" t="s">
        <v>44</v>
      </c>
      <c r="C122" s="27" t="s">
        <v>15</v>
      </c>
      <c r="D122" s="16">
        <v>1</v>
      </c>
      <c r="E122" s="18">
        <f t="shared" si="15"/>
        <v>293104</v>
      </c>
      <c r="F122" s="19">
        <v>0.19</v>
      </c>
      <c r="G122" s="18">
        <f t="shared" si="16"/>
        <v>55689.760000000002</v>
      </c>
      <c r="H122" s="18">
        <f t="shared" si="17"/>
        <v>348793.76</v>
      </c>
      <c r="I122" s="18">
        <f t="shared" si="18"/>
        <v>348793.76</v>
      </c>
      <c r="J122" s="25">
        <v>385500</v>
      </c>
      <c r="K122" s="21">
        <v>288000</v>
      </c>
      <c r="L122" s="22">
        <v>205812</v>
      </c>
    </row>
    <row r="123" spans="1:12" ht="27.75" customHeight="1">
      <c r="A123" s="16">
        <f t="shared" si="19"/>
        <v>92</v>
      </c>
      <c r="B123" s="24" t="s">
        <v>45</v>
      </c>
      <c r="C123" s="27" t="s">
        <v>15</v>
      </c>
      <c r="D123" s="16">
        <v>1</v>
      </c>
      <c r="E123" s="18">
        <f t="shared" si="15"/>
        <v>293104</v>
      </c>
      <c r="F123" s="19">
        <v>0.19</v>
      </c>
      <c r="G123" s="18">
        <f t="shared" si="16"/>
        <v>55689.760000000002</v>
      </c>
      <c r="H123" s="18">
        <f t="shared" si="17"/>
        <v>348793.76</v>
      </c>
      <c r="I123" s="18">
        <f t="shared" si="18"/>
        <v>348793.76</v>
      </c>
      <c r="J123" s="25">
        <v>385500</v>
      </c>
      <c r="K123" s="21">
        <v>288000</v>
      </c>
      <c r="L123" s="22">
        <v>205812</v>
      </c>
    </row>
    <row r="124" spans="1:12" ht="33.75">
      <c r="A124" s="16">
        <f t="shared" si="19"/>
        <v>93</v>
      </c>
      <c r="B124" s="24" t="s">
        <v>46</v>
      </c>
      <c r="C124" s="27" t="s">
        <v>47</v>
      </c>
      <c r="D124" s="16">
        <v>1</v>
      </c>
      <c r="E124" s="18">
        <f t="shared" si="15"/>
        <v>47800</v>
      </c>
      <c r="F124" s="19">
        <v>0.19</v>
      </c>
      <c r="G124" s="18">
        <f t="shared" si="16"/>
        <v>9082</v>
      </c>
      <c r="H124" s="18">
        <f t="shared" si="17"/>
        <v>56882</v>
      </c>
      <c r="I124" s="18">
        <f t="shared" si="18"/>
        <v>56882</v>
      </c>
      <c r="J124" s="25">
        <v>34300</v>
      </c>
      <c r="K124" s="21">
        <v>64000</v>
      </c>
      <c r="L124" s="22">
        <v>45099</v>
      </c>
    </row>
    <row r="125" spans="1:12" ht="33.75">
      <c r="A125" s="16">
        <f t="shared" si="19"/>
        <v>94</v>
      </c>
      <c r="B125" s="24" t="s">
        <v>48</v>
      </c>
      <c r="C125" s="27" t="s">
        <v>15</v>
      </c>
      <c r="D125" s="16">
        <v>1</v>
      </c>
      <c r="E125" s="18">
        <f t="shared" si="15"/>
        <v>524737</v>
      </c>
      <c r="F125" s="19">
        <v>0.19</v>
      </c>
      <c r="G125" s="18">
        <f t="shared" si="16"/>
        <v>99700.03</v>
      </c>
      <c r="H125" s="18">
        <f t="shared" si="17"/>
        <v>624437.03</v>
      </c>
      <c r="I125" s="18">
        <f t="shared" si="18"/>
        <v>624437.03</v>
      </c>
      <c r="J125" s="25">
        <v>556500</v>
      </c>
      <c r="K125" s="21">
        <v>453000</v>
      </c>
      <c r="L125" s="22">
        <v>564712</v>
      </c>
    </row>
    <row r="126" spans="1:12" ht="33.75">
      <c r="A126" s="16">
        <f t="shared" si="19"/>
        <v>95</v>
      </c>
      <c r="B126" s="24" t="s">
        <v>49</v>
      </c>
      <c r="C126" s="27" t="s">
        <v>15</v>
      </c>
      <c r="D126" s="16">
        <v>1</v>
      </c>
      <c r="E126" s="18">
        <f t="shared" si="15"/>
        <v>329666</v>
      </c>
      <c r="F126" s="19">
        <v>0.19</v>
      </c>
      <c r="G126" s="18">
        <f t="shared" si="16"/>
        <v>62636.54</v>
      </c>
      <c r="H126" s="18">
        <f t="shared" si="17"/>
        <v>392302.54</v>
      </c>
      <c r="I126" s="18">
        <f t="shared" si="18"/>
        <v>392302.54</v>
      </c>
      <c r="J126" s="25">
        <v>297200</v>
      </c>
      <c r="K126" s="21">
        <v>361000</v>
      </c>
      <c r="L126" s="22">
        <v>330798</v>
      </c>
    </row>
    <row r="127" spans="1:12" ht="45">
      <c r="A127" s="16">
        <f t="shared" si="19"/>
        <v>96</v>
      </c>
      <c r="B127" s="24" t="s">
        <v>50</v>
      </c>
      <c r="C127" s="27" t="s">
        <v>51</v>
      </c>
      <c r="D127" s="16">
        <v>1</v>
      </c>
      <c r="E127" s="18">
        <f t="shared" si="15"/>
        <v>549392</v>
      </c>
      <c r="F127" s="19">
        <v>0.19</v>
      </c>
      <c r="G127" s="18">
        <f t="shared" si="16"/>
        <v>104384.48</v>
      </c>
      <c r="H127" s="18">
        <f t="shared" si="17"/>
        <v>653776.48</v>
      </c>
      <c r="I127" s="18">
        <f t="shared" si="18"/>
        <v>653776.48</v>
      </c>
      <c r="J127" s="25">
        <v>560900</v>
      </c>
      <c r="K127" s="21">
        <v>499000</v>
      </c>
      <c r="L127" s="22">
        <v>588276</v>
      </c>
    </row>
    <row r="128" spans="1:12" ht="18" customHeight="1">
      <c r="A128" s="36" t="s">
        <v>58</v>
      </c>
      <c r="B128" s="36"/>
      <c r="C128" s="36"/>
      <c r="D128" s="36"/>
      <c r="E128" s="36"/>
      <c r="F128" s="36"/>
      <c r="G128" s="36"/>
      <c r="H128" s="36"/>
      <c r="I128" s="36"/>
      <c r="J128" s="26"/>
      <c r="K128" s="14"/>
      <c r="L128" s="15"/>
    </row>
    <row r="129" spans="1:12" ht="33.75">
      <c r="A129" s="16">
        <f>+A127+1</f>
        <v>97</v>
      </c>
      <c r="B129" s="24" t="s">
        <v>29</v>
      </c>
      <c r="C129" s="27" t="s">
        <v>30</v>
      </c>
      <c r="D129" s="16">
        <v>1</v>
      </c>
      <c r="E129" s="18">
        <f t="shared" ref="E129:E149" si="20">ROUND(((J129+K129+L129)/3),0)</f>
        <v>86895</v>
      </c>
      <c r="F129" s="19">
        <v>0.19</v>
      </c>
      <c r="G129" s="18">
        <f t="shared" ref="G129:G149" si="21">E129*F129</f>
        <v>16510.05</v>
      </c>
      <c r="H129" s="18">
        <f t="shared" ref="H129:H149" si="22">E129+G129</f>
        <v>103405.05</v>
      </c>
      <c r="I129" s="18">
        <f t="shared" ref="I129:I149" si="23">H129*D129</f>
        <v>103405.05</v>
      </c>
      <c r="J129" s="25">
        <v>69200</v>
      </c>
      <c r="K129" s="21">
        <v>84000</v>
      </c>
      <c r="L129" s="22">
        <v>107486</v>
      </c>
    </row>
    <row r="130" spans="1:12" ht="33.75">
      <c r="A130" s="16">
        <f>+A129+1</f>
        <v>98</v>
      </c>
      <c r="B130" s="24" t="s">
        <v>31</v>
      </c>
      <c r="C130" s="27" t="s">
        <v>30</v>
      </c>
      <c r="D130" s="16">
        <v>1</v>
      </c>
      <c r="E130" s="18">
        <f t="shared" si="20"/>
        <v>86895</v>
      </c>
      <c r="F130" s="19">
        <v>0.19</v>
      </c>
      <c r="G130" s="18">
        <f t="shared" si="21"/>
        <v>16510.05</v>
      </c>
      <c r="H130" s="18">
        <f t="shared" si="22"/>
        <v>103405.05</v>
      </c>
      <c r="I130" s="18">
        <f t="shared" si="23"/>
        <v>103405.05</v>
      </c>
      <c r="J130" s="25">
        <v>69200</v>
      </c>
      <c r="K130" s="21">
        <v>84000</v>
      </c>
      <c r="L130" s="22">
        <v>107486</v>
      </c>
    </row>
    <row r="131" spans="1:12" ht="45">
      <c r="A131" s="16">
        <f t="shared" ref="A131:A149" si="24">+A130+1</f>
        <v>99</v>
      </c>
      <c r="B131" s="24" t="s">
        <v>32</v>
      </c>
      <c r="C131" s="27" t="s">
        <v>15</v>
      </c>
      <c r="D131" s="16">
        <v>1</v>
      </c>
      <c r="E131" s="18">
        <f t="shared" si="20"/>
        <v>159869</v>
      </c>
      <c r="F131" s="19">
        <v>0.19</v>
      </c>
      <c r="G131" s="18">
        <f t="shared" si="21"/>
        <v>30375.11</v>
      </c>
      <c r="H131" s="18">
        <f t="shared" si="22"/>
        <v>190244.11</v>
      </c>
      <c r="I131" s="18">
        <f t="shared" si="23"/>
        <v>190244.11</v>
      </c>
      <c r="J131" s="25">
        <v>139700</v>
      </c>
      <c r="K131" s="21">
        <v>155000</v>
      </c>
      <c r="L131" s="22">
        <v>184908</v>
      </c>
    </row>
    <row r="132" spans="1:12" ht="45">
      <c r="A132" s="16">
        <f t="shared" si="24"/>
        <v>100</v>
      </c>
      <c r="B132" s="24" t="s">
        <v>33</v>
      </c>
      <c r="C132" s="27" t="s">
        <v>15</v>
      </c>
      <c r="D132" s="16">
        <v>1</v>
      </c>
      <c r="E132" s="18">
        <f t="shared" si="20"/>
        <v>159869</v>
      </c>
      <c r="F132" s="19">
        <v>0.19</v>
      </c>
      <c r="G132" s="18">
        <f t="shared" si="21"/>
        <v>30375.11</v>
      </c>
      <c r="H132" s="18">
        <f t="shared" si="22"/>
        <v>190244.11</v>
      </c>
      <c r="I132" s="18">
        <f t="shared" si="23"/>
        <v>190244.11</v>
      </c>
      <c r="J132" s="25">
        <v>139700</v>
      </c>
      <c r="K132" s="21">
        <v>155000</v>
      </c>
      <c r="L132" s="22">
        <v>184908</v>
      </c>
    </row>
    <row r="133" spans="1:12" ht="33.75">
      <c r="A133" s="16">
        <f t="shared" si="24"/>
        <v>101</v>
      </c>
      <c r="B133" s="24" t="s">
        <v>59</v>
      </c>
      <c r="C133" s="27" t="s">
        <v>15</v>
      </c>
      <c r="D133" s="16">
        <v>1</v>
      </c>
      <c r="E133" s="18">
        <f t="shared" si="20"/>
        <v>202017</v>
      </c>
      <c r="F133" s="19">
        <v>0.19</v>
      </c>
      <c r="G133" s="18">
        <f t="shared" si="21"/>
        <v>38383.230000000003</v>
      </c>
      <c r="H133" s="18">
        <f t="shared" si="22"/>
        <v>240400.23</v>
      </c>
      <c r="I133" s="18">
        <f t="shared" si="23"/>
        <v>240400.23</v>
      </c>
      <c r="J133" s="25">
        <v>202300</v>
      </c>
      <c r="K133" s="21">
        <v>178000</v>
      </c>
      <c r="L133" s="22">
        <v>225750</v>
      </c>
    </row>
    <row r="134" spans="1:12" ht="33.75">
      <c r="A134" s="16">
        <f t="shared" si="24"/>
        <v>102</v>
      </c>
      <c r="B134" s="24" t="s">
        <v>35</v>
      </c>
      <c r="C134" s="27" t="s">
        <v>15</v>
      </c>
      <c r="D134" s="16">
        <v>1</v>
      </c>
      <c r="E134" s="18">
        <f t="shared" si="20"/>
        <v>110100</v>
      </c>
      <c r="F134" s="19">
        <v>0.19</v>
      </c>
      <c r="G134" s="18">
        <f t="shared" si="21"/>
        <v>20919</v>
      </c>
      <c r="H134" s="18">
        <f t="shared" si="22"/>
        <v>131019</v>
      </c>
      <c r="I134" s="18">
        <f t="shared" si="23"/>
        <v>131019</v>
      </c>
      <c r="J134" s="25">
        <v>109900</v>
      </c>
      <c r="K134" s="21">
        <v>95000</v>
      </c>
      <c r="L134" s="22">
        <v>125399</v>
      </c>
    </row>
    <row r="135" spans="1:12" ht="33.75">
      <c r="A135" s="16">
        <f t="shared" si="24"/>
        <v>103</v>
      </c>
      <c r="B135" s="24" t="s">
        <v>36</v>
      </c>
      <c r="C135" s="27" t="s">
        <v>15</v>
      </c>
      <c r="D135" s="16">
        <v>1</v>
      </c>
      <c r="E135" s="18">
        <f t="shared" si="20"/>
        <v>110100</v>
      </c>
      <c r="F135" s="19">
        <v>0.19</v>
      </c>
      <c r="G135" s="18">
        <f t="shared" si="21"/>
        <v>20919</v>
      </c>
      <c r="H135" s="18">
        <f t="shared" si="22"/>
        <v>131019</v>
      </c>
      <c r="I135" s="18">
        <f t="shared" si="23"/>
        <v>131019</v>
      </c>
      <c r="J135" s="25">
        <v>109900</v>
      </c>
      <c r="K135" s="21">
        <v>95000</v>
      </c>
      <c r="L135" s="22">
        <v>125399</v>
      </c>
    </row>
    <row r="136" spans="1:12" ht="33.75">
      <c r="A136" s="16">
        <f t="shared" si="24"/>
        <v>104</v>
      </c>
      <c r="B136" s="24" t="s">
        <v>37</v>
      </c>
      <c r="C136" s="27" t="s">
        <v>15</v>
      </c>
      <c r="D136" s="16">
        <v>1</v>
      </c>
      <c r="E136" s="18">
        <f t="shared" si="20"/>
        <v>110100</v>
      </c>
      <c r="F136" s="19">
        <v>0.19</v>
      </c>
      <c r="G136" s="18">
        <f t="shared" si="21"/>
        <v>20919</v>
      </c>
      <c r="H136" s="18">
        <f t="shared" si="22"/>
        <v>131019</v>
      </c>
      <c r="I136" s="18">
        <f t="shared" si="23"/>
        <v>131019</v>
      </c>
      <c r="J136" s="25">
        <v>109900</v>
      </c>
      <c r="K136" s="21">
        <v>95000</v>
      </c>
      <c r="L136" s="22">
        <v>125399</v>
      </c>
    </row>
    <row r="137" spans="1:12" ht="33.75">
      <c r="A137" s="16">
        <f t="shared" si="24"/>
        <v>105</v>
      </c>
      <c r="B137" s="24" t="s">
        <v>38</v>
      </c>
      <c r="C137" s="27" t="s">
        <v>15</v>
      </c>
      <c r="D137" s="16">
        <v>1</v>
      </c>
      <c r="E137" s="18">
        <f t="shared" si="20"/>
        <v>387570</v>
      </c>
      <c r="F137" s="19">
        <v>0.19</v>
      </c>
      <c r="G137" s="18">
        <f t="shared" si="21"/>
        <v>73638.3</v>
      </c>
      <c r="H137" s="18">
        <f t="shared" si="22"/>
        <v>461208.3</v>
      </c>
      <c r="I137" s="18">
        <f t="shared" si="23"/>
        <v>461208.3</v>
      </c>
      <c r="J137" s="25">
        <v>416400</v>
      </c>
      <c r="K137" s="21">
        <v>390000</v>
      </c>
      <c r="L137" s="22">
        <v>356309</v>
      </c>
    </row>
    <row r="138" spans="1:12" ht="33.75">
      <c r="A138" s="16">
        <f t="shared" si="24"/>
        <v>106</v>
      </c>
      <c r="B138" s="24" t="s">
        <v>39</v>
      </c>
      <c r="C138" s="27" t="s">
        <v>15</v>
      </c>
      <c r="D138" s="16">
        <v>1</v>
      </c>
      <c r="E138" s="18">
        <f t="shared" si="20"/>
        <v>387570</v>
      </c>
      <c r="F138" s="19">
        <v>0.19</v>
      </c>
      <c r="G138" s="18">
        <f t="shared" si="21"/>
        <v>73638.3</v>
      </c>
      <c r="H138" s="18">
        <f t="shared" si="22"/>
        <v>461208.3</v>
      </c>
      <c r="I138" s="18">
        <f t="shared" si="23"/>
        <v>461208.3</v>
      </c>
      <c r="J138" s="25">
        <v>416400</v>
      </c>
      <c r="K138" s="21">
        <v>390000</v>
      </c>
      <c r="L138" s="22">
        <v>356309</v>
      </c>
    </row>
    <row r="139" spans="1:12" ht="33.75">
      <c r="A139" s="16">
        <f t="shared" si="24"/>
        <v>107</v>
      </c>
      <c r="B139" s="24" t="s">
        <v>56</v>
      </c>
      <c r="C139" s="27" t="s">
        <v>15</v>
      </c>
      <c r="D139" s="16">
        <v>1</v>
      </c>
      <c r="E139" s="18">
        <f t="shared" si="20"/>
        <v>1151892</v>
      </c>
      <c r="F139" s="19">
        <v>0.19</v>
      </c>
      <c r="G139" s="18">
        <f t="shared" si="21"/>
        <v>218859.48</v>
      </c>
      <c r="H139" s="18">
        <f t="shared" si="22"/>
        <v>1370751.48</v>
      </c>
      <c r="I139" s="18">
        <f t="shared" si="23"/>
        <v>1370751.48</v>
      </c>
      <c r="J139" s="25">
        <v>1180300</v>
      </c>
      <c r="K139" s="21">
        <v>985000</v>
      </c>
      <c r="L139" s="22">
        <v>1290375</v>
      </c>
    </row>
    <row r="140" spans="1:12" ht="33.75">
      <c r="A140" s="16">
        <f t="shared" si="24"/>
        <v>108</v>
      </c>
      <c r="B140" s="24" t="s">
        <v>57</v>
      </c>
      <c r="C140" s="27" t="s">
        <v>15</v>
      </c>
      <c r="D140" s="16">
        <v>1</v>
      </c>
      <c r="E140" s="18">
        <f t="shared" si="20"/>
        <v>1151892</v>
      </c>
      <c r="F140" s="19">
        <v>0.19</v>
      </c>
      <c r="G140" s="18">
        <f t="shared" si="21"/>
        <v>218859.48</v>
      </c>
      <c r="H140" s="18">
        <f t="shared" si="22"/>
        <v>1370751.48</v>
      </c>
      <c r="I140" s="18">
        <f t="shared" si="23"/>
        <v>1370751.48</v>
      </c>
      <c r="J140" s="25">
        <v>1180300</v>
      </c>
      <c r="K140" s="21">
        <v>985000</v>
      </c>
      <c r="L140" s="22">
        <v>1290375</v>
      </c>
    </row>
    <row r="141" spans="1:12" ht="45">
      <c r="A141" s="16">
        <f t="shared" si="24"/>
        <v>109</v>
      </c>
      <c r="B141" s="24" t="s">
        <v>42</v>
      </c>
      <c r="C141" s="27" t="s">
        <v>15</v>
      </c>
      <c r="D141" s="16">
        <v>1</v>
      </c>
      <c r="E141" s="18">
        <f t="shared" si="20"/>
        <v>961625</v>
      </c>
      <c r="F141" s="19">
        <v>0.19</v>
      </c>
      <c r="G141" s="18">
        <f t="shared" si="21"/>
        <v>182708.75</v>
      </c>
      <c r="H141" s="18">
        <f t="shared" si="22"/>
        <v>1144333.75</v>
      </c>
      <c r="I141" s="18">
        <f t="shared" si="23"/>
        <v>1144333.75</v>
      </c>
      <c r="J141" s="25">
        <v>926100</v>
      </c>
      <c r="K141" s="21">
        <v>955000</v>
      </c>
      <c r="L141" s="22">
        <v>1003775</v>
      </c>
    </row>
    <row r="142" spans="1:12" ht="45">
      <c r="A142" s="16">
        <f t="shared" si="24"/>
        <v>110</v>
      </c>
      <c r="B142" s="24" t="s">
        <v>43</v>
      </c>
      <c r="C142" s="27" t="s">
        <v>15</v>
      </c>
      <c r="D142" s="16">
        <v>1</v>
      </c>
      <c r="E142" s="18">
        <f t="shared" si="20"/>
        <v>961625</v>
      </c>
      <c r="F142" s="19">
        <v>0.19</v>
      </c>
      <c r="G142" s="18">
        <f t="shared" si="21"/>
        <v>182708.75</v>
      </c>
      <c r="H142" s="18">
        <f t="shared" si="22"/>
        <v>1144333.75</v>
      </c>
      <c r="I142" s="18">
        <f t="shared" si="23"/>
        <v>1144333.75</v>
      </c>
      <c r="J142" s="25">
        <v>926100</v>
      </c>
      <c r="K142" s="21">
        <v>955000</v>
      </c>
      <c r="L142" s="22">
        <v>1003775</v>
      </c>
    </row>
    <row r="143" spans="1:12" ht="23.25" customHeight="1">
      <c r="A143" s="16">
        <f t="shared" si="24"/>
        <v>111</v>
      </c>
      <c r="B143" s="24" t="s">
        <v>44</v>
      </c>
      <c r="C143" s="27" t="s">
        <v>15</v>
      </c>
      <c r="D143" s="16">
        <v>1</v>
      </c>
      <c r="E143" s="18">
        <f t="shared" si="20"/>
        <v>293104</v>
      </c>
      <c r="F143" s="19">
        <v>0.19</v>
      </c>
      <c r="G143" s="18">
        <f t="shared" si="21"/>
        <v>55689.760000000002</v>
      </c>
      <c r="H143" s="18">
        <f t="shared" si="22"/>
        <v>348793.76</v>
      </c>
      <c r="I143" s="18">
        <f t="shared" si="23"/>
        <v>348793.76</v>
      </c>
      <c r="J143" s="25">
        <v>385500</v>
      </c>
      <c r="K143" s="21">
        <v>288000</v>
      </c>
      <c r="L143" s="22">
        <v>205812</v>
      </c>
    </row>
    <row r="144" spans="1:12" ht="25.9" customHeight="1">
      <c r="A144" s="16">
        <f t="shared" si="24"/>
        <v>112</v>
      </c>
      <c r="B144" s="24" t="s">
        <v>45</v>
      </c>
      <c r="C144" s="27" t="s">
        <v>15</v>
      </c>
      <c r="D144" s="16">
        <v>1</v>
      </c>
      <c r="E144" s="18">
        <f t="shared" si="20"/>
        <v>293104</v>
      </c>
      <c r="F144" s="19">
        <v>0.19</v>
      </c>
      <c r="G144" s="18">
        <f t="shared" si="21"/>
        <v>55689.760000000002</v>
      </c>
      <c r="H144" s="18">
        <f t="shared" si="22"/>
        <v>348793.76</v>
      </c>
      <c r="I144" s="18">
        <f t="shared" si="23"/>
        <v>348793.76</v>
      </c>
      <c r="J144" s="25">
        <v>385500</v>
      </c>
      <c r="K144" s="21">
        <v>288000</v>
      </c>
      <c r="L144" s="22">
        <v>205812</v>
      </c>
    </row>
    <row r="145" spans="1:12" ht="33.75">
      <c r="A145" s="16">
        <f t="shared" si="24"/>
        <v>113</v>
      </c>
      <c r="B145" s="24" t="s">
        <v>46</v>
      </c>
      <c r="C145" s="27" t="s">
        <v>47</v>
      </c>
      <c r="D145" s="16">
        <v>1</v>
      </c>
      <c r="E145" s="18">
        <f t="shared" si="20"/>
        <v>47800</v>
      </c>
      <c r="F145" s="19">
        <v>0.19</v>
      </c>
      <c r="G145" s="18">
        <f t="shared" si="21"/>
        <v>9082</v>
      </c>
      <c r="H145" s="18">
        <f t="shared" si="22"/>
        <v>56882</v>
      </c>
      <c r="I145" s="18">
        <f t="shared" si="23"/>
        <v>56882</v>
      </c>
      <c r="J145" s="25">
        <v>34300</v>
      </c>
      <c r="K145" s="21">
        <v>64000</v>
      </c>
      <c r="L145" s="22">
        <v>45099</v>
      </c>
    </row>
    <row r="146" spans="1:12" ht="33.75">
      <c r="A146" s="16">
        <f t="shared" si="24"/>
        <v>114</v>
      </c>
      <c r="B146" s="24" t="s">
        <v>48</v>
      </c>
      <c r="C146" s="27" t="s">
        <v>15</v>
      </c>
      <c r="D146" s="16">
        <v>1</v>
      </c>
      <c r="E146" s="18">
        <f t="shared" si="20"/>
        <v>524737</v>
      </c>
      <c r="F146" s="19">
        <v>0.19</v>
      </c>
      <c r="G146" s="18">
        <f t="shared" si="21"/>
        <v>99700.03</v>
      </c>
      <c r="H146" s="18">
        <f t="shared" si="22"/>
        <v>624437.03</v>
      </c>
      <c r="I146" s="18">
        <f t="shared" si="23"/>
        <v>624437.03</v>
      </c>
      <c r="J146" s="25">
        <v>556500</v>
      </c>
      <c r="K146" s="21">
        <v>453000</v>
      </c>
      <c r="L146" s="22">
        <v>564712</v>
      </c>
    </row>
    <row r="147" spans="1:12" ht="33.75">
      <c r="A147" s="16">
        <f>+A146+1</f>
        <v>115</v>
      </c>
      <c r="B147" s="24" t="s">
        <v>49</v>
      </c>
      <c r="C147" s="27" t="s">
        <v>15</v>
      </c>
      <c r="D147" s="16">
        <v>1</v>
      </c>
      <c r="E147" s="18">
        <f t="shared" si="20"/>
        <v>329666</v>
      </c>
      <c r="F147" s="19">
        <v>0.19</v>
      </c>
      <c r="G147" s="18">
        <f t="shared" si="21"/>
        <v>62636.54</v>
      </c>
      <c r="H147" s="18">
        <f t="shared" si="22"/>
        <v>392302.54</v>
      </c>
      <c r="I147" s="18">
        <f t="shared" si="23"/>
        <v>392302.54</v>
      </c>
      <c r="J147" s="25">
        <v>297200</v>
      </c>
      <c r="K147" s="21">
        <v>361000</v>
      </c>
      <c r="L147" s="22">
        <v>330798</v>
      </c>
    </row>
    <row r="148" spans="1:12" ht="45">
      <c r="A148" s="16">
        <f t="shared" si="24"/>
        <v>116</v>
      </c>
      <c r="B148" s="24" t="s">
        <v>50</v>
      </c>
      <c r="C148" s="27" t="s">
        <v>51</v>
      </c>
      <c r="D148" s="16">
        <v>1</v>
      </c>
      <c r="E148" s="18">
        <f t="shared" si="20"/>
        <v>549392</v>
      </c>
      <c r="F148" s="19">
        <v>0.19</v>
      </c>
      <c r="G148" s="18">
        <f t="shared" si="21"/>
        <v>104384.48</v>
      </c>
      <c r="H148" s="18">
        <f t="shared" si="22"/>
        <v>653776.48</v>
      </c>
      <c r="I148" s="18">
        <f t="shared" si="23"/>
        <v>653776.48</v>
      </c>
      <c r="J148" s="25">
        <v>560900</v>
      </c>
      <c r="K148" s="21">
        <v>499000</v>
      </c>
      <c r="L148" s="22">
        <v>588276</v>
      </c>
    </row>
    <row r="149" spans="1:12" ht="45">
      <c r="A149" s="16">
        <f t="shared" si="24"/>
        <v>117</v>
      </c>
      <c r="B149" s="24" t="s">
        <v>60</v>
      </c>
      <c r="C149" s="27" t="s">
        <v>15</v>
      </c>
      <c r="D149" s="16">
        <v>1</v>
      </c>
      <c r="E149" s="18">
        <f t="shared" si="20"/>
        <v>466409</v>
      </c>
      <c r="F149" s="19">
        <v>0.19</v>
      </c>
      <c r="G149" s="18">
        <f t="shared" si="21"/>
        <v>88617.71</v>
      </c>
      <c r="H149" s="18">
        <f t="shared" si="22"/>
        <v>555026.71</v>
      </c>
      <c r="I149" s="18">
        <f t="shared" si="23"/>
        <v>555026.71</v>
      </c>
      <c r="J149" s="25">
        <v>401400</v>
      </c>
      <c r="K149" s="21">
        <v>480000</v>
      </c>
      <c r="L149" s="22">
        <v>517826</v>
      </c>
    </row>
    <row r="150" spans="1:12" ht="19.5" customHeight="1">
      <c r="A150" s="36" t="s">
        <v>61</v>
      </c>
      <c r="B150" s="36"/>
      <c r="C150" s="36"/>
      <c r="D150" s="36"/>
      <c r="E150" s="36"/>
      <c r="F150" s="36"/>
      <c r="G150" s="36"/>
      <c r="H150" s="36"/>
      <c r="I150" s="36"/>
      <c r="J150" s="26"/>
      <c r="K150" s="14"/>
      <c r="L150" s="15"/>
    </row>
    <row r="151" spans="1:12" ht="33.75">
      <c r="A151" s="16">
        <f>+A149+1</f>
        <v>118</v>
      </c>
      <c r="B151" s="24" t="s">
        <v>29</v>
      </c>
      <c r="C151" s="27" t="s">
        <v>30</v>
      </c>
      <c r="D151" s="16">
        <v>1</v>
      </c>
      <c r="E151" s="18">
        <f t="shared" ref="E151:E171" si="25">ROUND(((J151+K151+L151)/3),0)</f>
        <v>86895</v>
      </c>
      <c r="F151" s="19">
        <v>0.19</v>
      </c>
      <c r="G151" s="18">
        <f t="shared" ref="G151:G171" si="26">E151*F151</f>
        <v>16510.05</v>
      </c>
      <c r="H151" s="18">
        <f t="shared" ref="H151:H171" si="27">E151+G151</f>
        <v>103405.05</v>
      </c>
      <c r="I151" s="18">
        <f t="shared" ref="I151:I171" si="28">H151*D151</f>
        <v>103405.05</v>
      </c>
      <c r="J151" s="25">
        <v>69200</v>
      </c>
      <c r="K151" s="21">
        <v>84000</v>
      </c>
      <c r="L151" s="22">
        <v>107486</v>
      </c>
    </row>
    <row r="152" spans="1:12" ht="33.75">
      <c r="A152" s="16">
        <f>+A151+1</f>
        <v>119</v>
      </c>
      <c r="B152" s="24" t="s">
        <v>31</v>
      </c>
      <c r="C152" s="27" t="s">
        <v>30</v>
      </c>
      <c r="D152" s="16">
        <v>1</v>
      </c>
      <c r="E152" s="18">
        <f t="shared" si="25"/>
        <v>86895</v>
      </c>
      <c r="F152" s="19">
        <v>0.19</v>
      </c>
      <c r="G152" s="18">
        <f t="shared" si="26"/>
        <v>16510.05</v>
      </c>
      <c r="H152" s="18">
        <f t="shared" si="27"/>
        <v>103405.05</v>
      </c>
      <c r="I152" s="18">
        <f t="shared" si="28"/>
        <v>103405.05</v>
      </c>
      <c r="J152" s="25">
        <v>69200</v>
      </c>
      <c r="K152" s="21">
        <v>84000</v>
      </c>
      <c r="L152" s="22">
        <v>107486</v>
      </c>
    </row>
    <row r="153" spans="1:12" ht="45">
      <c r="A153" s="16">
        <f t="shared" ref="A153:A169" si="29">+A152+1</f>
        <v>120</v>
      </c>
      <c r="B153" s="24" t="s">
        <v>32</v>
      </c>
      <c r="C153" s="27" t="s">
        <v>15</v>
      </c>
      <c r="D153" s="16">
        <v>1</v>
      </c>
      <c r="E153" s="18">
        <f t="shared" si="25"/>
        <v>159869</v>
      </c>
      <c r="F153" s="19">
        <v>0.19</v>
      </c>
      <c r="G153" s="18">
        <f t="shared" si="26"/>
        <v>30375.11</v>
      </c>
      <c r="H153" s="18">
        <f t="shared" si="27"/>
        <v>190244.11</v>
      </c>
      <c r="I153" s="18">
        <f t="shared" si="28"/>
        <v>190244.11</v>
      </c>
      <c r="J153" s="25">
        <v>139700</v>
      </c>
      <c r="K153" s="21">
        <v>155000</v>
      </c>
      <c r="L153" s="22">
        <v>184908</v>
      </c>
    </row>
    <row r="154" spans="1:12" ht="45">
      <c r="A154" s="16">
        <f t="shared" si="29"/>
        <v>121</v>
      </c>
      <c r="B154" s="24" t="s">
        <v>33</v>
      </c>
      <c r="C154" s="27" t="s">
        <v>15</v>
      </c>
      <c r="D154" s="16">
        <v>1</v>
      </c>
      <c r="E154" s="18">
        <f t="shared" si="25"/>
        <v>159869</v>
      </c>
      <c r="F154" s="19">
        <v>0.19</v>
      </c>
      <c r="G154" s="18">
        <f t="shared" si="26"/>
        <v>30375.11</v>
      </c>
      <c r="H154" s="18">
        <f t="shared" si="27"/>
        <v>190244.11</v>
      </c>
      <c r="I154" s="18">
        <f t="shared" si="28"/>
        <v>190244.11</v>
      </c>
      <c r="J154" s="25">
        <v>139700</v>
      </c>
      <c r="K154" s="21">
        <v>155000</v>
      </c>
      <c r="L154" s="22">
        <v>184908</v>
      </c>
    </row>
    <row r="155" spans="1:12" ht="33.75">
      <c r="A155" s="16">
        <f t="shared" si="29"/>
        <v>122</v>
      </c>
      <c r="B155" s="24" t="s">
        <v>59</v>
      </c>
      <c r="C155" s="27" t="s">
        <v>15</v>
      </c>
      <c r="D155" s="16">
        <v>1</v>
      </c>
      <c r="E155" s="18">
        <f t="shared" si="25"/>
        <v>202017</v>
      </c>
      <c r="F155" s="19">
        <v>0.19</v>
      </c>
      <c r="G155" s="18">
        <f t="shared" si="26"/>
        <v>38383.230000000003</v>
      </c>
      <c r="H155" s="18">
        <f t="shared" si="27"/>
        <v>240400.23</v>
      </c>
      <c r="I155" s="18">
        <f t="shared" si="28"/>
        <v>240400.23</v>
      </c>
      <c r="J155" s="25">
        <v>202300</v>
      </c>
      <c r="K155" s="21">
        <v>178000</v>
      </c>
      <c r="L155" s="22">
        <v>225750</v>
      </c>
    </row>
    <row r="156" spans="1:12" ht="33.75">
      <c r="A156" s="16">
        <f t="shared" si="29"/>
        <v>123</v>
      </c>
      <c r="B156" s="24" t="s">
        <v>35</v>
      </c>
      <c r="C156" s="27" t="s">
        <v>15</v>
      </c>
      <c r="D156" s="16">
        <v>1</v>
      </c>
      <c r="E156" s="18">
        <f t="shared" si="25"/>
        <v>110100</v>
      </c>
      <c r="F156" s="19">
        <v>0.19</v>
      </c>
      <c r="G156" s="18">
        <f t="shared" si="26"/>
        <v>20919</v>
      </c>
      <c r="H156" s="18">
        <f t="shared" si="27"/>
        <v>131019</v>
      </c>
      <c r="I156" s="18">
        <f t="shared" si="28"/>
        <v>131019</v>
      </c>
      <c r="J156" s="25">
        <v>109900</v>
      </c>
      <c r="K156" s="21">
        <v>95000</v>
      </c>
      <c r="L156" s="22">
        <v>125399</v>
      </c>
    </row>
    <row r="157" spans="1:12" ht="33.75">
      <c r="A157" s="16">
        <f t="shared" si="29"/>
        <v>124</v>
      </c>
      <c r="B157" s="24" t="s">
        <v>36</v>
      </c>
      <c r="C157" s="27" t="s">
        <v>15</v>
      </c>
      <c r="D157" s="16">
        <v>1</v>
      </c>
      <c r="E157" s="18">
        <f t="shared" si="25"/>
        <v>110100</v>
      </c>
      <c r="F157" s="19">
        <v>0.19</v>
      </c>
      <c r="G157" s="18">
        <f t="shared" si="26"/>
        <v>20919</v>
      </c>
      <c r="H157" s="18">
        <f t="shared" si="27"/>
        <v>131019</v>
      </c>
      <c r="I157" s="18">
        <f t="shared" si="28"/>
        <v>131019</v>
      </c>
      <c r="J157" s="25">
        <v>109900</v>
      </c>
      <c r="K157" s="21">
        <v>95000</v>
      </c>
      <c r="L157" s="22">
        <v>125399</v>
      </c>
    </row>
    <row r="158" spans="1:12" ht="33.75">
      <c r="A158" s="16">
        <f t="shared" si="29"/>
        <v>125</v>
      </c>
      <c r="B158" s="24" t="s">
        <v>37</v>
      </c>
      <c r="C158" s="27" t="s">
        <v>15</v>
      </c>
      <c r="D158" s="16">
        <v>1</v>
      </c>
      <c r="E158" s="18">
        <f t="shared" si="25"/>
        <v>110100</v>
      </c>
      <c r="F158" s="19">
        <v>0.19</v>
      </c>
      <c r="G158" s="18">
        <f t="shared" si="26"/>
        <v>20919</v>
      </c>
      <c r="H158" s="18">
        <f t="shared" si="27"/>
        <v>131019</v>
      </c>
      <c r="I158" s="18">
        <f t="shared" si="28"/>
        <v>131019</v>
      </c>
      <c r="J158" s="25">
        <v>109900</v>
      </c>
      <c r="K158" s="21">
        <v>95000</v>
      </c>
      <c r="L158" s="22">
        <v>125399</v>
      </c>
    </row>
    <row r="159" spans="1:12" ht="33.75">
      <c r="A159" s="16">
        <f t="shared" si="29"/>
        <v>126</v>
      </c>
      <c r="B159" s="24" t="s">
        <v>38</v>
      </c>
      <c r="C159" s="27" t="s">
        <v>15</v>
      </c>
      <c r="D159" s="16">
        <v>1</v>
      </c>
      <c r="E159" s="18">
        <f t="shared" si="25"/>
        <v>387570</v>
      </c>
      <c r="F159" s="19">
        <v>0.19</v>
      </c>
      <c r="G159" s="18">
        <f t="shared" si="26"/>
        <v>73638.3</v>
      </c>
      <c r="H159" s="18">
        <f t="shared" si="27"/>
        <v>461208.3</v>
      </c>
      <c r="I159" s="18">
        <f t="shared" si="28"/>
        <v>461208.3</v>
      </c>
      <c r="J159" s="25">
        <v>416400</v>
      </c>
      <c r="K159" s="21">
        <v>390000</v>
      </c>
      <c r="L159" s="22">
        <v>356309</v>
      </c>
    </row>
    <row r="160" spans="1:12" ht="33.75">
      <c r="A160" s="16">
        <f t="shared" si="29"/>
        <v>127</v>
      </c>
      <c r="B160" s="24" t="s">
        <v>39</v>
      </c>
      <c r="C160" s="27" t="s">
        <v>15</v>
      </c>
      <c r="D160" s="16">
        <v>1</v>
      </c>
      <c r="E160" s="18">
        <f t="shared" si="25"/>
        <v>387570</v>
      </c>
      <c r="F160" s="19">
        <v>0.19</v>
      </c>
      <c r="G160" s="18">
        <f t="shared" si="26"/>
        <v>73638.3</v>
      </c>
      <c r="H160" s="18">
        <f t="shared" si="27"/>
        <v>461208.3</v>
      </c>
      <c r="I160" s="18">
        <f t="shared" si="28"/>
        <v>461208.3</v>
      </c>
      <c r="J160" s="25">
        <v>416400</v>
      </c>
      <c r="K160" s="21">
        <v>390000</v>
      </c>
      <c r="L160" s="22">
        <v>356309</v>
      </c>
    </row>
    <row r="161" spans="1:12" ht="33.75">
      <c r="A161" s="16">
        <f>+A160+1</f>
        <v>128</v>
      </c>
      <c r="B161" s="24" t="s">
        <v>56</v>
      </c>
      <c r="C161" s="27" t="s">
        <v>15</v>
      </c>
      <c r="D161" s="16">
        <v>1</v>
      </c>
      <c r="E161" s="18">
        <f t="shared" si="25"/>
        <v>1151892</v>
      </c>
      <c r="F161" s="19">
        <v>0.19</v>
      </c>
      <c r="G161" s="18">
        <f t="shared" si="26"/>
        <v>218859.48</v>
      </c>
      <c r="H161" s="18">
        <f t="shared" si="27"/>
        <v>1370751.48</v>
      </c>
      <c r="I161" s="18">
        <f t="shared" si="28"/>
        <v>1370751.48</v>
      </c>
      <c r="J161" s="25">
        <v>1180300</v>
      </c>
      <c r="K161" s="21">
        <v>985000</v>
      </c>
      <c r="L161" s="22">
        <v>1290375</v>
      </c>
    </row>
    <row r="162" spans="1:12" ht="33.75">
      <c r="A162" s="16">
        <f t="shared" si="29"/>
        <v>129</v>
      </c>
      <c r="B162" s="24" t="s">
        <v>57</v>
      </c>
      <c r="C162" s="27" t="s">
        <v>15</v>
      </c>
      <c r="D162" s="16">
        <v>1</v>
      </c>
      <c r="E162" s="18">
        <f t="shared" si="25"/>
        <v>1151892</v>
      </c>
      <c r="F162" s="19">
        <v>0.19</v>
      </c>
      <c r="G162" s="18">
        <f t="shared" si="26"/>
        <v>218859.48</v>
      </c>
      <c r="H162" s="18">
        <f t="shared" si="27"/>
        <v>1370751.48</v>
      </c>
      <c r="I162" s="18">
        <f t="shared" si="28"/>
        <v>1370751.48</v>
      </c>
      <c r="J162" s="25">
        <v>1180300</v>
      </c>
      <c r="K162" s="21">
        <v>985000</v>
      </c>
      <c r="L162" s="22">
        <v>1290375</v>
      </c>
    </row>
    <row r="163" spans="1:12" ht="45">
      <c r="A163" s="16">
        <f t="shared" si="29"/>
        <v>130</v>
      </c>
      <c r="B163" s="24" t="s">
        <v>42</v>
      </c>
      <c r="C163" s="27" t="s">
        <v>15</v>
      </c>
      <c r="D163" s="16">
        <v>1</v>
      </c>
      <c r="E163" s="18">
        <f t="shared" si="25"/>
        <v>961625</v>
      </c>
      <c r="F163" s="19">
        <v>0.19</v>
      </c>
      <c r="G163" s="18">
        <f t="shared" si="26"/>
        <v>182708.75</v>
      </c>
      <c r="H163" s="18">
        <f t="shared" si="27"/>
        <v>1144333.75</v>
      </c>
      <c r="I163" s="18">
        <f t="shared" si="28"/>
        <v>1144333.75</v>
      </c>
      <c r="J163" s="25">
        <v>926100</v>
      </c>
      <c r="K163" s="21">
        <v>955000</v>
      </c>
      <c r="L163" s="22">
        <v>1003775</v>
      </c>
    </row>
    <row r="164" spans="1:12" ht="45">
      <c r="A164" s="16">
        <f t="shared" si="29"/>
        <v>131</v>
      </c>
      <c r="B164" s="24" t="s">
        <v>43</v>
      </c>
      <c r="C164" s="27" t="s">
        <v>15</v>
      </c>
      <c r="D164" s="16">
        <v>1</v>
      </c>
      <c r="E164" s="18">
        <f t="shared" si="25"/>
        <v>961625</v>
      </c>
      <c r="F164" s="19">
        <v>0.19</v>
      </c>
      <c r="G164" s="18">
        <f t="shared" si="26"/>
        <v>182708.75</v>
      </c>
      <c r="H164" s="18">
        <f t="shared" si="27"/>
        <v>1144333.75</v>
      </c>
      <c r="I164" s="18">
        <f t="shared" si="28"/>
        <v>1144333.75</v>
      </c>
      <c r="J164" s="25">
        <v>926100</v>
      </c>
      <c r="K164" s="21">
        <v>955000</v>
      </c>
      <c r="L164" s="22">
        <v>1003775</v>
      </c>
    </row>
    <row r="165" spans="1:12" ht="21.75" customHeight="1">
      <c r="A165" s="16">
        <f t="shared" si="29"/>
        <v>132</v>
      </c>
      <c r="B165" s="24" t="s">
        <v>44</v>
      </c>
      <c r="C165" s="27" t="s">
        <v>15</v>
      </c>
      <c r="D165" s="16">
        <v>1</v>
      </c>
      <c r="E165" s="18">
        <f t="shared" si="25"/>
        <v>293104</v>
      </c>
      <c r="F165" s="19">
        <v>0.19</v>
      </c>
      <c r="G165" s="18">
        <f t="shared" si="26"/>
        <v>55689.760000000002</v>
      </c>
      <c r="H165" s="18">
        <f t="shared" si="27"/>
        <v>348793.76</v>
      </c>
      <c r="I165" s="18">
        <f t="shared" si="28"/>
        <v>348793.76</v>
      </c>
      <c r="J165" s="25">
        <v>385500</v>
      </c>
      <c r="K165" s="21">
        <v>288000</v>
      </c>
      <c r="L165" s="22">
        <v>205812</v>
      </c>
    </row>
    <row r="166" spans="1:12" ht="19.899999999999999" customHeight="1">
      <c r="A166" s="16">
        <f>+A165+1</f>
        <v>133</v>
      </c>
      <c r="B166" s="24" t="s">
        <v>45</v>
      </c>
      <c r="C166" s="27" t="s">
        <v>15</v>
      </c>
      <c r="D166" s="16">
        <v>1</v>
      </c>
      <c r="E166" s="18">
        <f t="shared" si="25"/>
        <v>293104</v>
      </c>
      <c r="F166" s="19">
        <v>0.19</v>
      </c>
      <c r="G166" s="18">
        <f t="shared" si="26"/>
        <v>55689.760000000002</v>
      </c>
      <c r="H166" s="18">
        <f t="shared" si="27"/>
        <v>348793.76</v>
      </c>
      <c r="I166" s="18">
        <f t="shared" si="28"/>
        <v>348793.76</v>
      </c>
      <c r="J166" s="25">
        <v>385500</v>
      </c>
      <c r="K166" s="21">
        <v>288000</v>
      </c>
      <c r="L166" s="22">
        <v>205812</v>
      </c>
    </row>
    <row r="167" spans="1:12" ht="33.75">
      <c r="A167" s="16">
        <f t="shared" si="29"/>
        <v>134</v>
      </c>
      <c r="B167" s="24" t="s">
        <v>46</v>
      </c>
      <c r="C167" s="27" t="s">
        <v>47</v>
      </c>
      <c r="D167" s="16">
        <v>1</v>
      </c>
      <c r="E167" s="18">
        <f t="shared" si="25"/>
        <v>47800</v>
      </c>
      <c r="F167" s="19">
        <v>0.19</v>
      </c>
      <c r="G167" s="18">
        <f t="shared" si="26"/>
        <v>9082</v>
      </c>
      <c r="H167" s="18">
        <f t="shared" si="27"/>
        <v>56882</v>
      </c>
      <c r="I167" s="18">
        <f t="shared" si="28"/>
        <v>56882</v>
      </c>
      <c r="J167" s="25">
        <v>34300</v>
      </c>
      <c r="K167" s="21">
        <v>64000</v>
      </c>
      <c r="L167" s="22">
        <v>45099</v>
      </c>
    </row>
    <row r="168" spans="1:12" ht="33.75">
      <c r="A168" s="16">
        <f t="shared" si="29"/>
        <v>135</v>
      </c>
      <c r="B168" s="24" t="s">
        <v>48</v>
      </c>
      <c r="C168" s="27" t="s">
        <v>15</v>
      </c>
      <c r="D168" s="16">
        <v>1</v>
      </c>
      <c r="E168" s="18">
        <f t="shared" si="25"/>
        <v>524737</v>
      </c>
      <c r="F168" s="19">
        <v>0.19</v>
      </c>
      <c r="G168" s="18">
        <f t="shared" si="26"/>
        <v>99700.03</v>
      </c>
      <c r="H168" s="18">
        <f t="shared" si="27"/>
        <v>624437.03</v>
      </c>
      <c r="I168" s="18">
        <f t="shared" si="28"/>
        <v>624437.03</v>
      </c>
      <c r="J168" s="25">
        <v>556500</v>
      </c>
      <c r="K168" s="21">
        <v>453000</v>
      </c>
      <c r="L168" s="22">
        <v>564712</v>
      </c>
    </row>
    <row r="169" spans="1:12" ht="33.75">
      <c r="A169" s="16">
        <f t="shared" si="29"/>
        <v>136</v>
      </c>
      <c r="B169" s="24" t="s">
        <v>49</v>
      </c>
      <c r="C169" s="27" t="s">
        <v>15</v>
      </c>
      <c r="D169" s="16">
        <v>1</v>
      </c>
      <c r="E169" s="18">
        <f t="shared" si="25"/>
        <v>329666</v>
      </c>
      <c r="F169" s="19">
        <v>0.19</v>
      </c>
      <c r="G169" s="18">
        <f t="shared" si="26"/>
        <v>62636.54</v>
      </c>
      <c r="H169" s="18">
        <f t="shared" si="27"/>
        <v>392302.54</v>
      </c>
      <c r="I169" s="18">
        <f t="shared" si="28"/>
        <v>392302.54</v>
      </c>
      <c r="J169" s="25">
        <v>297200</v>
      </c>
      <c r="K169" s="21">
        <v>361000</v>
      </c>
      <c r="L169" s="22">
        <v>330798</v>
      </c>
    </row>
    <row r="170" spans="1:12" ht="45">
      <c r="A170" s="16">
        <f>+A169+1</f>
        <v>137</v>
      </c>
      <c r="B170" s="24" t="s">
        <v>50</v>
      </c>
      <c r="C170" s="27" t="s">
        <v>51</v>
      </c>
      <c r="D170" s="16">
        <v>1</v>
      </c>
      <c r="E170" s="18">
        <f t="shared" si="25"/>
        <v>549392</v>
      </c>
      <c r="F170" s="19">
        <v>0.19</v>
      </c>
      <c r="G170" s="18">
        <f t="shared" si="26"/>
        <v>104384.48</v>
      </c>
      <c r="H170" s="18">
        <f t="shared" si="27"/>
        <v>653776.48</v>
      </c>
      <c r="I170" s="18">
        <f t="shared" si="28"/>
        <v>653776.48</v>
      </c>
      <c r="J170" s="25">
        <v>560900</v>
      </c>
      <c r="K170" s="21">
        <v>499000</v>
      </c>
      <c r="L170" s="22">
        <v>588276</v>
      </c>
    </row>
    <row r="171" spans="1:12" ht="49.9" customHeight="1">
      <c r="A171" s="16">
        <f>+A170+1</f>
        <v>138</v>
      </c>
      <c r="B171" s="24" t="s">
        <v>60</v>
      </c>
      <c r="C171" s="27" t="s">
        <v>15</v>
      </c>
      <c r="D171" s="16">
        <v>1</v>
      </c>
      <c r="E171" s="18">
        <f t="shared" si="25"/>
        <v>466409</v>
      </c>
      <c r="F171" s="19">
        <v>0.19</v>
      </c>
      <c r="G171" s="18">
        <f t="shared" si="26"/>
        <v>88617.71</v>
      </c>
      <c r="H171" s="18">
        <f t="shared" si="27"/>
        <v>555026.71</v>
      </c>
      <c r="I171" s="18">
        <f t="shared" si="28"/>
        <v>555026.71</v>
      </c>
      <c r="J171" s="25">
        <v>401400</v>
      </c>
      <c r="K171" s="21">
        <v>480000</v>
      </c>
      <c r="L171" s="22">
        <v>517826</v>
      </c>
    </row>
    <row r="172" spans="1:12" ht="21.75" customHeight="1">
      <c r="A172" s="6"/>
      <c r="B172" s="23" t="s">
        <v>66</v>
      </c>
      <c r="C172" s="28"/>
      <c r="D172" s="29"/>
      <c r="E172" s="30"/>
      <c r="F172" s="30"/>
      <c r="G172" s="30"/>
      <c r="H172" s="30"/>
      <c r="I172" s="31">
        <f>SUM(I6:I171)</f>
        <v>64116217.05999992</v>
      </c>
      <c r="J172" s="32"/>
      <c r="K172" s="32"/>
      <c r="L172" s="32"/>
    </row>
  </sheetData>
  <mergeCells count="32">
    <mergeCell ref="A128:I128"/>
    <mergeCell ref="A150:I150"/>
    <mergeCell ref="A41:I41"/>
    <mergeCell ref="A43:I43"/>
    <mergeCell ref="A44:I44"/>
    <mergeCell ref="A65:I65"/>
    <mergeCell ref="A86:I86"/>
    <mergeCell ref="A107:I107"/>
    <mergeCell ref="A39:I39"/>
    <mergeCell ref="A21:I21"/>
    <mergeCell ref="A23:I23"/>
    <mergeCell ref="A24:I24"/>
    <mergeCell ref="A26:I26"/>
    <mergeCell ref="A28:I28"/>
    <mergeCell ref="A29:I29"/>
    <mergeCell ref="A31:I31"/>
    <mergeCell ref="A33:I33"/>
    <mergeCell ref="A34:I34"/>
    <mergeCell ref="A36:I36"/>
    <mergeCell ref="A38:I38"/>
    <mergeCell ref="A19:I19"/>
    <mergeCell ref="A1:L1"/>
    <mergeCell ref="A2:I2"/>
    <mergeCell ref="A4:I4"/>
    <mergeCell ref="A5:I5"/>
    <mergeCell ref="A6:I6"/>
    <mergeCell ref="A8:I8"/>
    <mergeCell ref="A10:I10"/>
    <mergeCell ref="A13:I13"/>
    <mergeCell ref="A14:I14"/>
    <mergeCell ref="A16:I16"/>
    <mergeCell ref="A18:I18"/>
  </mergeCells>
  <pageMargins left="0.7" right="0.7" top="0.75" bottom="0.75" header="0.3" footer="0.3"/>
  <pageSetup paperSize="14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Infraestuctura - Antioquia - Medellín</dc:creator>
  <cp:keywords/>
  <dc:description/>
  <cp:lastModifiedBy>Monica Jaqueline Durango Castro</cp:lastModifiedBy>
  <cp:revision/>
  <dcterms:created xsi:type="dcterms:W3CDTF">2026-09-10T13:38:22Z</dcterms:created>
  <dcterms:modified xsi:type="dcterms:W3CDTF">2026-09-30T14:20:50Z</dcterms:modified>
  <cp:category/>
  <cp:contentStatus/>
</cp:coreProperties>
</file>